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ДГ'!$A$3:$P$178</definedName>
    <definedName name="_xlnm.Print_Area" localSheetId="16">'% ставки за депозитами НФК'!$A$3:$P$178</definedName>
    <definedName name="_xlnm.Print_Area" localSheetId="13">'% ставки за кредитами ДГ'!$A$3:$S$178</definedName>
    <definedName name="_xlnm.Print_Area" localSheetId="12">'% ставки за кредитами НФК'!$A$3:$AE$178</definedName>
    <definedName name="_xlnm.Print_Area" localSheetId="15">'%ставкиЗаКредитамиДГ за цілями'!$A$3:$AM$178</definedName>
    <definedName name="_xlnm.Print_Area" localSheetId="14">'%ставкиЗаКредитамиНФК за цілями'!$A$3:$U$178</definedName>
    <definedName name="_xlnm.Print_Area" localSheetId="18">'Банки та філії'!$A$3:$D$178</definedName>
    <definedName name="_xlnm.Print_Area" localSheetId="10">'Депозити ДГ'!$A$3:$S$178</definedName>
    <definedName name="_xlnm.Print_Area" localSheetId="8">'Депозити за секторами'!$A$3:$P$178</definedName>
    <definedName name="_xlnm.Print_Area" localSheetId="9">'Депозити НФК'!$A$3:$S$178</definedName>
    <definedName name="_xlnm.Print_Area" localSheetId="11">'Депозити НФК за КВЕД'!$A$3:$S$178</definedName>
    <definedName name="_xlnm.Print_Area" localSheetId="4">'Кредити ДГ'!$A$3:$M$178</definedName>
    <definedName name="_xlnm.Print_Area" localSheetId="7">'Кредити ДГ за цілями'!$A$3:$V$178</definedName>
    <definedName name="_xlnm.Print_Area" localSheetId="2">'Кредити за секторами'!$A$3:$P$178</definedName>
    <definedName name="_xlnm.Print_Area" localSheetId="3">'Кредити НФК'!$A$3:$M$178</definedName>
    <definedName name="_xlnm.Print_Area" localSheetId="5">'Кредити НФК за КВЕД'!$A$3:$S$178</definedName>
    <definedName name="_xlnm.Print_Area" localSheetId="6">'Кредити НФК за цілями'!$A$3:$M$178</definedName>
    <definedName name="_xlnm.Print_Area" localSheetId="1">'на звітну дату'!$A$2:$G$51</definedName>
    <definedName name="_xlnm.Print_Area" localSheetId="20">Україна!$A$3:$AC$178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7" i="24" l="1"/>
  <c r="F177" i="24"/>
  <c r="J177" i="24"/>
  <c r="G177" i="24"/>
  <c r="C177" i="24"/>
  <c r="P177" i="4"/>
  <c r="N177" i="4" s="1"/>
  <c r="G177" i="4"/>
  <c r="J177" i="4"/>
  <c r="C177" i="4"/>
  <c r="E177" i="4"/>
  <c r="E177" i="23"/>
  <c r="D177" i="23"/>
  <c r="C177" i="23"/>
  <c r="E177" i="5"/>
  <c r="D177" i="5"/>
  <c r="C177" i="5"/>
  <c r="N177" i="24" l="1"/>
  <c r="H177" i="24"/>
  <c r="D177" i="24"/>
  <c r="E177" i="24"/>
  <c r="D177" i="4"/>
  <c r="H177" i="4"/>
  <c r="F177" i="4"/>
  <c r="P176" i="24"/>
  <c r="N176" i="24" s="1"/>
  <c r="J176" i="24"/>
  <c r="H176" i="24" s="1"/>
  <c r="F176" i="24"/>
  <c r="E176" i="24"/>
  <c r="P176" i="4"/>
  <c r="N176" i="4" s="1"/>
  <c r="G176" i="4"/>
  <c r="E176" i="4"/>
  <c r="C176" i="4"/>
  <c r="E176" i="23"/>
  <c r="D176" i="23"/>
  <c r="C176" i="23"/>
  <c r="E176" i="5"/>
  <c r="D176" i="5"/>
  <c r="C176" i="5"/>
  <c r="J176" i="4" l="1"/>
  <c r="C176" i="24"/>
  <c r="G176" i="24"/>
  <c r="D176" i="24"/>
  <c r="D176" i="4"/>
  <c r="H176" i="4"/>
  <c r="F176" i="4"/>
  <c r="F175" i="24"/>
  <c r="P175" i="24"/>
  <c r="N175" i="24" s="1"/>
  <c r="G175" i="24"/>
  <c r="E175" i="24"/>
  <c r="C175" i="24"/>
  <c r="P175" i="4"/>
  <c r="F175" i="4"/>
  <c r="E175" i="4"/>
  <c r="J175" i="4"/>
  <c r="H175" i="4" s="1"/>
  <c r="G175" i="4"/>
  <c r="C175" i="4"/>
  <c r="E175" i="23"/>
  <c r="D175" i="23"/>
  <c r="C175" i="23"/>
  <c r="E175" i="5"/>
  <c r="D175" i="5"/>
  <c r="C175" i="5"/>
  <c r="J175" i="24" l="1"/>
  <c r="H175" i="24" s="1"/>
  <c r="N175" i="4"/>
  <c r="D175" i="4"/>
  <c r="F174" i="24"/>
  <c r="C174" i="24"/>
  <c r="P174" i="4"/>
  <c r="N174" i="4" s="1"/>
  <c r="E174" i="4"/>
  <c r="C174" i="4"/>
  <c r="E174" i="23"/>
  <c r="D174" i="23"/>
  <c r="C174" i="23"/>
  <c r="E174" i="5"/>
  <c r="D174" i="5"/>
  <c r="C174" i="5"/>
  <c r="J174" i="4" l="1"/>
  <c r="D175" i="24"/>
  <c r="J174" i="24"/>
  <c r="H174" i="24" s="1"/>
  <c r="P174" i="24"/>
  <c r="D174" i="24" s="1"/>
  <c r="G174" i="4"/>
  <c r="G174" i="24"/>
  <c r="E174" i="24"/>
  <c r="H174" i="4"/>
  <c r="D174" i="4"/>
  <c r="F174" i="4"/>
  <c r="G173" i="24"/>
  <c r="F173" i="24"/>
  <c r="C173" i="24"/>
  <c r="P173" i="4"/>
  <c r="G173" i="4"/>
  <c r="E173" i="4"/>
  <c r="C173" i="4"/>
  <c r="C173" i="23"/>
  <c r="E173" i="23"/>
  <c r="D173" i="23"/>
  <c r="E173" i="5"/>
  <c r="D173" i="5"/>
  <c r="C173" i="5"/>
  <c r="N173" i="4" l="1"/>
  <c r="J173" i="4"/>
  <c r="D173" i="4" s="1"/>
  <c r="N174" i="24"/>
  <c r="J173" i="24"/>
  <c r="H173" i="24" s="1"/>
  <c r="P173" i="24"/>
  <c r="N173" i="24"/>
  <c r="E173" i="24"/>
  <c r="H173" i="4"/>
  <c r="F173" i="4"/>
  <c r="P172" i="24"/>
  <c r="N172" i="24" s="1"/>
  <c r="G172" i="24"/>
  <c r="E172" i="24"/>
  <c r="C172" i="24"/>
  <c r="P172" i="4"/>
  <c r="G172" i="4"/>
  <c r="E172" i="4"/>
  <c r="C172" i="4"/>
  <c r="E172" i="23"/>
  <c r="D172" i="23"/>
  <c r="C172" i="23"/>
  <c r="E172" i="5"/>
  <c r="D172" i="5"/>
  <c r="C172" i="5"/>
  <c r="N172" i="4" l="1"/>
  <c r="J172" i="24"/>
  <c r="D172" i="24" s="1"/>
  <c r="D173" i="24"/>
  <c r="J172" i="4"/>
  <c r="D172" i="4" s="1"/>
  <c r="F172" i="24"/>
  <c r="F172" i="4"/>
  <c r="J171" i="24"/>
  <c r="E171" i="24"/>
  <c r="C171" i="24"/>
  <c r="F171" i="24"/>
  <c r="E171" i="4"/>
  <c r="C171" i="4"/>
  <c r="E171" i="23"/>
  <c r="D171" i="23"/>
  <c r="C171" i="23"/>
  <c r="E171" i="5"/>
  <c r="D171" i="5"/>
  <c r="C171" i="5"/>
  <c r="H172" i="24" l="1"/>
  <c r="H172" i="4"/>
  <c r="G171" i="4"/>
  <c r="H171" i="24"/>
  <c r="P171" i="4"/>
  <c r="N171" i="4" s="1"/>
  <c r="P171" i="24"/>
  <c r="N171" i="24" s="1"/>
  <c r="G171" i="24"/>
  <c r="J171" i="4"/>
  <c r="H171" i="4" s="1"/>
  <c r="F171" i="4"/>
  <c r="G170" i="24"/>
  <c r="F170" i="24"/>
  <c r="E170" i="24"/>
  <c r="C170" i="24"/>
  <c r="G170" i="4"/>
  <c r="F170" i="4"/>
  <c r="C170" i="4"/>
  <c r="E170" i="23"/>
  <c r="C170" i="23"/>
  <c r="C170" i="5"/>
  <c r="E170" i="5"/>
  <c r="D170" i="5"/>
  <c r="J170" i="24" l="1"/>
  <c r="H170" i="24" s="1"/>
  <c r="D171" i="24"/>
  <c r="D171" i="4"/>
  <c r="D170" i="23"/>
  <c r="E170" i="4"/>
  <c r="P170" i="24"/>
  <c r="N170" i="24" s="1"/>
  <c r="P170" i="4"/>
  <c r="N170" i="4" s="1"/>
  <c r="J170" i="4"/>
  <c r="P169" i="24"/>
  <c r="F169" i="24"/>
  <c r="C169" i="24"/>
  <c r="F169" i="4"/>
  <c r="E169" i="4"/>
  <c r="C169" i="4"/>
  <c r="C169" i="23"/>
  <c r="D169" i="23"/>
  <c r="C169" i="5"/>
  <c r="G169" i="4" l="1"/>
  <c r="D170" i="24"/>
  <c r="P169" i="4"/>
  <c r="N169" i="4" s="1"/>
  <c r="J169" i="24"/>
  <c r="H169" i="24" s="1"/>
  <c r="D169" i="5"/>
  <c r="E169" i="23"/>
  <c r="E169" i="5"/>
  <c r="D170" i="4"/>
  <c r="H170" i="4"/>
  <c r="N169" i="24"/>
  <c r="G169" i="24"/>
  <c r="E169" i="24"/>
  <c r="J169" i="4"/>
  <c r="P168" i="24"/>
  <c r="E168" i="24"/>
  <c r="F168" i="24"/>
  <c r="G168" i="4"/>
  <c r="F168" i="4"/>
  <c r="E168" i="23"/>
  <c r="D168" i="23"/>
  <c r="C168" i="23"/>
  <c r="E168" i="5"/>
  <c r="C168" i="5"/>
  <c r="D168" i="5"/>
  <c r="D169" i="24" l="1"/>
  <c r="N168" i="24"/>
  <c r="J168" i="24"/>
  <c r="H168" i="24" s="1"/>
  <c r="C168" i="4"/>
  <c r="E168" i="4"/>
  <c r="D169" i="4"/>
  <c r="H169" i="4"/>
  <c r="D168" i="24"/>
  <c r="C168" i="24"/>
  <c r="G168" i="24"/>
  <c r="P168" i="4"/>
  <c r="N168" i="4" s="1"/>
  <c r="J168" i="4"/>
  <c r="P167" i="24"/>
  <c r="F167" i="24"/>
  <c r="C167" i="24"/>
  <c r="G167" i="24"/>
  <c r="P167" i="4"/>
  <c r="N167" i="4" s="1"/>
  <c r="F167" i="4"/>
  <c r="E167" i="4"/>
  <c r="G167" i="4"/>
  <c r="C167" i="4"/>
  <c r="E167" i="23"/>
  <c r="D167" i="23"/>
  <c r="C167" i="23"/>
  <c r="E167" i="5"/>
  <c r="D167" i="5"/>
  <c r="C167" i="5"/>
  <c r="J167" i="4" l="1"/>
  <c r="H167" i="4" s="1"/>
  <c r="J167" i="24"/>
  <c r="D167" i="24" s="1"/>
  <c r="D168" i="4"/>
  <c r="N167" i="24"/>
  <c r="H168" i="4"/>
  <c r="H167" i="24"/>
  <c r="E167" i="24"/>
  <c r="D167" i="4"/>
  <c r="G166" i="24"/>
  <c r="C166" i="24"/>
  <c r="E166" i="24"/>
  <c r="E166" i="4"/>
  <c r="G166" i="4"/>
  <c r="F166" i="4"/>
  <c r="C166" i="4"/>
  <c r="E166" i="23"/>
  <c r="D166" i="23"/>
  <c r="C166" i="23"/>
  <c r="D166" i="5"/>
  <c r="E166" i="5"/>
  <c r="C166" i="5"/>
  <c r="P166" i="24" l="1"/>
  <c r="N166" i="24" s="1"/>
  <c r="J166" i="24"/>
  <c r="H166" i="24" s="1"/>
  <c r="J166" i="4"/>
  <c r="H166" i="4" s="1"/>
  <c r="P166" i="4"/>
  <c r="N166" i="4" s="1"/>
  <c r="F166" i="24"/>
  <c r="F165" i="24"/>
  <c r="G165" i="24"/>
  <c r="C165" i="24"/>
  <c r="E165" i="4"/>
  <c r="C165" i="4"/>
  <c r="E165" i="23"/>
  <c r="D165" i="23"/>
  <c r="C165" i="23"/>
  <c r="E165" i="5"/>
  <c r="D165" i="5"/>
  <c r="C165" i="5"/>
  <c r="D166" i="24" l="1"/>
  <c r="J165" i="4"/>
  <c r="H165" i="4" s="1"/>
  <c r="J165" i="24"/>
  <c r="H165" i="24" s="1"/>
  <c r="P165" i="24"/>
  <c r="N165" i="24" s="1"/>
  <c r="F165" i="4"/>
  <c r="G165" i="4"/>
  <c r="D166" i="4"/>
  <c r="E165" i="24"/>
  <c r="P165" i="4"/>
  <c r="N165" i="4" s="1"/>
  <c r="F164" i="24"/>
  <c r="P164" i="24"/>
  <c r="N164" i="24" s="1"/>
  <c r="G164" i="24"/>
  <c r="C164" i="24"/>
  <c r="P164" i="4"/>
  <c r="F164" i="4"/>
  <c r="C164" i="4"/>
  <c r="E164" i="23"/>
  <c r="D164" i="23"/>
  <c r="C164" i="23"/>
  <c r="D164" i="5"/>
  <c r="C164" i="5"/>
  <c r="D165" i="24" l="1"/>
  <c r="J164" i="24"/>
  <c r="D164" i="24" s="1"/>
  <c r="E164" i="5"/>
  <c r="E164" i="24"/>
  <c r="J164" i="4"/>
  <c r="D164" i="4" s="1"/>
  <c r="D165" i="4"/>
  <c r="H164" i="24"/>
  <c r="N164" i="4"/>
  <c r="G164" i="4"/>
  <c r="E164" i="4"/>
  <c r="F163" i="24"/>
  <c r="J163" i="24"/>
  <c r="C163" i="24"/>
  <c r="G163" i="24"/>
  <c r="P163" i="4"/>
  <c r="F163" i="4"/>
  <c r="G163" i="4"/>
  <c r="C163" i="4"/>
  <c r="E163" i="23"/>
  <c r="D163" i="23"/>
  <c r="C163" i="23"/>
  <c r="E163" i="5"/>
  <c r="D163" i="5"/>
  <c r="C163" i="5"/>
  <c r="P163" i="24" l="1"/>
  <c r="J163" i="4"/>
  <c r="H163" i="4" s="1"/>
  <c r="H164" i="4"/>
  <c r="N163" i="24"/>
  <c r="N163" i="4"/>
  <c r="H163" i="24"/>
  <c r="D163" i="24"/>
  <c r="E163" i="24"/>
  <c r="E163" i="4"/>
  <c r="P162" i="24"/>
  <c r="N162" i="24" s="1"/>
  <c r="J162" i="24"/>
  <c r="H162" i="24" s="1"/>
  <c r="E162" i="24"/>
  <c r="C162" i="24"/>
  <c r="G162" i="24"/>
  <c r="F162" i="24"/>
  <c r="F162" i="4"/>
  <c r="C162" i="4"/>
  <c r="E162" i="23"/>
  <c r="D162" i="23"/>
  <c r="C162" i="23"/>
  <c r="E162" i="5"/>
  <c r="D162" i="5"/>
  <c r="C162" i="5"/>
  <c r="D163" i="4" l="1"/>
  <c r="P162" i="4"/>
  <c r="J162" i="4"/>
  <c r="H162" i="4" s="1"/>
  <c r="N162" i="4"/>
  <c r="D162" i="24"/>
  <c r="D162" i="4"/>
  <c r="G162" i="4"/>
  <c r="E162" i="4"/>
  <c r="P161" i="24"/>
  <c r="N161" i="24" s="1"/>
  <c r="E161" i="24"/>
  <c r="C161" i="24"/>
  <c r="P161" i="4"/>
  <c r="N161" i="4" s="1"/>
  <c r="E161" i="4"/>
  <c r="C161" i="4"/>
  <c r="E161" i="23"/>
  <c r="D161" i="23"/>
  <c r="C161" i="23"/>
  <c r="C161" i="5"/>
  <c r="E161" i="5"/>
  <c r="D161" i="5"/>
  <c r="J161" i="4" l="1"/>
  <c r="G161" i="24"/>
  <c r="G161" i="4"/>
  <c r="J161" i="24"/>
  <c r="D161" i="24" s="1"/>
  <c r="F161" i="24"/>
  <c r="H161" i="4"/>
  <c r="D161" i="4"/>
  <c r="F161" i="4"/>
  <c r="P160" i="24"/>
  <c r="E160" i="24"/>
  <c r="C160" i="24"/>
  <c r="G160" i="24"/>
  <c r="P160" i="4"/>
  <c r="J160" i="4"/>
  <c r="C160" i="4"/>
  <c r="G160" i="4"/>
  <c r="E160" i="4"/>
  <c r="C160" i="23"/>
  <c r="D160" i="23"/>
  <c r="E160" i="5"/>
  <c r="D160" i="5"/>
  <c r="C160" i="5"/>
  <c r="N160" i="24" l="1"/>
  <c r="N160" i="4"/>
  <c r="J160" i="24"/>
  <c r="H160" i="24" s="1"/>
  <c r="H161" i="24"/>
  <c r="E160" i="23"/>
  <c r="D160" i="24"/>
  <c r="F160" i="24"/>
  <c r="H160" i="4"/>
  <c r="D160" i="4"/>
  <c r="F160" i="4"/>
  <c r="E159" i="24"/>
  <c r="C159" i="24"/>
  <c r="F159" i="4"/>
  <c r="G159" i="4"/>
  <c r="C159" i="4"/>
  <c r="E159" i="23"/>
  <c r="D159" i="23"/>
  <c r="C159" i="23"/>
  <c r="E159" i="5"/>
  <c r="C159" i="5"/>
  <c r="D159" i="5"/>
  <c r="G159" i="24" l="1"/>
  <c r="P159" i="24"/>
  <c r="N159" i="24" s="1"/>
  <c r="P159" i="4"/>
  <c r="J159" i="4"/>
  <c r="D159" i="4" s="1"/>
  <c r="J159" i="24"/>
  <c r="H159" i="24"/>
  <c r="F159" i="24"/>
  <c r="N159" i="4"/>
  <c r="E159" i="4"/>
  <c r="E158" i="24"/>
  <c r="G158" i="24"/>
  <c r="C158" i="24"/>
  <c r="J158" i="4"/>
  <c r="C158" i="4"/>
  <c r="G158" i="4"/>
  <c r="E158" i="4"/>
  <c r="E158" i="23"/>
  <c r="D158" i="23"/>
  <c r="C158" i="23"/>
  <c r="E158" i="5"/>
  <c r="D158" i="5"/>
  <c r="C158" i="5"/>
  <c r="P158" i="4" l="1"/>
  <c r="N158" i="4" s="1"/>
  <c r="P158" i="24"/>
  <c r="N158" i="24" s="1"/>
  <c r="H159" i="4"/>
  <c r="D159" i="24"/>
  <c r="J158" i="24"/>
  <c r="H158" i="24"/>
  <c r="D158" i="24"/>
  <c r="F158" i="24"/>
  <c r="H158" i="4"/>
  <c r="D158" i="4"/>
  <c r="F158" i="4"/>
  <c r="P157" i="24"/>
  <c r="N157" i="24" s="1"/>
  <c r="E157" i="24"/>
  <c r="C157" i="24"/>
  <c r="P157" i="4"/>
  <c r="N157" i="4" s="1"/>
  <c r="E157" i="4"/>
  <c r="G157" i="4"/>
  <c r="C157" i="4"/>
  <c r="E157" i="23"/>
  <c r="D157" i="23"/>
  <c r="C157" i="23"/>
  <c r="E157" i="5"/>
  <c r="D157" i="5"/>
  <c r="C157" i="5"/>
  <c r="J157" i="4" l="1"/>
  <c r="G157" i="24"/>
  <c r="J157" i="24"/>
  <c r="D157" i="24" s="1"/>
  <c r="H157" i="24"/>
  <c r="F157" i="24"/>
  <c r="H157" i="4"/>
  <c r="D157" i="4"/>
  <c r="F157" i="4"/>
  <c r="F156" i="24"/>
  <c r="C156" i="24"/>
  <c r="G156" i="24"/>
  <c r="P156" i="4"/>
  <c r="N156" i="4" s="1"/>
  <c r="G156" i="4"/>
  <c r="C156" i="4"/>
  <c r="E156" i="4"/>
  <c r="E156" i="23"/>
  <c r="D156" i="23"/>
  <c r="C156" i="23"/>
  <c r="C156" i="5"/>
  <c r="E156" i="5"/>
  <c r="P156" i="24" l="1"/>
  <c r="F156" i="4"/>
  <c r="D156" i="5"/>
  <c r="J156" i="24"/>
  <c r="D156" i="24" s="1"/>
  <c r="N156" i="24"/>
  <c r="E156" i="24"/>
  <c r="J156" i="4"/>
  <c r="P155" i="24"/>
  <c r="N155" i="24" s="1"/>
  <c r="E155" i="24"/>
  <c r="G155" i="24"/>
  <c r="C155" i="24"/>
  <c r="G155" i="4"/>
  <c r="E155" i="4"/>
  <c r="C155" i="4"/>
  <c r="E155" i="23"/>
  <c r="D155" i="23"/>
  <c r="C155" i="23"/>
  <c r="E155" i="5"/>
  <c r="D155" i="5"/>
  <c r="C155" i="5"/>
  <c r="P155" i="4" l="1"/>
  <c r="N155" i="4" s="1"/>
  <c r="J155" i="4"/>
  <c r="D155" i="4" s="1"/>
  <c r="H156" i="24"/>
  <c r="J155" i="24"/>
  <c r="H155" i="24" s="1"/>
  <c r="D156" i="4"/>
  <c r="H156" i="4"/>
  <c r="F155" i="24"/>
  <c r="H155" i="4"/>
  <c r="F155" i="4"/>
  <c r="P154" i="24"/>
  <c r="N154" i="24" s="1"/>
  <c r="G154" i="24"/>
  <c r="C154" i="24"/>
  <c r="G154" i="4"/>
  <c r="C154" i="4"/>
  <c r="E154" i="4"/>
  <c r="E154" i="23"/>
  <c r="D154" i="23"/>
  <c r="C154" i="23"/>
  <c r="E154" i="5"/>
  <c r="D154" i="5"/>
  <c r="C154" i="5"/>
  <c r="P154" i="4" l="1"/>
  <c r="N154" i="4" s="1"/>
  <c r="J154" i="4"/>
  <c r="E154" i="24"/>
  <c r="D155" i="24"/>
  <c r="J154" i="24"/>
  <c r="H154" i="24" s="1"/>
  <c r="F154" i="24"/>
  <c r="H154" i="4"/>
  <c r="D154" i="4"/>
  <c r="F154" i="4"/>
  <c r="P153" i="24"/>
  <c r="N153" i="24" s="1"/>
  <c r="E153" i="24"/>
  <c r="C153" i="24"/>
  <c r="E153" i="4"/>
  <c r="G153" i="4"/>
  <c r="C153" i="4"/>
  <c r="E153" i="23"/>
  <c r="D153" i="23"/>
  <c r="C153" i="23"/>
  <c r="E153" i="5"/>
  <c r="D153" i="5"/>
  <c r="C153" i="5"/>
  <c r="P153" i="4" l="1"/>
  <c r="N153" i="4" s="1"/>
  <c r="J153" i="4"/>
  <c r="H153" i="4" s="1"/>
  <c r="G153" i="24"/>
  <c r="D154" i="24"/>
  <c r="J153" i="24"/>
  <c r="H153" i="24"/>
  <c r="D153" i="24"/>
  <c r="F153" i="24"/>
  <c r="F153" i="4"/>
  <c r="F152" i="24"/>
  <c r="C152" i="24"/>
  <c r="P152" i="4"/>
  <c r="G152" i="4"/>
  <c r="E152" i="4"/>
  <c r="C152" i="4"/>
  <c r="E152" i="23"/>
  <c r="D152" i="23"/>
  <c r="C152" i="23"/>
  <c r="E152" i="5"/>
  <c r="D152" i="5"/>
  <c r="C152" i="5"/>
  <c r="D153" i="4" l="1"/>
  <c r="N152" i="4"/>
  <c r="J152" i="4"/>
  <c r="D152" i="4" s="1"/>
  <c r="G152" i="24"/>
  <c r="J152" i="24"/>
  <c r="H152" i="24" s="1"/>
  <c r="P152" i="24"/>
  <c r="N152" i="24" s="1"/>
  <c r="E152" i="24"/>
  <c r="H152" i="4"/>
  <c r="F152" i="4"/>
  <c r="F151" i="24"/>
  <c r="J151" i="24"/>
  <c r="G151" i="24"/>
  <c r="C151" i="24"/>
  <c r="G151" i="4"/>
  <c r="J151" i="4"/>
  <c r="E151" i="4"/>
  <c r="C151" i="4"/>
  <c r="D151" i="23"/>
  <c r="C151" i="23"/>
  <c r="E151" i="5"/>
  <c r="D151" i="5"/>
  <c r="C151" i="5"/>
  <c r="P151" i="4" l="1"/>
  <c r="N151" i="4" s="1"/>
  <c r="P151" i="24"/>
  <c r="N151" i="24" s="1"/>
  <c r="E151" i="23"/>
  <c r="D152" i="24"/>
  <c r="H151" i="24"/>
  <c r="E151" i="24"/>
  <c r="H151" i="4"/>
  <c r="D151" i="4"/>
  <c r="F151" i="4"/>
  <c r="P150" i="24"/>
  <c r="N150" i="24" s="1"/>
  <c r="J150" i="24"/>
  <c r="H150" i="24" s="1"/>
  <c r="E150" i="24"/>
  <c r="C150" i="24"/>
  <c r="G150" i="24"/>
  <c r="F150" i="24"/>
  <c r="P150" i="4"/>
  <c r="N150" i="4" s="1"/>
  <c r="F150" i="4"/>
  <c r="E150" i="4"/>
  <c r="C150" i="4"/>
  <c r="G150" i="4"/>
  <c r="E150" i="23"/>
  <c r="D150" i="23"/>
  <c r="C150" i="23"/>
  <c r="C150" i="5"/>
  <c r="E150" i="5"/>
  <c r="D150" i="5"/>
  <c r="D151" i="24" l="1"/>
  <c r="J150" i="4"/>
  <c r="H150" i="4" s="1"/>
  <c r="D150" i="24"/>
  <c r="D150" i="4"/>
  <c r="P149" i="24"/>
  <c r="C149" i="24"/>
  <c r="E149" i="4"/>
  <c r="C149" i="4"/>
  <c r="G149" i="4"/>
  <c r="F149" i="4"/>
  <c r="E149" i="23"/>
  <c r="D149" i="23"/>
  <c r="C149" i="23"/>
  <c r="E149" i="5"/>
  <c r="D149" i="5"/>
  <c r="C149" i="5"/>
  <c r="G149" i="24" l="1"/>
  <c r="J149" i="24"/>
  <c r="J149" i="4"/>
  <c r="H149" i="4" s="1"/>
  <c r="F149" i="24"/>
  <c r="P149" i="4"/>
  <c r="N149" i="4" s="1"/>
  <c r="N149" i="24"/>
  <c r="H149" i="24"/>
  <c r="D149" i="24"/>
  <c r="E149" i="24"/>
  <c r="P148" i="24"/>
  <c r="N148" i="24" s="1"/>
  <c r="G148" i="24"/>
  <c r="E148" i="24"/>
  <c r="C148" i="24"/>
  <c r="P148" i="4"/>
  <c r="N148" i="4" s="1"/>
  <c r="E148" i="4"/>
  <c r="C148" i="4"/>
  <c r="E148" i="23"/>
  <c r="D148" i="23"/>
  <c r="C148" i="23"/>
  <c r="C148" i="5"/>
  <c r="E148" i="5"/>
  <c r="D148" i="5"/>
  <c r="D149" i="4" l="1"/>
  <c r="G148" i="4"/>
  <c r="J148" i="24"/>
  <c r="D148" i="24" s="1"/>
  <c r="J148" i="4"/>
  <c r="H148" i="4" s="1"/>
  <c r="F148" i="24"/>
  <c r="F148" i="4"/>
  <c r="E147" i="24"/>
  <c r="F147" i="24"/>
  <c r="C147" i="24"/>
  <c r="F147" i="4"/>
  <c r="C147" i="4"/>
  <c r="E147" i="23"/>
  <c r="D147" i="23"/>
  <c r="C147" i="23"/>
  <c r="D147" i="5"/>
  <c r="C147" i="5"/>
  <c r="H148" i="24" l="1"/>
  <c r="D148" i="4"/>
  <c r="P147" i="4"/>
  <c r="G147" i="24"/>
  <c r="J147" i="24"/>
  <c r="H147" i="24" s="1"/>
  <c r="J147" i="4"/>
  <c r="H147" i="4" s="1"/>
  <c r="E147" i="5"/>
  <c r="P147" i="24"/>
  <c r="N147" i="24" s="1"/>
  <c r="N147" i="4"/>
  <c r="G147" i="4"/>
  <c r="E147" i="4"/>
  <c r="F146" i="24"/>
  <c r="J146" i="24"/>
  <c r="C146" i="24"/>
  <c r="E146" i="4"/>
  <c r="C146" i="4"/>
  <c r="F146" i="4"/>
  <c r="E146" i="23"/>
  <c r="D146" i="23"/>
  <c r="C146" i="23"/>
  <c r="E146" i="5"/>
  <c r="D146" i="5"/>
  <c r="C146" i="5"/>
  <c r="D147" i="24" l="1"/>
  <c r="D147" i="4"/>
  <c r="P146" i="24"/>
  <c r="D146" i="24" s="1"/>
  <c r="P146" i="4"/>
  <c r="N146" i="4" s="1"/>
  <c r="G146" i="4"/>
  <c r="J146" i="4"/>
  <c r="H146" i="4" s="1"/>
  <c r="N146" i="24"/>
  <c r="H146" i="24"/>
  <c r="G146" i="24"/>
  <c r="E146" i="24"/>
  <c r="G145" i="24"/>
  <c r="F145" i="24"/>
  <c r="C145" i="24"/>
  <c r="F145" i="4"/>
  <c r="C145" i="4"/>
  <c r="G145" i="4"/>
  <c r="C145" i="23"/>
  <c r="E145" i="23"/>
  <c r="E145" i="5"/>
  <c r="D145" i="5"/>
  <c r="C145" i="5"/>
  <c r="P145" i="24" l="1"/>
  <c r="D146" i="4"/>
  <c r="D145" i="23"/>
  <c r="E145" i="4"/>
  <c r="P145" i="4"/>
  <c r="N145" i="4" s="1"/>
  <c r="J145" i="4"/>
  <c r="H145" i="4" s="1"/>
  <c r="J145" i="24"/>
  <c r="H145" i="24" s="1"/>
  <c r="N145" i="24"/>
  <c r="E145" i="24"/>
  <c r="C144" i="24"/>
  <c r="F144" i="4"/>
  <c r="E144" i="4"/>
  <c r="C144" i="4"/>
  <c r="C144" i="23"/>
  <c r="E144" i="23"/>
  <c r="D144" i="23"/>
  <c r="E144" i="5"/>
  <c r="D144" i="5"/>
  <c r="C144" i="5"/>
  <c r="G144" i="4" l="1"/>
  <c r="D145" i="24"/>
  <c r="J144" i="4"/>
  <c r="H144" i="4" s="1"/>
  <c r="F144" i="24"/>
  <c r="D145" i="4"/>
  <c r="P144" i="4"/>
  <c r="N144" i="4" s="1"/>
  <c r="P144" i="24"/>
  <c r="N144" i="24" s="1"/>
  <c r="J144" i="24"/>
  <c r="H144" i="24" s="1"/>
  <c r="G144" i="24"/>
  <c r="E144" i="24"/>
  <c r="G143" i="24"/>
  <c r="C143" i="24"/>
  <c r="E143" i="4"/>
  <c r="C143" i="4"/>
  <c r="E143" i="23"/>
  <c r="C143" i="23"/>
  <c r="E143" i="5"/>
  <c r="D143" i="5"/>
  <c r="D143" i="23" l="1"/>
  <c r="C143" i="5"/>
  <c r="P143" i="24"/>
  <c r="N143" i="24" s="1"/>
  <c r="P143" i="4"/>
  <c r="N143" i="4" s="1"/>
  <c r="D144" i="4"/>
  <c r="E143" i="24"/>
  <c r="J143" i="24"/>
  <c r="H143" i="24" s="1"/>
  <c r="J143" i="4"/>
  <c r="D144" i="24"/>
  <c r="G143" i="4"/>
  <c r="F143" i="24"/>
  <c r="F143" i="4"/>
  <c r="G142" i="24"/>
  <c r="E142" i="24"/>
  <c r="C142" i="24"/>
  <c r="G142" i="4"/>
  <c r="C142" i="4"/>
  <c r="E142" i="23"/>
  <c r="D142" i="23"/>
  <c r="C142" i="23"/>
  <c r="E142" i="5"/>
  <c r="D142" i="5"/>
  <c r="D143" i="24" l="1"/>
  <c r="D143" i="4"/>
  <c r="F142" i="4"/>
  <c r="C142" i="5"/>
  <c r="E142" i="4"/>
  <c r="P142" i="24"/>
  <c r="N142" i="24" s="1"/>
  <c r="J142" i="4"/>
  <c r="H142" i="4" s="1"/>
  <c r="J142" i="24"/>
  <c r="H142" i="24" s="1"/>
  <c r="H143" i="4"/>
  <c r="P142" i="4"/>
  <c r="N142" i="4" s="1"/>
  <c r="F142" i="24"/>
  <c r="F141" i="24"/>
  <c r="C141" i="24"/>
  <c r="F141" i="4"/>
  <c r="E141" i="4"/>
  <c r="C141" i="4"/>
  <c r="E141" i="23"/>
  <c r="D141" i="23"/>
  <c r="C141" i="23"/>
  <c r="E141" i="5"/>
  <c r="D141" i="5"/>
  <c r="C141" i="5" l="1"/>
  <c r="D142" i="24"/>
  <c r="P141" i="24"/>
  <c r="N141" i="24" s="1"/>
  <c r="D142" i="4"/>
  <c r="P141" i="4"/>
  <c r="N141" i="4" s="1"/>
  <c r="G141" i="4"/>
  <c r="J141" i="24"/>
  <c r="H141" i="24" s="1"/>
  <c r="J141" i="4"/>
  <c r="H141" i="4" s="1"/>
  <c r="G141" i="24"/>
  <c r="E141" i="24"/>
  <c r="E140" i="24"/>
  <c r="C140" i="24"/>
  <c r="G140" i="24"/>
  <c r="E140" i="4"/>
  <c r="C140" i="4"/>
  <c r="G140" i="4"/>
  <c r="E140" i="23"/>
  <c r="D140" i="5"/>
  <c r="C140" i="5"/>
  <c r="E140" i="5"/>
  <c r="C140" i="23" l="1"/>
  <c r="D140" i="23"/>
  <c r="P140" i="4"/>
  <c r="N140" i="4" s="1"/>
  <c r="P140" i="24"/>
  <c r="N140" i="24" s="1"/>
  <c r="J140" i="24"/>
  <c r="H140" i="24" s="1"/>
  <c r="D141" i="4"/>
  <c r="D141" i="24"/>
  <c r="J140" i="4"/>
  <c r="H140" i="4" s="1"/>
  <c r="F140" i="24"/>
  <c r="F140" i="4"/>
  <c r="E139" i="24"/>
  <c r="C139" i="24"/>
  <c r="F139" i="4"/>
  <c r="C139" i="4"/>
  <c r="G139" i="4"/>
  <c r="C139" i="23"/>
  <c r="E139" i="23"/>
  <c r="D139" i="23"/>
  <c r="D139" i="5"/>
  <c r="C139" i="5"/>
  <c r="D140" i="24" l="1"/>
  <c r="E139" i="5"/>
  <c r="P139" i="4"/>
  <c r="N139" i="4" s="1"/>
  <c r="D140" i="4"/>
  <c r="J139" i="4"/>
  <c r="H139" i="4" s="1"/>
  <c r="G139" i="24"/>
  <c r="P139" i="24"/>
  <c r="N139" i="24" s="1"/>
  <c r="J139" i="24"/>
  <c r="H139" i="24" s="1"/>
  <c r="E139" i="4"/>
  <c r="F139" i="24"/>
  <c r="F138" i="24"/>
  <c r="E138" i="24"/>
  <c r="C138" i="24"/>
  <c r="F138" i="4"/>
  <c r="C138" i="4"/>
  <c r="G138" i="4"/>
  <c r="D138" i="23"/>
  <c r="C138" i="23"/>
  <c r="D138" i="5"/>
  <c r="C138" i="5"/>
  <c r="D139" i="4" l="1"/>
  <c r="E138" i="23"/>
  <c r="E138" i="4"/>
  <c r="P138" i="24"/>
  <c r="N138" i="24" s="1"/>
  <c r="E138" i="5"/>
  <c r="J138" i="4"/>
  <c r="H138" i="4" s="1"/>
  <c r="D139" i="24"/>
  <c r="P138" i="4"/>
  <c r="N138" i="4" s="1"/>
  <c r="J138" i="24"/>
  <c r="G138" i="24"/>
  <c r="C137" i="24"/>
  <c r="G137" i="24"/>
  <c r="G137" i="4"/>
  <c r="E137" i="4"/>
  <c r="C137" i="4"/>
  <c r="E137" i="23"/>
  <c r="D137" i="23"/>
  <c r="C137" i="23"/>
  <c r="E137" i="5"/>
  <c r="C137" i="5"/>
  <c r="D137" i="5"/>
  <c r="D138" i="24" l="1"/>
  <c r="H138" i="24"/>
  <c r="D138" i="4"/>
  <c r="P137" i="4"/>
  <c r="N137" i="4" s="1"/>
  <c r="P137" i="24"/>
  <c r="N137" i="24" s="1"/>
  <c r="J137" i="24"/>
  <c r="H137" i="24" s="1"/>
  <c r="E137" i="24"/>
  <c r="F137" i="4"/>
  <c r="F137" i="24"/>
  <c r="J137" i="4"/>
  <c r="C136" i="24"/>
  <c r="E136" i="4"/>
  <c r="C136" i="4"/>
  <c r="E136" i="23"/>
  <c r="C136" i="23"/>
  <c r="D136" i="5"/>
  <c r="C136" i="5"/>
  <c r="G136" i="4" l="1"/>
  <c r="E136" i="5"/>
  <c r="D136" i="23"/>
  <c r="P136" i="24"/>
  <c r="N136" i="24" s="1"/>
  <c r="D137" i="24"/>
  <c r="P136" i="4"/>
  <c r="N136" i="4" s="1"/>
  <c r="J136" i="24"/>
  <c r="H136" i="24" s="1"/>
  <c r="G136" i="24"/>
  <c r="E136" i="24"/>
  <c r="J136" i="4"/>
  <c r="D137" i="4"/>
  <c r="H137" i="4"/>
  <c r="F136" i="24"/>
  <c r="F136" i="4"/>
  <c r="C135" i="24"/>
  <c r="G135" i="4"/>
  <c r="E135" i="4"/>
  <c r="C135" i="4"/>
  <c r="D135" i="23"/>
  <c r="C135" i="23"/>
  <c r="E135" i="23"/>
  <c r="E135" i="5"/>
  <c r="D135" i="5"/>
  <c r="C135" i="5"/>
  <c r="E135" i="24" l="1"/>
  <c r="D136" i="4"/>
  <c r="P135" i="4"/>
  <c r="N135" i="4" s="1"/>
  <c r="P135" i="24"/>
  <c r="N135" i="24" s="1"/>
  <c r="D136" i="24"/>
  <c r="H136" i="4"/>
  <c r="J135" i="24"/>
  <c r="H135" i="24" s="1"/>
  <c r="G135" i="24"/>
  <c r="J135" i="4"/>
  <c r="H135" i="4" s="1"/>
  <c r="F135" i="24"/>
  <c r="F135" i="4"/>
  <c r="G134" i="24"/>
  <c r="E134" i="24"/>
  <c r="C134" i="24"/>
  <c r="G134" i="4"/>
  <c r="E134" i="4"/>
  <c r="C134" i="4"/>
  <c r="E134" i="23"/>
  <c r="D134" i="23"/>
  <c r="D134" i="5"/>
  <c r="C134" i="5" l="1"/>
  <c r="P134" i="4"/>
  <c r="N134" i="4" s="1"/>
  <c r="D135" i="24"/>
  <c r="E134" i="5"/>
  <c r="C134" i="23"/>
  <c r="P134" i="24"/>
  <c r="N134" i="24" s="1"/>
  <c r="D135" i="4"/>
  <c r="J134" i="24"/>
  <c r="H134" i="24" s="1"/>
  <c r="J134" i="4"/>
  <c r="F134" i="24"/>
  <c r="F134" i="4"/>
  <c r="G133" i="24"/>
  <c r="F133" i="24"/>
  <c r="C133" i="24"/>
  <c r="G133" i="4"/>
  <c r="F133" i="4"/>
  <c r="C133" i="4"/>
  <c r="E133" i="23"/>
  <c r="D133" i="23"/>
  <c r="D133" i="5"/>
  <c r="C133" i="5"/>
  <c r="C133" i="23" l="1"/>
  <c r="E133" i="24"/>
  <c r="D134" i="4"/>
  <c r="P133" i="24"/>
  <c r="N133" i="24" s="1"/>
  <c r="D134" i="24"/>
  <c r="H134" i="4"/>
  <c r="J133" i="24"/>
  <c r="H133" i="24" s="1"/>
  <c r="J133" i="4"/>
  <c r="H133" i="4" s="1"/>
  <c r="P133" i="4"/>
  <c r="N133" i="4" s="1"/>
  <c r="E133" i="5"/>
  <c r="E133" i="4"/>
  <c r="G132" i="24"/>
  <c r="F132" i="24"/>
  <c r="C132" i="24"/>
  <c r="G132" i="4"/>
  <c r="E132" i="4"/>
  <c r="E132" i="23"/>
  <c r="C132" i="23"/>
  <c r="E132" i="5"/>
  <c r="F132" i="4" l="1"/>
  <c r="D132" i="5"/>
  <c r="C132" i="5"/>
  <c r="D133" i="24"/>
  <c r="D133" i="4"/>
  <c r="J132" i="4"/>
  <c r="H132" i="4" s="1"/>
  <c r="D132" i="23"/>
  <c r="C132" i="4"/>
  <c r="P132" i="4"/>
  <c r="E132" i="24"/>
  <c r="J132" i="24"/>
  <c r="H132" i="24" s="1"/>
  <c r="P132" i="24"/>
  <c r="N132" i="24" s="1"/>
  <c r="G131" i="24"/>
  <c r="C131" i="24"/>
  <c r="E131" i="4"/>
  <c r="E131" i="23"/>
  <c r="D131" i="23"/>
  <c r="C131" i="23"/>
  <c r="D131" i="5"/>
  <c r="C131" i="5"/>
  <c r="E131" i="5"/>
  <c r="D132" i="4" l="1"/>
  <c r="C131" i="4"/>
  <c r="N132" i="4"/>
  <c r="P131" i="24"/>
  <c r="N131" i="24" s="1"/>
  <c r="E131" i="24"/>
  <c r="D132" i="24"/>
  <c r="P131" i="4"/>
  <c r="N131" i="4" s="1"/>
  <c r="J131" i="24"/>
  <c r="H131" i="24" s="1"/>
  <c r="J131" i="4"/>
  <c r="G131" i="4"/>
  <c r="F131" i="24"/>
  <c r="F131" i="4"/>
  <c r="F130" i="24"/>
  <c r="C130" i="24"/>
  <c r="G130" i="4"/>
  <c r="C130" i="4"/>
  <c r="E130" i="23"/>
  <c r="E130" i="5"/>
  <c r="D130" i="5"/>
  <c r="C130" i="5" l="1"/>
  <c r="G130" i="24"/>
  <c r="C130" i="23"/>
  <c r="D130" i="23"/>
  <c r="D131" i="24"/>
  <c r="P130" i="4"/>
  <c r="N130" i="4" s="1"/>
  <c r="D131" i="4"/>
  <c r="H131" i="4"/>
  <c r="P130" i="24"/>
  <c r="E130" i="4"/>
  <c r="J130" i="24"/>
  <c r="H130" i="24" s="1"/>
  <c r="J130" i="4"/>
  <c r="H130" i="4" s="1"/>
  <c r="N130" i="24"/>
  <c r="E130" i="24"/>
  <c r="F130" i="4"/>
  <c r="F129" i="24"/>
  <c r="C129" i="24"/>
  <c r="F129" i="4"/>
  <c r="E129" i="4"/>
  <c r="C129" i="4"/>
  <c r="C129" i="5"/>
  <c r="D129" i="23" l="1"/>
  <c r="C129" i="23"/>
  <c r="G129" i="4"/>
  <c r="D130" i="24"/>
  <c r="D129" i="5"/>
  <c r="G129" i="24"/>
  <c r="D130" i="4"/>
  <c r="E129" i="23"/>
  <c r="J129" i="4"/>
  <c r="H129" i="4" s="1"/>
  <c r="J129" i="24"/>
  <c r="H129" i="24" s="1"/>
  <c r="P129" i="24"/>
  <c r="N129" i="24" s="1"/>
  <c r="E129" i="5"/>
  <c r="P129" i="4"/>
  <c r="N129" i="4" s="1"/>
  <c r="E129" i="24"/>
  <c r="G128" i="24"/>
  <c r="E128" i="24"/>
  <c r="C128" i="24"/>
  <c r="C128" i="4"/>
  <c r="E128" i="23"/>
  <c r="C128" i="23"/>
  <c r="C128" i="5"/>
  <c r="E128" i="5" l="1"/>
  <c r="E128" i="4"/>
  <c r="D128" i="5"/>
  <c r="D129" i="24"/>
  <c r="D128" i="23"/>
  <c r="P128" i="4"/>
  <c r="N128" i="4" s="1"/>
  <c r="P128" i="24"/>
  <c r="N128" i="24" s="1"/>
  <c r="F128" i="24"/>
  <c r="G128" i="4"/>
  <c r="D129" i="4"/>
  <c r="J128" i="4"/>
  <c r="H128" i="4" s="1"/>
  <c r="J128" i="24"/>
  <c r="F128" i="4"/>
  <c r="E127" i="24"/>
  <c r="C127" i="24"/>
  <c r="G127" i="4"/>
  <c r="E127" i="23"/>
  <c r="D127" i="23"/>
  <c r="C127" i="23"/>
  <c r="E127" i="5"/>
  <c r="D127" i="5" l="1"/>
  <c r="G127" i="24"/>
  <c r="C127" i="5"/>
  <c r="D128" i="24"/>
  <c r="H128" i="24"/>
  <c r="C127" i="4"/>
  <c r="D128" i="4"/>
  <c r="P127" i="24"/>
  <c r="N127" i="24" s="1"/>
  <c r="P127" i="4"/>
  <c r="N127" i="4" s="1"/>
  <c r="J127" i="4"/>
  <c r="H127" i="4" s="1"/>
  <c r="E127" i="4"/>
  <c r="J127" i="24"/>
  <c r="H127" i="24" s="1"/>
  <c r="F127" i="24"/>
  <c r="F127" i="4"/>
  <c r="E126" i="24"/>
  <c r="C126" i="24"/>
  <c r="E126" i="4"/>
  <c r="E126" i="23"/>
  <c r="C126" i="23"/>
  <c r="E126" i="5"/>
  <c r="D126" i="5"/>
  <c r="C126" i="5"/>
  <c r="D126" i="23" l="1"/>
  <c r="P126" i="24"/>
  <c r="N126" i="24" s="1"/>
  <c r="C126" i="4"/>
  <c r="D127" i="4"/>
  <c r="P126" i="4"/>
  <c r="N126" i="4" s="1"/>
  <c r="J126" i="24"/>
  <c r="H126" i="24" s="1"/>
  <c r="G126" i="24"/>
  <c r="D127" i="24"/>
  <c r="G126" i="4"/>
  <c r="J126" i="4"/>
  <c r="H126" i="4" s="1"/>
  <c r="F126" i="24"/>
  <c r="F126" i="4"/>
  <c r="G125" i="24"/>
  <c r="F125" i="24"/>
  <c r="E125" i="24"/>
  <c r="C125" i="24"/>
  <c r="G125" i="4"/>
  <c r="F125" i="4"/>
  <c r="E125" i="4"/>
  <c r="C125" i="4"/>
  <c r="E125" i="23"/>
  <c r="D125" i="23"/>
  <c r="E125" i="5"/>
  <c r="D125" i="5"/>
  <c r="C125" i="5"/>
  <c r="C125" i="23" l="1"/>
  <c r="D126" i="24"/>
  <c r="D126" i="4"/>
  <c r="P125" i="24"/>
  <c r="N125" i="24" s="1"/>
  <c r="P125" i="4"/>
  <c r="N125" i="4" s="1"/>
  <c r="J125" i="4"/>
  <c r="H125" i="4" s="1"/>
  <c r="J125" i="24"/>
  <c r="H125" i="24" s="1"/>
  <c r="F124" i="24"/>
  <c r="E124" i="24"/>
  <c r="C124" i="24"/>
  <c r="F124" i="4"/>
  <c r="D125" i="24" l="1"/>
  <c r="D125" i="4"/>
  <c r="D124" i="23"/>
  <c r="C124" i="5"/>
  <c r="C124" i="4"/>
  <c r="J124" i="24"/>
  <c r="H124" i="24" s="1"/>
  <c r="P124" i="24"/>
  <c r="N124" i="24" s="1"/>
  <c r="E124" i="23"/>
  <c r="G124" i="4"/>
  <c r="D124" i="5"/>
  <c r="P124" i="4"/>
  <c r="N124" i="4" s="1"/>
  <c r="E124" i="5"/>
  <c r="C124" i="23"/>
  <c r="J124" i="4"/>
  <c r="H124" i="4" s="1"/>
  <c r="E124" i="4"/>
  <c r="G124" i="24"/>
  <c r="J123" i="4" l="1"/>
  <c r="H123" i="4" s="1"/>
  <c r="G123" i="24"/>
  <c r="D124" i="24"/>
  <c r="C123" i="24"/>
  <c r="G123" i="4"/>
  <c r="D124" i="4"/>
  <c r="C123" i="5"/>
  <c r="C123" i="4"/>
  <c r="D123" i="5"/>
  <c r="C123" i="23"/>
  <c r="E123" i="4"/>
  <c r="D123" i="23"/>
  <c r="E123" i="24"/>
  <c r="E123" i="5"/>
  <c r="E123" i="23"/>
  <c r="P123" i="4"/>
  <c r="N123" i="4" s="1"/>
  <c r="P123" i="24"/>
  <c r="N123" i="24" s="1"/>
  <c r="J123" i="24"/>
  <c r="H123" i="24" s="1"/>
  <c r="F123" i="24"/>
  <c r="F123" i="4"/>
  <c r="G122" i="4" l="1"/>
  <c r="E122" i="5"/>
  <c r="D122" i="23"/>
  <c r="D123" i="4"/>
  <c r="P122" i="24"/>
  <c r="N122" i="24" s="1"/>
  <c r="C122" i="23"/>
  <c r="C122" i="4"/>
  <c r="F122" i="24"/>
  <c r="D123" i="24"/>
  <c r="C122" i="5"/>
  <c r="E122" i="24"/>
  <c r="D122" i="5"/>
  <c r="P122" i="4"/>
  <c r="N122" i="4" s="1"/>
  <c r="J122" i="4"/>
  <c r="H122" i="4" s="1"/>
  <c r="F122" i="4"/>
  <c r="C122" i="24"/>
  <c r="G122" i="24"/>
  <c r="E122" i="23"/>
  <c r="J122" i="24"/>
  <c r="H122" i="24" s="1"/>
  <c r="E122" i="4"/>
  <c r="D122" i="24" l="1"/>
  <c r="D122" i="4"/>
  <c r="D121" i="23"/>
  <c r="D121" i="5"/>
  <c r="E121" i="5" l="1"/>
  <c r="C121" i="5"/>
  <c r="G121" i="24"/>
  <c r="G121" i="4"/>
  <c r="C121" i="23"/>
  <c r="E121" i="23"/>
  <c r="C121" i="4"/>
  <c r="F121" i="4"/>
  <c r="C121" i="24"/>
  <c r="E121" i="4"/>
  <c r="P121" i="4"/>
  <c r="N121" i="4" s="1"/>
  <c r="P121" i="24"/>
  <c r="N121" i="24" s="1"/>
  <c r="J121" i="4"/>
  <c r="H121" i="4" s="1"/>
  <c r="J121" i="24"/>
  <c r="F121" i="24"/>
  <c r="E121" i="24"/>
  <c r="D121" i="24" l="1"/>
  <c r="H121" i="24"/>
  <c r="D121" i="4"/>
  <c r="C120" i="24"/>
  <c r="E120" i="4"/>
  <c r="C120" i="4"/>
  <c r="C120" i="5" l="1"/>
  <c r="E120" i="24"/>
  <c r="G120" i="24"/>
  <c r="D120" i="5"/>
  <c r="C120" i="23"/>
  <c r="E120" i="23"/>
  <c r="E120" i="5"/>
  <c r="D120" i="23"/>
  <c r="P120" i="24"/>
  <c r="N120" i="24" s="1"/>
  <c r="G120" i="4"/>
  <c r="J120" i="4"/>
  <c r="H120" i="4" s="1"/>
  <c r="P120" i="4"/>
  <c r="N120" i="4" s="1"/>
  <c r="J120" i="24"/>
  <c r="F120" i="24"/>
  <c r="F120" i="4"/>
  <c r="C119" i="24"/>
  <c r="E119" i="4"/>
  <c r="E119" i="5"/>
  <c r="E119" i="24" l="1"/>
  <c r="D119" i="5"/>
  <c r="C119" i="23"/>
  <c r="C119" i="4"/>
  <c r="D119" i="23"/>
  <c r="C119" i="5"/>
  <c r="E119" i="23"/>
  <c r="D120" i="24"/>
  <c r="D120" i="4"/>
  <c r="G119" i="4"/>
  <c r="P119" i="4"/>
  <c r="N119" i="4" s="1"/>
  <c r="G119" i="24"/>
  <c r="H120" i="24"/>
  <c r="J119" i="4"/>
  <c r="J119" i="24"/>
  <c r="P119" i="24"/>
  <c r="N119" i="24" s="1"/>
  <c r="F119" i="24"/>
  <c r="F119" i="4"/>
  <c r="C118" i="23" l="1"/>
  <c r="C118" i="4"/>
  <c r="C118" i="5"/>
  <c r="D118" i="23"/>
  <c r="E118" i="4"/>
  <c r="C118" i="24"/>
  <c r="E118" i="24"/>
  <c r="E118" i="5"/>
  <c r="G118" i="4"/>
  <c r="G118" i="24"/>
  <c r="D118" i="5"/>
  <c r="D119" i="4"/>
  <c r="H119" i="4"/>
  <c r="P118" i="4"/>
  <c r="N118" i="4" s="1"/>
  <c r="D119" i="24"/>
  <c r="E118" i="23"/>
  <c r="H119" i="24"/>
  <c r="F118" i="4"/>
  <c r="P118" i="24"/>
  <c r="N118" i="24" s="1"/>
  <c r="J118" i="4"/>
  <c r="J118" i="24"/>
  <c r="H118" i="24" s="1"/>
  <c r="F118" i="24"/>
  <c r="C117" i="24"/>
  <c r="D117" i="23"/>
  <c r="C117" i="5"/>
  <c r="C117" i="23" l="1"/>
  <c r="C117" i="4"/>
  <c r="F117" i="24"/>
  <c r="E117" i="23"/>
  <c r="E117" i="5"/>
  <c r="G117" i="4"/>
  <c r="D117" i="5"/>
  <c r="E117" i="24"/>
  <c r="D118" i="4"/>
  <c r="G117" i="24"/>
  <c r="P117" i="4"/>
  <c r="N117" i="4" s="1"/>
  <c r="H118" i="4"/>
  <c r="P117" i="24"/>
  <c r="N117" i="24" s="1"/>
  <c r="D118" i="24"/>
  <c r="E117" i="4"/>
  <c r="J117" i="4"/>
  <c r="H117" i="4" s="1"/>
  <c r="J117" i="24"/>
  <c r="H117" i="24" s="1"/>
  <c r="F117" i="4"/>
  <c r="E116" i="24" l="1"/>
  <c r="E116" i="23"/>
  <c r="C116" i="23"/>
  <c r="C116" i="4"/>
  <c r="E116" i="5"/>
  <c r="E116" i="4"/>
  <c r="D116" i="5"/>
  <c r="C116" i="24"/>
  <c r="C116" i="5"/>
  <c r="P116" i="24"/>
  <c r="N116" i="24" s="1"/>
  <c r="D117" i="4"/>
  <c r="D117" i="24"/>
  <c r="G116" i="4"/>
  <c r="J116" i="24"/>
  <c r="P116" i="4"/>
  <c r="N116" i="4" s="1"/>
  <c r="D116" i="23"/>
  <c r="J116" i="4"/>
  <c r="H116" i="4" s="1"/>
  <c r="G116" i="24"/>
  <c r="F116" i="24"/>
  <c r="F116" i="4"/>
  <c r="C115" i="23"/>
  <c r="C115" i="5"/>
  <c r="E115" i="4" l="1"/>
  <c r="C115" i="24"/>
  <c r="E115" i="23"/>
  <c r="E115" i="24"/>
  <c r="D115" i="5"/>
  <c r="D116" i="24"/>
  <c r="C115" i="4"/>
  <c r="D115" i="23"/>
  <c r="H116" i="24"/>
  <c r="D116" i="4"/>
  <c r="P115" i="24"/>
  <c r="N115" i="24" s="1"/>
  <c r="G115" i="24"/>
  <c r="G115" i="4"/>
  <c r="E115" i="5"/>
  <c r="J115" i="4"/>
  <c r="H115" i="4" s="1"/>
  <c r="P115" i="4"/>
  <c r="N115" i="4" s="1"/>
  <c r="J115" i="24"/>
  <c r="F115" i="24"/>
  <c r="F115" i="4"/>
  <c r="C114" i="24"/>
  <c r="E114" i="4"/>
  <c r="C114" i="5"/>
  <c r="D114" i="5" l="1"/>
  <c r="C114" i="4"/>
  <c r="E114" i="24"/>
  <c r="E114" i="23"/>
  <c r="G114" i="24"/>
  <c r="D114" i="23"/>
  <c r="E114" i="5"/>
  <c r="C114" i="23"/>
  <c r="D115" i="24"/>
  <c r="D115" i="4"/>
  <c r="H115" i="24"/>
  <c r="P114" i="24"/>
  <c r="N114" i="24" s="1"/>
  <c r="G114" i="4"/>
  <c r="P114" i="4"/>
  <c r="N114" i="4" s="1"/>
  <c r="J114" i="4"/>
  <c r="H114" i="4" s="1"/>
  <c r="J114" i="24"/>
  <c r="F114" i="24"/>
  <c r="F114" i="4"/>
  <c r="D113" i="5" l="1"/>
  <c r="G113" i="4"/>
  <c r="E113" i="24"/>
  <c r="E113" i="5"/>
  <c r="D113" i="23"/>
  <c r="C113" i="24"/>
  <c r="C113" i="4"/>
  <c r="C113" i="5"/>
  <c r="C113" i="23"/>
  <c r="D114" i="24"/>
  <c r="E113" i="23"/>
  <c r="P113" i="4"/>
  <c r="N113" i="4" s="1"/>
  <c r="D114" i="4"/>
  <c r="G113" i="24"/>
  <c r="P113" i="24"/>
  <c r="N113" i="24" s="1"/>
  <c r="E113" i="4"/>
  <c r="J113" i="24"/>
  <c r="H113" i="24" s="1"/>
  <c r="H114" i="24"/>
  <c r="J113" i="4"/>
  <c r="H113" i="4" s="1"/>
  <c r="F113" i="24"/>
  <c r="F113" i="4"/>
  <c r="D112" i="5" l="1"/>
  <c r="D112" i="23"/>
  <c r="C112" i="24"/>
  <c r="E112" i="5"/>
  <c r="C112" i="4"/>
  <c r="E112" i="23"/>
  <c r="C112" i="5"/>
  <c r="C112" i="23"/>
  <c r="E112" i="4"/>
  <c r="E112" i="24"/>
  <c r="J112" i="4"/>
  <c r="H112" i="4" s="1"/>
  <c r="P112" i="24"/>
  <c r="N112" i="24" s="1"/>
  <c r="D113" i="4"/>
  <c r="D113" i="24"/>
  <c r="G112" i="4"/>
  <c r="J112" i="24"/>
  <c r="H112" i="24" s="1"/>
  <c r="P112" i="4"/>
  <c r="N112" i="4" s="1"/>
  <c r="G112" i="24"/>
  <c r="F112" i="24"/>
  <c r="F112" i="4"/>
  <c r="E111" i="4"/>
  <c r="D111" i="23" l="1"/>
  <c r="E111" i="24"/>
  <c r="C111" i="4"/>
  <c r="G111" i="24"/>
  <c r="D111" i="5"/>
  <c r="E111" i="5"/>
  <c r="C111" i="24"/>
  <c r="E111" i="23"/>
  <c r="C111" i="23"/>
  <c r="C111" i="5"/>
  <c r="D112" i="24"/>
  <c r="D112" i="4"/>
  <c r="P111" i="24"/>
  <c r="N111" i="24" s="1"/>
  <c r="P111" i="4"/>
  <c r="N111" i="4" s="1"/>
  <c r="J111" i="4"/>
  <c r="H111" i="4" s="1"/>
  <c r="G111" i="4"/>
  <c r="J111" i="24"/>
  <c r="H111" i="24" s="1"/>
  <c r="F111" i="24"/>
  <c r="F111" i="4"/>
  <c r="C110" i="4" l="1"/>
  <c r="E110" i="23"/>
  <c r="D110" i="23"/>
  <c r="C110" i="24"/>
  <c r="D110" i="5"/>
  <c r="C110" i="5"/>
  <c r="E110" i="24"/>
  <c r="P110" i="4"/>
  <c r="N110" i="4" s="1"/>
  <c r="D111" i="4"/>
  <c r="G110" i="4"/>
  <c r="E110" i="4"/>
  <c r="J110" i="24"/>
  <c r="H110" i="24" s="1"/>
  <c r="D111" i="24"/>
  <c r="G110" i="24"/>
  <c r="E110" i="5"/>
  <c r="C110" i="23"/>
  <c r="P110" i="24"/>
  <c r="N110" i="24" s="1"/>
  <c r="J110" i="4"/>
  <c r="F110" i="24"/>
  <c r="F110" i="4"/>
  <c r="C109" i="5"/>
  <c r="C109" i="4" l="1"/>
  <c r="E109" i="5"/>
  <c r="E109" i="4"/>
  <c r="C109" i="24"/>
  <c r="E109" i="24"/>
  <c r="E109" i="23"/>
  <c r="D109" i="23"/>
  <c r="D110" i="4"/>
  <c r="H110" i="4"/>
  <c r="D109" i="5"/>
  <c r="C109" i="23"/>
  <c r="D110" i="24"/>
  <c r="G109" i="24"/>
  <c r="P109" i="24"/>
  <c r="N109" i="24" s="1"/>
  <c r="G109" i="4"/>
  <c r="J109" i="4"/>
  <c r="H109" i="4" s="1"/>
  <c r="P109" i="4"/>
  <c r="N109" i="4" s="1"/>
  <c r="J109" i="24"/>
  <c r="F109" i="24"/>
  <c r="F109" i="4"/>
  <c r="E108" i="24"/>
  <c r="C108" i="5" l="1"/>
  <c r="C108" i="23"/>
  <c r="E108" i="4"/>
  <c r="C108" i="24"/>
  <c r="E108" i="5"/>
  <c r="D108" i="5"/>
  <c r="E108" i="23"/>
  <c r="D109" i="24"/>
  <c r="D109" i="4"/>
  <c r="G108" i="24"/>
  <c r="H109" i="24"/>
  <c r="D108" i="23"/>
  <c r="P108" i="24"/>
  <c r="N108" i="24" s="1"/>
  <c r="C108" i="4"/>
  <c r="G108" i="4"/>
  <c r="J108" i="4"/>
  <c r="H108" i="4" s="1"/>
  <c r="P108" i="4"/>
  <c r="N108" i="4" s="1"/>
  <c r="J108" i="24"/>
  <c r="F108" i="24"/>
  <c r="F108" i="4"/>
  <c r="C107" i="5" l="1"/>
  <c r="C107" i="4"/>
  <c r="C107" i="24"/>
  <c r="E107" i="24"/>
  <c r="D107" i="23"/>
  <c r="E107" i="5"/>
  <c r="E107" i="23"/>
  <c r="D107" i="5"/>
  <c r="E107" i="4"/>
  <c r="G107" i="4"/>
  <c r="C107" i="23"/>
  <c r="D108" i="24"/>
  <c r="D108" i="4"/>
  <c r="G107" i="24"/>
  <c r="H108" i="24"/>
  <c r="P107" i="4"/>
  <c r="N107" i="4" s="1"/>
  <c r="P107" i="24"/>
  <c r="N107" i="24" s="1"/>
  <c r="J107" i="4"/>
  <c r="J107" i="24"/>
  <c r="H107" i="24" s="1"/>
  <c r="F107" i="24"/>
  <c r="F107" i="4"/>
  <c r="D107" i="4" l="1"/>
  <c r="H107" i="4"/>
  <c r="D107" i="24"/>
  <c r="G106" i="4"/>
  <c r="E106" i="24" l="1"/>
  <c r="E106" i="5"/>
  <c r="E106" i="4"/>
  <c r="C106" i="24"/>
  <c r="C106" i="5"/>
  <c r="D106" i="23"/>
  <c r="D106" i="5"/>
  <c r="F106" i="4"/>
  <c r="E106" i="23"/>
  <c r="C106" i="23"/>
  <c r="G106" i="24"/>
  <c r="C106" i="4"/>
  <c r="P106" i="24"/>
  <c r="N106" i="24" s="1"/>
  <c r="J106" i="4"/>
  <c r="H106" i="4" s="1"/>
  <c r="J106" i="24"/>
  <c r="P106" i="4"/>
  <c r="N106" i="4" s="1"/>
  <c r="F106" i="24"/>
  <c r="D106" i="24" l="1"/>
  <c r="H106" i="24"/>
  <c r="D106" i="4"/>
  <c r="E105" i="24"/>
  <c r="F105" i="4"/>
  <c r="C105" i="5" l="1"/>
  <c r="D105" i="23"/>
  <c r="C105" i="24"/>
  <c r="E105" i="4"/>
  <c r="G105" i="24"/>
  <c r="D105" i="5"/>
  <c r="G105" i="4"/>
  <c r="E105" i="5"/>
  <c r="C105" i="4"/>
  <c r="E105" i="23"/>
  <c r="P105" i="24"/>
  <c r="N105" i="24" s="1"/>
  <c r="C105" i="23"/>
  <c r="J105" i="4"/>
  <c r="H105" i="4" s="1"/>
  <c r="P105" i="4"/>
  <c r="N105" i="4" s="1"/>
  <c r="J105" i="24"/>
  <c r="F105" i="24"/>
  <c r="F104" i="24" l="1"/>
  <c r="C104" i="4"/>
  <c r="D104" i="5"/>
  <c r="E104" i="4"/>
  <c r="C104" i="24"/>
  <c r="F104" i="4"/>
  <c r="C104" i="23"/>
  <c r="C104" i="5"/>
  <c r="E104" i="5"/>
  <c r="G104" i="4"/>
  <c r="E104" i="24"/>
  <c r="E104" i="23"/>
  <c r="D105" i="24"/>
  <c r="D104" i="23"/>
  <c r="G104" i="24"/>
  <c r="D105" i="4"/>
  <c r="J104" i="24"/>
  <c r="H104" i="24" s="1"/>
  <c r="P104" i="24"/>
  <c r="N104" i="24" s="1"/>
  <c r="H105" i="24"/>
  <c r="P104" i="4"/>
  <c r="N104" i="4" s="1"/>
  <c r="J104" i="4"/>
  <c r="C103" i="23" l="1"/>
  <c r="C103" i="4"/>
  <c r="E103" i="5"/>
  <c r="D103" i="23"/>
  <c r="C103" i="24"/>
  <c r="G103" i="24"/>
  <c r="F103" i="24"/>
  <c r="D103" i="5"/>
  <c r="E103" i="23"/>
  <c r="C103" i="5"/>
  <c r="G103" i="4"/>
  <c r="D104" i="4"/>
  <c r="D104" i="24"/>
  <c r="J103" i="24"/>
  <c r="H103" i="24" s="1"/>
  <c r="H104" i="4"/>
  <c r="P103" i="24"/>
  <c r="N103" i="24" s="1"/>
  <c r="J103" i="4"/>
  <c r="H103" i="4" s="1"/>
  <c r="P103" i="4"/>
  <c r="N103" i="4" s="1"/>
  <c r="E103" i="24"/>
  <c r="F103" i="4"/>
  <c r="E103" i="4"/>
  <c r="E102" i="4" l="1"/>
  <c r="F102" i="4"/>
  <c r="F102" i="24"/>
  <c r="C102" i="23"/>
  <c r="C102" i="24"/>
  <c r="G102" i="4"/>
  <c r="G102" i="24"/>
  <c r="D102" i="5"/>
  <c r="E102" i="23"/>
  <c r="E102" i="24"/>
  <c r="C102" i="5"/>
  <c r="E102" i="5"/>
  <c r="C102" i="4"/>
  <c r="D102" i="23"/>
  <c r="D103" i="24"/>
  <c r="D103" i="4"/>
  <c r="J102" i="4"/>
  <c r="H102" i="4" s="1"/>
  <c r="P102" i="4"/>
  <c r="N102" i="4" s="1"/>
  <c r="J102" i="24"/>
  <c r="H102" i="24" s="1"/>
  <c r="P102" i="24"/>
  <c r="N102" i="24" s="1"/>
  <c r="C101" i="24" l="1"/>
  <c r="E101" i="24"/>
  <c r="G101" i="24"/>
  <c r="D101" i="5"/>
  <c r="C101" i="4"/>
  <c r="G101" i="4"/>
  <c r="C101" i="23"/>
  <c r="E101" i="5"/>
  <c r="C101" i="5"/>
  <c r="E101" i="4"/>
  <c r="E101" i="23"/>
  <c r="D101" i="23"/>
  <c r="F101" i="4"/>
  <c r="F101" i="24"/>
  <c r="D102" i="4"/>
  <c r="J101" i="4"/>
  <c r="H101" i="4" s="1"/>
  <c r="P101" i="4"/>
  <c r="N101" i="4" s="1"/>
  <c r="J101" i="24"/>
  <c r="P101" i="24"/>
  <c r="N101" i="24" s="1"/>
  <c r="D102" i="24"/>
  <c r="G100" i="24"/>
  <c r="F100" i="24"/>
  <c r="E100" i="5" l="1"/>
  <c r="D100" i="23"/>
  <c r="F100" i="4"/>
  <c r="D100" i="5"/>
  <c r="C100" i="4"/>
  <c r="C100" i="5"/>
  <c r="C100" i="23"/>
  <c r="C100" i="24"/>
  <c r="E100" i="23"/>
  <c r="J100" i="24"/>
  <c r="H100" i="24" s="1"/>
  <c r="P100" i="24"/>
  <c r="N100" i="24" s="1"/>
  <c r="D101" i="4"/>
  <c r="J100" i="4"/>
  <c r="H100" i="4" s="1"/>
  <c r="P100" i="4"/>
  <c r="N100" i="4" s="1"/>
  <c r="E100" i="24"/>
  <c r="D101" i="24"/>
  <c r="H101" i="24"/>
  <c r="G100" i="4"/>
  <c r="E100" i="4"/>
  <c r="E99" i="24"/>
  <c r="E99" i="5" l="1"/>
  <c r="D99" i="23"/>
  <c r="C99" i="5"/>
  <c r="E99" i="23"/>
  <c r="C99" i="4"/>
  <c r="G99" i="24"/>
  <c r="F99" i="24"/>
  <c r="F99" i="4"/>
  <c r="D99" i="5"/>
  <c r="C99" i="23"/>
  <c r="D100" i="24"/>
  <c r="D100" i="4"/>
  <c r="P99" i="4"/>
  <c r="N99" i="4" s="1"/>
  <c r="G99" i="4"/>
  <c r="J99" i="24"/>
  <c r="H99" i="24" s="1"/>
  <c r="P99" i="24"/>
  <c r="E99" i="4"/>
  <c r="J99" i="4"/>
  <c r="H99" i="4" s="1"/>
  <c r="C99" i="24"/>
  <c r="F98" i="24"/>
  <c r="G98" i="4"/>
  <c r="C98" i="23" l="1"/>
  <c r="F98" i="4"/>
  <c r="G98" i="24"/>
  <c r="C98" i="5"/>
  <c r="C98" i="4"/>
  <c r="E98" i="23"/>
  <c r="D98" i="5"/>
  <c r="C98" i="24"/>
  <c r="E98" i="5"/>
  <c r="D98" i="23"/>
  <c r="E98" i="24"/>
  <c r="E98" i="4"/>
  <c r="D99" i="24"/>
  <c r="N99" i="24"/>
  <c r="D99" i="4"/>
  <c r="J98" i="24"/>
  <c r="H98" i="24" s="1"/>
  <c r="P98" i="24"/>
  <c r="N98" i="24" s="1"/>
  <c r="P98" i="4"/>
  <c r="N98" i="4" s="1"/>
  <c r="J98" i="4"/>
  <c r="E97" i="5" l="1"/>
  <c r="D97" i="23"/>
  <c r="C97" i="24"/>
  <c r="F97" i="4"/>
  <c r="G97" i="24"/>
  <c r="F97" i="24"/>
  <c r="G97" i="4"/>
  <c r="C97" i="4"/>
  <c r="C97" i="23"/>
  <c r="E97" i="4"/>
  <c r="D97" i="5"/>
  <c r="E97" i="23"/>
  <c r="C97" i="5"/>
  <c r="E97" i="24"/>
  <c r="D98" i="24"/>
  <c r="D98" i="4"/>
  <c r="H98" i="4"/>
  <c r="J97" i="24"/>
  <c r="H97" i="24" s="1"/>
  <c r="P97" i="24"/>
  <c r="N97" i="24" s="1"/>
  <c r="J97" i="4"/>
  <c r="H97" i="4" s="1"/>
  <c r="P97" i="4"/>
  <c r="N97" i="4" s="1"/>
  <c r="G96" i="24"/>
  <c r="G96" i="4" l="1"/>
  <c r="C96" i="5"/>
  <c r="E96" i="4"/>
  <c r="C96" i="4"/>
  <c r="D96" i="23"/>
  <c r="E96" i="5"/>
  <c r="F96" i="4"/>
  <c r="C96" i="24"/>
  <c r="C96" i="23"/>
  <c r="D96" i="5"/>
  <c r="E96" i="23"/>
  <c r="J96" i="24"/>
  <c r="H96" i="24" s="1"/>
  <c r="D97" i="24"/>
  <c r="P96" i="24"/>
  <c r="N96" i="24" s="1"/>
  <c r="F96" i="24"/>
  <c r="D97" i="4"/>
  <c r="J96" i="4"/>
  <c r="H96" i="4" s="1"/>
  <c r="P96" i="4"/>
  <c r="N96" i="4" s="1"/>
  <c r="E96" i="24"/>
  <c r="G95" i="4"/>
  <c r="G95" i="24" l="1"/>
  <c r="E95" i="5"/>
  <c r="C95" i="24"/>
  <c r="C95" i="23"/>
  <c r="F95" i="4"/>
  <c r="D95" i="23"/>
  <c r="E95" i="4"/>
  <c r="C95" i="4"/>
  <c r="C95" i="5"/>
  <c r="D95" i="5"/>
  <c r="E95" i="23"/>
  <c r="J95" i="24"/>
  <c r="P95" i="24"/>
  <c r="N95" i="24" s="1"/>
  <c r="D96" i="24"/>
  <c r="J95" i="4"/>
  <c r="H95" i="4" s="1"/>
  <c r="P95" i="4"/>
  <c r="N95" i="4" s="1"/>
  <c r="D96" i="4"/>
  <c r="E95" i="24"/>
  <c r="F95" i="24"/>
  <c r="E94" i="24"/>
  <c r="G94" i="4" l="1"/>
  <c r="F94" i="24"/>
  <c r="G94" i="24"/>
  <c r="C94" i="5"/>
  <c r="F94" i="4"/>
  <c r="D94" i="5"/>
  <c r="E94" i="4"/>
  <c r="C94" i="23"/>
  <c r="D94" i="23"/>
  <c r="E94" i="23"/>
  <c r="E94" i="5"/>
  <c r="D95" i="24"/>
  <c r="H95" i="24"/>
  <c r="J94" i="4"/>
  <c r="H94" i="4" s="1"/>
  <c r="C94" i="4"/>
  <c r="P94" i="4"/>
  <c r="N94" i="4" s="1"/>
  <c r="J94" i="24"/>
  <c r="H94" i="24" s="1"/>
  <c r="D95" i="4"/>
  <c r="P94" i="24"/>
  <c r="N94" i="24" s="1"/>
  <c r="C94" i="24"/>
  <c r="G93" i="4"/>
  <c r="C93" i="23" l="1"/>
  <c r="C93" i="4"/>
  <c r="C93" i="24"/>
  <c r="E93" i="23"/>
  <c r="F93" i="24"/>
  <c r="G93" i="24"/>
  <c r="C93" i="5"/>
  <c r="D93" i="5"/>
  <c r="F93" i="4"/>
  <c r="D93" i="23"/>
  <c r="E93" i="4"/>
  <c r="E93" i="5"/>
  <c r="E93" i="24"/>
  <c r="J93" i="4"/>
  <c r="H93" i="4" s="1"/>
  <c r="D94" i="4"/>
  <c r="P93" i="4"/>
  <c r="J93" i="24"/>
  <c r="H93" i="24" s="1"/>
  <c r="P93" i="24"/>
  <c r="N93" i="24" s="1"/>
  <c r="D94" i="24"/>
  <c r="G92" i="24"/>
  <c r="F92" i="24"/>
  <c r="E92" i="24"/>
  <c r="G92" i="4"/>
  <c r="E92" i="23" l="1"/>
  <c r="E92" i="4"/>
  <c r="C92" i="24"/>
  <c r="C92" i="5"/>
  <c r="C92" i="4"/>
  <c r="E92" i="5"/>
  <c r="D92" i="23"/>
  <c r="F92" i="4"/>
  <c r="D92" i="5"/>
  <c r="D93" i="4"/>
  <c r="C92" i="23"/>
  <c r="N93" i="4"/>
  <c r="D93" i="24"/>
  <c r="J92" i="4"/>
  <c r="H92" i="4" s="1"/>
  <c r="P92" i="4"/>
  <c r="N92" i="4" s="1"/>
  <c r="J92" i="24"/>
  <c r="H92" i="24" s="1"/>
  <c r="P92" i="24"/>
  <c r="N92" i="24" s="1"/>
  <c r="C91" i="23" l="1"/>
  <c r="D91" i="5"/>
  <c r="C91" i="4"/>
  <c r="G91" i="4"/>
  <c r="D91" i="23"/>
  <c r="C91" i="24"/>
  <c r="F91" i="4"/>
  <c r="E91" i="24"/>
  <c r="C91" i="5"/>
  <c r="E91" i="23"/>
  <c r="F91" i="24"/>
  <c r="E91" i="4"/>
  <c r="E91" i="5"/>
  <c r="D92" i="4"/>
  <c r="D92" i="24"/>
  <c r="P91" i="24"/>
  <c r="N91" i="24" s="1"/>
  <c r="J91" i="4"/>
  <c r="H91" i="4" s="1"/>
  <c r="P91" i="4"/>
  <c r="N91" i="4" s="1"/>
  <c r="G91" i="24"/>
  <c r="J91" i="24"/>
  <c r="F90" i="4"/>
  <c r="C90" i="4" l="1"/>
  <c r="E90" i="24"/>
  <c r="E90" i="4"/>
  <c r="G90" i="4"/>
  <c r="G90" i="24"/>
  <c r="D90" i="23"/>
  <c r="E90" i="5"/>
  <c r="C90" i="24"/>
  <c r="D90" i="5"/>
  <c r="F90" i="24"/>
  <c r="C90" i="5"/>
  <c r="D91" i="24"/>
  <c r="C90" i="23"/>
  <c r="J90" i="24"/>
  <c r="H90" i="24" s="1"/>
  <c r="P90" i="24"/>
  <c r="N90" i="24" s="1"/>
  <c r="E90" i="23"/>
  <c r="D91" i="4"/>
  <c r="H91" i="24"/>
  <c r="J90" i="4"/>
  <c r="H90" i="4" s="1"/>
  <c r="P90" i="4"/>
  <c r="N90" i="4" s="1"/>
  <c r="C89" i="24" l="1"/>
  <c r="G89" i="4"/>
  <c r="F89" i="24"/>
  <c r="E89" i="4"/>
  <c r="D89" i="23"/>
  <c r="E89" i="23"/>
  <c r="E89" i="24"/>
  <c r="F89" i="4"/>
  <c r="E89" i="5"/>
  <c r="C89" i="5"/>
  <c r="D89" i="5"/>
  <c r="C89" i="4"/>
  <c r="G89" i="24"/>
  <c r="C89" i="23"/>
  <c r="D90" i="24"/>
  <c r="D90" i="4"/>
  <c r="J89" i="4"/>
  <c r="P89" i="4"/>
  <c r="N89" i="4" s="1"/>
  <c r="J89" i="24"/>
  <c r="H89" i="24" s="1"/>
  <c r="P89" i="24"/>
  <c r="N89" i="24" s="1"/>
  <c r="D89" i="4" l="1"/>
  <c r="H89" i="4"/>
  <c r="D89" i="24"/>
  <c r="G88" i="24"/>
  <c r="E88" i="24"/>
  <c r="E88" i="23"/>
  <c r="F88" i="24" l="1"/>
  <c r="D88" i="23"/>
  <c r="C88" i="24"/>
  <c r="C88" i="5"/>
  <c r="C88" i="4"/>
  <c r="F88" i="4"/>
  <c r="E88" i="5"/>
  <c r="G88" i="4"/>
  <c r="E88" i="4"/>
  <c r="D88" i="5"/>
  <c r="C88" i="23"/>
  <c r="J88" i="4"/>
  <c r="H88" i="4" s="1"/>
  <c r="P88" i="4"/>
  <c r="N88" i="4" s="1"/>
  <c r="J88" i="24"/>
  <c r="H88" i="24" s="1"/>
  <c r="P88" i="24"/>
  <c r="N88" i="24" s="1"/>
  <c r="G87" i="24" l="1"/>
  <c r="E87" i="23"/>
  <c r="E87" i="24"/>
  <c r="G87" i="4"/>
  <c r="C87" i="24"/>
  <c r="C87" i="4"/>
  <c r="E87" i="4"/>
  <c r="D87" i="5"/>
  <c r="D87" i="23"/>
  <c r="F87" i="4"/>
  <c r="E87" i="5"/>
  <c r="F87" i="24"/>
  <c r="C87" i="5"/>
  <c r="C87" i="23"/>
  <c r="D88" i="4"/>
  <c r="D88" i="24"/>
  <c r="J87" i="24"/>
  <c r="H87" i="24" s="1"/>
  <c r="P87" i="24"/>
  <c r="N87" i="24" s="1"/>
  <c r="P87" i="4"/>
  <c r="N87" i="4" s="1"/>
  <c r="J87" i="4"/>
  <c r="F86" i="4" l="1"/>
  <c r="E86" i="24"/>
  <c r="E86" i="4"/>
  <c r="G86" i="4"/>
  <c r="G86" i="24"/>
  <c r="E86" i="5"/>
  <c r="C86" i="5"/>
  <c r="D86" i="5"/>
  <c r="C86" i="24"/>
  <c r="E86" i="23"/>
  <c r="F86" i="24"/>
  <c r="D86" i="23"/>
  <c r="C86" i="23"/>
  <c r="C86" i="4"/>
  <c r="J86" i="24"/>
  <c r="H86" i="24" s="1"/>
  <c r="D87" i="24"/>
  <c r="D87" i="4"/>
  <c r="P86" i="24"/>
  <c r="H87" i="4"/>
  <c r="J86" i="4"/>
  <c r="H86" i="4" s="1"/>
  <c r="P86" i="4"/>
  <c r="N86" i="4" s="1"/>
  <c r="F85" i="24" l="1"/>
  <c r="D85" i="23"/>
  <c r="C85" i="24"/>
  <c r="C85" i="4"/>
  <c r="F85" i="4"/>
  <c r="G85" i="4"/>
  <c r="D85" i="5"/>
  <c r="G85" i="24"/>
  <c r="E85" i="24"/>
  <c r="C85" i="5"/>
  <c r="E85" i="4"/>
  <c r="C85" i="23"/>
  <c r="E85" i="23"/>
  <c r="E85" i="5"/>
  <c r="D86" i="24"/>
  <c r="J85" i="4"/>
  <c r="H85" i="4" s="1"/>
  <c r="N86" i="24"/>
  <c r="P85" i="4"/>
  <c r="D86" i="4"/>
  <c r="P85" i="24"/>
  <c r="N85" i="24" s="1"/>
  <c r="J85" i="24"/>
  <c r="C84" i="24" l="1"/>
  <c r="E84" i="24"/>
  <c r="D84" i="23"/>
  <c r="F84" i="24"/>
  <c r="E84" i="5"/>
  <c r="C84" i="5"/>
  <c r="G84" i="24"/>
  <c r="G84" i="4"/>
  <c r="D84" i="5"/>
  <c r="C84" i="23"/>
  <c r="D85" i="4"/>
  <c r="E84" i="23"/>
  <c r="C84" i="4"/>
  <c r="N85" i="4"/>
  <c r="F84" i="4"/>
  <c r="D85" i="24"/>
  <c r="J84" i="4"/>
  <c r="H84" i="4" s="1"/>
  <c r="P84" i="4"/>
  <c r="N84" i="4" s="1"/>
  <c r="H85" i="24"/>
  <c r="J84" i="24"/>
  <c r="H84" i="24" s="1"/>
  <c r="P84" i="24"/>
  <c r="E84" i="4"/>
  <c r="D83" i="5"/>
  <c r="G83" i="4" l="1"/>
  <c r="F83" i="24"/>
  <c r="G83" i="24"/>
  <c r="E83" i="4"/>
  <c r="E83" i="24"/>
  <c r="C83" i="4"/>
  <c r="F83" i="4"/>
  <c r="E83" i="5"/>
  <c r="C83" i="5"/>
  <c r="D83" i="23"/>
  <c r="C83" i="23"/>
  <c r="E83" i="23"/>
  <c r="C83" i="24"/>
  <c r="J83" i="24"/>
  <c r="H83" i="24" s="1"/>
  <c r="P83" i="24"/>
  <c r="N83" i="24" s="1"/>
  <c r="D84" i="4"/>
  <c r="D84" i="24"/>
  <c r="N84" i="24"/>
  <c r="J83" i="4"/>
  <c r="H83" i="4" s="1"/>
  <c r="P83" i="4"/>
  <c r="N83" i="4" s="1"/>
  <c r="G82" i="4"/>
  <c r="G82" i="24" l="1"/>
  <c r="E82" i="5"/>
  <c r="E82" i="24"/>
  <c r="E82" i="4"/>
  <c r="F82" i="24"/>
  <c r="F82" i="4"/>
  <c r="C82" i="24"/>
  <c r="C82" i="4"/>
  <c r="D82" i="23"/>
  <c r="E82" i="23"/>
  <c r="C82" i="5"/>
  <c r="D82" i="5"/>
  <c r="C82" i="23"/>
  <c r="D83" i="24"/>
  <c r="J82" i="24"/>
  <c r="H82" i="24" s="1"/>
  <c r="P82" i="24"/>
  <c r="N82" i="24" s="1"/>
  <c r="D83" i="4"/>
  <c r="J82" i="4"/>
  <c r="H82" i="4" s="1"/>
  <c r="P82" i="4"/>
  <c r="N82" i="4" s="1"/>
  <c r="F81" i="24"/>
  <c r="G81" i="4"/>
  <c r="E81" i="5" l="1"/>
  <c r="E81" i="4"/>
  <c r="C81" i="24"/>
  <c r="F81" i="4"/>
  <c r="E81" i="24"/>
  <c r="C81" i="4"/>
  <c r="G81" i="24"/>
  <c r="D81" i="23"/>
  <c r="C81" i="23"/>
  <c r="C81" i="5"/>
  <c r="D81" i="5"/>
  <c r="E81" i="23"/>
  <c r="J81" i="4"/>
  <c r="H81" i="4" s="1"/>
  <c r="P81" i="4"/>
  <c r="N81" i="4" s="1"/>
  <c r="D82" i="24"/>
  <c r="J81" i="24"/>
  <c r="H81" i="24" s="1"/>
  <c r="P81" i="24"/>
  <c r="D82" i="4"/>
  <c r="G80" i="24" l="1"/>
  <c r="G80" i="4"/>
  <c r="F80" i="24"/>
  <c r="C80" i="4"/>
  <c r="E80" i="5"/>
  <c r="E80" i="4"/>
  <c r="C80" i="24"/>
  <c r="D80" i="23"/>
  <c r="E80" i="24"/>
  <c r="F80" i="4"/>
  <c r="E80" i="23"/>
  <c r="C80" i="5"/>
  <c r="D80" i="5"/>
  <c r="C80" i="23"/>
  <c r="D81" i="4"/>
  <c r="J80" i="24"/>
  <c r="H80" i="24" s="1"/>
  <c r="D81" i="24"/>
  <c r="N81" i="24"/>
  <c r="P80" i="24"/>
  <c r="N80" i="24" s="1"/>
  <c r="J80" i="4"/>
  <c r="H80" i="4" s="1"/>
  <c r="P80" i="4"/>
  <c r="N80" i="4" s="1"/>
  <c r="G79" i="24" l="1"/>
  <c r="G79" i="4"/>
  <c r="F79" i="24"/>
  <c r="E79" i="24"/>
  <c r="E79" i="5"/>
  <c r="C79" i="23"/>
  <c r="E79" i="4"/>
  <c r="F79" i="4"/>
  <c r="D79" i="23"/>
  <c r="C79" i="24"/>
  <c r="E79" i="23"/>
  <c r="D79" i="5"/>
  <c r="C79" i="5"/>
  <c r="C79" i="4"/>
  <c r="D80" i="24"/>
  <c r="J79" i="24"/>
  <c r="H79" i="24" s="1"/>
  <c r="P79" i="24"/>
  <c r="N79" i="24" s="1"/>
  <c r="D80" i="4"/>
  <c r="J79" i="4"/>
  <c r="H79" i="4" s="1"/>
  <c r="P79" i="4"/>
  <c r="N79" i="4" s="1"/>
  <c r="D78" i="5" l="1"/>
  <c r="C78" i="4"/>
  <c r="C78" i="23"/>
  <c r="G78" i="24"/>
  <c r="E78" i="24"/>
  <c r="F78" i="24"/>
  <c r="E78" i="23"/>
  <c r="C78" i="24"/>
  <c r="E78" i="5"/>
  <c r="G78" i="4"/>
  <c r="D78" i="23"/>
  <c r="C78" i="5"/>
  <c r="J78" i="4"/>
  <c r="H78" i="4" s="1"/>
  <c r="P78" i="4"/>
  <c r="N78" i="4" s="1"/>
  <c r="F78" i="4"/>
  <c r="P78" i="24"/>
  <c r="N78" i="24" s="1"/>
  <c r="D79" i="24"/>
  <c r="E78" i="4"/>
  <c r="J78" i="24"/>
  <c r="H78" i="24" s="1"/>
  <c r="D79" i="4"/>
  <c r="E77" i="5" l="1"/>
  <c r="D77" i="23"/>
  <c r="G77" i="24"/>
  <c r="E77" i="24"/>
  <c r="F77" i="24"/>
  <c r="C77" i="24"/>
  <c r="F77" i="4"/>
  <c r="C77" i="23"/>
  <c r="E77" i="4"/>
  <c r="D77" i="5"/>
  <c r="C77" i="5"/>
  <c r="G77" i="4"/>
  <c r="E77" i="23"/>
  <c r="D78" i="4"/>
  <c r="J77" i="4"/>
  <c r="H77" i="4" s="1"/>
  <c r="P77" i="4"/>
  <c r="N77" i="4" s="1"/>
  <c r="D78" i="24"/>
  <c r="C77" i="4"/>
  <c r="J77" i="24"/>
  <c r="P77" i="24"/>
  <c r="N77" i="24" s="1"/>
  <c r="D77" i="4" l="1"/>
  <c r="D77" i="24"/>
  <c r="H77" i="24"/>
  <c r="F76" i="24"/>
  <c r="F76" i="4" l="1"/>
  <c r="G76" i="4"/>
  <c r="G76" i="24"/>
  <c r="C76" i="5"/>
  <c r="E76" i="4"/>
  <c r="C76" i="24"/>
  <c r="C76" i="4"/>
  <c r="E76" i="24"/>
  <c r="D76" i="23"/>
  <c r="E76" i="23"/>
  <c r="C76" i="23"/>
  <c r="E76" i="5"/>
  <c r="D76" i="5"/>
  <c r="J76" i="4"/>
  <c r="H76" i="4" s="1"/>
  <c r="J76" i="24"/>
  <c r="P76" i="24"/>
  <c r="N76" i="24" s="1"/>
  <c r="P76" i="4"/>
  <c r="N76" i="4" s="1"/>
  <c r="C75" i="5"/>
  <c r="C75" i="23" l="1"/>
  <c r="E75" i="4"/>
  <c r="C75" i="24"/>
  <c r="F75" i="4"/>
  <c r="F75" i="24"/>
  <c r="C75" i="4"/>
  <c r="E75" i="24"/>
  <c r="G75" i="4"/>
  <c r="G75" i="24"/>
  <c r="D75" i="23"/>
  <c r="D75" i="5"/>
  <c r="E75" i="23"/>
  <c r="E75" i="5"/>
  <c r="J75" i="4"/>
  <c r="H75" i="4" s="1"/>
  <c r="D76" i="4"/>
  <c r="D76" i="24"/>
  <c r="J75" i="24"/>
  <c r="H75" i="24" s="1"/>
  <c r="P75" i="24"/>
  <c r="N75" i="24" s="1"/>
  <c r="H76" i="24"/>
  <c r="P75" i="4"/>
  <c r="F74" i="24" l="1"/>
  <c r="G74" i="4"/>
  <c r="C74" i="24"/>
  <c r="E74" i="23"/>
  <c r="F74" i="4"/>
  <c r="E74" i="24"/>
  <c r="C74" i="5"/>
  <c r="E74" i="5"/>
  <c r="C74" i="4"/>
  <c r="D74" i="23"/>
  <c r="G74" i="24"/>
  <c r="E74" i="4"/>
  <c r="C74" i="23"/>
  <c r="D74" i="5"/>
  <c r="D75" i="4"/>
  <c r="N75" i="4"/>
  <c r="D75" i="24"/>
  <c r="J74" i="24"/>
  <c r="H74" i="24" s="1"/>
  <c r="P74" i="24"/>
  <c r="N74" i="24" s="1"/>
  <c r="J74" i="4"/>
  <c r="H74" i="4" s="1"/>
  <c r="P74" i="4"/>
  <c r="N74" i="4" s="1"/>
  <c r="F73" i="24"/>
  <c r="E73" i="24"/>
  <c r="G73" i="24" l="1"/>
  <c r="C73" i="5"/>
  <c r="C73" i="23"/>
  <c r="D73" i="23"/>
  <c r="E73" i="4"/>
  <c r="C73" i="24"/>
  <c r="G73" i="4"/>
  <c r="F73" i="4"/>
  <c r="C73" i="4"/>
  <c r="E73" i="5"/>
  <c r="E73" i="23"/>
  <c r="D73" i="5"/>
  <c r="D74" i="24"/>
  <c r="D74" i="4"/>
  <c r="J73" i="4"/>
  <c r="H73" i="4" s="1"/>
  <c r="J73" i="24"/>
  <c r="H73" i="24" s="1"/>
  <c r="P73" i="24"/>
  <c r="N73" i="24" s="1"/>
  <c r="P73" i="4"/>
  <c r="F72" i="24"/>
  <c r="E72" i="4"/>
  <c r="D72" i="23"/>
  <c r="E72" i="5"/>
  <c r="C72" i="24" l="1"/>
  <c r="C72" i="5"/>
  <c r="G72" i="24"/>
  <c r="C72" i="23"/>
  <c r="E72" i="24"/>
  <c r="C72" i="4"/>
  <c r="D72" i="5"/>
  <c r="F72" i="4"/>
  <c r="E72" i="23"/>
  <c r="G72" i="4"/>
  <c r="J72" i="4"/>
  <c r="P72" i="4"/>
  <c r="N72" i="4" s="1"/>
  <c r="J72" i="24"/>
  <c r="P72" i="24"/>
  <c r="N72" i="24" s="1"/>
  <c r="D73" i="4"/>
  <c r="N73" i="4"/>
  <c r="D73" i="24"/>
  <c r="C71" i="24"/>
  <c r="E71" i="4"/>
  <c r="D71" i="23"/>
  <c r="C71" i="5" l="1"/>
  <c r="F71" i="4"/>
  <c r="E71" i="24"/>
  <c r="C71" i="4"/>
  <c r="E71" i="5"/>
  <c r="G71" i="4"/>
  <c r="G71" i="24"/>
  <c r="D71" i="5"/>
  <c r="F71" i="24"/>
  <c r="C71" i="23"/>
  <c r="E71" i="23"/>
  <c r="D72" i="4"/>
  <c r="H72" i="4"/>
  <c r="D72" i="24"/>
  <c r="J71" i="24"/>
  <c r="P71" i="24"/>
  <c r="N71" i="24" s="1"/>
  <c r="H72" i="24"/>
  <c r="J71" i="4"/>
  <c r="H71" i="4" s="1"/>
  <c r="P71" i="4"/>
  <c r="N71" i="4" s="1"/>
  <c r="D71" i="24" l="1"/>
  <c r="H71" i="24"/>
  <c r="D71" i="4"/>
  <c r="E70" i="24"/>
  <c r="G70" i="4" l="1"/>
  <c r="C70" i="4"/>
  <c r="E70" i="4"/>
  <c r="C70" i="24"/>
  <c r="C70" i="5"/>
  <c r="F70" i="24"/>
  <c r="E70" i="5"/>
  <c r="F70" i="4"/>
  <c r="E70" i="23"/>
  <c r="D70" i="23"/>
  <c r="G70" i="24"/>
  <c r="D70" i="5"/>
  <c r="C70" i="23"/>
  <c r="J70" i="24"/>
  <c r="H70" i="24" s="1"/>
  <c r="P70" i="24"/>
  <c r="N70" i="24" s="1"/>
  <c r="J70" i="4"/>
  <c r="P70" i="4"/>
  <c r="N70" i="4" s="1"/>
  <c r="F69" i="24"/>
  <c r="E69" i="23" l="1"/>
  <c r="F69" i="4"/>
  <c r="E69" i="24"/>
  <c r="E69" i="4"/>
  <c r="C69" i="24"/>
  <c r="G69" i="24"/>
  <c r="G69" i="4"/>
  <c r="C69" i="4"/>
  <c r="D69" i="5"/>
  <c r="E69" i="5"/>
  <c r="D69" i="23"/>
  <c r="C69" i="23"/>
  <c r="C69" i="5"/>
  <c r="J69" i="24"/>
  <c r="P69" i="24"/>
  <c r="N69" i="24" s="1"/>
  <c r="D70" i="24"/>
  <c r="D70" i="4"/>
  <c r="H70" i="4"/>
  <c r="J69" i="4"/>
  <c r="H69" i="4" s="1"/>
  <c r="P69" i="4"/>
  <c r="N69" i="4" s="1"/>
  <c r="D69" i="24" l="1"/>
  <c r="H69" i="24"/>
  <c r="D69" i="4"/>
  <c r="D68" i="5" l="1"/>
  <c r="E68" i="23"/>
  <c r="C68" i="23"/>
  <c r="E68" i="5"/>
  <c r="C68" i="5"/>
  <c r="D68" i="23"/>
  <c r="P68" i="4" l="1"/>
  <c r="N68" i="4" s="1"/>
  <c r="F68" i="4"/>
  <c r="C68" i="4"/>
  <c r="G68" i="24"/>
  <c r="E68" i="24"/>
  <c r="G68" i="4"/>
  <c r="E68" i="4"/>
  <c r="P68" i="24"/>
  <c r="N68" i="24" s="1"/>
  <c r="F68" i="24"/>
  <c r="C68" i="24"/>
  <c r="J68" i="24"/>
  <c r="J68" i="4"/>
  <c r="D68" i="24" l="1"/>
  <c r="H68" i="24"/>
  <c r="D68" i="4"/>
  <c r="H68" i="4"/>
  <c r="A6" i="31" l="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C18" i="31"/>
  <c r="F44" i="31"/>
  <c r="F42" i="31"/>
  <c r="F43" i="31"/>
  <c r="F18" i="31" l="1"/>
  <c r="G18" i="31"/>
  <c r="G23" i="31"/>
  <c r="F23" i="31"/>
  <c r="G12" i="31"/>
  <c r="F12" i="31"/>
  <c r="F20" i="31"/>
  <c r="G20" i="31"/>
  <c r="F16" i="31"/>
  <c r="G16" i="31"/>
  <c r="G11" i="31"/>
  <c r="F11" i="31"/>
  <c r="G21" i="31"/>
  <c r="F21" i="31"/>
  <c r="F19" i="31"/>
  <c r="G19" i="31"/>
  <c r="F15" i="31"/>
  <c r="G15" i="31"/>
  <c r="G22" i="31"/>
  <c r="F22" i="31"/>
  <c r="F14" i="31"/>
  <c r="G14" i="31"/>
  <c r="G13" i="31"/>
  <c r="F13" i="31"/>
  <c r="E18" i="31" l="1"/>
  <c r="E14" i="31"/>
  <c r="E13" i="31"/>
  <c r="E12" i="31"/>
  <c r="E21" i="31" l="1"/>
  <c r="E11" i="31"/>
  <c r="E15" i="31"/>
  <c r="E16" i="31"/>
  <c r="P19" i="24"/>
  <c r="N19" i="24" s="1"/>
  <c r="P25" i="24"/>
  <c r="N25" i="24" s="1"/>
  <c r="P26" i="24"/>
  <c r="N26" i="24" s="1"/>
  <c r="P27" i="24"/>
  <c r="N27" i="24" s="1"/>
  <c r="P28" i="24"/>
  <c r="N28" i="24" s="1"/>
  <c r="P30" i="24"/>
  <c r="N30" i="24" s="1"/>
  <c r="P31" i="24"/>
  <c r="N31" i="24" s="1"/>
  <c r="P32" i="24"/>
  <c r="N32" i="24" s="1"/>
  <c r="P33" i="24"/>
  <c r="N33" i="24" s="1"/>
  <c r="P34" i="24"/>
  <c r="N34" i="24" s="1"/>
  <c r="P36" i="24"/>
  <c r="N36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1" l="1"/>
  <c r="D11" i="24"/>
  <c r="P29" i="24"/>
  <c r="N29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H29" i="24" s="1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H12" i="4" s="1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2" i="4"/>
  <c r="D29" i="2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<sst xmlns="http://schemas.openxmlformats.org/spreadsheetml/2006/main" count="2606" uniqueCount="271">
  <si>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</si>
  <si>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</si>
  <si>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</si>
  <si>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</si>
  <si>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</si>
  <si>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</si>
  <si>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</si>
  <si>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</si>
  <si>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</si>
  <si>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</si>
  <si>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</si>
  <si>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</si>
  <si>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</si>
  <si>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</si>
  <si>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</si>
  <si>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</si>
  <si>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</si>
  <si>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</si>
  <si>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</si>
  <si>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</si>
  <si>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</si>
  <si>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</si>
  <si>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</si>
  <si>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</si>
  <si>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</si>
  <si>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</si>
  <si>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</si>
  <si>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</si>
  <si>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</si>
  <si>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</si>
  <si>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</si>
  <si>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</si>
  <si>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</si>
  <si>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</si>
  <si>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</si>
  <si>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</si>
  <si>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</si>
  <si>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</si>
  <si>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</si>
  <si>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</si>
  <si>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</si>
  <si>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</si>
  <si>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</si>
  <si>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</si>
  <si>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</si>
  <si>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</si>
  <si>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</si>
  <si>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</si>
  <si>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</si>
  <si>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</si>
  <si>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</si>
  <si>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</si>
  <si>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</si>
  <si>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</si>
  <si>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</si>
  <si>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</si>
  <si>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</si>
  <si>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</si>
  <si>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</si>
  <si>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</si>
  <si>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</si>
  <si>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</si>
  <si>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</si>
  <si>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</si>
  <si>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</si>
  <si>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</si>
  <si>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</si>
  <si>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</si>
  <si>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</si>
  <si>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</si>
  <si>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</si>
  <si>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</si>
  <si>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</si>
  <si>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</si>
  <si>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</si>
  <si>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</si>
  <si>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</si>
  <si>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</si>
  <si>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</si>
  <si>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</si>
  <si>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</si>
  <si>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</si>
  <si>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</si>
  <si>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</si>
  <si>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</si>
  <si>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</si>
  <si>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</si>
  <si>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</si>
  <si>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</si>
  <si>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</si>
  <si>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</si>
  <si>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</si>
  <si>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</si>
  <si>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</si>
  <si>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</si>
  <si>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</si>
  <si>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</si>
  <si>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</si>
  <si>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</si>
  <si>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</si>
  <si>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</si>
  <si>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</si>
  <si>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</si>
  <si>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</si>
  <si>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</si>
  <si>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</si>
  <si>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</si>
  <si>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</si>
  <si>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</si>
  <si>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</si>
  <si>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</si>
  <si>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</si>
  <si>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</si>
  <si>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</si>
  <si>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</si>
  <si>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</si>
  <si>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</si>
  <si>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</si>
  <si>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</si>
  <si>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</si>
  <si>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</si>
  <si>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</si>
  <si>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</si>
  <si>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</si>
  <si>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</si>
  <si>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</si>
  <si>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</si>
  <si>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</si>
  <si>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</si>
  <si>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Кiровоградської області</t>
  </si>
  <si>
    <t>Кiровоградська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</si>
  <si>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</si>
  <si>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</si>
  <si>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</si>
  <si>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</si>
  <si>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</si>
  <si>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</si>
  <si>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</si>
  <si>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</si>
  <si>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</si>
  <si>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</si>
  <si>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</si>
  <si>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</si>
  <si>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</si>
  <si>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</si>
  <si>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</si>
  <si>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</si>
  <si>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</si>
  <si>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</si>
  <si>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</si>
  <si>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</si>
  <si>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</si>
  <si>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</si>
  <si>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</si>
  <si>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</si>
  <si>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</si>
  <si>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</si>
  <si>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</si>
  <si>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</si>
  <si>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</si>
  <si>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</si>
  <si>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</si>
  <si>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</si>
  <si>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</si>
  <si>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</si>
  <si>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</si>
  <si>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</si>
  <si>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</si>
  <si>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</si>
  <si>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</si>
  <si>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</si>
  <si>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</si>
  <si>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</si>
  <si>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</si>
  <si>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</si>
  <si>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</si>
  <si>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</si>
  <si>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</si>
  <si>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</si>
  <si>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</si>
  <si>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</si>
  <si>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</si>
  <si>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</si>
  <si>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</si>
  <si>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</si>
  <si>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</si>
  <si>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</si>
  <si>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</si>
  <si>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</si>
  <si>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</si>
  <si>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</si>
  <si>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</si>
  <si>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</si>
  <si>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</si>
  <si>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</si>
  <si>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</si>
  <si>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</si>
  <si>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</si>
  <si>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</si>
  <si>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</si>
  <si>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</si>
  <si>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</si>
  <si>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</si>
  <si>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</si>
  <si>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</si>
  <si>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</si>
  <si>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</si>
  <si>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</si>
  <si>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</si>
  <si>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</si>
  <si>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</si>
  <si>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</si>
  <si>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</si>
  <si>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</si>
  <si>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</si>
  <si>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</si>
  <si>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</si>
  <si>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</si>
  <si>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</si>
  <si>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</si>
  <si>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</si>
  <si>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</si>
  <si>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</si>
  <si>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</si>
  <si>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</si>
  <si>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</si>
  <si>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</si>
  <si>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</si>
  <si>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</si>
  <si>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</si>
  <si>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</si>
  <si>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</si>
  <si>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</si>
  <si>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</si>
  <si>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</si>
  <si>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</si>
  <si>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</si>
  <si>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</si>
  <si>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</si>
  <si>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</si>
  <si>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</si>
  <si>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</si>
  <si>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</si>
  <si>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</si>
  <si>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</si>
  <si>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</si>
  <si>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</si>
  <si>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</si>
  <si>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</si>
  <si>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</si>
  <si>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</si>
  <si>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</si>
  <si>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</si>
  <si>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</si>
  <si>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</si>
  <si>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</si>
  <si>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</si>
  <si>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</si>
  <si>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</si>
  <si>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</si>
  <si>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</si>
  <si>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</si>
  <si>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</si>
  <si>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</si>
  <si>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</si>
  <si>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"Укрексімбанк"</t>
  </si>
  <si>
    <t>АТ "Райффайзен Банк"</t>
  </si>
  <si>
    <t>АТ "АП БАНК"</t>
  </si>
  <si>
    <t>Усього 62</t>
  </si>
  <si>
    <t>на 01.10.2024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</si>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</sst>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2" fillId="0" borderId="0"/>
  </cellStyleXfs>
  <cellXfs count="261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0" fontId="17" fillId="0" borderId="0" xfId="4" applyFont="1" applyFill="1" applyAlignment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65" fontId="9" fillId="2" borderId="0" xfId="0" applyNumberFormat="1" applyFont="1" applyFill="1" applyAlignment="1">
      <alignment horizontal="right"/>
    </xf>
    <xf numFmtId="0" fontId="17" fillId="2" borderId="0" xfId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3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3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2" borderId="0" xfId="0" applyFont="1" applyFill="1"/>
    <xf numFmtId="0" fontId="29" fillId="2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2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2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2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2" borderId="0" xfId="0" applyFont="1" applyFill="1"/>
    <xf numFmtId="164" fontId="34" fillId="2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2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166" fontId="19" fillId="0" borderId="0" xfId="1" applyNumberFormat="1" applyFont="1" applyFill="1" applyAlignment="1">
      <alignment horizontal="left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17" xfId="17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2" t="s">
        <v>158</v>
      </c>
    </row>
    <row r="2" spans="1:2" ht="19.5" customHeight="1">
      <c r="A2" s="3" t="s">
        <v>159</v>
      </c>
    </row>
    <row r="3" spans="1:2" ht="19.5" customHeight="1">
      <c r="A3" s="53" t="s">
        <v>90</v>
      </c>
      <c r="B3" s="54" t="s">
        <v>70</v>
      </c>
    </row>
    <row r="4" spans="1:2" ht="19.5" customHeight="1">
      <c r="A4" s="53" t="s">
        <v>91</v>
      </c>
      <c r="B4" s="54" t="s">
        <v>80</v>
      </c>
    </row>
    <row r="5" spans="1:2" ht="19.5" customHeight="1">
      <c r="A5" s="53" t="s">
        <v>92</v>
      </c>
      <c r="B5" s="54" t="s">
        <v>79</v>
      </c>
    </row>
    <row r="6" spans="1:2" ht="19.5" customHeight="1">
      <c r="A6" s="53" t="s">
        <v>93</v>
      </c>
      <c r="B6" s="54" t="s">
        <v>71</v>
      </c>
    </row>
    <row r="7" spans="1:2" ht="19.5" customHeight="1">
      <c r="A7" s="53" t="s">
        <v>94</v>
      </c>
      <c r="B7" s="54" t="s">
        <v>72</v>
      </c>
    </row>
    <row r="8" spans="1:2" ht="19.5" customHeight="1">
      <c r="A8" s="53" t="s">
        <v>95</v>
      </c>
      <c r="B8" s="54" t="s">
        <v>74</v>
      </c>
    </row>
    <row r="9" spans="1:2" ht="19.5" customHeight="1">
      <c r="A9" s="3" t="s">
        <v>160</v>
      </c>
      <c r="B9" s="54"/>
    </row>
    <row r="10" spans="1:2" ht="19.5" customHeight="1">
      <c r="A10" s="53" t="s">
        <v>96</v>
      </c>
      <c r="B10" s="54" t="s">
        <v>75</v>
      </c>
    </row>
    <row r="11" spans="1:2" ht="19.5" customHeight="1">
      <c r="A11" s="53" t="s">
        <v>97</v>
      </c>
      <c r="B11" s="54" t="s">
        <v>83</v>
      </c>
    </row>
    <row r="12" spans="1:2" ht="19.5" customHeight="1">
      <c r="A12" s="53" t="s">
        <v>98</v>
      </c>
      <c r="B12" s="55" t="s">
        <v>84</v>
      </c>
    </row>
    <row r="13" spans="1:2" ht="19.5" customHeight="1">
      <c r="A13" s="53" t="s">
        <v>99</v>
      </c>
      <c r="B13" s="54" t="s">
        <v>76</v>
      </c>
    </row>
    <row r="14" spans="1:2" ht="19.5" customHeight="1">
      <c r="A14" s="3" t="s">
        <v>161</v>
      </c>
      <c r="B14" s="54"/>
    </row>
    <row r="15" spans="1:2" ht="19.5" customHeight="1">
      <c r="A15" s="56" t="s">
        <v>85</v>
      </c>
      <c r="B15" s="54"/>
    </row>
    <row r="16" spans="1:2" ht="19.5" customHeight="1">
      <c r="A16" s="53" t="s">
        <v>100</v>
      </c>
      <c r="B16" s="54" t="s">
        <v>87</v>
      </c>
    </row>
    <row r="17" spans="1:6" ht="19.5" customHeight="1">
      <c r="A17" s="53" t="s">
        <v>101</v>
      </c>
      <c r="B17" s="54" t="s">
        <v>84</v>
      </c>
    </row>
    <row r="18" spans="1:6" ht="19.5" customHeight="1">
      <c r="A18" s="53" t="s">
        <v>102</v>
      </c>
      <c r="B18" s="54" t="s">
        <v>88</v>
      </c>
    </row>
    <row r="19" spans="1:6" ht="19.5" customHeight="1">
      <c r="A19" s="53" t="s">
        <v>103</v>
      </c>
      <c r="B19" s="54" t="s">
        <v>89</v>
      </c>
    </row>
    <row r="20" spans="1:6" ht="19.5" customHeight="1">
      <c r="A20" s="56" t="s">
        <v>86</v>
      </c>
      <c r="B20" s="54"/>
    </row>
    <row r="21" spans="1:6" ht="19.5" customHeight="1">
      <c r="A21" s="53" t="s">
        <v>104</v>
      </c>
      <c r="B21" s="54" t="s">
        <v>87</v>
      </c>
    </row>
    <row r="22" spans="1:6" ht="19.5" customHeight="1">
      <c r="A22" s="53" t="s">
        <v>105</v>
      </c>
      <c r="B22" s="54" t="s">
        <v>84</v>
      </c>
    </row>
    <row r="23" spans="1:6" ht="19.5" customHeight="1">
      <c r="A23" s="57" t="s">
        <v>126</v>
      </c>
      <c r="E23" s="54"/>
    </row>
    <row r="24" spans="1:6">
      <c r="A24" s="151" t="s">
        <v>189</v>
      </c>
    </row>
    <row r="26" spans="1:6">
      <c r="F26" s="54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5" width="7.109375" style="19" customWidth="1"/>
    <col min="6" max="6" width="6.88671875" style="19" customWidth="1"/>
    <col min="7" max="9" width="7.109375" style="19" customWidth="1"/>
    <col min="10" max="10" width="8.6640625" style="19" bestFit="1" customWidth="1"/>
    <col min="11" max="13" width="7.109375" style="19" customWidth="1"/>
    <col min="14" max="14" width="6.6640625" style="19" customWidth="1"/>
    <col min="15" max="15" width="7.109375" style="19" customWidth="1"/>
    <col min="16" max="16" width="8.6640625" style="19" bestFit="1" customWidth="1"/>
    <col min="17" max="17" width="6.109375" style="19" customWidth="1"/>
    <col min="18" max="19" width="7.109375" style="19" customWidth="1"/>
    <col min="20" max="16384" width="9.109375" style="19"/>
  </cols>
  <sheetData>
    <row r="1" spans="1:24">
      <c r="A1" s="17" t="s">
        <v>131</v>
      </c>
      <c r="B1" s="10"/>
    </row>
    <row r="2" spans="1:24" ht="5.25" customHeight="1"/>
    <row r="3" spans="1:24" ht="27" customHeight="1">
      <c r="A3" s="223" t="s">
        <v>81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4" ht="12.75" customHeight="1">
      <c r="A4" s="220" t="s">
        <v>130</v>
      </c>
      <c r="B4" s="221"/>
      <c r="C4" s="221"/>
      <c r="D4" s="221"/>
      <c r="E4" s="221"/>
      <c r="F4" s="221"/>
    </row>
    <row r="5" spans="1:24" ht="12.75" customHeight="1">
      <c r="A5" s="13" t="s">
        <v>229</v>
      </c>
      <c r="B5" s="41"/>
      <c r="C5" s="41"/>
      <c r="D5" s="39"/>
      <c r="E5" s="39"/>
      <c r="F5" s="39"/>
    </row>
    <row r="6" spans="1:24" s="20" customFormat="1" ht="12.75" customHeight="1">
      <c r="A6" s="194" t="s">
        <v>0</v>
      </c>
      <c r="B6" s="183" t="s">
        <v>15</v>
      </c>
      <c r="C6" s="197" t="s">
        <v>7</v>
      </c>
      <c r="D6" s="197"/>
      <c r="E6" s="197"/>
      <c r="F6" s="197"/>
      <c r="G6" s="197"/>
      <c r="H6" s="21"/>
      <c r="I6" s="197" t="s">
        <v>2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</row>
    <row r="7" spans="1:24" s="20" customFormat="1" ht="12.75" customHeight="1">
      <c r="A7" s="195"/>
      <c r="B7" s="183"/>
      <c r="C7" s="197"/>
      <c r="D7" s="197"/>
      <c r="E7" s="197"/>
      <c r="F7" s="197"/>
      <c r="G7" s="197"/>
      <c r="H7" s="224" t="s">
        <v>13</v>
      </c>
      <c r="I7" s="199" t="s">
        <v>17</v>
      </c>
      <c r="J7" s="200"/>
      <c r="K7" s="200"/>
      <c r="L7" s="200"/>
      <c r="M7" s="201"/>
      <c r="N7" s="224" t="s">
        <v>13</v>
      </c>
      <c r="O7" s="199" t="s">
        <v>9</v>
      </c>
      <c r="P7" s="200"/>
      <c r="Q7" s="200"/>
      <c r="R7" s="200"/>
      <c r="S7" s="201"/>
    </row>
    <row r="8" spans="1:24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5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5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4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6">
        <v>1061.1250575899999</v>
      </c>
      <c r="C11" s="46">
        <f>I11+O11</f>
        <v>814.18830249999985</v>
      </c>
      <c r="D11" s="46">
        <f>J11+P11</f>
        <v>246.93675509000002</v>
      </c>
      <c r="E11" s="46">
        <f>K11+Q11</f>
        <v>155.72756380000001</v>
      </c>
      <c r="F11" s="46">
        <f>L11+R11</f>
        <v>32.010484830000003</v>
      </c>
      <c r="G11" s="46">
        <f>M11+S11</f>
        <v>59.198706460000004</v>
      </c>
      <c r="H11" s="46">
        <f>SUM(I11:J11)</f>
        <v>898.77670542999988</v>
      </c>
      <c r="I11" s="46">
        <v>735.3471305999999</v>
      </c>
      <c r="J11" s="46">
        <f>SUM(K11:M11)</f>
        <v>163.42957483000001</v>
      </c>
      <c r="K11" s="46">
        <v>128.47312324000001</v>
      </c>
      <c r="L11" s="46">
        <v>30.958982580000001</v>
      </c>
      <c r="M11" s="46">
        <v>3.9974690100000001</v>
      </c>
      <c r="N11" s="46">
        <f>SUM(O11:P11)</f>
        <v>162.34835215999999</v>
      </c>
      <c r="O11" s="46">
        <v>78.841171899999992</v>
      </c>
      <c r="P11" s="46">
        <f>SUM(Q11:S11)</f>
        <v>83.507180259999998</v>
      </c>
      <c r="Q11" s="46">
        <v>27.254440559999999</v>
      </c>
      <c r="R11" s="46">
        <v>1.05150225</v>
      </c>
      <c r="S11" s="46">
        <v>55.201237450000001</v>
      </c>
      <c r="T11" s="46"/>
      <c r="U11" s="46"/>
      <c r="V11" s="46"/>
      <c r="W11" s="46"/>
      <c r="X11" s="46"/>
    </row>
    <row r="12" spans="1:24" hidden="1" outlineLevel="1">
      <c r="A12" s="8">
        <v>40575</v>
      </c>
      <c r="B12" s="46">
        <v>886.56630658999995</v>
      </c>
      <c r="C12" s="46">
        <f t="shared" ref="C12:C67" si="0">I12+O12</f>
        <v>659.5717112000001</v>
      </c>
      <c r="D12" s="46">
        <f t="shared" ref="D12:D67" si="1">J12+P12</f>
        <v>226.99459538999997</v>
      </c>
      <c r="E12" s="46">
        <f t="shared" ref="E12:E67" si="2">K12+Q12</f>
        <v>133.41408848</v>
      </c>
      <c r="F12" s="46">
        <f t="shared" ref="F12:F67" si="3">L12+R12</f>
        <v>33.543049299999993</v>
      </c>
      <c r="G12" s="46">
        <f t="shared" ref="G12:G67" si="4">M12+S12</f>
        <v>60.037457610000004</v>
      </c>
      <c r="H12" s="46">
        <f t="shared" ref="H12:H67" si="5">SUM(I12:J12)</f>
        <v>764.1917231000001</v>
      </c>
      <c r="I12" s="46">
        <v>600.95712681000009</v>
      </c>
      <c r="J12" s="46">
        <f t="shared" ref="J12:J67" si="6">SUM(K12:M12)</f>
        <v>163.23459628999998</v>
      </c>
      <c r="K12" s="46">
        <v>125.44912395999999</v>
      </c>
      <c r="L12" s="46">
        <v>32.560410229999995</v>
      </c>
      <c r="M12" s="46">
        <v>5.2250620999999997</v>
      </c>
      <c r="N12" s="46">
        <f t="shared" ref="N12:N67" si="7">SUM(O12:P12)</f>
        <v>122.37458349000001</v>
      </c>
      <c r="O12" s="46">
        <v>58.614584390000005</v>
      </c>
      <c r="P12" s="46">
        <f t="shared" ref="P12:P67" si="8">SUM(Q12:S12)</f>
        <v>63.759999100000002</v>
      </c>
      <c r="Q12" s="46">
        <v>7.9649645199999997</v>
      </c>
      <c r="R12" s="46">
        <v>0.98263906999999995</v>
      </c>
      <c r="S12" s="46">
        <v>54.812395510000002</v>
      </c>
      <c r="T12" s="46"/>
      <c r="U12" s="46"/>
      <c r="V12" s="46"/>
      <c r="W12" s="46"/>
      <c r="X12" s="46"/>
    </row>
    <row r="13" spans="1:24" hidden="1" outlineLevel="1">
      <c r="A13" s="8">
        <v>40603</v>
      </c>
      <c r="B13" s="46">
        <v>969.85677347000001</v>
      </c>
      <c r="C13" s="46">
        <f t="shared" si="0"/>
        <v>744.23721938999995</v>
      </c>
      <c r="D13" s="46">
        <f t="shared" si="1"/>
        <v>225.61955408</v>
      </c>
      <c r="E13" s="46">
        <f t="shared" si="2"/>
        <v>136.80799447999999</v>
      </c>
      <c r="F13" s="46">
        <f t="shared" si="3"/>
        <v>30.962467280000002</v>
      </c>
      <c r="G13" s="46">
        <f t="shared" si="4"/>
        <v>57.849092320000004</v>
      </c>
      <c r="H13" s="46">
        <f t="shared" si="5"/>
        <v>849.57240636999995</v>
      </c>
      <c r="I13" s="46">
        <v>688.62503862999995</v>
      </c>
      <c r="J13" s="46">
        <f t="shared" si="6"/>
        <v>160.94736774</v>
      </c>
      <c r="K13" s="46">
        <v>126.4731304</v>
      </c>
      <c r="L13" s="46">
        <v>29.862165560000001</v>
      </c>
      <c r="M13" s="46">
        <v>4.61207178</v>
      </c>
      <c r="N13" s="46">
        <f t="shared" si="7"/>
        <v>120.2843671</v>
      </c>
      <c r="O13" s="46">
        <v>55.612180760000001</v>
      </c>
      <c r="P13" s="46">
        <f t="shared" si="8"/>
        <v>64.672186339999996</v>
      </c>
      <c r="Q13" s="46">
        <v>10.334864079999999</v>
      </c>
      <c r="R13" s="46">
        <v>1.10030172</v>
      </c>
      <c r="S13" s="46">
        <v>53.237020540000003</v>
      </c>
      <c r="T13" s="46"/>
      <c r="U13" s="46"/>
      <c r="V13" s="46"/>
      <c r="W13" s="46"/>
      <c r="X13" s="46"/>
    </row>
    <row r="14" spans="1:24" hidden="1" outlineLevel="1">
      <c r="A14" s="8">
        <v>40634</v>
      </c>
      <c r="B14" s="46">
        <v>885.47711645000004</v>
      </c>
      <c r="C14" s="46">
        <f t="shared" si="0"/>
        <v>649.73646144000008</v>
      </c>
      <c r="D14" s="46">
        <f t="shared" si="1"/>
        <v>235.74065500999998</v>
      </c>
      <c r="E14" s="46">
        <f t="shared" si="2"/>
        <v>135.15834619999998</v>
      </c>
      <c r="F14" s="46">
        <f t="shared" si="3"/>
        <v>38.979956960000003</v>
      </c>
      <c r="G14" s="46">
        <f t="shared" si="4"/>
        <v>61.602351849999998</v>
      </c>
      <c r="H14" s="46">
        <f t="shared" si="5"/>
        <v>743.80264695000005</v>
      </c>
      <c r="I14" s="46">
        <v>577.15695225000002</v>
      </c>
      <c r="J14" s="46">
        <f t="shared" si="6"/>
        <v>166.64569469999998</v>
      </c>
      <c r="K14" s="46">
        <v>122.61701520999999</v>
      </c>
      <c r="L14" s="46">
        <v>38.315258620000002</v>
      </c>
      <c r="M14" s="46">
        <v>5.7134208700000002</v>
      </c>
      <c r="N14" s="46">
        <f t="shared" si="7"/>
        <v>141.67446950000001</v>
      </c>
      <c r="O14" s="46">
        <v>72.57950919000001</v>
      </c>
      <c r="P14" s="46">
        <f t="shared" si="8"/>
        <v>69.094960310000005</v>
      </c>
      <c r="Q14" s="46">
        <v>12.541330990000001</v>
      </c>
      <c r="R14" s="46">
        <v>0.66469834000000005</v>
      </c>
      <c r="S14" s="46">
        <v>55.888930979999998</v>
      </c>
      <c r="T14" s="46"/>
      <c r="U14" s="46"/>
      <c r="V14" s="46"/>
      <c r="W14" s="46"/>
      <c r="X14" s="46"/>
    </row>
    <row r="15" spans="1:24" hidden="1" outlineLevel="1">
      <c r="A15" s="8">
        <v>40664</v>
      </c>
      <c r="B15" s="46">
        <v>865.33406424999998</v>
      </c>
      <c r="C15" s="46">
        <f t="shared" si="0"/>
        <v>608.30565452999997</v>
      </c>
      <c r="D15" s="46">
        <f t="shared" si="1"/>
        <v>257.02840972000001</v>
      </c>
      <c r="E15" s="46">
        <f t="shared" si="2"/>
        <v>155.15431616000001</v>
      </c>
      <c r="F15" s="46">
        <f t="shared" si="3"/>
        <v>42.578883879999999</v>
      </c>
      <c r="G15" s="46">
        <f t="shared" si="4"/>
        <v>59.295209679999999</v>
      </c>
      <c r="H15" s="46">
        <f t="shared" si="5"/>
        <v>741.46009041000002</v>
      </c>
      <c r="I15" s="46">
        <v>547.08058741000002</v>
      </c>
      <c r="J15" s="46">
        <f t="shared" si="6"/>
        <v>194.379503</v>
      </c>
      <c r="K15" s="46">
        <v>147.17070371</v>
      </c>
      <c r="L15" s="46">
        <v>41.674563370000001</v>
      </c>
      <c r="M15" s="46">
        <v>5.5342359200000004</v>
      </c>
      <c r="N15" s="46">
        <f t="shared" si="7"/>
        <v>123.87397383999999</v>
      </c>
      <c r="O15" s="46">
        <v>61.225067119999999</v>
      </c>
      <c r="P15" s="46">
        <f t="shared" si="8"/>
        <v>62.648906719999999</v>
      </c>
      <c r="Q15" s="46">
        <v>7.9836124499999999</v>
      </c>
      <c r="R15" s="46">
        <v>0.90432051000000002</v>
      </c>
      <c r="S15" s="46">
        <v>53.760973759999999</v>
      </c>
      <c r="T15" s="46"/>
      <c r="U15" s="46"/>
      <c r="V15" s="46"/>
      <c r="W15" s="46"/>
      <c r="X15" s="46"/>
    </row>
    <row r="16" spans="1:24" hidden="1" outlineLevel="1">
      <c r="A16" s="8">
        <v>40695</v>
      </c>
      <c r="B16" s="46">
        <v>960.08289965999995</v>
      </c>
      <c r="C16" s="46">
        <f t="shared" si="0"/>
        <v>679.27354609999998</v>
      </c>
      <c r="D16" s="46">
        <f t="shared" si="1"/>
        <v>280.80935355999998</v>
      </c>
      <c r="E16" s="46">
        <f t="shared" si="2"/>
        <v>180.22583041999999</v>
      </c>
      <c r="F16" s="46">
        <f t="shared" si="3"/>
        <v>41.597147740000004</v>
      </c>
      <c r="G16" s="46">
        <f t="shared" si="4"/>
        <v>58.9863754</v>
      </c>
      <c r="H16" s="46">
        <f t="shared" si="5"/>
        <v>827.01824624999995</v>
      </c>
      <c r="I16" s="46">
        <v>613.99480778999998</v>
      </c>
      <c r="J16" s="46">
        <f t="shared" si="6"/>
        <v>213.02343845999999</v>
      </c>
      <c r="K16" s="46">
        <v>167.9051082</v>
      </c>
      <c r="L16" s="46">
        <v>40.524970940000003</v>
      </c>
      <c r="M16" s="46">
        <v>4.5933593200000002</v>
      </c>
      <c r="N16" s="46">
        <f t="shared" si="7"/>
        <v>133.06465341000001</v>
      </c>
      <c r="O16" s="46">
        <v>65.278738309999994</v>
      </c>
      <c r="P16" s="46">
        <f t="shared" si="8"/>
        <v>67.785915099999997</v>
      </c>
      <c r="Q16" s="46">
        <v>12.32072222</v>
      </c>
      <c r="R16" s="46">
        <v>1.0721768</v>
      </c>
      <c r="S16" s="46">
        <v>54.393016080000002</v>
      </c>
      <c r="T16" s="46"/>
      <c r="U16" s="46"/>
      <c r="V16" s="46"/>
      <c r="W16" s="46"/>
      <c r="X16" s="46"/>
    </row>
    <row r="17" spans="1:24" hidden="1" outlineLevel="1">
      <c r="A17" s="8">
        <v>40725</v>
      </c>
      <c r="B17" s="46">
        <v>818.55579455999998</v>
      </c>
      <c r="C17" s="46">
        <f t="shared" si="0"/>
        <v>584.59628858000008</v>
      </c>
      <c r="D17" s="46">
        <f t="shared" si="1"/>
        <v>233.95950597999999</v>
      </c>
      <c r="E17" s="46">
        <f t="shared" si="2"/>
        <v>124.75876631000001</v>
      </c>
      <c r="F17" s="46">
        <f t="shared" si="3"/>
        <v>51.002723900000007</v>
      </c>
      <c r="G17" s="46">
        <f t="shared" si="4"/>
        <v>58.198015770000005</v>
      </c>
      <c r="H17" s="46">
        <f t="shared" si="5"/>
        <v>696.22658236999996</v>
      </c>
      <c r="I17" s="46">
        <v>531.73471526000003</v>
      </c>
      <c r="J17" s="46">
        <f t="shared" si="6"/>
        <v>164.49186710999999</v>
      </c>
      <c r="K17" s="46">
        <v>117.23739024000001</v>
      </c>
      <c r="L17" s="46">
        <v>42.857847550000002</v>
      </c>
      <c r="M17" s="46">
        <v>4.3966293199999997</v>
      </c>
      <c r="N17" s="46">
        <f t="shared" si="7"/>
        <v>122.32921219000001</v>
      </c>
      <c r="O17" s="46">
        <v>52.861573320000005</v>
      </c>
      <c r="P17" s="46">
        <f t="shared" si="8"/>
        <v>69.467638870000002</v>
      </c>
      <c r="Q17" s="46">
        <v>7.5213760699999996</v>
      </c>
      <c r="R17" s="46">
        <v>8.1448763500000005</v>
      </c>
      <c r="S17" s="46">
        <v>53.801386450000003</v>
      </c>
      <c r="T17" s="46"/>
      <c r="U17" s="46"/>
      <c r="V17" s="46"/>
      <c r="W17" s="46"/>
      <c r="X17" s="46"/>
    </row>
    <row r="18" spans="1:24" hidden="1" outlineLevel="1">
      <c r="A18" s="8">
        <v>40756</v>
      </c>
      <c r="B18" s="46">
        <v>807.66670369999997</v>
      </c>
      <c r="C18" s="46">
        <f t="shared" si="0"/>
        <v>566.97507729000006</v>
      </c>
      <c r="D18" s="46">
        <f t="shared" si="1"/>
        <v>240.69162641</v>
      </c>
      <c r="E18" s="46">
        <f t="shared" si="2"/>
        <v>137.84867438000001</v>
      </c>
      <c r="F18" s="46">
        <f t="shared" si="3"/>
        <v>43.761381220000004</v>
      </c>
      <c r="G18" s="46">
        <f t="shared" si="4"/>
        <v>59.081570810000002</v>
      </c>
      <c r="H18" s="46">
        <f t="shared" si="5"/>
        <v>685.02134504000003</v>
      </c>
      <c r="I18" s="46">
        <v>525.37567619000004</v>
      </c>
      <c r="J18" s="46">
        <f t="shared" si="6"/>
        <v>159.64566884999999</v>
      </c>
      <c r="K18" s="46">
        <v>119.48228845</v>
      </c>
      <c r="L18" s="46">
        <v>35.482704380000001</v>
      </c>
      <c r="M18" s="46">
        <v>4.6806760199999999</v>
      </c>
      <c r="N18" s="46">
        <f t="shared" si="7"/>
        <v>122.64535866</v>
      </c>
      <c r="O18" s="46">
        <v>41.599401100000001</v>
      </c>
      <c r="P18" s="46">
        <f t="shared" si="8"/>
        <v>81.045957560000005</v>
      </c>
      <c r="Q18" s="46">
        <v>18.36638593</v>
      </c>
      <c r="R18" s="46">
        <v>8.2786768399999993</v>
      </c>
      <c r="S18" s="46">
        <v>54.400894790000002</v>
      </c>
      <c r="T18" s="46"/>
      <c r="U18" s="46"/>
      <c r="V18" s="46"/>
      <c r="W18" s="46"/>
      <c r="X18" s="46"/>
    </row>
    <row r="19" spans="1:24" hidden="1" outlineLevel="1">
      <c r="A19" s="8">
        <v>40787</v>
      </c>
      <c r="B19" s="46">
        <v>1013.1314358200001</v>
      </c>
      <c r="C19" s="46">
        <f t="shared" si="0"/>
        <v>769.43656134000003</v>
      </c>
      <c r="D19" s="46">
        <f t="shared" si="1"/>
        <v>243.69487447999998</v>
      </c>
      <c r="E19" s="46">
        <f t="shared" si="2"/>
        <v>149.60694323999999</v>
      </c>
      <c r="F19" s="46">
        <f t="shared" si="3"/>
        <v>43.123078650000004</v>
      </c>
      <c r="G19" s="46">
        <f t="shared" si="4"/>
        <v>50.96485259</v>
      </c>
      <c r="H19" s="46">
        <f t="shared" si="5"/>
        <v>872.04457119000006</v>
      </c>
      <c r="I19" s="46">
        <v>708.62782717000005</v>
      </c>
      <c r="J19" s="46">
        <f t="shared" si="6"/>
        <v>163.41674401999998</v>
      </c>
      <c r="K19" s="46">
        <v>125.42608485</v>
      </c>
      <c r="L19" s="46">
        <v>35.478213410000002</v>
      </c>
      <c r="M19" s="46">
        <v>2.5124457599999999</v>
      </c>
      <c r="N19" s="46">
        <f t="shared" si="7"/>
        <v>141.08686463000001</v>
      </c>
      <c r="O19" s="46">
        <v>60.808734170000001</v>
      </c>
      <c r="P19" s="46">
        <f t="shared" si="8"/>
        <v>80.27813046</v>
      </c>
      <c r="Q19" s="46">
        <v>24.180858390000001</v>
      </c>
      <c r="R19" s="46">
        <v>7.6448652399999997</v>
      </c>
      <c r="S19" s="46">
        <v>48.452406830000001</v>
      </c>
      <c r="T19" s="46"/>
      <c r="U19" s="46"/>
      <c r="V19" s="46"/>
      <c r="W19" s="46"/>
      <c r="X19" s="46"/>
    </row>
    <row r="20" spans="1:24" hidden="1" outlineLevel="1">
      <c r="A20" s="8">
        <v>40817</v>
      </c>
      <c r="B20" s="46">
        <v>1104.07387371</v>
      </c>
      <c r="C20" s="46">
        <f t="shared" si="0"/>
        <v>832.34987053999998</v>
      </c>
      <c r="D20" s="46">
        <f t="shared" si="1"/>
        <v>271.72400317</v>
      </c>
      <c r="E20" s="46">
        <f t="shared" si="2"/>
        <v>173.92657407000002</v>
      </c>
      <c r="F20" s="46">
        <f t="shared" si="3"/>
        <v>43.604309520000001</v>
      </c>
      <c r="G20" s="46">
        <f t="shared" si="4"/>
        <v>54.193119580000001</v>
      </c>
      <c r="H20" s="46">
        <f t="shared" si="5"/>
        <v>914.19096437999997</v>
      </c>
      <c r="I20" s="46">
        <v>722.82938368999999</v>
      </c>
      <c r="J20" s="46">
        <f t="shared" si="6"/>
        <v>191.36158069000001</v>
      </c>
      <c r="K20" s="46">
        <v>151.92254974000002</v>
      </c>
      <c r="L20" s="46">
        <v>35.712077430000001</v>
      </c>
      <c r="M20" s="46">
        <v>3.7269535199999999</v>
      </c>
      <c r="N20" s="46">
        <f t="shared" si="7"/>
        <v>189.88290932999999</v>
      </c>
      <c r="O20" s="46">
        <v>109.52048685</v>
      </c>
      <c r="P20" s="46">
        <f t="shared" si="8"/>
        <v>80.362422479999992</v>
      </c>
      <c r="Q20" s="46">
        <v>22.00402433</v>
      </c>
      <c r="R20" s="46">
        <v>7.8922320900000003</v>
      </c>
      <c r="S20" s="46">
        <v>50.466166059999999</v>
      </c>
      <c r="T20" s="46"/>
      <c r="U20" s="46"/>
      <c r="V20" s="46"/>
      <c r="W20" s="46"/>
      <c r="X20" s="46"/>
    </row>
    <row r="21" spans="1:24" hidden="1" outlineLevel="1">
      <c r="A21" s="8">
        <v>40848</v>
      </c>
      <c r="B21" s="46">
        <v>1057.67712499</v>
      </c>
      <c r="C21" s="46">
        <f t="shared" si="0"/>
        <v>758.68803086000003</v>
      </c>
      <c r="D21" s="46">
        <f t="shared" si="1"/>
        <v>298.98909412999996</v>
      </c>
      <c r="E21" s="46">
        <f t="shared" si="2"/>
        <v>203.88035680999997</v>
      </c>
      <c r="F21" s="46">
        <f t="shared" si="3"/>
        <v>43.611573499999999</v>
      </c>
      <c r="G21" s="46">
        <f t="shared" si="4"/>
        <v>51.497163819999997</v>
      </c>
      <c r="H21" s="46">
        <f t="shared" si="5"/>
        <v>859.34033436000004</v>
      </c>
      <c r="I21" s="46">
        <v>639.86978795000005</v>
      </c>
      <c r="J21" s="46">
        <f t="shared" si="6"/>
        <v>219.47054640999997</v>
      </c>
      <c r="K21" s="46">
        <v>179.58077394999998</v>
      </c>
      <c r="L21" s="46">
        <v>36.038792809999997</v>
      </c>
      <c r="M21" s="46">
        <v>3.8509796499999998</v>
      </c>
      <c r="N21" s="46">
        <f t="shared" si="7"/>
        <v>198.33679063</v>
      </c>
      <c r="O21" s="46">
        <v>118.81824291000001</v>
      </c>
      <c r="P21" s="46">
        <f t="shared" si="8"/>
        <v>79.518547720000001</v>
      </c>
      <c r="Q21" s="46">
        <v>24.299582860000001</v>
      </c>
      <c r="R21" s="46">
        <v>7.5727806900000001</v>
      </c>
      <c r="S21" s="46">
        <v>47.646184169999998</v>
      </c>
      <c r="T21" s="46"/>
      <c r="U21" s="46"/>
      <c r="V21" s="46"/>
      <c r="W21" s="46"/>
      <c r="X21" s="46"/>
    </row>
    <row r="22" spans="1:24" hidden="1" outlineLevel="1">
      <c r="A22" s="8">
        <v>40878</v>
      </c>
      <c r="B22" s="46">
        <v>1048.1777486000001</v>
      </c>
      <c r="C22" s="46">
        <f t="shared" si="0"/>
        <v>630.72015103000012</v>
      </c>
      <c r="D22" s="46">
        <f t="shared" si="1"/>
        <v>417.45759756999996</v>
      </c>
      <c r="E22" s="46">
        <f t="shared" si="2"/>
        <v>366.71492030999997</v>
      </c>
      <c r="F22" s="46">
        <f t="shared" si="3"/>
        <v>37.779269380000002</v>
      </c>
      <c r="G22" s="46">
        <f t="shared" si="4"/>
        <v>12.96340788</v>
      </c>
      <c r="H22" s="46">
        <f t="shared" si="5"/>
        <v>895.42879703000006</v>
      </c>
      <c r="I22" s="46">
        <v>512.19921053000007</v>
      </c>
      <c r="J22" s="46">
        <f t="shared" si="6"/>
        <v>383.22958649999998</v>
      </c>
      <c r="K22" s="46">
        <v>349.33538582999995</v>
      </c>
      <c r="L22" s="46">
        <v>30.427241540000001</v>
      </c>
      <c r="M22" s="46">
        <v>3.4669591299999998</v>
      </c>
      <c r="N22" s="46">
        <f t="shared" si="7"/>
        <v>152.74895157</v>
      </c>
      <c r="O22" s="46">
        <v>118.52094050000001</v>
      </c>
      <c r="P22" s="46">
        <f t="shared" si="8"/>
        <v>34.228011070000001</v>
      </c>
      <c r="Q22" s="46">
        <v>17.37953448</v>
      </c>
      <c r="R22" s="46">
        <v>7.3520278399999999</v>
      </c>
      <c r="S22" s="46">
        <v>9.4964487500000008</v>
      </c>
      <c r="T22" s="46"/>
      <c r="U22" s="46"/>
      <c r="V22" s="46"/>
      <c r="W22" s="46"/>
      <c r="X22" s="46"/>
    </row>
    <row r="23" spans="1:24" hidden="1" outlineLevel="1">
      <c r="A23" s="8">
        <v>40909</v>
      </c>
      <c r="B23" s="46">
        <v>830.09247505000008</v>
      </c>
      <c r="C23" s="46">
        <f t="shared" si="0"/>
        <v>637.41981212000007</v>
      </c>
      <c r="D23" s="46">
        <f t="shared" si="1"/>
        <v>192.67266293</v>
      </c>
      <c r="E23" s="46">
        <f t="shared" si="2"/>
        <v>142.46410134000001</v>
      </c>
      <c r="F23" s="46">
        <f t="shared" si="3"/>
        <v>37.00070882</v>
      </c>
      <c r="G23" s="46">
        <f t="shared" si="4"/>
        <v>13.207852770000001</v>
      </c>
      <c r="H23" s="46">
        <f t="shared" si="5"/>
        <v>689.01085321000005</v>
      </c>
      <c r="I23" s="46">
        <v>530.48036862000004</v>
      </c>
      <c r="J23" s="46">
        <f t="shared" si="6"/>
        <v>158.53048458999999</v>
      </c>
      <c r="K23" s="46">
        <v>125.53171096</v>
      </c>
      <c r="L23" s="46">
        <v>29.501185890000002</v>
      </c>
      <c r="M23" s="46">
        <v>3.4975877399999997</v>
      </c>
      <c r="N23" s="46">
        <f t="shared" si="7"/>
        <v>141.08162184</v>
      </c>
      <c r="O23" s="46">
        <v>106.9394435</v>
      </c>
      <c r="P23" s="46">
        <f t="shared" si="8"/>
        <v>34.142178340000001</v>
      </c>
      <c r="Q23" s="46">
        <v>16.932390380000001</v>
      </c>
      <c r="R23" s="46">
        <v>7.4995229300000004</v>
      </c>
      <c r="S23" s="46">
        <v>9.7102650300000004</v>
      </c>
      <c r="T23" s="46"/>
      <c r="U23" s="46"/>
      <c r="V23" s="46"/>
      <c r="W23" s="46"/>
      <c r="X23" s="46"/>
    </row>
    <row r="24" spans="1:24" hidden="1" outlineLevel="1">
      <c r="A24" s="8">
        <v>40940</v>
      </c>
      <c r="B24" s="46">
        <v>823.69056015000001</v>
      </c>
      <c r="C24" s="46">
        <f t="shared" si="0"/>
        <v>645.37166688000002</v>
      </c>
      <c r="D24" s="46">
        <f t="shared" si="1"/>
        <v>178.31889327000002</v>
      </c>
      <c r="E24" s="46">
        <f t="shared" si="2"/>
        <v>127.46651156</v>
      </c>
      <c r="F24" s="46">
        <f t="shared" si="3"/>
        <v>37.319054309999999</v>
      </c>
      <c r="G24" s="46">
        <f t="shared" si="4"/>
        <v>13.533327400000001</v>
      </c>
      <c r="H24" s="46">
        <f t="shared" si="5"/>
        <v>695.62791247000007</v>
      </c>
      <c r="I24" s="46">
        <v>564.40147051000008</v>
      </c>
      <c r="J24" s="46">
        <f t="shared" si="6"/>
        <v>131.22644196000002</v>
      </c>
      <c r="K24" s="46">
        <v>98.443543890000001</v>
      </c>
      <c r="L24" s="46">
        <v>29.260171530000001</v>
      </c>
      <c r="M24" s="46">
        <v>3.5227265399999999</v>
      </c>
      <c r="N24" s="46">
        <f t="shared" si="7"/>
        <v>128.06264768</v>
      </c>
      <c r="O24" s="46">
        <v>80.970196369999996</v>
      </c>
      <c r="P24" s="46">
        <f t="shared" si="8"/>
        <v>47.092451310000001</v>
      </c>
      <c r="Q24" s="46">
        <v>29.02296767</v>
      </c>
      <c r="R24" s="46">
        <v>8.0588827799999994</v>
      </c>
      <c r="S24" s="46">
        <v>10.01060086</v>
      </c>
      <c r="T24" s="46"/>
      <c r="U24" s="46"/>
      <c r="V24" s="46"/>
      <c r="W24" s="46"/>
      <c r="X24" s="46"/>
    </row>
    <row r="25" spans="1:24" hidden="1" outlineLevel="1">
      <c r="A25" s="8">
        <v>40969</v>
      </c>
      <c r="B25" s="46">
        <v>1059.34526865</v>
      </c>
      <c r="C25" s="46">
        <f t="shared" si="0"/>
        <v>795.50897808000002</v>
      </c>
      <c r="D25" s="46">
        <f t="shared" si="1"/>
        <v>263.83629056999996</v>
      </c>
      <c r="E25" s="46">
        <f t="shared" si="2"/>
        <v>212.05190528999998</v>
      </c>
      <c r="F25" s="46">
        <f t="shared" si="3"/>
        <v>37.75807013</v>
      </c>
      <c r="G25" s="46">
        <f t="shared" si="4"/>
        <v>14.026315149999999</v>
      </c>
      <c r="H25" s="46">
        <f t="shared" si="5"/>
        <v>936.72903249000001</v>
      </c>
      <c r="I25" s="46">
        <v>716.76131080000005</v>
      </c>
      <c r="J25" s="46">
        <f t="shared" si="6"/>
        <v>219.96772168999999</v>
      </c>
      <c r="K25" s="46">
        <v>186.45190196999999</v>
      </c>
      <c r="L25" s="46">
        <v>29.416919159999999</v>
      </c>
      <c r="M25" s="46">
        <v>4.0989005599999997</v>
      </c>
      <c r="N25" s="46">
        <f t="shared" si="7"/>
        <v>122.61623616</v>
      </c>
      <c r="O25" s="46">
        <v>78.747667280000002</v>
      </c>
      <c r="P25" s="46">
        <f t="shared" si="8"/>
        <v>43.868568879999998</v>
      </c>
      <c r="Q25" s="46">
        <v>25.600003319999999</v>
      </c>
      <c r="R25" s="46">
        <v>8.3411509699999993</v>
      </c>
      <c r="S25" s="46">
        <v>9.9274145899999997</v>
      </c>
      <c r="T25" s="46"/>
      <c r="U25" s="46"/>
      <c r="V25" s="46"/>
      <c r="W25" s="46"/>
      <c r="X25" s="46"/>
    </row>
    <row r="26" spans="1:24" hidden="1" outlineLevel="1">
      <c r="A26" s="8">
        <v>41000</v>
      </c>
      <c r="B26" s="46">
        <v>981.50664210999992</v>
      </c>
      <c r="C26" s="46">
        <f t="shared" si="0"/>
        <v>656.13611377999996</v>
      </c>
      <c r="D26" s="46">
        <f t="shared" si="1"/>
        <v>325.37052833000001</v>
      </c>
      <c r="E26" s="46">
        <f t="shared" si="2"/>
        <v>282.22082182999998</v>
      </c>
      <c r="F26" s="46">
        <f t="shared" si="3"/>
        <v>28.766117169999998</v>
      </c>
      <c r="G26" s="46">
        <f t="shared" si="4"/>
        <v>14.38358933</v>
      </c>
      <c r="H26" s="46">
        <f t="shared" si="5"/>
        <v>863.32621283000003</v>
      </c>
      <c r="I26" s="46">
        <v>594.58294553999997</v>
      </c>
      <c r="J26" s="46">
        <f t="shared" si="6"/>
        <v>268.74326729000001</v>
      </c>
      <c r="K26" s="46">
        <v>243.18005926999999</v>
      </c>
      <c r="L26" s="46">
        <v>21.129665059999997</v>
      </c>
      <c r="M26" s="46">
        <v>4.4335429599999996</v>
      </c>
      <c r="N26" s="46">
        <f t="shared" si="7"/>
        <v>118.18042928</v>
      </c>
      <c r="O26" s="46">
        <v>61.553168239999998</v>
      </c>
      <c r="P26" s="46">
        <f t="shared" si="8"/>
        <v>56.62726104</v>
      </c>
      <c r="Q26" s="46">
        <v>39.040762559999997</v>
      </c>
      <c r="R26" s="46">
        <v>7.6364521099999996</v>
      </c>
      <c r="S26" s="46">
        <v>9.9500463700000008</v>
      </c>
      <c r="T26" s="46"/>
      <c r="U26" s="46"/>
      <c r="V26" s="46"/>
      <c r="W26" s="46"/>
      <c r="X26" s="46"/>
    </row>
    <row r="27" spans="1:24" hidden="1" outlineLevel="1">
      <c r="A27" s="8">
        <v>41030</v>
      </c>
      <c r="B27" s="46">
        <v>1080.99425402</v>
      </c>
      <c r="C27" s="46">
        <f t="shared" si="0"/>
        <v>713.79756808000013</v>
      </c>
      <c r="D27" s="46">
        <f t="shared" si="1"/>
        <v>367.19668594000001</v>
      </c>
      <c r="E27" s="46">
        <f t="shared" si="2"/>
        <v>331.63093992999995</v>
      </c>
      <c r="F27" s="46">
        <f t="shared" si="3"/>
        <v>26.468216400000003</v>
      </c>
      <c r="G27" s="46">
        <f t="shared" si="4"/>
        <v>9.0975296099999987</v>
      </c>
      <c r="H27" s="46">
        <f t="shared" si="5"/>
        <v>961.95046510000009</v>
      </c>
      <c r="I27" s="46">
        <v>643.8333402400001</v>
      </c>
      <c r="J27" s="46">
        <f t="shared" si="6"/>
        <v>318.11712485999999</v>
      </c>
      <c r="K27" s="46">
        <v>295.22853881999998</v>
      </c>
      <c r="L27" s="46">
        <v>19.910219680000001</v>
      </c>
      <c r="M27" s="46">
        <v>2.9783663599999999</v>
      </c>
      <c r="N27" s="46">
        <f t="shared" si="7"/>
        <v>119.04378892</v>
      </c>
      <c r="O27" s="46">
        <v>69.964227839999992</v>
      </c>
      <c r="P27" s="46">
        <f t="shared" si="8"/>
        <v>49.079561079999998</v>
      </c>
      <c r="Q27" s="46">
        <v>36.40240111</v>
      </c>
      <c r="R27" s="46">
        <v>6.5579967200000002</v>
      </c>
      <c r="S27" s="46">
        <v>6.1191632499999997</v>
      </c>
      <c r="T27" s="46"/>
      <c r="U27" s="46"/>
      <c r="V27" s="46"/>
      <c r="W27" s="46"/>
      <c r="X27" s="46"/>
    </row>
    <row r="28" spans="1:24" hidden="1" outlineLevel="1">
      <c r="A28" s="8">
        <v>41061</v>
      </c>
      <c r="B28" s="46">
        <v>1340.0965301400001</v>
      </c>
      <c r="C28" s="46">
        <f t="shared" si="0"/>
        <v>616.92464087999997</v>
      </c>
      <c r="D28" s="46">
        <f t="shared" si="1"/>
        <v>723.17188926000017</v>
      </c>
      <c r="E28" s="46">
        <f t="shared" si="2"/>
        <v>684.62874766000004</v>
      </c>
      <c r="F28" s="46">
        <f t="shared" si="3"/>
        <v>28.919537930000001</v>
      </c>
      <c r="G28" s="46">
        <f t="shared" si="4"/>
        <v>9.6236036699999996</v>
      </c>
      <c r="H28" s="46">
        <f t="shared" si="5"/>
        <v>1212.4536389600003</v>
      </c>
      <c r="I28" s="46">
        <v>541.21635223999999</v>
      </c>
      <c r="J28" s="46">
        <f t="shared" si="6"/>
        <v>671.23728672000016</v>
      </c>
      <c r="K28" s="46">
        <v>645.42694993000009</v>
      </c>
      <c r="L28" s="46">
        <v>22.3436348</v>
      </c>
      <c r="M28" s="46">
        <v>3.4667019899999998</v>
      </c>
      <c r="N28" s="46">
        <f t="shared" si="7"/>
        <v>127.64289118000001</v>
      </c>
      <c r="O28" s="46">
        <v>75.708288640000006</v>
      </c>
      <c r="P28" s="46">
        <f t="shared" si="8"/>
        <v>51.93460254</v>
      </c>
      <c r="Q28" s="46">
        <v>39.201797730000003</v>
      </c>
      <c r="R28" s="46">
        <v>6.5759031300000004</v>
      </c>
      <c r="S28" s="46">
        <v>6.1569016799999998</v>
      </c>
      <c r="T28" s="46"/>
      <c r="U28" s="46"/>
      <c r="V28" s="46"/>
      <c r="W28" s="46"/>
      <c r="X28" s="46"/>
    </row>
    <row r="29" spans="1:24" hidden="1" outlineLevel="1">
      <c r="A29" s="8">
        <v>41091</v>
      </c>
      <c r="B29" s="46">
        <v>1066.4379489299999</v>
      </c>
      <c r="C29" s="46">
        <f t="shared" si="0"/>
        <v>770.9798538</v>
      </c>
      <c r="D29" s="46">
        <f t="shared" si="1"/>
        <v>295.45809513</v>
      </c>
      <c r="E29" s="46">
        <f t="shared" si="2"/>
        <v>256.63808229</v>
      </c>
      <c r="F29" s="46">
        <f t="shared" si="3"/>
        <v>22.020544099999999</v>
      </c>
      <c r="G29" s="46">
        <f t="shared" si="4"/>
        <v>16.799468739999998</v>
      </c>
      <c r="H29" s="46">
        <f t="shared" si="5"/>
        <v>871.20177687</v>
      </c>
      <c r="I29" s="46">
        <v>612.86779457</v>
      </c>
      <c r="J29" s="46">
        <f t="shared" si="6"/>
        <v>258.3339823</v>
      </c>
      <c r="K29" s="46">
        <v>233.64103639999999</v>
      </c>
      <c r="L29" s="46">
        <v>22.019043809999999</v>
      </c>
      <c r="M29" s="46">
        <v>2.6739020899999999</v>
      </c>
      <c r="N29" s="46">
        <f t="shared" si="7"/>
        <v>195.23617206</v>
      </c>
      <c r="O29" s="46">
        <v>158.11205923</v>
      </c>
      <c r="P29" s="46">
        <f t="shared" si="8"/>
        <v>37.124112830000001</v>
      </c>
      <c r="Q29" s="46">
        <v>22.997045889999999</v>
      </c>
      <c r="R29" s="46">
        <v>1.50029E-3</v>
      </c>
      <c r="S29" s="46">
        <v>14.12556665</v>
      </c>
      <c r="T29" s="46"/>
      <c r="U29" s="46"/>
      <c r="V29" s="46"/>
      <c r="W29" s="46"/>
      <c r="X29" s="46"/>
    </row>
    <row r="30" spans="1:24" hidden="1" outlineLevel="1">
      <c r="A30" s="8">
        <v>41122</v>
      </c>
      <c r="B30" s="46">
        <v>974.97693781000009</v>
      </c>
      <c r="C30" s="46">
        <f t="shared" si="0"/>
        <v>648.88227371000005</v>
      </c>
      <c r="D30" s="46">
        <f t="shared" si="1"/>
        <v>326.09466409999999</v>
      </c>
      <c r="E30" s="46">
        <f t="shared" si="2"/>
        <v>290.21421394000004</v>
      </c>
      <c r="F30" s="46">
        <f t="shared" si="3"/>
        <v>21.39765929</v>
      </c>
      <c r="G30" s="46">
        <f t="shared" si="4"/>
        <v>14.482790869999999</v>
      </c>
      <c r="H30" s="46">
        <f t="shared" si="5"/>
        <v>795.74053342000002</v>
      </c>
      <c r="I30" s="46">
        <v>508.89800623000002</v>
      </c>
      <c r="J30" s="46">
        <f t="shared" si="6"/>
        <v>286.84252719</v>
      </c>
      <c r="K30" s="46">
        <v>262.06150515000002</v>
      </c>
      <c r="L30" s="46">
        <v>21.396160760000001</v>
      </c>
      <c r="M30" s="46">
        <v>3.38486128</v>
      </c>
      <c r="N30" s="46">
        <f t="shared" si="7"/>
        <v>179.23640438999999</v>
      </c>
      <c r="O30" s="46">
        <v>139.98426748</v>
      </c>
      <c r="P30" s="46">
        <f t="shared" si="8"/>
        <v>39.252136909999997</v>
      </c>
      <c r="Q30" s="46">
        <v>28.152708789999998</v>
      </c>
      <c r="R30" s="46">
        <v>1.4985300000000001E-3</v>
      </c>
      <c r="S30" s="46">
        <v>11.09792959</v>
      </c>
      <c r="T30" s="46"/>
      <c r="U30" s="46"/>
      <c r="V30" s="46"/>
      <c r="W30" s="46"/>
      <c r="X30" s="46"/>
    </row>
    <row r="31" spans="1:24" hidden="1" outlineLevel="1">
      <c r="A31" s="8">
        <v>41153</v>
      </c>
      <c r="B31" s="46">
        <v>1167.7787953500001</v>
      </c>
      <c r="C31" s="46">
        <f t="shared" si="0"/>
        <v>870.32723928000007</v>
      </c>
      <c r="D31" s="46">
        <f t="shared" si="1"/>
        <v>297.45155607000004</v>
      </c>
      <c r="E31" s="46">
        <f t="shared" si="2"/>
        <v>268.76162413000003</v>
      </c>
      <c r="F31" s="46">
        <f t="shared" si="3"/>
        <v>22.084944350000001</v>
      </c>
      <c r="G31" s="46">
        <f t="shared" si="4"/>
        <v>6.6049875900000004</v>
      </c>
      <c r="H31" s="46">
        <f t="shared" si="5"/>
        <v>994.81487949000007</v>
      </c>
      <c r="I31" s="46">
        <v>735.06045171000005</v>
      </c>
      <c r="J31" s="46">
        <f t="shared" si="6"/>
        <v>259.75442778000001</v>
      </c>
      <c r="K31" s="46">
        <v>237.45779646000003</v>
      </c>
      <c r="L31" s="46">
        <v>22.084852829999999</v>
      </c>
      <c r="M31" s="46">
        <v>0.21177849000000001</v>
      </c>
      <c r="N31" s="46">
        <f t="shared" si="7"/>
        <v>172.96391585999999</v>
      </c>
      <c r="O31" s="46">
        <v>135.26678756999999</v>
      </c>
      <c r="P31" s="46">
        <f t="shared" si="8"/>
        <v>37.697128290000002</v>
      </c>
      <c r="Q31" s="46">
        <v>31.30382767</v>
      </c>
      <c r="R31" s="46">
        <v>9.1520000000000005E-5</v>
      </c>
      <c r="S31" s="46">
        <v>6.3932091</v>
      </c>
      <c r="T31" s="46"/>
      <c r="U31" s="46"/>
      <c r="V31" s="46"/>
      <c r="W31" s="46"/>
      <c r="X31" s="46"/>
    </row>
    <row r="32" spans="1:24" hidden="1" outlineLevel="1">
      <c r="A32" s="8">
        <v>41183</v>
      </c>
      <c r="B32" s="46">
        <v>1327.62101508</v>
      </c>
      <c r="C32" s="46">
        <f t="shared" si="0"/>
        <v>976.15055809</v>
      </c>
      <c r="D32" s="46">
        <f t="shared" si="1"/>
        <v>351.47045699000006</v>
      </c>
      <c r="E32" s="46">
        <f t="shared" si="2"/>
        <v>322.03005546000003</v>
      </c>
      <c r="F32" s="46">
        <f t="shared" si="3"/>
        <v>22.780169059999999</v>
      </c>
      <c r="G32" s="46">
        <f t="shared" si="4"/>
        <v>6.6602324700000004</v>
      </c>
      <c r="H32" s="46">
        <f t="shared" si="5"/>
        <v>1039.99129997</v>
      </c>
      <c r="I32" s="46">
        <v>720.43359705</v>
      </c>
      <c r="J32" s="46">
        <f t="shared" si="6"/>
        <v>319.55770292000005</v>
      </c>
      <c r="K32" s="46">
        <v>296.94686768000003</v>
      </c>
      <c r="L32" s="46">
        <v>22.40863057</v>
      </c>
      <c r="M32" s="46">
        <v>0.20220467</v>
      </c>
      <c r="N32" s="46">
        <f t="shared" si="7"/>
        <v>287.62971511000001</v>
      </c>
      <c r="O32" s="46">
        <v>255.71696104</v>
      </c>
      <c r="P32" s="46">
        <f t="shared" si="8"/>
        <v>31.912754069999998</v>
      </c>
      <c r="Q32" s="46">
        <v>25.083187779999999</v>
      </c>
      <c r="R32" s="46">
        <v>0.37153849</v>
      </c>
      <c r="S32" s="46">
        <v>6.4580278</v>
      </c>
      <c r="T32" s="46"/>
      <c r="U32" s="46"/>
      <c r="V32" s="46"/>
      <c r="W32" s="46"/>
      <c r="X32" s="46"/>
    </row>
    <row r="33" spans="1:24" hidden="1" outlineLevel="1">
      <c r="A33" s="8">
        <v>41214</v>
      </c>
      <c r="B33" s="46">
        <v>1229.2526926600001</v>
      </c>
      <c r="C33" s="46">
        <f t="shared" si="0"/>
        <v>858.13886998000009</v>
      </c>
      <c r="D33" s="46">
        <f t="shared" si="1"/>
        <v>371.11382268</v>
      </c>
      <c r="E33" s="46">
        <f t="shared" si="2"/>
        <v>341.49255646999995</v>
      </c>
      <c r="F33" s="46">
        <f t="shared" si="3"/>
        <v>23.01790626</v>
      </c>
      <c r="G33" s="46">
        <f t="shared" si="4"/>
        <v>6.6033599499999998</v>
      </c>
      <c r="H33" s="46">
        <f t="shared" si="5"/>
        <v>1045.1781646500001</v>
      </c>
      <c r="I33" s="46">
        <v>715.13295402000006</v>
      </c>
      <c r="J33" s="46">
        <f t="shared" si="6"/>
        <v>330.04521062999999</v>
      </c>
      <c r="K33" s="46">
        <v>310.24880797999998</v>
      </c>
      <c r="L33" s="46">
        <v>19.59452817</v>
      </c>
      <c r="M33" s="46">
        <v>0.20187448</v>
      </c>
      <c r="N33" s="46">
        <f t="shared" si="7"/>
        <v>184.07452800999999</v>
      </c>
      <c r="O33" s="46">
        <v>143.00591596000001</v>
      </c>
      <c r="P33" s="46">
        <f t="shared" si="8"/>
        <v>41.068612049999999</v>
      </c>
      <c r="Q33" s="46">
        <v>31.243748490000002</v>
      </c>
      <c r="R33" s="46">
        <v>3.4233780899999999</v>
      </c>
      <c r="S33" s="46">
        <v>6.4014854699999999</v>
      </c>
      <c r="T33" s="46"/>
      <c r="U33" s="46"/>
      <c r="V33" s="46"/>
      <c r="W33" s="46"/>
      <c r="X33" s="46"/>
    </row>
    <row r="34" spans="1:24" hidden="1" outlineLevel="1">
      <c r="A34" s="8">
        <v>41244</v>
      </c>
      <c r="B34" s="46">
        <v>1771.6207996400001</v>
      </c>
      <c r="C34" s="46">
        <f t="shared" si="0"/>
        <v>782.61114487999998</v>
      </c>
      <c r="D34" s="46">
        <f t="shared" si="1"/>
        <v>989.00965475999999</v>
      </c>
      <c r="E34" s="46">
        <f t="shared" si="2"/>
        <v>959.49773613000002</v>
      </c>
      <c r="F34" s="46">
        <f t="shared" si="3"/>
        <v>22.894802550000001</v>
      </c>
      <c r="G34" s="46">
        <f t="shared" si="4"/>
        <v>6.6171160799999997</v>
      </c>
      <c r="H34" s="46">
        <f t="shared" si="5"/>
        <v>1488.8555151200001</v>
      </c>
      <c r="I34" s="46">
        <v>624.03256925000005</v>
      </c>
      <c r="J34" s="46">
        <f t="shared" si="6"/>
        <v>864.82294587000001</v>
      </c>
      <c r="K34" s="46">
        <v>844.91236808999997</v>
      </c>
      <c r="L34" s="46">
        <v>19.830740590000001</v>
      </c>
      <c r="M34" s="46">
        <v>7.9837190000000002E-2</v>
      </c>
      <c r="N34" s="46">
        <f t="shared" si="7"/>
        <v>282.76528452000002</v>
      </c>
      <c r="O34" s="46">
        <v>158.57857562999999</v>
      </c>
      <c r="P34" s="46">
        <f t="shared" si="8"/>
        <v>124.18670889000001</v>
      </c>
      <c r="Q34" s="46">
        <v>114.58536804000001</v>
      </c>
      <c r="R34" s="46">
        <v>3.0640619600000001</v>
      </c>
      <c r="S34" s="46">
        <v>6.5372788899999996</v>
      </c>
      <c r="T34" s="46"/>
      <c r="U34" s="46"/>
      <c r="V34" s="46"/>
      <c r="W34" s="46"/>
      <c r="X34" s="46"/>
    </row>
    <row r="35" spans="1:24" hidden="1" outlineLevel="1">
      <c r="A35" s="8">
        <v>41275</v>
      </c>
      <c r="B35" s="46">
        <v>1167.6194325199999</v>
      </c>
      <c r="C35" s="46">
        <f t="shared" si="0"/>
        <v>777.46388302000003</v>
      </c>
      <c r="D35" s="46">
        <f t="shared" si="1"/>
        <v>390.15554949999995</v>
      </c>
      <c r="E35" s="46">
        <f t="shared" si="2"/>
        <v>359.23246505000003</v>
      </c>
      <c r="F35" s="46">
        <f t="shared" si="3"/>
        <v>24.163481560000001</v>
      </c>
      <c r="G35" s="46">
        <f t="shared" si="4"/>
        <v>6.75960289</v>
      </c>
      <c r="H35" s="46">
        <f t="shared" si="5"/>
        <v>923.30913390000001</v>
      </c>
      <c r="I35" s="46">
        <v>645.90763000000004</v>
      </c>
      <c r="J35" s="46">
        <f t="shared" si="6"/>
        <v>277.40150389999997</v>
      </c>
      <c r="K35" s="46">
        <v>256.27868431000002</v>
      </c>
      <c r="L35" s="46">
        <v>21.08194451</v>
      </c>
      <c r="M35" s="46">
        <v>4.0875080000000001E-2</v>
      </c>
      <c r="N35" s="46">
        <f t="shared" si="7"/>
        <v>244.31029861999997</v>
      </c>
      <c r="O35" s="46">
        <v>131.55625301999999</v>
      </c>
      <c r="P35" s="46">
        <f t="shared" si="8"/>
        <v>112.7540456</v>
      </c>
      <c r="Q35" s="46">
        <v>102.95378074</v>
      </c>
      <c r="R35" s="46">
        <v>3.0815370500000001</v>
      </c>
      <c r="S35" s="46">
        <v>6.7187278099999999</v>
      </c>
      <c r="T35" s="46"/>
      <c r="U35" s="46"/>
      <c r="V35" s="46"/>
      <c r="W35" s="46"/>
      <c r="X35" s="46"/>
    </row>
    <row r="36" spans="1:24" hidden="1" outlineLevel="1">
      <c r="A36" s="8">
        <v>41306</v>
      </c>
      <c r="B36" s="46">
        <v>1169.98809216</v>
      </c>
      <c r="C36" s="46">
        <f t="shared" si="0"/>
        <v>785.33908969000004</v>
      </c>
      <c r="D36" s="46">
        <f t="shared" si="1"/>
        <v>384.64900247000003</v>
      </c>
      <c r="E36" s="46">
        <f t="shared" si="2"/>
        <v>354.90776828000003</v>
      </c>
      <c r="F36" s="46">
        <f t="shared" si="3"/>
        <v>23.20396903</v>
      </c>
      <c r="G36" s="46">
        <f t="shared" si="4"/>
        <v>6.5372651599999996</v>
      </c>
      <c r="H36" s="46">
        <f t="shared" si="5"/>
        <v>932.18173047000005</v>
      </c>
      <c r="I36" s="46">
        <v>659.84132480000005</v>
      </c>
      <c r="J36" s="46">
        <f t="shared" si="6"/>
        <v>272.34040567</v>
      </c>
      <c r="K36" s="46">
        <v>252.19563805999999</v>
      </c>
      <c r="L36" s="46">
        <v>20.106121859999998</v>
      </c>
      <c r="M36" s="46">
        <v>3.864575E-2</v>
      </c>
      <c r="N36" s="46">
        <f t="shared" si="7"/>
        <v>237.80636169000002</v>
      </c>
      <c r="O36" s="46">
        <v>125.49776489</v>
      </c>
      <c r="P36" s="46">
        <f t="shared" si="8"/>
        <v>112.3085968</v>
      </c>
      <c r="Q36" s="46">
        <v>102.71213022000001</v>
      </c>
      <c r="R36" s="46">
        <v>3.0978471700000001</v>
      </c>
      <c r="S36" s="46">
        <v>6.4986194099999999</v>
      </c>
      <c r="T36" s="46"/>
      <c r="U36" s="46"/>
      <c r="V36" s="46"/>
      <c r="W36" s="46"/>
      <c r="X36" s="46"/>
    </row>
    <row r="37" spans="1:24" hidden="1" outlineLevel="1">
      <c r="A37" s="8">
        <v>41334</v>
      </c>
      <c r="B37" s="46">
        <v>1209.5462971400002</v>
      </c>
      <c r="C37" s="46">
        <f t="shared" si="0"/>
        <v>821.94987290000006</v>
      </c>
      <c r="D37" s="46">
        <f t="shared" si="1"/>
        <v>387.59642424000003</v>
      </c>
      <c r="E37" s="46">
        <f t="shared" si="2"/>
        <v>357.79676800000004</v>
      </c>
      <c r="F37" s="46">
        <f t="shared" si="3"/>
        <v>23.399577900000001</v>
      </c>
      <c r="G37" s="46">
        <f t="shared" si="4"/>
        <v>6.4000783399999994</v>
      </c>
      <c r="H37" s="46">
        <f t="shared" si="5"/>
        <v>956.8060288800001</v>
      </c>
      <c r="I37" s="46">
        <v>680.24544949000006</v>
      </c>
      <c r="J37" s="46">
        <f t="shared" si="6"/>
        <v>276.56057939000004</v>
      </c>
      <c r="K37" s="46">
        <v>256.23621130000004</v>
      </c>
      <c r="L37" s="46">
        <v>20.28483816</v>
      </c>
      <c r="M37" s="46">
        <v>3.9529929999999998E-2</v>
      </c>
      <c r="N37" s="46">
        <f t="shared" si="7"/>
        <v>252.74026826000002</v>
      </c>
      <c r="O37" s="46">
        <v>141.70442341</v>
      </c>
      <c r="P37" s="46">
        <f t="shared" si="8"/>
        <v>111.03584485000002</v>
      </c>
      <c r="Q37" s="46">
        <v>101.56055670000001</v>
      </c>
      <c r="R37" s="46">
        <v>3.1147397400000001</v>
      </c>
      <c r="S37" s="46">
        <v>6.3605484099999998</v>
      </c>
      <c r="T37" s="46"/>
      <c r="U37" s="46"/>
      <c r="V37" s="46"/>
      <c r="W37" s="46"/>
      <c r="X37" s="46"/>
    </row>
    <row r="38" spans="1:24" hidden="1" outlineLevel="1">
      <c r="A38" s="8">
        <v>41365</v>
      </c>
      <c r="B38" s="46">
        <v>1295.5686598700001</v>
      </c>
      <c r="C38" s="46">
        <f t="shared" si="0"/>
        <v>915.00325915000008</v>
      </c>
      <c r="D38" s="46">
        <f t="shared" si="1"/>
        <v>380.56540072000001</v>
      </c>
      <c r="E38" s="46">
        <f t="shared" si="2"/>
        <v>349.02358724999999</v>
      </c>
      <c r="F38" s="46">
        <f t="shared" si="3"/>
        <v>24.98543883</v>
      </c>
      <c r="G38" s="46">
        <f t="shared" si="4"/>
        <v>6.5563746400000005</v>
      </c>
      <c r="H38" s="46">
        <f t="shared" si="5"/>
        <v>1054.7354242000001</v>
      </c>
      <c r="I38" s="46">
        <v>759.49386584000001</v>
      </c>
      <c r="J38" s="46">
        <f t="shared" si="6"/>
        <v>295.24155836</v>
      </c>
      <c r="K38" s="46">
        <v>275.36477292000001</v>
      </c>
      <c r="L38" s="46">
        <v>19.83660265</v>
      </c>
      <c r="M38" s="46">
        <v>4.0182790000000003E-2</v>
      </c>
      <c r="N38" s="46">
        <f t="shared" si="7"/>
        <v>240.83323567000002</v>
      </c>
      <c r="O38" s="46">
        <v>155.50939331000001</v>
      </c>
      <c r="P38" s="46">
        <f t="shared" si="8"/>
        <v>85.32384236</v>
      </c>
      <c r="Q38" s="46">
        <v>73.658814329999998</v>
      </c>
      <c r="R38" s="46">
        <v>5.14883618</v>
      </c>
      <c r="S38" s="46">
        <v>6.5161918500000002</v>
      </c>
      <c r="T38" s="46"/>
      <c r="U38" s="46"/>
      <c r="V38" s="46"/>
      <c r="W38" s="46"/>
      <c r="X38" s="46"/>
    </row>
    <row r="39" spans="1:24" hidden="1" outlineLevel="1">
      <c r="A39" s="8">
        <v>41395</v>
      </c>
      <c r="B39" s="46">
        <v>1259.88832985</v>
      </c>
      <c r="C39" s="46">
        <f t="shared" si="0"/>
        <v>883.55161695000004</v>
      </c>
      <c r="D39" s="46">
        <f t="shared" si="1"/>
        <v>376.33671290000007</v>
      </c>
      <c r="E39" s="46">
        <f t="shared" si="2"/>
        <v>337.33436052000002</v>
      </c>
      <c r="F39" s="46">
        <f t="shared" si="3"/>
        <v>32.52695645</v>
      </c>
      <c r="G39" s="46">
        <f t="shared" si="4"/>
        <v>6.4753959299999995</v>
      </c>
      <c r="H39" s="46">
        <f t="shared" si="5"/>
        <v>982.73706376000007</v>
      </c>
      <c r="I39" s="46">
        <v>695.09975422000002</v>
      </c>
      <c r="J39" s="46">
        <f t="shared" si="6"/>
        <v>287.63730954000005</v>
      </c>
      <c r="K39" s="46">
        <v>257.09341095000002</v>
      </c>
      <c r="L39" s="46">
        <v>30.505599490000002</v>
      </c>
      <c r="M39" s="46">
        <v>3.8299100000000003E-2</v>
      </c>
      <c r="N39" s="46">
        <f t="shared" si="7"/>
        <v>277.15126608999998</v>
      </c>
      <c r="O39" s="46">
        <v>188.45186272999999</v>
      </c>
      <c r="P39" s="46">
        <f t="shared" si="8"/>
        <v>88.699403360000005</v>
      </c>
      <c r="Q39" s="46">
        <v>80.240949569999998</v>
      </c>
      <c r="R39" s="46">
        <v>2.0213569599999999</v>
      </c>
      <c r="S39" s="46">
        <v>6.4370968299999998</v>
      </c>
      <c r="T39" s="46"/>
      <c r="U39" s="46"/>
      <c r="V39" s="46"/>
      <c r="W39" s="46"/>
      <c r="X39" s="46"/>
    </row>
    <row r="40" spans="1:24" hidden="1" outlineLevel="1">
      <c r="A40" s="8">
        <v>41426</v>
      </c>
      <c r="B40" s="46">
        <v>1453.2215184499996</v>
      </c>
      <c r="C40" s="46">
        <f t="shared" si="0"/>
        <v>782.56603599999994</v>
      </c>
      <c r="D40" s="46">
        <f t="shared" si="1"/>
        <v>670.65548244999991</v>
      </c>
      <c r="E40" s="46">
        <f t="shared" si="2"/>
        <v>633.91081788999998</v>
      </c>
      <c r="F40" s="46">
        <f t="shared" si="3"/>
        <v>30.227848379999998</v>
      </c>
      <c r="G40" s="46">
        <f t="shared" si="4"/>
        <v>6.5168161800000002</v>
      </c>
      <c r="H40" s="46">
        <f t="shared" si="5"/>
        <v>1224.34430456</v>
      </c>
      <c r="I40" s="46">
        <v>601.95564655999999</v>
      </c>
      <c r="J40" s="46">
        <f t="shared" si="6"/>
        <v>622.38865799999996</v>
      </c>
      <c r="K40" s="46">
        <v>594.14687378999997</v>
      </c>
      <c r="L40" s="46">
        <v>28.204573029999999</v>
      </c>
      <c r="M40" s="46">
        <v>3.7211180000000003E-2</v>
      </c>
      <c r="N40" s="46">
        <f t="shared" si="7"/>
        <v>228.87721389000001</v>
      </c>
      <c r="O40" s="46">
        <v>180.61038944000001</v>
      </c>
      <c r="P40" s="46">
        <f t="shared" si="8"/>
        <v>48.266824450000001</v>
      </c>
      <c r="Q40" s="46">
        <v>39.763944100000003</v>
      </c>
      <c r="R40" s="46">
        <v>2.02327535</v>
      </c>
      <c r="S40" s="46">
        <v>6.4796050000000003</v>
      </c>
      <c r="T40" s="46"/>
      <c r="U40" s="46"/>
      <c r="V40" s="46"/>
      <c r="W40" s="46"/>
      <c r="X40" s="46"/>
    </row>
    <row r="41" spans="1:24" hidden="1" outlineLevel="1">
      <c r="A41" s="8">
        <v>41456</v>
      </c>
      <c r="B41" s="46">
        <v>1227.6795194599999</v>
      </c>
      <c r="C41" s="46">
        <f t="shared" si="0"/>
        <v>913.61542961999987</v>
      </c>
      <c r="D41" s="46">
        <f t="shared" si="1"/>
        <v>314.06408984000001</v>
      </c>
      <c r="E41" s="46">
        <f t="shared" si="2"/>
        <v>275.00348150000002</v>
      </c>
      <c r="F41" s="46">
        <f t="shared" si="3"/>
        <v>32.404469470000002</v>
      </c>
      <c r="G41" s="46">
        <f t="shared" si="4"/>
        <v>6.6561388700000004</v>
      </c>
      <c r="H41" s="46">
        <f t="shared" si="5"/>
        <v>1000.1886669399998</v>
      </c>
      <c r="I41" s="46">
        <v>740.8181562499999</v>
      </c>
      <c r="J41" s="46">
        <f t="shared" si="6"/>
        <v>259.37051069</v>
      </c>
      <c r="K41" s="46">
        <v>228.94992672000001</v>
      </c>
      <c r="L41" s="46">
        <v>30.378511580000001</v>
      </c>
      <c r="M41" s="46">
        <v>4.2072390000000001E-2</v>
      </c>
      <c r="N41" s="46">
        <f t="shared" si="7"/>
        <v>227.49085252</v>
      </c>
      <c r="O41" s="46">
        <v>172.79727337</v>
      </c>
      <c r="P41" s="46">
        <f t="shared" si="8"/>
        <v>54.693579149999998</v>
      </c>
      <c r="Q41" s="46">
        <v>46.053554779999999</v>
      </c>
      <c r="R41" s="46">
        <v>2.0259578899999999</v>
      </c>
      <c r="S41" s="46">
        <v>6.61406648</v>
      </c>
      <c r="T41" s="46"/>
      <c r="U41" s="46"/>
      <c r="V41" s="46"/>
      <c r="W41" s="46"/>
      <c r="X41" s="46"/>
    </row>
    <row r="42" spans="1:24" hidden="1" outlineLevel="1">
      <c r="A42" s="8">
        <v>41487</v>
      </c>
      <c r="B42" s="46">
        <v>1084.5100960400002</v>
      </c>
      <c r="C42" s="46">
        <f t="shared" si="0"/>
        <v>752.36540189000004</v>
      </c>
      <c r="D42" s="46">
        <f t="shared" si="1"/>
        <v>332.14469415000002</v>
      </c>
      <c r="E42" s="46">
        <f t="shared" si="2"/>
        <v>291.24101561999998</v>
      </c>
      <c r="F42" s="46">
        <f t="shared" si="3"/>
        <v>33.460108699999999</v>
      </c>
      <c r="G42" s="46">
        <f t="shared" si="4"/>
        <v>7.4435698299999995</v>
      </c>
      <c r="H42" s="46">
        <f t="shared" si="5"/>
        <v>891.26534742000013</v>
      </c>
      <c r="I42" s="46">
        <v>612.70556424000006</v>
      </c>
      <c r="J42" s="46">
        <f t="shared" si="6"/>
        <v>278.55978318000001</v>
      </c>
      <c r="K42" s="46">
        <v>247.60757609000001</v>
      </c>
      <c r="L42" s="46">
        <v>30.91711729</v>
      </c>
      <c r="M42" s="46">
        <v>3.5089799999999997E-2</v>
      </c>
      <c r="N42" s="46">
        <f t="shared" si="7"/>
        <v>193.24474862</v>
      </c>
      <c r="O42" s="46">
        <v>139.65983765000001</v>
      </c>
      <c r="P42" s="46">
        <f t="shared" si="8"/>
        <v>53.584910969999996</v>
      </c>
      <c r="Q42" s="46">
        <v>43.633439529999997</v>
      </c>
      <c r="R42" s="46">
        <v>2.54299141</v>
      </c>
      <c r="S42" s="46">
        <v>7.4084800299999998</v>
      </c>
      <c r="T42" s="46"/>
      <c r="U42" s="46"/>
      <c r="V42" s="46"/>
      <c r="W42" s="46"/>
      <c r="X42" s="46"/>
    </row>
    <row r="43" spans="1:24" hidden="1" outlineLevel="1">
      <c r="A43" s="8">
        <v>41518</v>
      </c>
      <c r="B43" s="46">
        <v>1095.2130212900001</v>
      </c>
      <c r="C43" s="46">
        <f t="shared" si="0"/>
        <v>764.12835493</v>
      </c>
      <c r="D43" s="46">
        <f t="shared" si="1"/>
        <v>331.08466636000003</v>
      </c>
      <c r="E43" s="46">
        <f t="shared" si="2"/>
        <v>290.83660731999998</v>
      </c>
      <c r="F43" s="46">
        <f t="shared" si="3"/>
        <v>32.666869390000002</v>
      </c>
      <c r="G43" s="46">
        <f t="shared" si="4"/>
        <v>7.5811896500000007</v>
      </c>
      <c r="H43" s="46">
        <f t="shared" si="5"/>
        <v>930.63465401000008</v>
      </c>
      <c r="I43" s="46">
        <v>652.81908060000001</v>
      </c>
      <c r="J43" s="46">
        <f t="shared" si="6"/>
        <v>277.81557341000001</v>
      </c>
      <c r="K43" s="46">
        <v>247.66033311000001</v>
      </c>
      <c r="L43" s="46">
        <v>30.12051597</v>
      </c>
      <c r="M43" s="46">
        <v>3.4724329999999998E-2</v>
      </c>
      <c r="N43" s="46">
        <f t="shared" si="7"/>
        <v>164.57836728000001</v>
      </c>
      <c r="O43" s="46">
        <v>111.30927432999999</v>
      </c>
      <c r="P43" s="46">
        <f t="shared" si="8"/>
        <v>53.269092950000008</v>
      </c>
      <c r="Q43" s="46">
        <v>43.176274210000003</v>
      </c>
      <c r="R43" s="46">
        <v>2.54635342</v>
      </c>
      <c r="S43" s="46">
        <v>7.5464653200000003</v>
      </c>
      <c r="T43" s="46"/>
      <c r="U43" s="46"/>
      <c r="V43" s="46"/>
      <c r="W43" s="46"/>
      <c r="X43" s="46"/>
    </row>
    <row r="44" spans="1:24" hidden="1" outlineLevel="1">
      <c r="A44" s="8">
        <v>41548</v>
      </c>
      <c r="B44" s="46">
        <v>1157.57360406</v>
      </c>
      <c r="C44" s="46">
        <f t="shared" si="0"/>
        <v>811.69204991999993</v>
      </c>
      <c r="D44" s="46">
        <f t="shared" si="1"/>
        <v>345.88155414000005</v>
      </c>
      <c r="E44" s="46">
        <f t="shared" si="2"/>
        <v>302.15084425999999</v>
      </c>
      <c r="F44" s="46">
        <f t="shared" si="3"/>
        <v>36.034954639999995</v>
      </c>
      <c r="G44" s="46">
        <f t="shared" si="4"/>
        <v>7.6957552400000004</v>
      </c>
      <c r="H44" s="46">
        <f t="shared" si="5"/>
        <v>977.46988801999998</v>
      </c>
      <c r="I44" s="46">
        <v>701.62100111999996</v>
      </c>
      <c r="J44" s="46">
        <f t="shared" si="6"/>
        <v>275.84888690000002</v>
      </c>
      <c r="K44" s="46">
        <v>242.32476188000001</v>
      </c>
      <c r="L44" s="46">
        <v>33.488930369999999</v>
      </c>
      <c r="M44" s="46">
        <v>3.5194650000000001E-2</v>
      </c>
      <c r="N44" s="46">
        <f t="shared" si="7"/>
        <v>180.10371603999999</v>
      </c>
      <c r="O44" s="46">
        <v>110.0710488</v>
      </c>
      <c r="P44" s="46">
        <f t="shared" si="8"/>
        <v>70.032667240000009</v>
      </c>
      <c r="Q44" s="46">
        <v>59.826082380000003</v>
      </c>
      <c r="R44" s="46">
        <v>2.5460242700000002</v>
      </c>
      <c r="S44" s="46">
        <v>7.6605605900000002</v>
      </c>
      <c r="T44" s="46"/>
      <c r="U44" s="46"/>
      <c r="V44" s="46"/>
      <c r="W44" s="46"/>
      <c r="X44" s="46"/>
    </row>
    <row r="45" spans="1:24" hidden="1" outlineLevel="1">
      <c r="A45" s="8">
        <v>41579</v>
      </c>
      <c r="B45" s="46">
        <v>1565.6346757000001</v>
      </c>
      <c r="C45" s="46">
        <f t="shared" si="0"/>
        <v>1187.93001706</v>
      </c>
      <c r="D45" s="46">
        <f t="shared" si="1"/>
        <v>377.70465863999999</v>
      </c>
      <c r="E45" s="46">
        <f t="shared" si="2"/>
        <v>333.68210525000001</v>
      </c>
      <c r="F45" s="46">
        <f t="shared" si="3"/>
        <v>36.40437867</v>
      </c>
      <c r="G45" s="46">
        <f t="shared" si="4"/>
        <v>7.6181747199999998</v>
      </c>
      <c r="H45" s="46">
        <f t="shared" si="5"/>
        <v>1165.54028352</v>
      </c>
      <c r="I45" s="46">
        <v>859.7306241</v>
      </c>
      <c r="J45" s="46">
        <f t="shared" si="6"/>
        <v>305.80965942</v>
      </c>
      <c r="K45" s="46">
        <v>271.91819641000001</v>
      </c>
      <c r="L45" s="46">
        <v>33.855621030000002</v>
      </c>
      <c r="M45" s="46">
        <v>3.5841980000000002E-2</v>
      </c>
      <c r="N45" s="46">
        <f t="shared" si="7"/>
        <v>400.09439218</v>
      </c>
      <c r="O45" s="46">
        <v>328.19939296000001</v>
      </c>
      <c r="P45" s="46">
        <f t="shared" si="8"/>
        <v>71.894999220000003</v>
      </c>
      <c r="Q45" s="46">
        <v>61.763908839999999</v>
      </c>
      <c r="R45" s="46">
        <v>2.5487576399999998</v>
      </c>
      <c r="S45" s="46">
        <v>7.58233274</v>
      </c>
      <c r="T45" s="46"/>
      <c r="U45" s="46"/>
      <c r="V45" s="46"/>
      <c r="W45" s="46"/>
      <c r="X45" s="46"/>
    </row>
    <row r="46" spans="1:24" hidden="1" outlineLevel="1">
      <c r="A46" s="8">
        <v>41609</v>
      </c>
      <c r="B46" s="46">
        <v>1912.9416513400001</v>
      </c>
      <c r="C46" s="46">
        <f t="shared" si="0"/>
        <v>656.52750100000003</v>
      </c>
      <c r="D46" s="46">
        <f t="shared" si="1"/>
        <v>1256.4141503400001</v>
      </c>
      <c r="E46" s="46">
        <f t="shared" si="2"/>
        <v>1205.0725570499999</v>
      </c>
      <c r="F46" s="46">
        <f t="shared" si="3"/>
        <v>43.606545940000004</v>
      </c>
      <c r="G46" s="46">
        <f t="shared" si="4"/>
        <v>7.7350473500000003</v>
      </c>
      <c r="H46" s="46">
        <f t="shared" si="5"/>
        <v>1725.9343991800001</v>
      </c>
      <c r="I46" s="46">
        <v>558.92947263999997</v>
      </c>
      <c r="J46" s="46">
        <f t="shared" si="6"/>
        <v>1167.00492654</v>
      </c>
      <c r="K46" s="46">
        <v>1132.26520848</v>
      </c>
      <c r="L46" s="46">
        <v>34.703353540000002</v>
      </c>
      <c r="M46" s="46">
        <v>3.6364519999999997E-2</v>
      </c>
      <c r="N46" s="46">
        <f t="shared" si="7"/>
        <v>187.00725216000001</v>
      </c>
      <c r="O46" s="46">
        <v>97.598028360000001</v>
      </c>
      <c r="P46" s="46">
        <f t="shared" si="8"/>
        <v>89.409223799999992</v>
      </c>
      <c r="Q46" s="46">
        <v>72.807348570000002</v>
      </c>
      <c r="R46" s="46">
        <v>8.9031924</v>
      </c>
      <c r="S46" s="46">
        <v>7.6986828300000001</v>
      </c>
      <c r="T46" s="46"/>
      <c r="U46" s="46"/>
      <c r="V46" s="46"/>
      <c r="W46" s="46"/>
      <c r="X46" s="46"/>
    </row>
    <row r="47" spans="1:24" hidden="1" outlineLevel="1">
      <c r="A47" s="8">
        <v>41640</v>
      </c>
      <c r="B47" s="46">
        <v>1235.2331464000001</v>
      </c>
      <c r="C47" s="46">
        <f t="shared" si="0"/>
        <v>668.71948319000001</v>
      </c>
      <c r="D47" s="46">
        <f t="shared" si="1"/>
        <v>566.51366321</v>
      </c>
      <c r="E47" s="46">
        <f t="shared" si="2"/>
        <v>514.38789288999999</v>
      </c>
      <c r="F47" s="46">
        <f t="shared" si="3"/>
        <v>44.501683040000003</v>
      </c>
      <c r="G47" s="46">
        <f t="shared" si="4"/>
        <v>7.6240872800000004</v>
      </c>
      <c r="H47" s="46">
        <f t="shared" si="5"/>
        <v>1047.0920989799999</v>
      </c>
      <c r="I47" s="46">
        <v>574.67253998000001</v>
      </c>
      <c r="J47" s="46">
        <f t="shared" si="6"/>
        <v>472.41955899999999</v>
      </c>
      <c r="K47" s="46">
        <v>437.38025757999998</v>
      </c>
      <c r="L47" s="46">
        <v>35.00218057</v>
      </c>
      <c r="M47" s="46">
        <v>3.7120849999999997E-2</v>
      </c>
      <c r="N47" s="46">
        <f t="shared" si="7"/>
        <v>188.14104742000001</v>
      </c>
      <c r="O47" s="46">
        <v>94.046943209999995</v>
      </c>
      <c r="P47" s="46">
        <f t="shared" si="8"/>
        <v>94.094104209999998</v>
      </c>
      <c r="Q47" s="46">
        <v>77.007635309999998</v>
      </c>
      <c r="R47" s="46">
        <v>9.4995024699999995</v>
      </c>
      <c r="S47" s="46">
        <v>7.5869664300000004</v>
      </c>
      <c r="T47" s="46"/>
      <c r="U47" s="46"/>
      <c r="V47" s="46"/>
      <c r="W47" s="46"/>
      <c r="X47" s="46"/>
    </row>
    <row r="48" spans="1:24" hidden="1" outlineLevel="1">
      <c r="A48" s="8">
        <v>41671</v>
      </c>
      <c r="B48" s="46">
        <v>1423.2002380699998</v>
      </c>
      <c r="C48" s="46">
        <f t="shared" si="0"/>
        <v>727.50745814999993</v>
      </c>
      <c r="D48" s="46">
        <f t="shared" si="1"/>
        <v>695.69277992000002</v>
      </c>
      <c r="E48" s="46">
        <f t="shared" si="2"/>
        <v>568.23816762000001</v>
      </c>
      <c r="F48" s="46">
        <f t="shared" si="3"/>
        <v>117.92091365</v>
      </c>
      <c r="G48" s="46">
        <f t="shared" si="4"/>
        <v>9.5336986499999998</v>
      </c>
      <c r="H48" s="46">
        <f t="shared" si="5"/>
        <v>1117.0758512399998</v>
      </c>
      <c r="I48" s="46">
        <v>561.4984242999999</v>
      </c>
      <c r="J48" s="46">
        <f t="shared" si="6"/>
        <v>555.57742694000001</v>
      </c>
      <c r="K48" s="46">
        <v>450.19227116999997</v>
      </c>
      <c r="L48" s="46">
        <v>105.37791722</v>
      </c>
      <c r="M48" s="46">
        <v>7.2385499999999998E-3</v>
      </c>
      <c r="N48" s="46">
        <f t="shared" si="7"/>
        <v>306.12438683000005</v>
      </c>
      <c r="O48" s="46">
        <v>166.00903385000001</v>
      </c>
      <c r="P48" s="46">
        <f t="shared" si="8"/>
        <v>140.11535298000001</v>
      </c>
      <c r="Q48" s="46">
        <v>118.04589645</v>
      </c>
      <c r="R48" s="46">
        <v>12.542996430000001</v>
      </c>
      <c r="S48" s="46">
        <v>9.5264600999999995</v>
      </c>
      <c r="T48" s="46"/>
      <c r="U48" s="46"/>
      <c r="V48" s="46"/>
      <c r="W48" s="46"/>
      <c r="X48" s="46"/>
    </row>
    <row r="49" spans="1:24" hidden="1" outlineLevel="1">
      <c r="A49" s="8">
        <v>41699</v>
      </c>
      <c r="B49" s="46">
        <v>1458.6217764799999</v>
      </c>
      <c r="C49" s="46">
        <f t="shared" si="0"/>
        <v>777.23911565999992</v>
      </c>
      <c r="D49" s="46">
        <f t="shared" si="1"/>
        <v>681.38266081999996</v>
      </c>
      <c r="E49" s="46">
        <f t="shared" si="2"/>
        <v>549.36851244000002</v>
      </c>
      <c r="F49" s="46">
        <f t="shared" si="3"/>
        <v>121.47504013000001</v>
      </c>
      <c r="G49" s="46">
        <f t="shared" si="4"/>
        <v>10.53910825</v>
      </c>
      <c r="H49" s="46">
        <f t="shared" si="5"/>
        <v>1196.3352373799999</v>
      </c>
      <c r="I49" s="46">
        <v>611.76307331999999</v>
      </c>
      <c r="J49" s="46">
        <f t="shared" si="6"/>
        <v>584.57216405999998</v>
      </c>
      <c r="K49" s="46">
        <v>478.15815385999997</v>
      </c>
      <c r="L49" s="46">
        <v>106.40648382000001</v>
      </c>
      <c r="M49" s="46">
        <v>7.52638E-3</v>
      </c>
      <c r="N49" s="46">
        <f t="shared" si="7"/>
        <v>262.28653910000003</v>
      </c>
      <c r="O49" s="46">
        <v>165.47604233999999</v>
      </c>
      <c r="P49" s="46">
        <f t="shared" si="8"/>
        <v>96.810496760000007</v>
      </c>
      <c r="Q49" s="46">
        <v>71.210358580000005</v>
      </c>
      <c r="R49" s="46">
        <v>15.06855631</v>
      </c>
      <c r="S49" s="46">
        <v>10.53158187</v>
      </c>
      <c r="T49" s="46"/>
      <c r="U49" s="46"/>
      <c r="V49" s="46"/>
      <c r="W49" s="46"/>
      <c r="X49" s="46"/>
    </row>
    <row r="50" spans="1:24" hidden="1" outlineLevel="1">
      <c r="A50" s="8">
        <v>41730</v>
      </c>
      <c r="B50" s="46">
        <v>1644.9790168500001</v>
      </c>
      <c r="C50" s="46">
        <f t="shared" si="0"/>
        <v>1002.98454671</v>
      </c>
      <c r="D50" s="46">
        <f t="shared" si="1"/>
        <v>641.99447013999998</v>
      </c>
      <c r="E50" s="46">
        <f t="shared" si="2"/>
        <v>493.80354249999999</v>
      </c>
      <c r="F50" s="46">
        <f t="shared" si="3"/>
        <v>137.16889841</v>
      </c>
      <c r="G50" s="46">
        <f t="shared" si="4"/>
        <v>11.022029229999999</v>
      </c>
      <c r="H50" s="46">
        <f t="shared" si="5"/>
        <v>1295.5603698899999</v>
      </c>
      <c r="I50" s="46">
        <v>781.01095621000002</v>
      </c>
      <c r="J50" s="46">
        <f t="shared" si="6"/>
        <v>514.54941367999993</v>
      </c>
      <c r="K50" s="46">
        <v>405.79100151</v>
      </c>
      <c r="L50" s="46">
        <v>108.75032727</v>
      </c>
      <c r="M50" s="46">
        <v>8.0849000000000008E-3</v>
      </c>
      <c r="N50" s="46">
        <f t="shared" si="7"/>
        <v>349.41864695999999</v>
      </c>
      <c r="O50" s="46">
        <v>221.9735905</v>
      </c>
      <c r="P50" s="46">
        <f t="shared" si="8"/>
        <v>127.44505646</v>
      </c>
      <c r="Q50" s="46">
        <v>88.012540990000005</v>
      </c>
      <c r="R50" s="46">
        <v>28.418571140000001</v>
      </c>
      <c r="S50" s="46">
        <v>11.013944329999999</v>
      </c>
      <c r="T50" s="46"/>
      <c r="U50" s="46"/>
      <c r="V50" s="46"/>
      <c r="W50" s="46"/>
      <c r="X50" s="46"/>
    </row>
    <row r="51" spans="1:24" hidden="1" outlineLevel="1">
      <c r="A51" s="8">
        <v>41760</v>
      </c>
      <c r="B51" s="46">
        <v>1924.6484750200002</v>
      </c>
      <c r="C51" s="46">
        <f t="shared" si="0"/>
        <v>1229.2280172400001</v>
      </c>
      <c r="D51" s="46">
        <f t="shared" si="1"/>
        <v>695.42045778000011</v>
      </c>
      <c r="E51" s="46">
        <f t="shared" si="2"/>
        <v>544.34012628000005</v>
      </c>
      <c r="F51" s="46">
        <f t="shared" si="3"/>
        <v>139.8464122</v>
      </c>
      <c r="G51" s="46">
        <f t="shared" si="4"/>
        <v>11.2339193</v>
      </c>
      <c r="H51" s="46">
        <f t="shared" si="5"/>
        <v>1558.91381671</v>
      </c>
      <c r="I51" s="46">
        <v>1011.12824851</v>
      </c>
      <c r="J51" s="46">
        <f t="shared" si="6"/>
        <v>547.78556820000006</v>
      </c>
      <c r="K51" s="46">
        <v>440.02239425000005</v>
      </c>
      <c r="L51" s="46">
        <v>107.75452976</v>
      </c>
      <c r="M51" s="46">
        <v>8.6441899999999995E-3</v>
      </c>
      <c r="N51" s="46">
        <f t="shared" si="7"/>
        <v>365.73465831000004</v>
      </c>
      <c r="O51" s="46">
        <v>218.09976873000002</v>
      </c>
      <c r="P51" s="46">
        <f t="shared" si="8"/>
        <v>147.63488958000002</v>
      </c>
      <c r="Q51" s="46">
        <v>104.31773203</v>
      </c>
      <c r="R51" s="46">
        <v>32.091882439999999</v>
      </c>
      <c r="S51" s="46">
        <v>11.22527511</v>
      </c>
      <c r="T51" s="46"/>
      <c r="U51" s="46"/>
      <c r="V51" s="46"/>
      <c r="W51" s="46"/>
      <c r="X51" s="46"/>
    </row>
    <row r="52" spans="1:24" hidden="1" outlineLevel="1">
      <c r="A52" s="8">
        <v>41791</v>
      </c>
      <c r="B52" s="46">
        <v>2755.4348814</v>
      </c>
      <c r="C52" s="46">
        <f t="shared" si="0"/>
        <v>1037.1333431600001</v>
      </c>
      <c r="D52" s="46">
        <f t="shared" si="1"/>
        <v>1718.3015382400001</v>
      </c>
      <c r="E52" s="46">
        <f t="shared" si="2"/>
        <v>1574.1570738700002</v>
      </c>
      <c r="F52" s="46">
        <f t="shared" si="3"/>
        <v>132.86531216</v>
      </c>
      <c r="G52" s="46">
        <f t="shared" si="4"/>
        <v>11.279152209999999</v>
      </c>
      <c r="H52" s="46">
        <f t="shared" si="5"/>
        <v>2419.0602819000001</v>
      </c>
      <c r="I52" s="46">
        <v>855.08591782999997</v>
      </c>
      <c r="J52" s="46">
        <f t="shared" si="6"/>
        <v>1563.9743640700001</v>
      </c>
      <c r="K52" s="46">
        <v>1465.4408756800001</v>
      </c>
      <c r="L52" s="46">
        <v>98.526318419999996</v>
      </c>
      <c r="M52" s="46">
        <v>7.1699700000000003E-3</v>
      </c>
      <c r="N52" s="46">
        <f t="shared" si="7"/>
        <v>336.37459950000004</v>
      </c>
      <c r="O52" s="46">
        <v>182.04742533000001</v>
      </c>
      <c r="P52" s="46">
        <f t="shared" si="8"/>
        <v>154.32717417000001</v>
      </c>
      <c r="Q52" s="46">
        <v>108.71619819</v>
      </c>
      <c r="R52" s="46">
        <v>34.338993739999999</v>
      </c>
      <c r="S52" s="46">
        <v>11.27198224</v>
      </c>
      <c r="T52" s="46"/>
      <c r="U52" s="46"/>
      <c r="V52" s="46"/>
      <c r="W52" s="46"/>
      <c r="X52" s="46"/>
    </row>
    <row r="53" spans="1:24" hidden="1" outlineLevel="1">
      <c r="A53" s="8">
        <v>41821</v>
      </c>
      <c r="B53" s="46">
        <v>1758.4107395099998</v>
      </c>
      <c r="C53" s="46">
        <f t="shared" si="0"/>
        <v>1031.73839249</v>
      </c>
      <c r="D53" s="46">
        <f t="shared" si="1"/>
        <v>726.67234702000007</v>
      </c>
      <c r="E53" s="46">
        <f t="shared" si="2"/>
        <v>581.13714784000001</v>
      </c>
      <c r="F53" s="46">
        <f t="shared" si="3"/>
        <v>134.14113123999999</v>
      </c>
      <c r="G53" s="46">
        <f t="shared" si="4"/>
        <v>11.394067939999999</v>
      </c>
      <c r="H53" s="46">
        <f t="shared" si="5"/>
        <v>1434.0260261799999</v>
      </c>
      <c r="I53" s="46">
        <v>862.88147497</v>
      </c>
      <c r="J53" s="46">
        <f t="shared" si="6"/>
        <v>571.14455121000003</v>
      </c>
      <c r="K53" s="46">
        <v>472.74373152999999</v>
      </c>
      <c r="L53" s="46">
        <v>98.393014050000005</v>
      </c>
      <c r="M53" s="46">
        <v>7.80563E-3</v>
      </c>
      <c r="N53" s="46">
        <f t="shared" si="7"/>
        <v>324.38471333000001</v>
      </c>
      <c r="O53" s="46">
        <v>168.85691752</v>
      </c>
      <c r="P53" s="46">
        <f t="shared" si="8"/>
        <v>155.52779581000001</v>
      </c>
      <c r="Q53" s="46">
        <v>108.39341631000001</v>
      </c>
      <c r="R53" s="46">
        <v>35.748117190000002</v>
      </c>
      <c r="S53" s="46">
        <v>11.386262309999999</v>
      </c>
      <c r="T53" s="46"/>
      <c r="U53" s="46"/>
      <c r="V53" s="46"/>
      <c r="W53" s="46"/>
      <c r="X53" s="46"/>
    </row>
    <row r="54" spans="1:24" hidden="1" outlineLevel="1" collapsed="1">
      <c r="A54" s="8">
        <v>41852</v>
      </c>
      <c r="B54" s="46">
        <v>1924.2904580999998</v>
      </c>
      <c r="C54" s="46">
        <f t="shared" si="0"/>
        <v>1205.27133536</v>
      </c>
      <c r="D54" s="46">
        <f t="shared" si="1"/>
        <v>719.01912273999994</v>
      </c>
      <c r="E54" s="46">
        <f t="shared" si="2"/>
        <v>558.84152706999998</v>
      </c>
      <c r="F54" s="46">
        <f t="shared" si="3"/>
        <v>147.55293316000001</v>
      </c>
      <c r="G54" s="46">
        <f t="shared" si="4"/>
        <v>12.62466251</v>
      </c>
      <c r="H54" s="46">
        <f t="shared" si="5"/>
        <v>1508.3887961199998</v>
      </c>
      <c r="I54" s="46">
        <v>947.29292921000001</v>
      </c>
      <c r="J54" s="46">
        <f t="shared" si="6"/>
        <v>561.09586690999993</v>
      </c>
      <c r="K54" s="46">
        <v>454.23420419000001</v>
      </c>
      <c r="L54" s="46">
        <v>106.86055599000001</v>
      </c>
      <c r="M54" s="46">
        <v>1.10673E-3</v>
      </c>
      <c r="N54" s="46">
        <f t="shared" si="7"/>
        <v>415.90166198000003</v>
      </c>
      <c r="O54" s="46">
        <v>257.97840615000001</v>
      </c>
      <c r="P54" s="46">
        <f t="shared" si="8"/>
        <v>157.92325583000002</v>
      </c>
      <c r="Q54" s="46">
        <v>104.60732288</v>
      </c>
      <c r="R54" s="46">
        <v>40.69237717</v>
      </c>
      <c r="S54" s="46">
        <v>12.62355578</v>
      </c>
      <c r="T54" s="46"/>
      <c r="U54" s="46"/>
      <c r="V54" s="46"/>
      <c r="W54" s="46"/>
      <c r="X54" s="46"/>
    </row>
    <row r="55" spans="1:24" hidden="1" outlineLevel="1" collapsed="1">
      <c r="A55" s="8">
        <v>41883</v>
      </c>
      <c r="B55" s="46">
        <v>1709.8263610699998</v>
      </c>
      <c r="C55" s="46">
        <f t="shared" si="0"/>
        <v>1044.01917832</v>
      </c>
      <c r="D55" s="46">
        <f t="shared" si="1"/>
        <v>665.80718275000004</v>
      </c>
      <c r="E55" s="46">
        <f t="shared" si="2"/>
        <v>510.66601306999996</v>
      </c>
      <c r="F55" s="46">
        <f t="shared" si="3"/>
        <v>143.50834947999999</v>
      </c>
      <c r="G55" s="46">
        <f t="shared" si="4"/>
        <v>11.632820199999999</v>
      </c>
      <c r="H55" s="46">
        <f t="shared" si="5"/>
        <v>1388.7176665699999</v>
      </c>
      <c r="I55" s="46">
        <v>903.59272529999998</v>
      </c>
      <c r="J55" s="46">
        <f t="shared" si="6"/>
        <v>485.12494126999997</v>
      </c>
      <c r="K55" s="46">
        <v>380.24914884999998</v>
      </c>
      <c r="L55" s="46">
        <v>104.87473202</v>
      </c>
      <c r="M55" s="46">
        <v>1.0604E-3</v>
      </c>
      <c r="N55" s="46">
        <f t="shared" si="7"/>
        <v>321.10869450000001</v>
      </c>
      <c r="O55" s="46">
        <v>140.42645302</v>
      </c>
      <c r="P55" s="46">
        <f t="shared" si="8"/>
        <v>180.68224148000002</v>
      </c>
      <c r="Q55" s="46">
        <v>130.41686422000001</v>
      </c>
      <c r="R55" s="46">
        <v>38.633617460000004</v>
      </c>
      <c r="S55" s="46">
        <v>11.631759799999999</v>
      </c>
      <c r="T55" s="46"/>
      <c r="U55" s="46"/>
      <c r="V55" s="46"/>
      <c r="W55" s="46"/>
      <c r="X55" s="46"/>
    </row>
    <row r="56" spans="1:24" hidden="1" outlineLevel="1" collapsed="1">
      <c r="A56" s="8">
        <v>41913</v>
      </c>
      <c r="B56" s="46">
        <v>1610.7635063200003</v>
      </c>
      <c r="C56" s="46">
        <f t="shared" si="0"/>
        <v>866.59562692999998</v>
      </c>
      <c r="D56" s="46">
        <f t="shared" si="1"/>
        <v>744.16787939000005</v>
      </c>
      <c r="E56" s="46">
        <f t="shared" si="2"/>
        <v>591.95603754000001</v>
      </c>
      <c r="F56" s="46">
        <f t="shared" si="3"/>
        <v>140.65246472999999</v>
      </c>
      <c r="G56" s="46">
        <f t="shared" si="4"/>
        <v>11.559377119999999</v>
      </c>
      <c r="H56" s="46">
        <f t="shared" si="5"/>
        <v>1272.85845778</v>
      </c>
      <c r="I56" s="46">
        <v>729.84090494999998</v>
      </c>
      <c r="J56" s="46">
        <f t="shared" si="6"/>
        <v>543.01755283</v>
      </c>
      <c r="K56" s="46">
        <v>436.95632699000004</v>
      </c>
      <c r="L56" s="46">
        <v>106.06010144999999</v>
      </c>
      <c r="M56" s="46">
        <v>1.1243900000000001E-3</v>
      </c>
      <c r="N56" s="46">
        <f t="shared" si="7"/>
        <v>337.90504854000005</v>
      </c>
      <c r="O56" s="46">
        <v>136.75472198000003</v>
      </c>
      <c r="P56" s="46">
        <f t="shared" si="8"/>
        <v>201.15032656</v>
      </c>
      <c r="Q56" s="46">
        <v>154.99971055</v>
      </c>
      <c r="R56" s="46">
        <v>34.592363280000001</v>
      </c>
      <c r="S56" s="46">
        <v>11.55825273</v>
      </c>
      <c r="T56" s="46"/>
      <c r="U56" s="46"/>
      <c r="V56" s="46"/>
      <c r="W56" s="46"/>
      <c r="X56" s="46"/>
    </row>
    <row r="57" spans="1:24" hidden="1" outlineLevel="1" collapsed="1">
      <c r="A57" s="8">
        <v>41944</v>
      </c>
      <c r="B57" s="46">
        <v>1707.46357635</v>
      </c>
      <c r="C57" s="46">
        <f t="shared" si="0"/>
        <v>966.56131997</v>
      </c>
      <c r="D57" s="46">
        <f t="shared" si="1"/>
        <v>740.90225637999993</v>
      </c>
      <c r="E57" s="46">
        <f t="shared" si="2"/>
        <v>581.72633065000002</v>
      </c>
      <c r="F57" s="46">
        <f t="shared" si="3"/>
        <v>145.92254487</v>
      </c>
      <c r="G57" s="46">
        <f t="shared" si="4"/>
        <v>13.25338086</v>
      </c>
      <c r="H57" s="46">
        <f t="shared" si="5"/>
        <v>1297.4137429299999</v>
      </c>
      <c r="I57" s="46">
        <v>770.85930667000002</v>
      </c>
      <c r="J57" s="46">
        <f t="shared" si="6"/>
        <v>526.55443625999999</v>
      </c>
      <c r="K57" s="46">
        <v>420.62899110000001</v>
      </c>
      <c r="L57" s="46">
        <v>105.92429547</v>
      </c>
      <c r="M57" s="46">
        <v>1.1496900000000001E-3</v>
      </c>
      <c r="N57" s="46">
        <f t="shared" si="7"/>
        <v>410.04983341999997</v>
      </c>
      <c r="O57" s="46">
        <v>195.7020133</v>
      </c>
      <c r="P57" s="46">
        <f t="shared" si="8"/>
        <v>214.34782011999997</v>
      </c>
      <c r="Q57" s="46">
        <v>161.09733954999999</v>
      </c>
      <c r="R57" s="46">
        <v>39.998249399999999</v>
      </c>
      <c r="S57" s="46">
        <v>13.25223117</v>
      </c>
      <c r="T57" s="46"/>
      <c r="U57" s="46"/>
      <c r="V57" s="46"/>
      <c r="W57" s="46"/>
      <c r="X57" s="46"/>
    </row>
    <row r="58" spans="1:24" hidden="1" outlineLevel="1" collapsed="1">
      <c r="A58" s="8">
        <v>41974</v>
      </c>
      <c r="B58" s="46">
        <v>1452.24670337</v>
      </c>
      <c r="C58" s="46">
        <f t="shared" si="0"/>
        <v>670.18269078000003</v>
      </c>
      <c r="D58" s="46">
        <f t="shared" si="1"/>
        <v>782.06401258999995</v>
      </c>
      <c r="E58" s="46">
        <f t="shared" si="2"/>
        <v>569.26638144999993</v>
      </c>
      <c r="F58" s="46">
        <f t="shared" si="3"/>
        <v>199.11571436</v>
      </c>
      <c r="G58" s="46">
        <f t="shared" si="4"/>
        <v>13.68191678</v>
      </c>
      <c r="H58" s="46">
        <f t="shared" si="5"/>
        <v>1076.2841045800001</v>
      </c>
      <c r="I58" s="46">
        <v>564.60855542000002</v>
      </c>
      <c r="J58" s="46">
        <f t="shared" si="6"/>
        <v>511.67554915999995</v>
      </c>
      <c r="K58" s="46">
        <v>399.04316534999998</v>
      </c>
      <c r="L58" s="46">
        <v>112.63137404</v>
      </c>
      <c r="M58" s="46">
        <v>1.0097699999999999E-3</v>
      </c>
      <c r="N58" s="46">
        <f t="shared" si="7"/>
        <v>375.96259879000002</v>
      </c>
      <c r="O58" s="46">
        <v>105.57413536</v>
      </c>
      <c r="P58" s="46">
        <f t="shared" si="8"/>
        <v>270.38846343</v>
      </c>
      <c r="Q58" s="46">
        <v>170.2232161</v>
      </c>
      <c r="R58" s="46">
        <v>86.484340320000001</v>
      </c>
      <c r="S58" s="46">
        <v>13.68090701</v>
      </c>
      <c r="T58" s="46"/>
      <c r="U58" s="46"/>
      <c r="V58" s="46"/>
      <c r="W58" s="46"/>
      <c r="X58" s="46"/>
    </row>
    <row r="59" spans="1:24" hidden="1" outlineLevel="1" collapsed="1">
      <c r="A59" s="8">
        <v>42005</v>
      </c>
      <c r="B59" s="46">
        <v>1573.9957722300001</v>
      </c>
      <c r="C59" s="46">
        <f t="shared" si="0"/>
        <v>801.42492847000005</v>
      </c>
      <c r="D59" s="46">
        <f t="shared" si="1"/>
        <v>772.57084375999989</v>
      </c>
      <c r="E59" s="46">
        <f t="shared" si="2"/>
        <v>563.37071760000003</v>
      </c>
      <c r="F59" s="46">
        <f t="shared" si="3"/>
        <v>197.69322556999998</v>
      </c>
      <c r="G59" s="46">
        <f t="shared" si="4"/>
        <v>11.506900589999999</v>
      </c>
      <c r="H59" s="46">
        <f t="shared" si="5"/>
        <v>1196.9369569400001</v>
      </c>
      <c r="I59" s="46">
        <v>688.16956225000001</v>
      </c>
      <c r="J59" s="46">
        <f t="shared" si="6"/>
        <v>508.76739468999995</v>
      </c>
      <c r="K59" s="46">
        <v>396.50509705999997</v>
      </c>
      <c r="L59" s="46">
        <v>112.26128786</v>
      </c>
      <c r="M59" s="46">
        <v>1.0097699999999999E-3</v>
      </c>
      <c r="N59" s="46">
        <f t="shared" si="7"/>
        <v>377.05881528999998</v>
      </c>
      <c r="O59" s="46">
        <v>113.25536622</v>
      </c>
      <c r="P59" s="46">
        <f t="shared" si="8"/>
        <v>263.80344907</v>
      </c>
      <c r="Q59" s="46">
        <v>166.86562054000001</v>
      </c>
      <c r="R59" s="46">
        <v>85.43193771</v>
      </c>
      <c r="S59" s="46">
        <v>11.505890819999999</v>
      </c>
      <c r="T59" s="46"/>
      <c r="U59" s="46"/>
      <c r="V59" s="46"/>
      <c r="W59" s="46"/>
      <c r="X59" s="46"/>
    </row>
    <row r="60" spans="1:24" hidden="1" outlineLevel="1" collapsed="1">
      <c r="A60" s="8">
        <v>42036</v>
      </c>
      <c r="B60" s="46">
        <v>1883.18814881</v>
      </c>
      <c r="C60" s="46">
        <f t="shared" si="0"/>
        <v>1087.35954554</v>
      </c>
      <c r="D60" s="46">
        <f t="shared" si="1"/>
        <v>795.82860327000003</v>
      </c>
      <c r="E60" s="46">
        <f t="shared" si="2"/>
        <v>529.82457012999998</v>
      </c>
      <c r="F60" s="46">
        <f t="shared" si="3"/>
        <v>260.84720342999998</v>
      </c>
      <c r="G60" s="46">
        <f t="shared" si="4"/>
        <v>5.1568297100000002</v>
      </c>
      <c r="H60" s="46">
        <f t="shared" si="5"/>
        <v>1246.8930484</v>
      </c>
      <c r="I60" s="46">
        <v>777.23852943000009</v>
      </c>
      <c r="J60" s="46">
        <f t="shared" si="6"/>
        <v>469.65451896999997</v>
      </c>
      <c r="K60" s="46">
        <v>358.73528123</v>
      </c>
      <c r="L60" s="46">
        <v>110.91822892</v>
      </c>
      <c r="M60" s="46">
        <v>1.0088199999999999E-3</v>
      </c>
      <c r="N60" s="46">
        <f t="shared" si="7"/>
        <v>636.29510041000003</v>
      </c>
      <c r="O60" s="46">
        <v>310.12101611000003</v>
      </c>
      <c r="P60" s="46">
        <f t="shared" si="8"/>
        <v>326.1740843</v>
      </c>
      <c r="Q60" s="46">
        <v>171.08928890000001</v>
      </c>
      <c r="R60" s="46">
        <v>149.92897450999999</v>
      </c>
      <c r="S60" s="46">
        <v>5.1558208900000002</v>
      </c>
      <c r="T60" s="46"/>
      <c r="U60" s="46"/>
      <c r="V60" s="46"/>
      <c r="W60" s="46"/>
      <c r="X60" s="46"/>
    </row>
    <row r="61" spans="1:24" hidden="1" outlineLevel="1" collapsed="1">
      <c r="A61" s="8">
        <v>42064</v>
      </c>
      <c r="B61" s="46">
        <v>1960.6004521899999</v>
      </c>
      <c r="C61" s="46">
        <f t="shared" si="0"/>
        <v>1293.7917625299999</v>
      </c>
      <c r="D61" s="46">
        <f t="shared" si="1"/>
        <v>666.80868966000003</v>
      </c>
      <c r="E61" s="46">
        <f t="shared" si="2"/>
        <v>487.16784213000005</v>
      </c>
      <c r="F61" s="46">
        <f t="shared" si="3"/>
        <v>179.63883245</v>
      </c>
      <c r="G61" s="46">
        <f t="shared" si="4"/>
        <v>2.0150799999999998E-3</v>
      </c>
      <c r="H61" s="46">
        <f t="shared" si="5"/>
        <v>1447.71996773</v>
      </c>
      <c r="I61" s="46">
        <v>983.50872520999997</v>
      </c>
      <c r="J61" s="46">
        <f t="shared" si="6"/>
        <v>464.21124252000004</v>
      </c>
      <c r="K61" s="46">
        <v>353.26356006000003</v>
      </c>
      <c r="L61" s="46">
        <v>110.94566738</v>
      </c>
      <c r="M61" s="46">
        <v>2.0150799999999998E-3</v>
      </c>
      <c r="N61" s="46">
        <f t="shared" si="7"/>
        <v>512.88048445999993</v>
      </c>
      <c r="O61" s="46">
        <v>310.28303732000001</v>
      </c>
      <c r="P61" s="46">
        <f t="shared" si="8"/>
        <v>202.59744713999999</v>
      </c>
      <c r="Q61" s="46">
        <v>133.90428206999999</v>
      </c>
      <c r="R61" s="46">
        <v>68.693165070000006</v>
      </c>
      <c r="S61" s="46">
        <v>0</v>
      </c>
      <c r="T61" s="46"/>
      <c r="U61" s="46"/>
      <c r="V61" s="46"/>
      <c r="W61" s="46"/>
      <c r="X61" s="46"/>
    </row>
    <row r="62" spans="1:24" hidden="1" outlineLevel="1" collapsed="1">
      <c r="A62" s="8">
        <v>42095</v>
      </c>
      <c r="B62" s="46">
        <v>2072.2979598799998</v>
      </c>
      <c r="C62" s="46">
        <f t="shared" si="0"/>
        <v>1410.7979450199998</v>
      </c>
      <c r="D62" s="46">
        <f t="shared" si="1"/>
        <v>661.50001486000008</v>
      </c>
      <c r="E62" s="46">
        <f t="shared" si="2"/>
        <v>511.09688744000005</v>
      </c>
      <c r="F62" s="46">
        <f t="shared" si="3"/>
        <v>150.40211514000001</v>
      </c>
      <c r="G62" s="46">
        <f t="shared" si="4"/>
        <v>1.01228E-3</v>
      </c>
      <c r="H62" s="46">
        <f t="shared" si="5"/>
        <v>1616.0175645899999</v>
      </c>
      <c r="I62" s="46">
        <v>1087.3702640499998</v>
      </c>
      <c r="J62" s="46">
        <f t="shared" si="6"/>
        <v>528.64730054000006</v>
      </c>
      <c r="K62" s="46">
        <v>422.72724881000005</v>
      </c>
      <c r="L62" s="46">
        <v>105.91903945</v>
      </c>
      <c r="M62" s="46">
        <v>1.01228E-3</v>
      </c>
      <c r="N62" s="46">
        <f t="shared" si="7"/>
        <v>456.28039529</v>
      </c>
      <c r="O62" s="46">
        <v>323.42768097000004</v>
      </c>
      <c r="P62" s="46">
        <f t="shared" si="8"/>
        <v>132.85271431999999</v>
      </c>
      <c r="Q62" s="46">
        <v>88.369638629999997</v>
      </c>
      <c r="R62" s="46">
        <v>44.48307569</v>
      </c>
      <c r="S62" s="46">
        <v>0</v>
      </c>
      <c r="T62" s="46"/>
      <c r="U62" s="46"/>
      <c r="V62" s="46"/>
      <c r="W62" s="46"/>
      <c r="X62" s="46"/>
    </row>
    <row r="63" spans="1:24" hidden="1" outlineLevel="1" collapsed="1">
      <c r="A63" s="8">
        <v>42125</v>
      </c>
      <c r="B63" s="46">
        <v>2503.5421433199999</v>
      </c>
      <c r="C63" s="46">
        <f t="shared" si="0"/>
        <v>1518.6962926599999</v>
      </c>
      <c r="D63" s="46">
        <f t="shared" si="1"/>
        <v>984.84585066</v>
      </c>
      <c r="E63" s="46">
        <f t="shared" si="2"/>
        <v>839.19784150999999</v>
      </c>
      <c r="F63" s="46">
        <f t="shared" si="3"/>
        <v>145.64699648000001</v>
      </c>
      <c r="G63" s="46">
        <f t="shared" si="4"/>
        <v>1.01267E-3</v>
      </c>
      <c r="H63" s="46">
        <f t="shared" si="5"/>
        <v>2018.1014754600001</v>
      </c>
      <c r="I63" s="46">
        <v>1180.50163307</v>
      </c>
      <c r="J63" s="46">
        <f t="shared" si="6"/>
        <v>837.59984239000005</v>
      </c>
      <c r="K63" s="46">
        <v>736.44722291000005</v>
      </c>
      <c r="L63" s="46">
        <v>101.15160681</v>
      </c>
      <c r="M63" s="46">
        <v>1.01267E-3</v>
      </c>
      <c r="N63" s="46">
        <f t="shared" si="7"/>
        <v>485.44066786000002</v>
      </c>
      <c r="O63" s="46">
        <v>338.19465959000001</v>
      </c>
      <c r="P63" s="46">
        <f t="shared" si="8"/>
        <v>147.24600827</v>
      </c>
      <c r="Q63" s="46">
        <v>102.7506186</v>
      </c>
      <c r="R63" s="46">
        <v>44.495389670000002</v>
      </c>
      <c r="S63" s="46">
        <v>0</v>
      </c>
      <c r="T63" s="46"/>
      <c r="U63" s="46"/>
      <c r="V63" s="46"/>
      <c r="W63" s="46"/>
      <c r="X63" s="46"/>
    </row>
    <row r="64" spans="1:24" hidden="1" outlineLevel="1" collapsed="1">
      <c r="A64" s="8">
        <v>42156</v>
      </c>
      <c r="B64" s="46">
        <v>2718.9051078699999</v>
      </c>
      <c r="C64" s="46">
        <f t="shared" si="0"/>
        <v>1633.1609788800001</v>
      </c>
      <c r="D64" s="46">
        <f t="shared" si="1"/>
        <v>1085.74412899</v>
      </c>
      <c r="E64" s="46">
        <f t="shared" si="2"/>
        <v>933.57203169000002</v>
      </c>
      <c r="F64" s="46">
        <f t="shared" si="3"/>
        <v>152.17108507</v>
      </c>
      <c r="G64" s="46">
        <f t="shared" si="4"/>
        <v>1.01223E-3</v>
      </c>
      <c r="H64" s="46">
        <f t="shared" si="5"/>
        <v>2214.5172850899999</v>
      </c>
      <c r="I64" s="46">
        <v>1361.3368814400001</v>
      </c>
      <c r="J64" s="46">
        <f t="shared" si="6"/>
        <v>853.18040365000002</v>
      </c>
      <c r="K64" s="46">
        <v>753.67505849999998</v>
      </c>
      <c r="L64" s="46">
        <v>99.504332919999996</v>
      </c>
      <c r="M64" s="46">
        <v>1.01223E-3</v>
      </c>
      <c r="N64" s="46">
        <f t="shared" si="7"/>
        <v>504.38782278000002</v>
      </c>
      <c r="O64" s="46">
        <v>271.82409744</v>
      </c>
      <c r="P64" s="46">
        <f t="shared" si="8"/>
        <v>232.56372534000002</v>
      </c>
      <c r="Q64" s="46">
        <v>179.89697319000001</v>
      </c>
      <c r="R64" s="46">
        <v>52.666752150000001</v>
      </c>
      <c r="S64" s="46">
        <v>0</v>
      </c>
      <c r="T64" s="46"/>
      <c r="U64" s="46"/>
      <c r="V64" s="46"/>
      <c r="W64" s="46"/>
      <c r="X64" s="46"/>
    </row>
    <row r="65" spans="1:24" hidden="1" outlineLevel="1" collapsed="1">
      <c r="A65" s="8">
        <v>42186</v>
      </c>
      <c r="B65" s="46">
        <v>2593.20608296</v>
      </c>
      <c r="C65" s="46">
        <f t="shared" si="0"/>
        <v>1410.05332303</v>
      </c>
      <c r="D65" s="46">
        <f t="shared" si="1"/>
        <v>1183.15275993</v>
      </c>
      <c r="E65" s="46">
        <f t="shared" si="2"/>
        <v>1039.90502758</v>
      </c>
      <c r="F65" s="46">
        <f t="shared" si="3"/>
        <v>143.24671973</v>
      </c>
      <c r="G65" s="46">
        <f t="shared" si="4"/>
        <v>1.0126200000000001E-3</v>
      </c>
      <c r="H65" s="46">
        <f t="shared" si="5"/>
        <v>2110.1574658700001</v>
      </c>
      <c r="I65" s="46">
        <v>1152.8209988799999</v>
      </c>
      <c r="J65" s="46">
        <f t="shared" si="6"/>
        <v>957.33646699000008</v>
      </c>
      <c r="K65" s="46">
        <v>868.19860016000007</v>
      </c>
      <c r="L65" s="46">
        <v>89.136854209999996</v>
      </c>
      <c r="M65" s="46">
        <v>1.0126200000000001E-3</v>
      </c>
      <c r="N65" s="46">
        <f t="shared" si="7"/>
        <v>483.04861708999999</v>
      </c>
      <c r="O65" s="46">
        <v>257.23232415000001</v>
      </c>
      <c r="P65" s="46">
        <f t="shared" si="8"/>
        <v>225.81629294000001</v>
      </c>
      <c r="Q65" s="46">
        <v>171.70642742000001</v>
      </c>
      <c r="R65" s="46">
        <v>54.10986552</v>
      </c>
      <c r="S65" s="46">
        <v>0</v>
      </c>
      <c r="T65" s="46"/>
      <c r="U65" s="46"/>
      <c r="V65" s="46"/>
      <c r="W65" s="46"/>
      <c r="X65" s="46"/>
    </row>
    <row r="66" spans="1:24" hidden="1" outlineLevel="1" collapsed="1">
      <c r="A66" s="8">
        <v>42217</v>
      </c>
      <c r="B66" s="46">
        <v>2527.95091933</v>
      </c>
      <c r="C66" s="46">
        <f t="shared" si="0"/>
        <v>1391.88183426</v>
      </c>
      <c r="D66" s="46">
        <f t="shared" si="1"/>
        <v>1136.0690850699998</v>
      </c>
      <c r="E66" s="46">
        <f t="shared" si="2"/>
        <v>993.8148557799999</v>
      </c>
      <c r="F66" s="46">
        <f t="shared" si="3"/>
        <v>142.25321668999999</v>
      </c>
      <c r="G66" s="46">
        <f t="shared" si="4"/>
        <v>1.0126E-3</v>
      </c>
      <c r="H66" s="46">
        <f t="shared" si="5"/>
        <v>2025.4204960899999</v>
      </c>
      <c r="I66" s="46">
        <v>1112.23172733</v>
      </c>
      <c r="J66" s="46">
        <f t="shared" si="6"/>
        <v>913.1887687599999</v>
      </c>
      <c r="K66" s="46">
        <v>824.11972919999994</v>
      </c>
      <c r="L66" s="46">
        <v>89.068026959999997</v>
      </c>
      <c r="M66" s="46">
        <v>1.0126E-3</v>
      </c>
      <c r="N66" s="46">
        <f t="shared" si="7"/>
        <v>502.53042324</v>
      </c>
      <c r="O66" s="46">
        <v>279.65010692999999</v>
      </c>
      <c r="P66" s="46">
        <f t="shared" si="8"/>
        <v>222.88031630999998</v>
      </c>
      <c r="Q66" s="46">
        <v>169.69512657999999</v>
      </c>
      <c r="R66" s="46">
        <v>53.185189729999998</v>
      </c>
      <c r="S66" s="46">
        <v>0</v>
      </c>
      <c r="T66" s="46"/>
      <c r="U66" s="46"/>
      <c r="V66" s="46"/>
      <c r="W66" s="46"/>
      <c r="X66" s="46"/>
    </row>
    <row r="67" spans="1:24" hidden="1" outlineLevel="1" collapsed="1">
      <c r="A67" s="8">
        <v>42248</v>
      </c>
      <c r="B67" s="46">
        <v>2803.5073005699996</v>
      </c>
      <c r="C67" s="46">
        <f t="shared" si="0"/>
        <v>1839.5731596099999</v>
      </c>
      <c r="D67" s="46">
        <f t="shared" si="1"/>
        <v>963.93414095999992</v>
      </c>
      <c r="E67" s="46">
        <f t="shared" si="2"/>
        <v>820.87288649000004</v>
      </c>
      <c r="F67" s="46">
        <f t="shared" si="3"/>
        <v>143.06024230999998</v>
      </c>
      <c r="G67" s="46">
        <f t="shared" si="4"/>
        <v>1.01216E-3</v>
      </c>
      <c r="H67" s="46">
        <f t="shared" si="5"/>
        <v>2281.3094689299996</v>
      </c>
      <c r="I67" s="46">
        <v>1479.9685462799998</v>
      </c>
      <c r="J67" s="46">
        <f t="shared" si="6"/>
        <v>801.34092264999992</v>
      </c>
      <c r="K67" s="46">
        <v>712.28239721</v>
      </c>
      <c r="L67" s="46">
        <v>89.057513279999995</v>
      </c>
      <c r="M67" s="46">
        <v>1.01216E-3</v>
      </c>
      <c r="N67" s="46">
        <f t="shared" si="7"/>
        <v>522.19783164</v>
      </c>
      <c r="O67" s="46">
        <v>359.60461333000001</v>
      </c>
      <c r="P67" s="46">
        <f t="shared" si="8"/>
        <v>162.59321831</v>
      </c>
      <c r="Q67" s="46">
        <v>108.59048928</v>
      </c>
      <c r="R67" s="46">
        <v>54.002729029999998</v>
      </c>
      <c r="S67" s="46">
        <v>0</v>
      </c>
      <c r="T67" s="46"/>
      <c r="U67" s="46"/>
      <c r="V67" s="46"/>
      <c r="W67" s="46"/>
      <c r="X67" s="46"/>
    </row>
    <row r="68" spans="1:24" hidden="1" outlineLevel="1" collapsed="1">
      <c r="A68" s="8">
        <v>42278</v>
      </c>
      <c r="B68" s="46">
        <v>2665.86652</v>
      </c>
      <c r="C68" s="46">
        <f t="shared" ref="C68" si="9">I68+O68</f>
        <v>1658.6850387100001</v>
      </c>
      <c r="D68" s="46">
        <f t="shared" ref="D68" si="10">J68+P68</f>
        <v>1007.18148129</v>
      </c>
      <c r="E68" s="46">
        <f t="shared" ref="E68" si="11">K68+Q68</f>
        <v>865.89902444000006</v>
      </c>
      <c r="F68" s="46">
        <f t="shared" ref="F68" si="12">L68+R68</f>
        <v>141.28144422</v>
      </c>
      <c r="G68" s="46">
        <f t="shared" ref="G68" si="13">M68+S68</f>
        <v>1.01263E-3</v>
      </c>
      <c r="H68" s="46">
        <f t="shared" ref="H68" si="14">SUM(I68:J68)</f>
        <v>2146.5709907400001</v>
      </c>
      <c r="I68" s="46">
        <v>1324.4883724900001</v>
      </c>
      <c r="J68" s="46">
        <f t="shared" ref="J68" si="15">SUM(K68:M68)</f>
        <v>822.08261825</v>
      </c>
      <c r="K68" s="46">
        <v>738.13303424000003</v>
      </c>
      <c r="L68" s="46">
        <v>83.948571380000004</v>
      </c>
      <c r="M68" s="46">
        <v>1.01263E-3</v>
      </c>
      <c r="N68" s="46">
        <f t="shared" ref="N68" si="16">SUM(O68:P68)</f>
        <v>519.29552925999997</v>
      </c>
      <c r="O68" s="46">
        <v>334.19666622</v>
      </c>
      <c r="P68" s="46">
        <f t="shared" ref="P68" si="17">SUM(Q68:S68)</f>
        <v>185.09886304</v>
      </c>
      <c r="Q68" s="46">
        <v>127.7659902</v>
      </c>
      <c r="R68" s="46">
        <v>57.33287284</v>
      </c>
      <c r="S68" s="46">
        <v>0</v>
      </c>
      <c r="T68" s="46"/>
      <c r="U68" s="46"/>
      <c r="V68" s="46"/>
      <c r="W68" s="46"/>
      <c r="X68" s="46"/>
    </row>
    <row r="69" spans="1:24" hidden="1" outlineLevel="1" collapsed="1">
      <c r="A69" s="8">
        <v>42309</v>
      </c>
      <c r="B69" s="46">
        <v>2448.3985534499998</v>
      </c>
      <c r="C69" s="46">
        <f t="shared" ref="C69" si="18">I69+O69</f>
        <v>1568.3126861999999</v>
      </c>
      <c r="D69" s="46">
        <f t="shared" ref="D69" si="19">J69+P69</f>
        <v>880.08586725000009</v>
      </c>
      <c r="E69" s="46">
        <f t="shared" ref="E69" si="20">K69+Q69</f>
        <v>768.99648234000006</v>
      </c>
      <c r="F69" s="46">
        <f t="shared" ref="F69" si="21">L69+R69</f>
        <v>111.0883728</v>
      </c>
      <c r="G69" s="46">
        <f t="shared" ref="G69" si="22">M69+S69</f>
        <v>1.0121100000000001E-3</v>
      </c>
      <c r="H69" s="46">
        <f t="shared" ref="H69" si="23">SUM(I69:J69)</f>
        <v>1991.5280463200002</v>
      </c>
      <c r="I69" s="46">
        <v>1223.34221385</v>
      </c>
      <c r="J69" s="46">
        <f t="shared" ref="J69" si="24">SUM(K69:M69)</f>
        <v>768.18583247000004</v>
      </c>
      <c r="K69" s="46">
        <v>673.88626045000001</v>
      </c>
      <c r="L69" s="46">
        <v>94.298559909999994</v>
      </c>
      <c r="M69" s="46">
        <v>1.0121100000000001E-3</v>
      </c>
      <c r="N69" s="46">
        <f t="shared" ref="N69" si="25">SUM(O69:P69)</f>
        <v>456.87050713000002</v>
      </c>
      <c r="O69" s="46">
        <v>344.97047235000002</v>
      </c>
      <c r="P69" s="46">
        <f t="shared" ref="P69" si="26">SUM(Q69:S69)</f>
        <v>111.90003478</v>
      </c>
      <c r="Q69" s="46">
        <v>95.110221890000005</v>
      </c>
      <c r="R69" s="46">
        <v>16.78981289</v>
      </c>
      <c r="S69" s="46">
        <v>0</v>
      </c>
      <c r="T69" s="46"/>
      <c r="U69" s="46"/>
      <c r="V69" s="46"/>
      <c r="W69" s="46"/>
      <c r="X69" s="46"/>
    </row>
    <row r="70" spans="1:24" hidden="1" outlineLevel="1" collapsed="1">
      <c r="A70" s="8">
        <v>42339</v>
      </c>
      <c r="B70" s="46">
        <v>2410.4296776400001</v>
      </c>
      <c r="C70" s="46">
        <f t="shared" ref="C70" si="27">I70+O70</f>
        <v>1345.9764448999999</v>
      </c>
      <c r="D70" s="46">
        <f t="shared" ref="D70" si="28">J70+P70</f>
        <v>1064.45323274</v>
      </c>
      <c r="E70" s="46">
        <f t="shared" ref="E70" si="29">K70+Q70</f>
        <v>987.44079603</v>
      </c>
      <c r="F70" s="46">
        <f t="shared" ref="F70" si="30">L70+R70</f>
        <v>77.011424210000015</v>
      </c>
      <c r="G70" s="46">
        <f t="shared" ref="G70" si="31">M70+S70</f>
        <v>1.0124999999999999E-3</v>
      </c>
      <c r="H70" s="46">
        <f t="shared" ref="H70" si="32">SUM(I70:J70)</f>
        <v>1997.4644655699999</v>
      </c>
      <c r="I70" s="46">
        <v>1032.55947369</v>
      </c>
      <c r="J70" s="46">
        <f t="shared" ref="J70" si="33">SUM(K70:M70)</f>
        <v>964.90499188000001</v>
      </c>
      <c r="K70" s="46">
        <v>895.60611033999999</v>
      </c>
      <c r="L70" s="46">
        <v>69.297869040000009</v>
      </c>
      <c r="M70" s="46">
        <v>1.0124999999999999E-3</v>
      </c>
      <c r="N70" s="46">
        <f t="shared" ref="N70" si="34">SUM(O70:P70)</f>
        <v>412.96521207000006</v>
      </c>
      <c r="O70" s="46">
        <v>313.41697121000004</v>
      </c>
      <c r="P70" s="46">
        <f t="shared" ref="P70" si="35">SUM(Q70:S70)</f>
        <v>99.548240860000007</v>
      </c>
      <c r="Q70" s="46">
        <v>91.834685690000001</v>
      </c>
      <c r="R70" s="46">
        <v>7.7135551700000002</v>
      </c>
      <c r="S70" s="46">
        <v>0</v>
      </c>
      <c r="T70" s="46"/>
      <c r="U70" s="46"/>
      <c r="V70" s="46"/>
      <c r="W70" s="46"/>
      <c r="X70" s="46"/>
    </row>
    <row r="71" spans="1:24" hidden="1" outlineLevel="1" collapsed="1">
      <c r="A71" s="8">
        <v>42370</v>
      </c>
      <c r="B71" s="46">
        <v>2528.2053971000005</v>
      </c>
      <c r="C71" s="46">
        <f t="shared" ref="C71" si="36">I71+O71</f>
        <v>1650.4014702300001</v>
      </c>
      <c r="D71" s="46">
        <f t="shared" ref="D71" si="37">J71+P71</f>
        <v>877.80392687000005</v>
      </c>
      <c r="E71" s="46">
        <f t="shared" ref="E71" si="38">K71+Q71</f>
        <v>742.39554736000002</v>
      </c>
      <c r="F71" s="46">
        <f t="shared" ref="F71" si="39">L71+R71</f>
        <v>135.40736687</v>
      </c>
      <c r="G71" s="46">
        <f t="shared" ref="G71" si="40">M71+S71</f>
        <v>1.01264E-3</v>
      </c>
      <c r="H71" s="46">
        <f t="shared" ref="H71" si="41">SUM(I71:J71)</f>
        <v>2097.8099693700001</v>
      </c>
      <c r="I71" s="46">
        <v>1317.9511324800001</v>
      </c>
      <c r="J71" s="46">
        <f t="shared" ref="J71" si="42">SUM(K71:M71)</f>
        <v>779.85883689000002</v>
      </c>
      <c r="K71" s="46">
        <v>652.53300074000003</v>
      </c>
      <c r="L71" s="46">
        <v>127.32482351</v>
      </c>
      <c r="M71" s="46">
        <v>1.01264E-3</v>
      </c>
      <c r="N71" s="46">
        <f t="shared" ref="N71" si="43">SUM(O71:P71)</f>
        <v>430.39542772999994</v>
      </c>
      <c r="O71" s="46">
        <v>332.45033774999996</v>
      </c>
      <c r="P71" s="46">
        <f t="shared" ref="P71" si="44">SUM(Q71:S71)</f>
        <v>97.945089980000006</v>
      </c>
      <c r="Q71" s="46">
        <v>89.862546620000003</v>
      </c>
      <c r="R71" s="46">
        <v>8.0825433600000007</v>
      </c>
      <c r="S71" s="46">
        <v>0</v>
      </c>
      <c r="T71" s="46"/>
      <c r="U71" s="46"/>
      <c r="V71" s="46"/>
      <c r="W71" s="46"/>
      <c r="X71" s="46"/>
    </row>
    <row r="72" spans="1:24" hidden="1" outlineLevel="1" collapsed="1">
      <c r="A72" s="8">
        <v>42401</v>
      </c>
      <c r="B72" s="46">
        <v>2864.2694713199999</v>
      </c>
      <c r="C72" s="46">
        <f t="shared" ref="C72" si="45">I72+O72</f>
        <v>1926.43994954</v>
      </c>
      <c r="D72" s="46">
        <f t="shared" ref="D72" si="46">J72+P72</f>
        <v>937.82952177999994</v>
      </c>
      <c r="E72" s="46">
        <f t="shared" ref="E72" si="47">K72+Q72</f>
        <v>740.72213080999995</v>
      </c>
      <c r="F72" s="46">
        <f t="shared" ref="F72" si="48">L72+R72</f>
        <v>197.0963793</v>
      </c>
      <c r="G72" s="46">
        <f t="shared" ref="G72" si="49">M72+S72</f>
        <v>1.1011669999999999E-2</v>
      </c>
      <c r="H72" s="46">
        <f t="shared" ref="H72" si="50">SUM(I72:J72)</f>
        <v>2401.57851622</v>
      </c>
      <c r="I72" s="46">
        <v>1557.0113654300001</v>
      </c>
      <c r="J72" s="46">
        <f t="shared" ref="J72" si="51">SUM(K72:M72)</f>
        <v>844.56715078999991</v>
      </c>
      <c r="K72" s="46">
        <v>656.15470603999995</v>
      </c>
      <c r="L72" s="46">
        <v>188.40143308</v>
      </c>
      <c r="M72" s="46">
        <v>1.1011669999999999E-2</v>
      </c>
      <c r="N72" s="46">
        <f t="shared" ref="N72" si="52">SUM(O72:P72)</f>
        <v>462.6909551</v>
      </c>
      <c r="O72" s="46">
        <v>369.42858410999997</v>
      </c>
      <c r="P72" s="46">
        <f t="shared" ref="P72" si="53">SUM(Q72:S72)</f>
        <v>93.262370990000008</v>
      </c>
      <c r="Q72" s="46">
        <v>84.567424770000002</v>
      </c>
      <c r="R72" s="46">
        <v>8.6949462200000003</v>
      </c>
      <c r="S72" s="46">
        <v>0</v>
      </c>
      <c r="T72" s="46"/>
      <c r="U72" s="46"/>
      <c r="V72" s="46"/>
      <c r="W72" s="46"/>
      <c r="X72" s="46"/>
    </row>
    <row r="73" spans="1:24" hidden="1" outlineLevel="1" collapsed="1">
      <c r="A73" s="8">
        <v>42430</v>
      </c>
      <c r="B73" s="46">
        <v>2989.2067090600003</v>
      </c>
      <c r="C73" s="46">
        <f t="shared" ref="C73" si="54">I73+O73</f>
        <v>1999.2058630299998</v>
      </c>
      <c r="D73" s="46">
        <f t="shared" ref="D73" si="55">J73+P73</f>
        <v>990.00084603000005</v>
      </c>
      <c r="E73" s="46">
        <f t="shared" ref="E73" si="56">K73+Q73</f>
        <v>787.25139371000012</v>
      </c>
      <c r="F73" s="46">
        <f t="shared" ref="F73" si="57">L73+R73</f>
        <v>202.73843982</v>
      </c>
      <c r="G73" s="46">
        <f t="shared" ref="G73" si="58">M73+S73</f>
        <v>1.10125E-2</v>
      </c>
      <c r="H73" s="46">
        <f t="shared" ref="H73" si="59">SUM(I73:J73)</f>
        <v>2467.9155783199999</v>
      </c>
      <c r="I73" s="46">
        <v>1566.4820051699999</v>
      </c>
      <c r="J73" s="46">
        <f t="shared" ref="J73" si="60">SUM(K73:M73)</f>
        <v>901.43357315000003</v>
      </c>
      <c r="K73" s="46">
        <v>707.11027996000007</v>
      </c>
      <c r="L73" s="46">
        <v>194.31228068999999</v>
      </c>
      <c r="M73" s="46">
        <v>1.10125E-2</v>
      </c>
      <c r="N73" s="46">
        <f t="shared" ref="N73" si="61">SUM(O73:P73)</f>
        <v>521.29113073999997</v>
      </c>
      <c r="O73" s="46">
        <v>432.72385785999995</v>
      </c>
      <c r="P73" s="46">
        <f t="shared" ref="P73" si="62">SUM(Q73:S73)</f>
        <v>88.567272880000004</v>
      </c>
      <c r="Q73" s="46">
        <v>80.141113750000002</v>
      </c>
      <c r="R73" s="46">
        <v>8.4261591300000003</v>
      </c>
      <c r="S73" s="46">
        <v>0</v>
      </c>
      <c r="T73" s="46"/>
      <c r="U73" s="46"/>
      <c r="V73" s="46"/>
      <c r="W73" s="46"/>
      <c r="X73" s="46"/>
    </row>
    <row r="74" spans="1:24" hidden="1" outlineLevel="1" collapsed="1">
      <c r="A74" s="8">
        <v>42461</v>
      </c>
      <c r="B74" s="46">
        <v>3384.55087637</v>
      </c>
      <c r="C74" s="46">
        <f t="shared" ref="C74" si="63">I74+O74</f>
        <v>2237.2551159700001</v>
      </c>
      <c r="D74" s="46">
        <f t="shared" ref="D74" si="64">J74+P74</f>
        <v>1147.2957604000001</v>
      </c>
      <c r="E74" s="46">
        <f t="shared" ref="E74" si="65">K74+Q74</f>
        <v>927.31493476999992</v>
      </c>
      <c r="F74" s="46">
        <f t="shared" ref="F74" si="66">L74+R74</f>
        <v>219.96963914</v>
      </c>
      <c r="G74" s="46">
        <f t="shared" ref="G74" si="67">M74+S74</f>
        <v>1.118649E-2</v>
      </c>
      <c r="H74" s="46">
        <f t="shared" ref="H74" si="68">SUM(I74:J74)</f>
        <v>2869.6295052800001</v>
      </c>
      <c r="I74" s="46">
        <v>1799.7355374400001</v>
      </c>
      <c r="J74" s="46">
        <f t="shared" ref="J74" si="69">SUM(K74:M74)</f>
        <v>1069.89396784</v>
      </c>
      <c r="K74" s="46">
        <v>852.34587368999996</v>
      </c>
      <c r="L74" s="46">
        <v>217.53690766</v>
      </c>
      <c r="M74" s="46">
        <v>1.118649E-2</v>
      </c>
      <c r="N74" s="46">
        <f t="shared" ref="N74" si="70">SUM(O74:P74)</f>
        <v>514.92137108999998</v>
      </c>
      <c r="O74" s="46">
        <v>437.51957852999999</v>
      </c>
      <c r="P74" s="46">
        <f t="shared" ref="P74" si="71">SUM(Q74:S74)</f>
        <v>77.401792560000004</v>
      </c>
      <c r="Q74" s="46">
        <v>74.969061080000003</v>
      </c>
      <c r="R74" s="46">
        <v>2.4327314800000002</v>
      </c>
      <c r="S74" s="46">
        <v>0</v>
      </c>
      <c r="T74" s="46"/>
      <c r="U74" s="46"/>
      <c r="V74" s="46"/>
      <c r="W74" s="46"/>
      <c r="X74" s="46"/>
    </row>
    <row r="75" spans="1:24" hidden="1" outlineLevel="1" collapsed="1">
      <c r="A75" s="8">
        <v>42491</v>
      </c>
      <c r="B75" s="46">
        <v>3758.3337417499997</v>
      </c>
      <c r="C75" s="46">
        <f t="shared" ref="C75" si="72">I75+O75</f>
        <v>2525.4646143599998</v>
      </c>
      <c r="D75" s="46">
        <f t="shared" ref="D75" si="73">J75+P75</f>
        <v>1232.8691273899999</v>
      </c>
      <c r="E75" s="46">
        <f t="shared" ref="E75" si="74">K75+Q75</f>
        <v>1032.0005148099999</v>
      </c>
      <c r="F75" s="46">
        <f t="shared" ref="F75" si="75">L75+R75</f>
        <v>200.85760006000001</v>
      </c>
      <c r="G75" s="46">
        <f t="shared" ref="G75" si="76">M75+S75</f>
        <v>1.101252E-2</v>
      </c>
      <c r="H75" s="46">
        <f t="shared" ref="H75" si="77">SUM(I75:J75)</f>
        <v>3253.8718606299999</v>
      </c>
      <c r="I75" s="46">
        <v>2100.57624519</v>
      </c>
      <c r="J75" s="46">
        <f t="shared" ref="J75" si="78">SUM(K75:M75)</f>
        <v>1153.2956154399999</v>
      </c>
      <c r="K75" s="46">
        <v>954.85821355999997</v>
      </c>
      <c r="L75" s="46">
        <v>198.42638936</v>
      </c>
      <c r="M75" s="46">
        <v>1.101252E-2</v>
      </c>
      <c r="N75" s="46">
        <f t="shared" ref="N75" si="79">SUM(O75:P75)</f>
        <v>504.46188111999993</v>
      </c>
      <c r="O75" s="46">
        <v>424.88836916999992</v>
      </c>
      <c r="P75" s="46">
        <f t="shared" ref="P75" si="80">SUM(Q75:S75)</f>
        <v>79.573511949999983</v>
      </c>
      <c r="Q75" s="46">
        <v>77.142301249999988</v>
      </c>
      <c r="R75" s="46">
        <v>2.4312106999999998</v>
      </c>
      <c r="S75" s="46">
        <v>0</v>
      </c>
      <c r="T75" s="46"/>
      <c r="U75" s="46"/>
      <c r="V75" s="46"/>
      <c r="W75" s="46"/>
      <c r="X75" s="46"/>
    </row>
    <row r="76" spans="1:24" hidden="1" outlineLevel="1" collapsed="1">
      <c r="A76" s="8">
        <v>42522</v>
      </c>
      <c r="B76" s="46">
        <v>3712.1207533200004</v>
      </c>
      <c r="C76" s="46">
        <f t="shared" ref="C76" si="81">I76+O76</f>
        <v>2306.0278450999999</v>
      </c>
      <c r="D76" s="46">
        <f t="shared" ref="D76" si="82">J76+P76</f>
        <v>1406.0929082200003</v>
      </c>
      <c r="E76" s="46">
        <f t="shared" ref="E76" si="83">K76+Q76</f>
        <v>1164.4329915800001</v>
      </c>
      <c r="F76" s="46">
        <f t="shared" ref="F76" si="84">L76+R76</f>
        <v>241.64890452</v>
      </c>
      <c r="G76" s="46">
        <f t="shared" ref="G76" si="85">M76+S76</f>
        <v>1.101212E-2</v>
      </c>
      <c r="H76" s="46">
        <f t="shared" ref="H76" si="86">SUM(I76:J76)</f>
        <v>3127.6429255900002</v>
      </c>
      <c r="I76" s="46">
        <v>1792.88907045</v>
      </c>
      <c r="J76" s="46">
        <f t="shared" ref="J76" si="87">SUM(K76:M76)</f>
        <v>1334.7538551400003</v>
      </c>
      <c r="K76" s="46">
        <v>1093.0939385000001</v>
      </c>
      <c r="L76" s="46">
        <v>241.64890452</v>
      </c>
      <c r="M76" s="46">
        <v>1.101212E-2</v>
      </c>
      <c r="N76" s="46">
        <f t="shared" ref="N76" si="88">SUM(O76:P76)</f>
        <v>584.47782772999994</v>
      </c>
      <c r="O76" s="46">
        <v>513.13877464999996</v>
      </c>
      <c r="P76" s="46">
        <f t="shared" ref="P76" si="89">SUM(Q76:S76)</f>
        <v>71.339053079999999</v>
      </c>
      <c r="Q76" s="46">
        <v>71.339053079999999</v>
      </c>
      <c r="R76" s="46">
        <v>0</v>
      </c>
      <c r="S76" s="46">
        <v>0</v>
      </c>
      <c r="T76" s="46"/>
      <c r="U76" s="46"/>
      <c r="V76" s="46"/>
      <c r="W76" s="46"/>
      <c r="X76" s="46"/>
    </row>
    <row r="77" spans="1:24" hidden="1" outlineLevel="1" collapsed="1">
      <c r="A77" s="8">
        <v>42552</v>
      </c>
      <c r="B77" s="46">
        <v>3594.9862685500002</v>
      </c>
      <c r="C77" s="46">
        <f t="shared" ref="C77" si="90">I77+O77</f>
        <v>2243.0436234199997</v>
      </c>
      <c r="D77" s="46">
        <f t="shared" ref="D77" si="91">J77+P77</f>
        <v>1351.9426451299998</v>
      </c>
      <c r="E77" s="46">
        <f t="shared" ref="E77" si="92">K77+Q77</f>
        <v>1097.00638828</v>
      </c>
      <c r="F77" s="46">
        <f t="shared" ref="F77" si="93">L77+R77</f>
        <v>203.63866281</v>
      </c>
      <c r="G77" s="46">
        <f t="shared" ref="G77" si="94">M77+S77</f>
        <v>51.29759404</v>
      </c>
      <c r="H77" s="46">
        <f t="shared" ref="H77" si="95">SUM(I77:J77)</f>
        <v>2960.1648692700001</v>
      </c>
      <c r="I77" s="46">
        <v>1674.5909681999999</v>
      </c>
      <c r="J77" s="46">
        <f t="shared" ref="J77" si="96">SUM(K77:M77)</f>
        <v>1285.5739010699999</v>
      </c>
      <c r="K77" s="46">
        <v>1030.6376442200001</v>
      </c>
      <c r="L77" s="46">
        <v>203.63866281</v>
      </c>
      <c r="M77" s="46">
        <v>51.29759404</v>
      </c>
      <c r="N77" s="46">
        <f t="shared" ref="N77" si="97">SUM(O77:P77)</f>
        <v>634.82139928000004</v>
      </c>
      <c r="O77" s="46">
        <v>568.45265522</v>
      </c>
      <c r="P77" s="46">
        <f t="shared" ref="P77" si="98">SUM(Q77:S77)</f>
        <v>66.368744059999997</v>
      </c>
      <c r="Q77" s="46">
        <v>66.368744059999997</v>
      </c>
      <c r="R77" s="46">
        <v>0</v>
      </c>
      <c r="S77" s="46">
        <v>0</v>
      </c>
      <c r="T77" s="46"/>
      <c r="U77" s="46"/>
      <c r="V77" s="46"/>
      <c r="W77" s="46"/>
      <c r="X77" s="46"/>
    </row>
    <row r="78" spans="1:24" hidden="1" outlineLevel="1" collapsed="1">
      <c r="A78" s="8">
        <v>42583</v>
      </c>
      <c r="B78" s="46">
        <v>3171.2941794399994</v>
      </c>
      <c r="C78" s="46">
        <f t="shared" ref="C78" si="99">I78+O78</f>
        <v>2063.99260964</v>
      </c>
      <c r="D78" s="46">
        <f t="shared" ref="D78" si="100">J78+P78</f>
        <v>1107.3015697999999</v>
      </c>
      <c r="E78" s="46">
        <f t="shared" ref="E78" si="101">K78+Q78</f>
        <v>876.93936780999991</v>
      </c>
      <c r="F78" s="46">
        <f t="shared" ref="F78" si="102">L78+R78</f>
        <v>177.70118943</v>
      </c>
      <c r="G78" s="46">
        <f t="shared" ref="G78" si="103">M78+S78</f>
        <v>52.661012560000003</v>
      </c>
      <c r="H78" s="46">
        <f t="shared" ref="H78" si="104">SUM(I78:J78)</f>
        <v>2537.5569734800001</v>
      </c>
      <c r="I78" s="46">
        <v>1478.67654533</v>
      </c>
      <c r="J78" s="46">
        <f t="shared" ref="J78" si="105">SUM(K78:M78)</f>
        <v>1058.8804281499999</v>
      </c>
      <c r="K78" s="46">
        <v>828.51822615999993</v>
      </c>
      <c r="L78" s="46">
        <v>177.70118943</v>
      </c>
      <c r="M78" s="46">
        <v>52.661012560000003</v>
      </c>
      <c r="N78" s="46">
        <f t="shared" ref="N78" si="106">SUM(O78:P78)</f>
        <v>633.73720595999987</v>
      </c>
      <c r="O78" s="46">
        <v>585.31606430999989</v>
      </c>
      <c r="P78" s="46">
        <f t="shared" ref="P78" si="107">SUM(Q78:S78)</f>
        <v>48.421141650000003</v>
      </c>
      <c r="Q78" s="46">
        <v>48.421141650000003</v>
      </c>
      <c r="R78" s="46">
        <v>0</v>
      </c>
      <c r="S78" s="46">
        <v>0</v>
      </c>
      <c r="T78" s="46"/>
      <c r="U78" s="46"/>
      <c r="V78" s="46"/>
      <c r="W78" s="46"/>
      <c r="X78" s="46"/>
    </row>
    <row r="79" spans="1:24" hidden="1" outlineLevel="1" collapsed="1">
      <c r="A79" s="8">
        <v>42614</v>
      </c>
      <c r="B79" s="46">
        <v>3125.1673975799999</v>
      </c>
      <c r="C79" s="46">
        <f t="shared" ref="C79" si="108">I79+O79</f>
        <v>2213.2805721699997</v>
      </c>
      <c r="D79" s="46">
        <f t="shared" ref="D79" si="109">J79+P79</f>
        <v>911.88682541000003</v>
      </c>
      <c r="E79" s="46">
        <f t="shared" ref="E79" si="110">K79+Q79</f>
        <v>776.42460697000001</v>
      </c>
      <c r="F79" s="46">
        <f t="shared" ref="F79" si="111">L79+R79</f>
        <v>80.751206280000005</v>
      </c>
      <c r="G79" s="46">
        <f t="shared" ref="G79" si="112">M79+S79</f>
        <v>54.711012160000003</v>
      </c>
      <c r="H79" s="46">
        <f t="shared" ref="H79" si="113">SUM(I79:J79)</f>
        <v>2515.92270431</v>
      </c>
      <c r="I79" s="46">
        <v>1671.8141186399998</v>
      </c>
      <c r="J79" s="46">
        <f t="shared" ref="J79" si="114">SUM(K79:M79)</f>
        <v>844.10858567000002</v>
      </c>
      <c r="K79" s="46">
        <v>708.64636723000001</v>
      </c>
      <c r="L79" s="46">
        <v>80.751206280000005</v>
      </c>
      <c r="M79" s="46">
        <v>54.711012160000003</v>
      </c>
      <c r="N79" s="46">
        <f t="shared" ref="N79" si="115">SUM(O79:P79)</f>
        <v>609.24469326999997</v>
      </c>
      <c r="O79" s="46">
        <v>541.46645352999997</v>
      </c>
      <c r="P79" s="46">
        <f t="shared" ref="P79" si="116">SUM(Q79:S79)</f>
        <v>67.778239740000004</v>
      </c>
      <c r="Q79" s="46">
        <v>67.778239740000004</v>
      </c>
      <c r="R79" s="46">
        <v>0</v>
      </c>
      <c r="S79" s="46">
        <v>0</v>
      </c>
      <c r="T79" s="46"/>
      <c r="U79" s="46"/>
      <c r="V79" s="46"/>
      <c r="W79" s="46"/>
      <c r="X79" s="46"/>
    </row>
    <row r="80" spans="1:24" hidden="1" outlineLevel="1" collapsed="1">
      <c r="A80" s="8">
        <v>42644</v>
      </c>
      <c r="B80" s="46">
        <v>2926.99938415</v>
      </c>
      <c r="C80" s="46">
        <f t="shared" ref="C80" si="117">I80+O80</f>
        <v>2215.8981256100001</v>
      </c>
      <c r="D80" s="46">
        <f t="shared" ref="D80" si="118">J80+P80</f>
        <v>711.10125854</v>
      </c>
      <c r="E80" s="46">
        <f t="shared" ref="E80" si="119">K80+Q80</f>
        <v>607.99878152000008</v>
      </c>
      <c r="F80" s="46">
        <f t="shared" ref="F80" si="120">L80+R80</f>
        <v>47.789166629999997</v>
      </c>
      <c r="G80" s="46">
        <f t="shared" ref="G80" si="121">M80+S80</f>
        <v>55.313310389999998</v>
      </c>
      <c r="H80" s="46">
        <f t="shared" ref="H80" si="122">SUM(I80:J80)</f>
        <v>2313.7236421500002</v>
      </c>
      <c r="I80" s="46">
        <v>1673.1535625900001</v>
      </c>
      <c r="J80" s="46">
        <f t="shared" ref="J80" si="123">SUM(K80:M80)</f>
        <v>640.57007955999995</v>
      </c>
      <c r="K80" s="46">
        <v>537.46760254000003</v>
      </c>
      <c r="L80" s="46">
        <v>47.789166629999997</v>
      </c>
      <c r="M80" s="46">
        <v>55.313310389999998</v>
      </c>
      <c r="N80" s="46">
        <f t="shared" ref="N80" si="124">SUM(O80:P80)</f>
        <v>613.27574200000004</v>
      </c>
      <c r="O80" s="46">
        <v>542.74456301999999</v>
      </c>
      <c r="P80" s="46">
        <f t="shared" ref="P80" si="125">SUM(Q80:S80)</f>
        <v>70.531178980000007</v>
      </c>
      <c r="Q80" s="46">
        <v>70.531178980000007</v>
      </c>
      <c r="R80" s="46">
        <v>0</v>
      </c>
      <c r="S80" s="46">
        <v>0</v>
      </c>
      <c r="T80" s="46"/>
      <c r="U80" s="46"/>
      <c r="V80" s="46"/>
      <c r="W80" s="46"/>
      <c r="X80" s="46"/>
    </row>
    <row r="81" spans="1:24" hidden="1" outlineLevel="1" collapsed="1">
      <c r="A81" s="8">
        <v>42675</v>
      </c>
      <c r="B81" s="46">
        <v>2857.2452919500001</v>
      </c>
      <c r="C81" s="46">
        <f t="shared" ref="C81" si="126">I81+O81</f>
        <v>2150.3172373799998</v>
      </c>
      <c r="D81" s="46">
        <f t="shared" ref="D81" si="127">J81+P81</f>
        <v>706.92805457000009</v>
      </c>
      <c r="E81" s="46">
        <f t="shared" ref="E81" si="128">K81+Q81</f>
        <v>613.17894649000004</v>
      </c>
      <c r="F81" s="46">
        <f t="shared" ref="F81" si="129">L81+R81</f>
        <v>39.028095899999997</v>
      </c>
      <c r="G81" s="46">
        <f t="shared" ref="G81" si="130">M81+S81</f>
        <v>54.721012180000002</v>
      </c>
      <c r="H81" s="46">
        <f t="shared" ref="H81" si="131">SUM(I81:J81)</f>
        <v>2250.9256006999999</v>
      </c>
      <c r="I81" s="46">
        <v>1581.7238235699999</v>
      </c>
      <c r="J81" s="46">
        <f t="shared" ref="J81" si="132">SUM(K81:M81)</f>
        <v>669.2017771300001</v>
      </c>
      <c r="K81" s="46">
        <v>575.45266905000005</v>
      </c>
      <c r="L81" s="46">
        <v>39.028095899999997</v>
      </c>
      <c r="M81" s="46">
        <v>54.721012180000002</v>
      </c>
      <c r="N81" s="46">
        <f t="shared" ref="N81" si="133">SUM(O81:P81)</f>
        <v>606.31969125000001</v>
      </c>
      <c r="O81" s="46">
        <v>568.59341381000002</v>
      </c>
      <c r="P81" s="46">
        <f t="shared" ref="P81" si="134">SUM(Q81:S81)</f>
        <v>37.726277439999997</v>
      </c>
      <c r="Q81" s="46">
        <v>37.726277439999997</v>
      </c>
      <c r="R81" s="46">
        <v>0</v>
      </c>
      <c r="S81" s="46">
        <v>0</v>
      </c>
      <c r="T81" s="46"/>
      <c r="U81" s="46"/>
      <c r="V81" s="46"/>
      <c r="W81" s="46"/>
      <c r="X81" s="46"/>
    </row>
    <row r="82" spans="1:24" hidden="1" outlineLevel="1" collapsed="1">
      <c r="A82" s="8">
        <v>42705</v>
      </c>
      <c r="B82" s="46">
        <v>2742.1304285200004</v>
      </c>
      <c r="C82" s="46">
        <f t="shared" ref="C82" si="135">I82+O82</f>
        <v>1906.1128735699999</v>
      </c>
      <c r="D82" s="46">
        <f t="shared" ref="D82" si="136">J82+P82</f>
        <v>836.01755494999998</v>
      </c>
      <c r="E82" s="46">
        <f t="shared" ref="E82" si="137">K82+Q82</f>
        <v>707.99658316</v>
      </c>
      <c r="F82" s="46">
        <f t="shared" ref="F82" si="138">L82+R82</f>
        <v>73.298203779999994</v>
      </c>
      <c r="G82" s="46">
        <f t="shared" ref="G82" si="139">M82+S82</f>
        <v>54.722768010000003</v>
      </c>
      <c r="H82" s="46">
        <f t="shared" ref="H82" si="140">SUM(I82:J82)</f>
        <v>2116.1294247699998</v>
      </c>
      <c r="I82" s="46">
        <v>1320.65321365</v>
      </c>
      <c r="J82" s="46">
        <f t="shared" ref="J82" si="141">SUM(K82:M82)</f>
        <v>795.47621112000002</v>
      </c>
      <c r="K82" s="46">
        <v>667.45523933000004</v>
      </c>
      <c r="L82" s="46">
        <v>73.298203779999994</v>
      </c>
      <c r="M82" s="46">
        <v>54.722768010000003</v>
      </c>
      <c r="N82" s="46">
        <f t="shared" ref="N82" si="142">SUM(O82:P82)</f>
        <v>626.00100375</v>
      </c>
      <c r="O82" s="46">
        <v>585.45965992000004</v>
      </c>
      <c r="P82" s="46">
        <f t="shared" ref="P82" si="143">SUM(Q82:S82)</f>
        <v>40.541343830000002</v>
      </c>
      <c r="Q82" s="46">
        <v>40.541343830000002</v>
      </c>
      <c r="R82" s="46">
        <v>0</v>
      </c>
      <c r="S82" s="46">
        <v>0</v>
      </c>
      <c r="T82" s="46"/>
      <c r="U82" s="46"/>
      <c r="V82" s="46"/>
      <c r="W82" s="46"/>
      <c r="X82" s="46"/>
    </row>
    <row r="83" spans="1:24" hidden="1" outlineLevel="1" collapsed="1">
      <c r="A83" s="8">
        <v>42736</v>
      </c>
      <c r="B83" s="46">
        <v>2659.9513725199999</v>
      </c>
      <c r="C83" s="46">
        <f t="shared" ref="C83" si="144">I83+O83</f>
        <v>1973.0217659699997</v>
      </c>
      <c r="D83" s="46">
        <f t="shared" ref="D83" si="145">J83+P83</f>
        <v>686.92960655000002</v>
      </c>
      <c r="E83" s="46">
        <f t="shared" ref="E83" si="146">K83+Q83</f>
        <v>577.87799111000004</v>
      </c>
      <c r="F83" s="46">
        <f t="shared" ref="F83" si="147">L83+R83</f>
        <v>54.330602820000003</v>
      </c>
      <c r="G83" s="46">
        <f t="shared" ref="G83" si="148">M83+S83</f>
        <v>54.721012620000003</v>
      </c>
      <c r="H83" s="46">
        <f t="shared" ref="H83" si="149">SUM(I83:J83)</f>
        <v>2024.5082621399997</v>
      </c>
      <c r="I83" s="46">
        <v>1376.7559819399999</v>
      </c>
      <c r="J83" s="46">
        <f t="shared" ref="J83" si="150">SUM(K83:M83)</f>
        <v>647.75228019999997</v>
      </c>
      <c r="K83" s="46">
        <v>538.70066476</v>
      </c>
      <c r="L83" s="46">
        <v>54.330602820000003</v>
      </c>
      <c r="M83" s="46">
        <v>54.721012620000003</v>
      </c>
      <c r="N83" s="46">
        <f t="shared" ref="N83" si="151">SUM(O83:P83)</f>
        <v>635.44311038000001</v>
      </c>
      <c r="O83" s="46">
        <v>596.26578402999996</v>
      </c>
      <c r="P83" s="46">
        <f t="shared" ref="P83" si="152">SUM(Q83:S83)</f>
        <v>39.177326350000001</v>
      </c>
      <c r="Q83" s="46">
        <v>39.177326350000001</v>
      </c>
      <c r="R83" s="46">
        <v>0</v>
      </c>
      <c r="S83" s="46">
        <v>0</v>
      </c>
      <c r="T83" s="46"/>
      <c r="U83" s="46"/>
      <c r="V83" s="46"/>
      <c r="W83" s="46"/>
      <c r="X83" s="46"/>
    </row>
    <row r="84" spans="1:24" hidden="1" outlineLevel="1" collapsed="1">
      <c r="A84" s="8">
        <v>42767</v>
      </c>
      <c r="B84" s="46">
        <v>2827.0248989900001</v>
      </c>
      <c r="C84" s="46">
        <f t="shared" ref="C84" si="153">I84+O84</f>
        <v>2170.6951545500001</v>
      </c>
      <c r="D84" s="46">
        <f t="shared" ref="D84" si="154">J84+P84</f>
        <v>656.3297444399999</v>
      </c>
      <c r="E84" s="46">
        <f t="shared" ref="E84" si="155">K84+Q84</f>
        <v>571.14056532999996</v>
      </c>
      <c r="F84" s="46">
        <f t="shared" ref="F84" si="156">L84+R84</f>
        <v>85.168167749999995</v>
      </c>
      <c r="G84" s="46">
        <f t="shared" ref="G84" si="157">M84+S84</f>
        <v>2.101136E-2</v>
      </c>
      <c r="H84" s="46">
        <f t="shared" ref="H84" si="158">SUM(I84:J84)</f>
        <v>2140.9120260499999</v>
      </c>
      <c r="I84" s="46">
        <v>1536.66366713</v>
      </c>
      <c r="J84" s="46">
        <f t="shared" ref="J84" si="159">SUM(K84:M84)</f>
        <v>604.24835891999987</v>
      </c>
      <c r="K84" s="46">
        <v>519.05917980999993</v>
      </c>
      <c r="L84" s="46">
        <v>85.168167749999995</v>
      </c>
      <c r="M84" s="46">
        <v>2.101136E-2</v>
      </c>
      <c r="N84" s="46">
        <f t="shared" ref="N84" si="160">SUM(O84:P84)</f>
        <v>686.1128729400001</v>
      </c>
      <c r="O84" s="46">
        <v>634.03148742000008</v>
      </c>
      <c r="P84" s="46">
        <f t="shared" ref="P84" si="161">SUM(Q84:S84)</f>
        <v>52.081385519999998</v>
      </c>
      <c r="Q84" s="46">
        <v>52.081385519999998</v>
      </c>
      <c r="R84" s="46">
        <v>0</v>
      </c>
      <c r="S84" s="46">
        <v>0</v>
      </c>
      <c r="T84" s="46"/>
      <c r="U84" s="46"/>
      <c r="V84" s="46"/>
      <c r="W84" s="46"/>
      <c r="X84" s="46"/>
    </row>
    <row r="85" spans="1:24" hidden="1" outlineLevel="1" collapsed="1">
      <c r="A85" s="8">
        <v>42795</v>
      </c>
      <c r="B85" s="46">
        <v>2959.2703992100005</v>
      </c>
      <c r="C85" s="46">
        <f t="shared" ref="C85" si="162">I85+O85</f>
        <v>2142.2047613300001</v>
      </c>
      <c r="D85" s="46">
        <f t="shared" ref="D85" si="163">J85+P85</f>
        <v>817.06563787999994</v>
      </c>
      <c r="E85" s="46">
        <f t="shared" ref="E85" si="164">K85+Q85</f>
        <v>752.99401750999994</v>
      </c>
      <c r="F85" s="46">
        <f t="shared" ref="F85" si="165">L85+R85</f>
        <v>64.043807799999996</v>
      </c>
      <c r="G85" s="46">
        <f t="shared" ref="G85" si="166">M85+S85</f>
        <v>2.7812570000000002E-2</v>
      </c>
      <c r="H85" s="46">
        <f t="shared" ref="H85" si="167">SUM(I85:J85)</f>
        <v>2233.6476578299998</v>
      </c>
      <c r="I85" s="46">
        <v>1580.36597437</v>
      </c>
      <c r="J85" s="46">
        <f t="shared" ref="J85" si="168">SUM(K85:M85)</f>
        <v>653.28168345999995</v>
      </c>
      <c r="K85" s="46">
        <v>589.21006308999995</v>
      </c>
      <c r="L85" s="46">
        <v>64.043807799999996</v>
      </c>
      <c r="M85" s="46">
        <v>2.7812570000000002E-2</v>
      </c>
      <c r="N85" s="46">
        <f t="shared" ref="N85" si="169">SUM(O85:P85)</f>
        <v>725.62274137999998</v>
      </c>
      <c r="O85" s="46">
        <v>561.83878695999999</v>
      </c>
      <c r="P85" s="46">
        <f t="shared" ref="P85" si="170">SUM(Q85:S85)</f>
        <v>163.78395441999999</v>
      </c>
      <c r="Q85" s="46">
        <v>163.78395441999999</v>
      </c>
      <c r="R85" s="46">
        <v>0</v>
      </c>
      <c r="S85" s="46">
        <v>0</v>
      </c>
      <c r="T85" s="46"/>
      <c r="U85" s="46"/>
      <c r="V85" s="46"/>
      <c r="W85" s="46"/>
      <c r="X85" s="46"/>
    </row>
    <row r="86" spans="1:24" hidden="1" outlineLevel="1" collapsed="1">
      <c r="A86" s="8">
        <v>42826</v>
      </c>
      <c r="B86" s="46">
        <v>3183.2331999600001</v>
      </c>
      <c r="C86" s="46">
        <f t="shared" ref="C86" si="171">I86+O86</f>
        <v>2162.21493074</v>
      </c>
      <c r="D86" s="46">
        <f t="shared" ref="D86" si="172">J86+P86</f>
        <v>1021.0182692200001</v>
      </c>
      <c r="E86" s="46">
        <f t="shared" ref="E86" si="173">K86+Q86</f>
        <v>989.57765390000009</v>
      </c>
      <c r="F86" s="46">
        <f t="shared" ref="F86" si="174">L86+R86</f>
        <v>31.43960319</v>
      </c>
      <c r="G86" s="46">
        <f t="shared" ref="G86" si="175">M86+S86</f>
        <v>1.01213E-3</v>
      </c>
      <c r="H86" s="46">
        <f t="shared" ref="H86" si="176">SUM(I86:J86)</f>
        <v>2440.1600394500001</v>
      </c>
      <c r="I86" s="46">
        <v>1579.1120938699999</v>
      </c>
      <c r="J86" s="46">
        <f t="shared" ref="J86" si="177">SUM(K86:M86)</f>
        <v>861.04794558000003</v>
      </c>
      <c r="K86" s="46">
        <v>829.60733026000003</v>
      </c>
      <c r="L86" s="46">
        <v>31.43960319</v>
      </c>
      <c r="M86" s="46">
        <v>1.01213E-3</v>
      </c>
      <c r="N86" s="46">
        <f t="shared" ref="N86" si="178">SUM(O86:P86)</f>
        <v>743.07316050999998</v>
      </c>
      <c r="O86" s="46">
        <v>583.10283687000003</v>
      </c>
      <c r="P86" s="46">
        <f t="shared" ref="P86" si="179">SUM(Q86:S86)</f>
        <v>159.97032364</v>
      </c>
      <c r="Q86" s="46">
        <v>159.97032364</v>
      </c>
      <c r="R86" s="46">
        <v>0</v>
      </c>
      <c r="S86" s="46">
        <v>0</v>
      </c>
      <c r="T86" s="46"/>
      <c r="U86" s="46"/>
      <c r="V86" s="46"/>
      <c r="W86" s="46"/>
      <c r="X86" s="46"/>
    </row>
    <row r="87" spans="1:24" hidden="1" outlineLevel="1" collapsed="1">
      <c r="A87" s="8">
        <v>42856</v>
      </c>
      <c r="B87" s="46">
        <v>3575.8090781999999</v>
      </c>
      <c r="C87" s="46">
        <f t="shared" ref="C87" si="180">I87+O87</f>
        <v>2682.8035730900001</v>
      </c>
      <c r="D87" s="46">
        <f t="shared" ref="D87" si="181">J87+P87</f>
        <v>893.00550511000006</v>
      </c>
      <c r="E87" s="46">
        <f t="shared" ref="E87" si="182">K87+Q87</f>
        <v>854.13837862000003</v>
      </c>
      <c r="F87" s="46">
        <f t="shared" ref="F87" si="183">L87+R87</f>
        <v>38.866113970000001</v>
      </c>
      <c r="G87" s="46">
        <f t="shared" ref="G87" si="184">M87+S87</f>
        <v>1.01252E-3</v>
      </c>
      <c r="H87" s="46">
        <f t="shared" ref="H87" si="185">SUM(I87:J87)</f>
        <v>2773.8108133300002</v>
      </c>
      <c r="I87" s="46">
        <v>2039.85001263</v>
      </c>
      <c r="J87" s="46">
        <f t="shared" ref="J87" si="186">SUM(K87:M87)</f>
        <v>733.96080070000005</v>
      </c>
      <c r="K87" s="46">
        <v>695.09367421000002</v>
      </c>
      <c r="L87" s="46">
        <v>38.866113970000001</v>
      </c>
      <c r="M87" s="46">
        <v>1.01252E-3</v>
      </c>
      <c r="N87" s="46">
        <f t="shared" ref="N87" si="187">SUM(O87:P87)</f>
        <v>801.99826487000007</v>
      </c>
      <c r="O87" s="46">
        <v>642.95356046000006</v>
      </c>
      <c r="P87" s="46">
        <f t="shared" ref="P87" si="188">SUM(Q87:S87)</f>
        <v>159.04470441000001</v>
      </c>
      <c r="Q87" s="46">
        <v>159.04470441000001</v>
      </c>
      <c r="R87" s="46">
        <v>0</v>
      </c>
      <c r="S87" s="46">
        <v>0</v>
      </c>
      <c r="T87" s="46"/>
      <c r="U87" s="46"/>
      <c r="V87" s="46"/>
      <c r="W87" s="46"/>
      <c r="X87" s="46"/>
    </row>
    <row r="88" spans="1:24" hidden="1" outlineLevel="1" collapsed="1">
      <c r="A88" s="8">
        <v>42887</v>
      </c>
      <c r="B88" s="46">
        <v>3214.1634735099997</v>
      </c>
      <c r="C88" s="46">
        <f t="shared" ref="C88" si="189">I88+O88</f>
        <v>2214.6264108</v>
      </c>
      <c r="D88" s="46">
        <f t="shared" ref="D88" si="190">J88+P88</f>
        <v>999.53706270999999</v>
      </c>
      <c r="E88" s="46">
        <f t="shared" ref="E88" si="191">K88+Q88</f>
        <v>965.39268185999993</v>
      </c>
      <c r="F88" s="46">
        <f t="shared" ref="F88" si="192">L88+R88</f>
        <v>34.143368770000002</v>
      </c>
      <c r="G88" s="46">
        <f t="shared" ref="G88" si="193">M88+S88</f>
        <v>1.0120800000000001E-3</v>
      </c>
      <c r="H88" s="46">
        <f t="shared" ref="H88" si="194">SUM(I88:J88)</f>
        <v>2392.6139070300001</v>
      </c>
      <c r="I88" s="46">
        <v>1556.9074241400001</v>
      </c>
      <c r="J88" s="46">
        <f t="shared" ref="J88" si="195">SUM(K88:M88)</f>
        <v>835.70648288999996</v>
      </c>
      <c r="K88" s="46">
        <v>801.5621020399999</v>
      </c>
      <c r="L88" s="46">
        <v>34.143368770000002</v>
      </c>
      <c r="M88" s="46">
        <v>1.0120800000000001E-3</v>
      </c>
      <c r="N88" s="46">
        <f t="shared" ref="N88" si="196">SUM(O88:P88)</f>
        <v>821.54956647999995</v>
      </c>
      <c r="O88" s="46">
        <v>657.71898665999993</v>
      </c>
      <c r="P88" s="46">
        <f t="shared" ref="P88" si="197">SUM(Q88:S88)</f>
        <v>163.83057982</v>
      </c>
      <c r="Q88" s="46">
        <v>163.83057982</v>
      </c>
      <c r="R88" s="46">
        <v>0</v>
      </c>
      <c r="S88" s="46">
        <v>0</v>
      </c>
      <c r="T88" s="46"/>
      <c r="U88" s="46"/>
      <c r="V88" s="46"/>
      <c r="W88" s="46"/>
      <c r="X88" s="46"/>
    </row>
    <row r="89" spans="1:24" hidden="1" outlineLevel="1" collapsed="1">
      <c r="A89" s="8">
        <v>42917</v>
      </c>
      <c r="B89" s="46">
        <v>3472.4159258500003</v>
      </c>
      <c r="C89" s="46">
        <f t="shared" ref="C89" si="198">I89+O89</f>
        <v>2404.6811803999999</v>
      </c>
      <c r="D89" s="46">
        <f t="shared" ref="D89" si="199">J89+P89</f>
        <v>1067.73474545</v>
      </c>
      <c r="E89" s="46">
        <f t="shared" ref="E89" si="200">K89+Q89</f>
        <v>1034.33332685</v>
      </c>
      <c r="F89" s="46">
        <f t="shared" ref="F89" si="201">L89+R89</f>
        <v>27.622881450000001</v>
      </c>
      <c r="G89" s="46">
        <f t="shared" ref="G89" si="202">M89+S89</f>
        <v>5.77853715</v>
      </c>
      <c r="H89" s="46">
        <f t="shared" ref="H89" si="203">SUM(I89:J89)</f>
        <v>2496.66567042</v>
      </c>
      <c r="I89" s="46">
        <v>1646.0866388300001</v>
      </c>
      <c r="J89" s="46">
        <f t="shared" ref="J89" si="204">SUM(K89:M89)</f>
        <v>850.57903159</v>
      </c>
      <c r="K89" s="46">
        <v>822.95513767</v>
      </c>
      <c r="L89" s="46">
        <v>27.622881450000001</v>
      </c>
      <c r="M89" s="46">
        <v>1.0124699999999999E-3</v>
      </c>
      <c r="N89" s="46">
        <f t="shared" ref="N89" si="205">SUM(O89:P89)</f>
        <v>975.75025543000004</v>
      </c>
      <c r="O89" s="46">
        <v>758.59454157000005</v>
      </c>
      <c r="P89" s="46">
        <f t="shared" ref="P89" si="206">SUM(Q89:S89)</f>
        <v>217.15571385999999</v>
      </c>
      <c r="Q89" s="46">
        <v>211.37818917999999</v>
      </c>
      <c r="R89" s="46">
        <v>0</v>
      </c>
      <c r="S89" s="46">
        <v>5.77752468</v>
      </c>
      <c r="T89" s="46"/>
      <c r="U89" s="46"/>
      <c r="V89" s="46"/>
      <c r="W89" s="46"/>
      <c r="X89" s="46"/>
    </row>
    <row r="90" spans="1:24" hidden="1" outlineLevel="1" collapsed="1">
      <c r="A90" s="8">
        <v>42948</v>
      </c>
      <c r="B90" s="46">
        <v>3181.3605210100004</v>
      </c>
      <c r="C90" s="46">
        <f t="shared" ref="C90" si="207">I90+O90</f>
        <v>2175.4960281500003</v>
      </c>
      <c r="D90" s="46">
        <f t="shared" ref="D90" si="208">J90+P90</f>
        <v>1005.8644928599999</v>
      </c>
      <c r="E90" s="46">
        <f t="shared" ref="E90" si="209">K90+Q90</f>
        <v>905.22892630000001</v>
      </c>
      <c r="F90" s="46">
        <f t="shared" ref="F90" si="210">L90+R90</f>
        <v>30.646850300000001</v>
      </c>
      <c r="G90" s="46">
        <f t="shared" ref="G90" si="211">M90+S90</f>
        <v>69.98871625999999</v>
      </c>
      <c r="H90" s="46">
        <f t="shared" ref="H90" si="212">SUM(I90:J90)</f>
        <v>2140.6221163499999</v>
      </c>
      <c r="I90" s="46">
        <v>1418.6416071600001</v>
      </c>
      <c r="J90" s="46">
        <f t="shared" ref="J90" si="213">SUM(K90:M90)</f>
        <v>721.98050918999991</v>
      </c>
      <c r="K90" s="46">
        <v>691.33264644999997</v>
      </c>
      <c r="L90" s="46">
        <v>30.646850300000001</v>
      </c>
      <c r="M90" s="46">
        <v>1.0124400000000001E-3</v>
      </c>
      <c r="N90" s="46">
        <f t="shared" ref="N90" si="214">SUM(O90:P90)</f>
        <v>1040.73840466</v>
      </c>
      <c r="O90" s="46">
        <v>756.85442098999999</v>
      </c>
      <c r="P90" s="46">
        <f t="shared" ref="P90" si="215">SUM(Q90:S90)</f>
        <v>283.88398367000002</v>
      </c>
      <c r="Q90" s="46">
        <v>213.89627985000001</v>
      </c>
      <c r="R90" s="46">
        <v>0</v>
      </c>
      <c r="S90" s="46">
        <v>69.987703819999993</v>
      </c>
      <c r="T90" s="46"/>
      <c r="U90" s="46"/>
      <c r="V90" s="46"/>
      <c r="W90" s="46"/>
      <c r="X90" s="46"/>
    </row>
    <row r="91" spans="1:24" hidden="1" outlineLevel="1" collapsed="1">
      <c r="A91" s="8">
        <v>42979</v>
      </c>
      <c r="B91" s="46">
        <v>2992.5592712400003</v>
      </c>
      <c r="C91" s="46">
        <f t="shared" ref="C91" si="216">I91+O91</f>
        <v>2066.6527716199998</v>
      </c>
      <c r="D91" s="46">
        <f t="shared" ref="D91" si="217">J91+P91</f>
        <v>925.90649961999998</v>
      </c>
      <c r="E91" s="46">
        <f t="shared" ref="E91" si="218">K91+Q91</f>
        <v>809.72718682999994</v>
      </c>
      <c r="F91" s="46">
        <f t="shared" ref="F91" si="219">L91+R91</f>
        <v>44.455383859999998</v>
      </c>
      <c r="G91" s="46">
        <f t="shared" ref="G91" si="220">M91+S91</f>
        <v>71.72392893</v>
      </c>
      <c r="H91" s="46">
        <f t="shared" ref="H91" si="221">SUM(I91:J91)</f>
        <v>2086.8005710100001</v>
      </c>
      <c r="I91" s="46">
        <v>1458.7094273800001</v>
      </c>
      <c r="J91" s="46">
        <f t="shared" ref="J91" si="222">SUM(K91:M91)</f>
        <v>628.09114362999992</v>
      </c>
      <c r="K91" s="46">
        <v>583.63474776999999</v>
      </c>
      <c r="L91" s="46">
        <v>44.455383859999998</v>
      </c>
      <c r="M91" s="46">
        <v>1.0120000000000001E-3</v>
      </c>
      <c r="N91" s="46">
        <f t="shared" ref="N91" si="223">SUM(O91:P91)</f>
        <v>905.75870022999993</v>
      </c>
      <c r="O91" s="46">
        <v>607.94334423999999</v>
      </c>
      <c r="P91" s="46">
        <f t="shared" ref="P91" si="224">SUM(Q91:S91)</f>
        <v>297.81535599</v>
      </c>
      <c r="Q91" s="46">
        <v>226.09243906</v>
      </c>
      <c r="R91" s="46">
        <v>0</v>
      </c>
      <c r="S91" s="46">
        <v>71.722916929999997</v>
      </c>
      <c r="T91" s="46"/>
      <c r="U91" s="46"/>
      <c r="V91" s="46"/>
      <c r="W91" s="46"/>
      <c r="X91" s="46"/>
    </row>
    <row r="92" spans="1:24" hidden="1" outlineLevel="1" collapsed="1">
      <c r="A92" s="8">
        <v>43009</v>
      </c>
      <c r="B92" s="46">
        <v>2976.7579108299997</v>
      </c>
      <c r="C92" s="46">
        <f t="shared" ref="C92" si="225">I92+O92</f>
        <v>2038.88777418</v>
      </c>
      <c r="D92" s="46">
        <f t="shared" ref="D92" si="226">J92+P92</f>
        <v>937.87013664999995</v>
      </c>
      <c r="E92" s="46">
        <f t="shared" ref="E92" si="227">K92+Q92</f>
        <v>809.95374726</v>
      </c>
      <c r="F92" s="46">
        <f t="shared" ref="F92" si="228">L92+R92</f>
        <v>47.556612579999999</v>
      </c>
      <c r="G92" s="46">
        <f t="shared" ref="G92" si="229">M92+S92</f>
        <v>80.35977681</v>
      </c>
      <c r="H92" s="46">
        <f t="shared" ref="H92" si="230">SUM(I92:J92)</f>
        <v>2059.6971914799997</v>
      </c>
      <c r="I92" s="46">
        <v>1448.0584874599999</v>
      </c>
      <c r="J92" s="46">
        <f t="shared" ref="J92" si="231">SUM(K92:M92)</f>
        <v>611.63870401999998</v>
      </c>
      <c r="K92" s="46">
        <v>563.97996665999995</v>
      </c>
      <c r="L92" s="46">
        <v>47.556612579999999</v>
      </c>
      <c r="M92" s="46">
        <v>0.10212478</v>
      </c>
      <c r="N92" s="46">
        <f t="shared" ref="N92" si="232">SUM(O92:P92)</f>
        <v>917.06071935</v>
      </c>
      <c r="O92" s="46">
        <v>590.82928672000003</v>
      </c>
      <c r="P92" s="46">
        <f t="shared" ref="P92" si="233">SUM(Q92:S92)</f>
        <v>326.23143262999997</v>
      </c>
      <c r="Q92" s="46">
        <v>245.9737806</v>
      </c>
      <c r="R92" s="46">
        <v>0</v>
      </c>
      <c r="S92" s="46">
        <v>80.257652030000003</v>
      </c>
      <c r="T92" s="46"/>
      <c r="U92" s="46"/>
      <c r="V92" s="46"/>
      <c r="W92" s="46"/>
      <c r="X92" s="46"/>
    </row>
    <row r="93" spans="1:24" hidden="1" outlineLevel="1" collapsed="1">
      <c r="A93" s="8">
        <v>43040</v>
      </c>
      <c r="B93" s="46">
        <v>2862.5756577900002</v>
      </c>
      <c r="C93" s="46">
        <f t="shared" ref="C93" si="234">I93+O93</f>
        <v>1958.8589226100003</v>
      </c>
      <c r="D93" s="46">
        <f t="shared" ref="D93" si="235">J93+P93</f>
        <v>903.71673518000011</v>
      </c>
      <c r="E93" s="46">
        <f t="shared" ref="E93" si="236">K93+Q93</f>
        <v>783.29561462000004</v>
      </c>
      <c r="F93" s="46">
        <f t="shared" ref="F93" si="237">L93+R93</f>
        <v>38.013654379999998</v>
      </c>
      <c r="G93" s="46">
        <f t="shared" ref="G93" si="238">M93+S93</f>
        <v>82.40746618</v>
      </c>
      <c r="H93" s="46">
        <f t="shared" ref="H93" si="239">SUM(I93:J93)</f>
        <v>1904.0508301500004</v>
      </c>
      <c r="I93" s="46">
        <v>1339.5694023800002</v>
      </c>
      <c r="J93" s="46">
        <f t="shared" ref="J93" si="240">SUM(K93:M93)</f>
        <v>564.4814277700001</v>
      </c>
      <c r="K93" s="46">
        <v>526.36561069000004</v>
      </c>
      <c r="L93" s="46">
        <v>38.013654379999998</v>
      </c>
      <c r="M93" s="46">
        <v>0.1021627</v>
      </c>
      <c r="N93" s="46">
        <f t="shared" ref="N93" si="241">SUM(O93:P93)</f>
        <v>958.52482764000001</v>
      </c>
      <c r="O93" s="46">
        <v>619.28952022999999</v>
      </c>
      <c r="P93" s="46">
        <f t="shared" ref="P93" si="242">SUM(Q93:S93)</f>
        <v>339.23530741000002</v>
      </c>
      <c r="Q93" s="46">
        <v>256.93000393</v>
      </c>
      <c r="R93" s="46">
        <v>0</v>
      </c>
      <c r="S93" s="46">
        <v>82.305303480000006</v>
      </c>
      <c r="T93" s="46"/>
      <c r="U93" s="46"/>
      <c r="V93" s="46"/>
      <c r="W93" s="46"/>
      <c r="X93" s="46"/>
    </row>
    <row r="94" spans="1:24" hidden="1" outlineLevel="1" collapsed="1">
      <c r="A94" s="8">
        <v>43070</v>
      </c>
      <c r="B94" s="46">
        <v>3045.1985865500001</v>
      </c>
      <c r="C94" s="46">
        <f t="shared" ref="C94" si="243">I94+O94</f>
        <v>1831.59646333</v>
      </c>
      <c r="D94" s="46">
        <f t="shared" ref="D94" si="244">J94+P94</f>
        <v>1213.6021232200001</v>
      </c>
      <c r="E94" s="46">
        <f t="shared" ref="E94" si="245">K94+Q94</f>
        <v>984.52248715000007</v>
      </c>
      <c r="F94" s="46">
        <f t="shared" ref="F94" si="246">L94+R94</f>
        <v>17.105473329999999</v>
      </c>
      <c r="G94" s="46">
        <f t="shared" ref="G94" si="247">M94+S94</f>
        <v>211.97416274</v>
      </c>
      <c r="H94" s="46">
        <f t="shared" ref="H94" si="248">SUM(I94:J94)</f>
        <v>2008.5952171600002</v>
      </c>
      <c r="I94" s="46">
        <v>1268.05729458</v>
      </c>
      <c r="J94" s="46">
        <f t="shared" ref="J94" si="249">SUM(K94:M94)</f>
        <v>740.5379225800001</v>
      </c>
      <c r="K94" s="46">
        <v>628.11448748000009</v>
      </c>
      <c r="L94" s="46">
        <v>17.105473329999999</v>
      </c>
      <c r="M94" s="46">
        <v>95.317961769999997</v>
      </c>
      <c r="N94" s="46">
        <f t="shared" ref="N94" si="250">SUM(O94:P94)</f>
        <v>1036.6033693899999</v>
      </c>
      <c r="O94" s="46">
        <v>563.53916875000004</v>
      </c>
      <c r="P94" s="46">
        <f t="shared" ref="P94" si="251">SUM(Q94:S94)</f>
        <v>473.06420063999997</v>
      </c>
      <c r="Q94" s="46">
        <v>356.40799966999998</v>
      </c>
      <c r="R94" s="46">
        <v>0</v>
      </c>
      <c r="S94" s="46">
        <v>116.65620097</v>
      </c>
      <c r="T94" s="46"/>
      <c r="U94" s="46"/>
      <c r="V94" s="46"/>
      <c r="W94" s="46"/>
      <c r="X94" s="46"/>
    </row>
    <row r="95" spans="1:24" hidden="1" outlineLevel="1" collapsed="1">
      <c r="A95" s="8">
        <v>43101</v>
      </c>
      <c r="B95" s="46">
        <v>2890.7628711799998</v>
      </c>
      <c r="C95" s="46">
        <f t="shared" ref="C95" si="252">I95+O95</f>
        <v>1689.7445221399998</v>
      </c>
      <c r="D95" s="46">
        <f t="shared" ref="D95" si="253">J95+P95</f>
        <v>1201.01834904</v>
      </c>
      <c r="E95" s="46">
        <f t="shared" ref="E95" si="254">K95+Q95</f>
        <v>959.62351960000001</v>
      </c>
      <c r="F95" s="46">
        <f t="shared" ref="F95" si="255">L95+R95</f>
        <v>19.936948019999999</v>
      </c>
      <c r="G95" s="46">
        <f t="shared" ref="G95" si="256">M95+S95</f>
        <v>221.45788141999998</v>
      </c>
      <c r="H95" s="46">
        <f t="shared" ref="H95" si="257">SUM(I95:J95)</f>
        <v>1830.2605944499999</v>
      </c>
      <c r="I95" s="46">
        <v>1162.7865860299999</v>
      </c>
      <c r="J95" s="46">
        <f t="shared" ref="J95" si="258">SUM(K95:M95)</f>
        <v>667.47400842000002</v>
      </c>
      <c r="K95" s="46">
        <v>547.22912559999997</v>
      </c>
      <c r="L95" s="46">
        <v>19.936948019999999</v>
      </c>
      <c r="M95" s="46">
        <v>100.3079348</v>
      </c>
      <c r="N95" s="46">
        <f t="shared" ref="N95" si="259">SUM(O95:P95)</f>
        <v>1060.5022767299999</v>
      </c>
      <c r="O95" s="46">
        <v>526.95793610999999</v>
      </c>
      <c r="P95" s="46">
        <f t="shared" ref="P95" si="260">SUM(Q95:S95)</f>
        <v>533.54434061999996</v>
      </c>
      <c r="Q95" s="46">
        <v>412.39439399999998</v>
      </c>
      <c r="R95" s="46">
        <v>0</v>
      </c>
      <c r="S95" s="46">
        <v>121.14994661999999</v>
      </c>
      <c r="T95" s="46"/>
      <c r="U95" s="46"/>
      <c r="V95" s="46"/>
      <c r="W95" s="46"/>
      <c r="X95" s="46"/>
    </row>
    <row r="96" spans="1:24" hidden="1" outlineLevel="1" collapsed="1">
      <c r="A96" s="8">
        <v>43132</v>
      </c>
      <c r="B96" s="46">
        <v>3075.3939985799998</v>
      </c>
      <c r="C96" s="46">
        <f t="shared" ref="C96" si="261">I96+O96</f>
        <v>1936.3753008199999</v>
      </c>
      <c r="D96" s="46">
        <f t="shared" ref="D96" si="262">J96+P96</f>
        <v>1139.0186977599999</v>
      </c>
      <c r="E96" s="46">
        <f t="shared" ref="E96" si="263">K96+Q96</f>
        <v>886.79031871000007</v>
      </c>
      <c r="F96" s="46">
        <f t="shared" ref="F96" si="264">L96+R96</f>
        <v>40.871333059999998</v>
      </c>
      <c r="G96" s="46">
        <f t="shared" ref="G96" si="265">M96+S96</f>
        <v>211.35704599000002</v>
      </c>
      <c r="H96" s="46">
        <f t="shared" ref="H96" si="266">SUM(I96:J96)</f>
        <v>1997.7388248399998</v>
      </c>
      <c r="I96" s="46">
        <v>1328.0426323499998</v>
      </c>
      <c r="J96" s="46">
        <f t="shared" ref="J96" si="267">SUM(K96:M96)</f>
        <v>669.69619248999993</v>
      </c>
      <c r="K96" s="46">
        <v>579.05408055999999</v>
      </c>
      <c r="L96" s="46">
        <v>24.278742449999999</v>
      </c>
      <c r="M96" s="46">
        <v>66.363369480000003</v>
      </c>
      <c r="N96" s="46">
        <f t="shared" ref="N96" si="268">SUM(O96:P96)</f>
        <v>1077.65517374</v>
      </c>
      <c r="O96" s="46">
        <v>608.33266847000004</v>
      </c>
      <c r="P96" s="46">
        <f t="shared" ref="P96" si="269">SUM(Q96:S96)</f>
        <v>469.32250527000002</v>
      </c>
      <c r="Q96" s="46">
        <v>307.73623815000002</v>
      </c>
      <c r="R96" s="46">
        <v>16.592590609999998</v>
      </c>
      <c r="S96" s="46">
        <v>144.99367651</v>
      </c>
      <c r="T96" s="46"/>
      <c r="U96" s="46"/>
      <c r="V96" s="46"/>
      <c r="W96" s="46"/>
      <c r="X96" s="46"/>
    </row>
    <row r="97" spans="1:24" hidden="1" outlineLevel="1" collapsed="1">
      <c r="A97" s="8">
        <v>43160</v>
      </c>
      <c r="B97" s="46">
        <v>2991.6705071100005</v>
      </c>
      <c r="C97" s="46">
        <f t="shared" ref="C97" si="270">I97+O97</f>
        <v>1664.74369759</v>
      </c>
      <c r="D97" s="46">
        <f t="shared" ref="D97" si="271">J97+P97</f>
        <v>1326.92680952</v>
      </c>
      <c r="E97" s="46">
        <f t="shared" ref="E97" si="272">K97+Q97</f>
        <v>921.02013259</v>
      </c>
      <c r="F97" s="46">
        <f t="shared" ref="F97" si="273">L97+R97</f>
        <v>158.24139948999999</v>
      </c>
      <c r="G97" s="46">
        <f t="shared" ref="G97" si="274">M97+S97</f>
        <v>247.66527744000001</v>
      </c>
      <c r="H97" s="46">
        <f t="shared" ref="H97" si="275">SUM(I97:J97)</f>
        <v>1885.9022893400002</v>
      </c>
      <c r="I97" s="46">
        <v>1146.67725311</v>
      </c>
      <c r="J97" s="46">
        <f t="shared" ref="J97" si="276">SUM(K97:M97)</f>
        <v>739.22503623</v>
      </c>
      <c r="K97" s="46">
        <v>626.76833332000001</v>
      </c>
      <c r="L97" s="46">
        <v>47.134702910000001</v>
      </c>
      <c r="M97" s="46">
        <v>65.322000000000003</v>
      </c>
      <c r="N97" s="46">
        <f t="shared" ref="N97" si="277">SUM(O97:P97)</f>
        <v>1105.7682177699999</v>
      </c>
      <c r="O97" s="46">
        <v>518.06644447999997</v>
      </c>
      <c r="P97" s="46">
        <f t="shared" ref="P97" si="278">SUM(Q97:S97)</f>
        <v>587.70177329000001</v>
      </c>
      <c r="Q97" s="46">
        <v>294.25179926999999</v>
      </c>
      <c r="R97" s="46">
        <v>111.10669658</v>
      </c>
      <c r="S97" s="46">
        <v>182.34327744000001</v>
      </c>
      <c r="T97" s="46"/>
      <c r="U97" s="46"/>
      <c r="V97" s="46"/>
      <c r="W97" s="46"/>
      <c r="X97" s="46"/>
    </row>
    <row r="98" spans="1:24" hidden="1" outlineLevel="1" collapsed="1">
      <c r="A98" s="8">
        <v>43191</v>
      </c>
      <c r="B98" s="46">
        <v>3233.9871414700001</v>
      </c>
      <c r="C98" s="46">
        <f t="shared" ref="C98" si="279">I98+O98</f>
        <v>1868.0410522299999</v>
      </c>
      <c r="D98" s="46">
        <f t="shared" ref="D98" si="280">J98+P98</f>
        <v>1365.94608924</v>
      </c>
      <c r="E98" s="46">
        <f t="shared" ref="E98" si="281">K98+Q98</f>
        <v>984.87041529999999</v>
      </c>
      <c r="F98" s="46">
        <f t="shared" ref="F98" si="282">L98+R98</f>
        <v>137.72777282999999</v>
      </c>
      <c r="G98" s="46">
        <f t="shared" ref="G98" si="283">M98+S98</f>
        <v>243.34790111000001</v>
      </c>
      <c r="H98" s="46">
        <f t="shared" ref="H98" si="284">SUM(I98:J98)</f>
        <v>2149.9101218200003</v>
      </c>
      <c r="I98" s="46">
        <v>1336.7085322200001</v>
      </c>
      <c r="J98" s="46">
        <f t="shared" ref="J98" si="285">SUM(K98:M98)</f>
        <v>813.20158960000003</v>
      </c>
      <c r="K98" s="46">
        <v>720.02824389</v>
      </c>
      <c r="L98" s="46">
        <v>27.85134571</v>
      </c>
      <c r="M98" s="46">
        <v>65.322000000000003</v>
      </c>
      <c r="N98" s="46">
        <f t="shared" ref="N98" si="286">SUM(O98:P98)</f>
        <v>1084.0770196499998</v>
      </c>
      <c r="O98" s="46">
        <v>531.33252000999994</v>
      </c>
      <c r="P98" s="46">
        <f t="shared" ref="P98" si="287">SUM(Q98:S98)</f>
        <v>552.74449963999996</v>
      </c>
      <c r="Q98" s="46">
        <v>264.84217140999999</v>
      </c>
      <c r="R98" s="46">
        <v>109.87642712</v>
      </c>
      <c r="S98" s="46">
        <v>178.02590111000001</v>
      </c>
      <c r="T98" s="46"/>
      <c r="U98" s="46"/>
      <c r="V98" s="46"/>
      <c r="W98" s="46"/>
      <c r="X98" s="46"/>
    </row>
    <row r="99" spans="1:24" hidden="1" outlineLevel="1" collapsed="1">
      <c r="A99" s="8">
        <v>43221</v>
      </c>
      <c r="B99" s="46">
        <v>3192.64437843</v>
      </c>
      <c r="C99" s="46">
        <f t="shared" ref="C99" si="288">I99+O99</f>
        <v>1791.4778570799999</v>
      </c>
      <c r="D99" s="46">
        <f t="shared" ref="D99" si="289">J99+P99</f>
        <v>1401.16652135</v>
      </c>
      <c r="E99" s="46">
        <f t="shared" ref="E99" si="290">K99+Q99</f>
        <v>1003.34389345</v>
      </c>
      <c r="F99" s="46">
        <f t="shared" ref="F99" si="291">L99+R99</f>
        <v>141.63658321</v>
      </c>
      <c r="G99" s="46">
        <f t="shared" ref="G99" si="292">M99+S99</f>
        <v>256.18604469000002</v>
      </c>
      <c r="H99" s="46">
        <f t="shared" ref="H99" si="293">SUM(I99:J99)</f>
        <v>2164.9719405599999</v>
      </c>
      <c r="I99" s="46">
        <v>1325.5143805599998</v>
      </c>
      <c r="J99" s="46">
        <f t="shared" ref="J99" si="294">SUM(K99:M99)</f>
        <v>839.45756000000006</v>
      </c>
      <c r="K99" s="46">
        <v>720.52062533000003</v>
      </c>
      <c r="L99" s="46">
        <v>32.56334107</v>
      </c>
      <c r="M99" s="46">
        <v>86.373593600000007</v>
      </c>
      <c r="N99" s="46">
        <f t="shared" ref="N99" si="295">SUM(O99:P99)</f>
        <v>1027.6724378700001</v>
      </c>
      <c r="O99" s="46">
        <v>465.96347652000003</v>
      </c>
      <c r="P99" s="46">
        <f t="shared" ref="P99" si="296">SUM(Q99:S99)</f>
        <v>561.70896134999998</v>
      </c>
      <c r="Q99" s="46">
        <v>282.82326812000002</v>
      </c>
      <c r="R99" s="46">
        <v>109.07324214</v>
      </c>
      <c r="S99" s="46">
        <v>169.81245109</v>
      </c>
      <c r="T99" s="46"/>
      <c r="U99" s="46"/>
      <c r="V99" s="46"/>
      <c r="W99" s="46"/>
      <c r="X99" s="46"/>
    </row>
    <row r="100" spans="1:24" hidden="1" outlineLevel="1" collapsed="1">
      <c r="A100" s="8">
        <v>43252</v>
      </c>
      <c r="B100" s="46">
        <v>3018.48605056</v>
      </c>
      <c r="C100" s="46">
        <f t="shared" ref="C100" si="297">I100+O100</f>
        <v>1520.2536320300001</v>
      </c>
      <c r="D100" s="46">
        <f t="shared" ref="D100" si="298">J100+P100</f>
        <v>1498.2324185299999</v>
      </c>
      <c r="E100" s="46">
        <f t="shared" ref="E100" si="299">K100+Q100</f>
        <v>1068.21546762</v>
      </c>
      <c r="F100" s="46">
        <f t="shared" ref="F100" si="300">L100+R100</f>
        <v>170.26435444000001</v>
      </c>
      <c r="G100" s="46">
        <f t="shared" ref="G100" si="301">M100+S100</f>
        <v>259.75259647000001</v>
      </c>
      <c r="H100" s="46">
        <f t="shared" ref="H100" si="302">SUM(I100:J100)</f>
        <v>2028.7193528399998</v>
      </c>
      <c r="I100" s="46">
        <v>1136.49283322</v>
      </c>
      <c r="J100" s="46">
        <f t="shared" ref="J100" si="303">SUM(K100:M100)</f>
        <v>892.22651961999998</v>
      </c>
      <c r="K100" s="46">
        <v>773.20437490999996</v>
      </c>
      <c r="L100" s="46">
        <v>32.64855111</v>
      </c>
      <c r="M100" s="46">
        <v>86.373593600000007</v>
      </c>
      <c r="N100" s="46">
        <f t="shared" ref="N100" si="304">SUM(O100:P100)</f>
        <v>989.76669772000002</v>
      </c>
      <c r="O100" s="46">
        <v>383.76079880999998</v>
      </c>
      <c r="P100" s="46">
        <f t="shared" ref="P100" si="305">SUM(Q100:S100)</f>
        <v>606.00589891000004</v>
      </c>
      <c r="Q100" s="46">
        <v>295.01109271000001</v>
      </c>
      <c r="R100" s="46">
        <v>137.61580333000001</v>
      </c>
      <c r="S100" s="46">
        <v>173.37900286999999</v>
      </c>
      <c r="T100" s="46"/>
      <c r="U100" s="46"/>
      <c r="V100" s="46"/>
      <c r="W100" s="46"/>
      <c r="X100" s="46"/>
    </row>
    <row r="101" spans="1:24" hidden="1" outlineLevel="1" collapsed="1">
      <c r="A101" s="8">
        <v>43282</v>
      </c>
      <c r="B101" s="46">
        <v>3283.7205480699995</v>
      </c>
      <c r="C101" s="46">
        <f t="shared" ref="C101" si="306">I101+O101</f>
        <v>1773.7327548799999</v>
      </c>
      <c r="D101" s="46">
        <f t="shared" ref="D101" si="307">J101+P101</f>
        <v>1509.98779319</v>
      </c>
      <c r="E101" s="46">
        <f t="shared" ref="E101" si="308">K101+Q101</f>
        <v>1075.680689</v>
      </c>
      <c r="F101" s="46">
        <f t="shared" ref="F101" si="309">L101+R101</f>
        <v>170.75047032999998</v>
      </c>
      <c r="G101" s="46">
        <f t="shared" ref="G101" si="310">M101+S101</f>
        <v>263.55663385999998</v>
      </c>
      <c r="H101" s="46">
        <f t="shared" ref="H101" si="311">SUM(I101:J101)</f>
        <v>2281.7828302199996</v>
      </c>
      <c r="I101" s="46">
        <v>1421.1532573999998</v>
      </c>
      <c r="J101" s="46">
        <f t="shared" ref="J101" si="312">SUM(K101:M101)</f>
        <v>860.62957282000002</v>
      </c>
      <c r="K101" s="46">
        <v>744.54536246999999</v>
      </c>
      <c r="L101" s="46">
        <v>29.837616749999999</v>
      </c>
      <c r="M101" s="46">
        <v>86.246593599999997</v>
      </c>
      <c r="N101" s="46">
        <f t="shared" ref="N101" si="313">SUM(O101:P101)</f>
        <v>1001.9377178500001</v>
      </c>
      <c r="O101" s="46">
        <v>352.57949748000004</v>
      </c>
      <c r="P101" s="46">
        <f t="shared" ref="P101" si="314">SUM(Q101:S101)</f>
        <v>649.35822037000003</v>
      </c>
      <c r="Q101" s="46">
        <v>331.13532652999999</v>
      </c>
      <c r="R101" s="46">
        <v>140.91285357999999</v>
      </c>
      <c r="S101" s="46">
        <v>177.31004025999999</v>
      </c>
      <c r="T101" s="46"/>
      <c r="U101" s="46"/>
      <c r="V101" s="46"/>
      <c r="W101" s="46"/>
      <c r="X101" s="46"/>
    </row>
    <row r="102" spans="1:24" hidden="1" outlineLevel="1" collapsed="1">
      <c r="A102" s="8">
        <v>43313</v>
      </c>
      <c r="B102" s="46">
        <v>3087.2341812599998</v>
      </c>
      <c r="C102" s="46">
        <f t="shared" ref="C102" si="315">I102+O102</f>
        <v>1510.28750444</v>
      </c>
      <c r="D102" s="46">
        <f t="shared" ref="D102" si="316">J102+P102</f>
        <v>1576.94667682</v>
      </c>
      <c r="E102" s="46">
        <f t="shared" ref="E102" si="317">K102+Q102</f>
        <v>1098.1643772800001</v>
      </c>
      <c r="F102" s="46">
        <f t="shared" ref="F102" si="318">L102+R102</f>
        <v>202.79574235000001</v>
      </c>
      <c r="G102" s="46">
        <f t="shared" ref="G102" si="319">M102+S102</f>
        <v>275.98655718999998</v>
      </c>
      <c r="H102" s="46">
        <f t="shared" ref="H102" si="320">SUM(I102:J102)</f>
        <v>1962.4182878000001</v>
      </c>
      <c r="I102" s="46">
        <v>1134.1331587</v>
      </c>
      <c r="J102" s="46">
        <f t="shared" ref="J102" si="321">SUM(K102:M102)</f>
        <v>828.28512910000006</v>
      </c>
      <c r="K102" s="46">
        <v>701.25111312000001</v>
      </c>
      <c r="L102" s="46">
        <v>38.583422380000002</v>
      </c>
      <c r="M102" s="46">
        <v>88.450593600000005</v>
      </c>
      <c r="N102" s="46">
        <f t="shared" ref="N102" si="322">SUM(O102:P102)</f>
        <v>1124.8158934600001</v>
      </c>
      <c r="O102" s="46">
        <v>376.15434574</v>
      </c>
      <c r="P102" s="46">
        <f t="shared" ref="P102" si="323">SUM(Q102:S102)</f>
        <v>748.66154772000004</v>
      </c>
      <c r="Q102" s="46">
        <v>396.91326415999998</v>
      </c>
      <c r="R102" s="46">
        <v>164.21231997000001</v>
      </c>
      <c r="S102" s="46">
        <v>187.53596358999999</v>
      </c>
      <c r="T102" s="46"/>
      <c r="U102" s="46"/>
      <c r="V102" s="46"/>
      <c r="W102" s="46"/>
      <c r="X102" s="46"/>
    </row>
    <row r="103" spans="1:24" hidden="1" outlineLevel="1" collapsed="1">
      <c r="A103" s="8">
        <v>43344</v>
      </c>
      <c r="B103" s="46">
        <v>3277.9173811999999</v>
      </c>
      <c r="C103" s="46">
        <f t="shared" ref="C103" si="324">I103+O103</f>
        <v>1689.0416557800002</v>
      </c>
      <c r="D103" s="46">
        <f t="shared" ref="D103" si="325">J103+P103</f>
        <v>1588.87572542</v>
      </c>
      <c r="E103" s="46">
        <f t="shared" ref="E103" si="326">K103+Q103</f>
        <v>1119.1598507899998</v>
      </c>
      <c r="F103" s="46">
        <f t="shared" ref="F103" si="327">L103+R103</f>
        <v>192.21459734999999</v>
      </c>
      <c r="G103" s="46">
        <f t="shared" ref="G103" si="328">M103+S103</f>
        <v>277.50127728000001</v>
      </c>
      <c r="H103" s="46">
        <f t="shared" ref="H103" si="329">SUM(I103:J103)</f>
        <v>2131.5203307900001</v>
      </c>
      <c r="I103" s="46">
        <v>1245.8279735200001</v>
      </c>
      <c r="J103" s="46">
        <f t="shared" ref="J103" si="330">SUM(K103:M103)</f>
        <v>885.69235726999989</v>
      </c>
      <c r="K103" s="46">
        <v>768.45298404999994</v>
      </c>
      <c r="L103" s="46">
        <v>27.534779619999998</v>
      </c>
      <c r="M103" s="46">
        <v>89.704593599999995</v>
      </c>
      <c r="N103" s="46">
        <f t="shared" ref="N103" si="331">SUM(O103:P103)</f>
        <v>1146.39705041</v>
      </c>
      <c r="O103" s="46">
        <v>443.21368225999998</v>
      </c>
      <c r="P103" s="46">
        <f t="shared" ref="P103" si="332">SUM(Q103:S103)</f>
        <v>703.18336814999998</v>
      </c>
      <c r="Q103" s="46">
        <v>350.70686674000001</v>
      </c>
      <c r="R103" s="46">
        <v>164.67981773</v>
      </c>
      <c r="S103" s="46">
        <v>187.79668368</v>
      </c>
      <c r="T103" s="46"/>
      <c r="U103" s="46"/>
      <c r="V103" s="46"/>
      <c r="W103" s="46"/>
      <c r="X103" s="46"/>
    </row>
    <row r="104" spans="1:24" hidden="1" outlineLevel="1" collapsed="1">
      <c r="A104" s="8">
        <v>43374</v>
      </c>
      <c r="B104" s="46">
        <v>3620.9559758199994</v>
      </c>
      <c r="C104" s="46">
        <f t="shared" ref="C104" si="333">I104+O104</f>
        <v>1951.22438044</v>
      </c>
      <c r="D104" s="46">
        <f t="shared" ref="D104" si="334">J104+P104</f>
        <v>1669.73159538</v>
      </c>
      <c r="E104" s="46">
        <f t="shared" ref="E104" si="335">K104+Q104</f>
        <v>1206.66164411</v>
      </c>
      <c r="F104" s="46">
        <f t="shared" ref="F104" si="336">L104+R104</f>
        <v>221.19240635999998</v>
      </c>
      <c r="G104" s="46">
        <f t="shared" ref="G104" si="337">M104+S104</f>
        <v>241.87754490999998</v>
      </c>
      <c r="H104" s="46">
        <f t="shared" ref="H104" si="338">SUM(I104:J104)</f>
        <v>2401.8172424499999</v>
      </c>
      <c r="I104" s="46">
        <v>1405.7478285899999</v>
      </c>
      <c r="J104" s="46">
        <f t="shared" ref="J104" si="339">SUM(K104:M104)</f>
        <v>996.06941386000005</v>
      </c>
      <c r="K104" s="46">
        <v>878.04964624000002</v>
      </c>
      <c r="L104" s="46">
        <v>57.866767619999997</v>
      </c>
      <c r="M104" s="46">
        <v>60.152999999999999</v>
      </c>
      <c r="N104" s="46">
        <f t="shared" ref="N104" si="340">SUM(O104:P104)</f>
        <v>1219.13873337</v>
      </c>
      <c r="O104" s="46">
        <v>545.47655184999996</v>
      </c>
      <c r="P104" s="46">
        <f t="shared" ref="P104" si="341">SUM(Q104:S104)</f>
        <v>673.66218151999999</v>
      </c>
      <c r="Q104" s="46">
        <v>328.61199786999998</v>
      </c>
      <c r="R104" s="46">
        <v>163.32563873999999</v>
      </c>
      <c r="S104" s="46">
        <v>181.72454490999999</v>
      </c>
      <c r="T104" s="46"/>
      <c r="U104" s="46"/>
      <c r="V104" s="46"/>
      <c r="W104" s="46"/>
      <c r="X104" s="46"/>
    </row>
    <row r="105" spans="1:24" hidden="1" outlineLevel="1" collapsed="1">
      <c r="A105" s="8">
        <v>43405</v>
      </c>
      <c r="B105" s="46">
        <v>3076.4851186700002</v>
      </c>
      <c r="C105" s="46">
        <f t="shared" ref="C105" si="342">I105+O105</f>
        <v>1625.2974943300001</v>
      </c>
      <c r="D105" s="46">
        <f t="shared" ref="D105" si="343">J105+P105</f>
        <v>1451.1876243400002</v>
      </c>
      <c r="E105" s="46">
        <f t="shared" ref="E105" si="344">K105+Q105</f>
        <v>885.11106989000007</v>
      </c>
      <c r="F105" s="46">
        <f t="shared" ref="F105" si="345">L105+R105</f>
        <v>324.80732292000005</v>
      </c>
      <c r="G105" s="46">
        <f t="shared" ref="G105" si="346">M105+S105</f>
        <v>241.26923153000001</v>
      </c>
      <c r="H105" s="46">
        <f t="shared" ref="H105" si="347">SUM(I105:J105)</f>
        <v>1876.69160472</v>
      </c>
      <c r="I105" s="46">
        <v>1084.11387997</v>
      </c>
      <c r="J105" s="46">
        <f t="shared" ref="J105" si="348">SUM(K105:M105)</f>
        <v>792.57772475000002</v>
      </c>
      <c r="K105" s="46">
        <v>574.90881921000005</v>
      </c>
      <c r="L105" s="46">
        <v>159.81590554000002</v>
      </c>
      <c r="M105" s="46">
        <v>57.853000000000002</v>
      </c>
      <c r="N105" s="46">
        <f t="shared" ref="N105" si="349">SUM(O105:P105)</f>
        <v>1199.79351395</v>
      </c>
      <c r="O105" s="46">
        <v>541.18361436000009</v>
      </c>
      <c r="P105" s="46">
        <f t="shared" ref="P105" si="350">SUM(Q105:S105)</f>
        <v>658.60989959000005</v>
      </c>
      <c r="Q105" s="46">
        <v>310.20225068000002</v>
      </c>
      <c r="R105" s="46">
        <v>164.99141738</v>
      </c>
      <c r="S105" s="46">
        <v>183.41623153</v>
      </c>
      <c r="T105" s="46"/>
      <c r="U105" s="46"/>
      <c r="V105" s="46"/>
      <c r="W105" s="46"/>
      <c r="X105" s="46"/>
    </row>
    <row r="106" spans="1:24" hidden="1" outlineLevel="1" collapsed="1">
      <c r="A106" s="8">
        <v>43435</v>
      </c>
      <c r="B106" s="46">
        <v>3212.2955335500001</v>
      </c>
      <c r="C106" s="46">
        <f t="shared" ref="C106" si="351">I106+O106</f>
        <v>1758.7672035099999</v>
      </c>
      <c r="D106" s="46">
        <f t="shared" ref="D106" si="352">J106+P106</f>
        <v>1453.5283300400001</v>
      </c>
      <c r="E106" s="46">
        <f t="shared" ref="E106" si="353">K106+Q106</f>
        <v>878.73840964999999</v>
      </c>
      <c r="F106" s="46">
        <f t="shared" ref="F106" si="354">L106+R106</f>
        <v>337.00284766999999</v>
      </c>
      <c r="G106" s="46">
        <f t="shared" ref="G106" si="355">M106+S106</f>
        <v>237.78707272</v>
      </c>
      <c r="H106" s="46">
        <f t="shared" ref="H106" si="356">SUM(I106:J106)</f>
        <v>1953.0672631699999</v>
      </c>
      <c r="I106" s="46">
        <v>1160.3616899799999</v>
      </c>
      <c r="J106" s="46">
        <f t="shared" ref="J106" si="357">SUM(K106:M106)</f>
        <v>792.70557319</v>
      </c>
      <c r="K106" s="46">
        <v>572.29625841000006</v>
      </c>
      <c r="L106" s="46">
        <v>162.55631478000001</v>
      </c>
      <c r="M106" s="46">
        <v>57.853000000000002</v>
      </c>
      <c r="N106" s="46">
        <f t="shared" ref="N106" si="358">SUM(O106:P106)</f>
        <v>1259.2282703800001</v>
      </c>
      <c r="O106" s="46">
        <v>598.40551353000001</v>
      </c>
      <c r="P106" s="46">
        <f t="shared" ref="P106" si="359">SUM(Q106:S106)</f>
        <v>660.82275685000002</v>
      </c>
      <c r="Q106" s="46">
        <v>306.44215123999999</v>
      </c>
      <c r="R106" s="46">
        <v>174.44653288999999</v>
      </c>
      <c r="S106" s="46">
        <v>179.93407271999999</v>
      </c>
      <c r="T106" s="46"/>
      <c r="U106" s="46"/>
      <c r="V106" s="46"/>
      <c r="W106" s="46"/>
      <c r="X106" s="46"/>
    </row>
    <row r="107" spans="1:24" hidden="1" outlineLevel="1" collapsed="1">
      <c r="A107" s="8">
        <v>43466</v>
      </c>
      <c r="B107" s="46">
        <v>3155.49179026</v>
      </c>
      <c r="C107" s="46">
        <f t="shared" ref="C107" si="360">I107+O107</f>
        <v>1855.8434361999998</v>
      </c>
      <c r="D107" s="46">
        <f t="shared" ref="D107" si="361">J107+P107</f>
        <v>1299.64835406</v>
      </c>
      <c r="E107" s="46">
        <f t="shared" ref="E107" si="362">K107+Q107</f>
        <v>665.97854647000008</v>
      </c>
      <c r="F107" s="46">
        <f t="shared" ref="F107" si="363">L107+R107</f>
        <v>395.29345991000002</v>
      </c>
      <c r="G107" s="46">
        <f t="shared" ref="G107" si="364">M107+S107</f>
        <v>238.37634768000001</v>
      </c>
      <c r="H107" s="46">
        <f t="shared" ref="H107" si="365">SUM(I107:J107)</f>
        <v>1819.3985629599999</v>
      </c>
      <c r="I107" s="46">
        <v>1219.71577407</v>
      </c>
      <c r="J107" s="46">
        <f t="shared" ref="J107" si="366">SUM(K107:M107)</f>
        <v>599.68278888999998</v>
      </c>
      <c r="K107" s="46">
        <v>514.36497958000007</v>
      </c>
      <c r="L107" s="46">
        <v>26.96480931</v>
      </c>
      <c r="M107" s="46">
        <v>58.353000000000002</v>
      </c>
      <c r="N107" s="46">
        <f t="shared" ref="N107" si="367">SUM(O107:P107)</f>
        <v>1336.0932272999999</v>
      </c>
      <c r="O107" s="46">
        <v>636.12766212999998</v>
      </c>
      <c r="P107" s="46">
        <f t="shared" ref="P107" si="368">SUM(Q107:S107)</f>
        <v>699.96556516999999</v>
      </c>
      <c r="Q107" s="46">
        <v>151.61356688999999</v>
      </c>
      <c r="R107" s="46">
        <v>368.3286506</v>
      </c>
      <c r="S107" s="46">
        <v>180.02334768</v>
      </c>
      <c r="T107" s="46"/>
      <c r="U107" s="46"/>
      <c r="V107" s="46"/>
      <c r="W107" s="46"/>
      <c r="X107" s="46"/>
    </row>
    <row r="108" spans="1:24" hidden="1" outlineLevel="1" collapsed="1">
      <c r="A108" s="8">
        <v>43497</v>
      </c>
      <c r="B108" s="46">
        <v>3165.0984803699998</v>
      </c>
      <c r="C108" s="46">
        <f t="shared" ref="C108" si="369">I108+O108</f>
        <v>1726.4298180600001</v>
      </c>
      <c r="D108" s="46">
        <f t="shared" ref="D108" si="370">J108+P108</f>
        <v>1438.6686623099999</v>
      </c>
      <c r="E108" s="46">
        <f t="shared" ref="E108" si="371">K108+Q108</f>
        <v>695.0347379399999</v>
      </c>
      <c r="F108" s="46">
        <f t="shared" ref="F108" si="372">L108+R108</f>
        <v>513.40766743999995</v>
      </c>
      <c r="G108" s="46">
        <f t="shared" ref="G108" si="373">M108+S108</f>
        <v>230.22625693000001</v>
      </c>
      <c r="H108" s="46">
        <f t="shared" ref="H108" si="374">SUM(I108:J108)</f>
        <v>1926.38815535</v>
      </c>
      <c r="I108" s="46">
        <v>1146.1105557200001</v>
      </c>
      <c r="J108" s="46">
        <f t="shared" ref="J108" si="375">SUM(K108:M108)</f>
        <v>780.27759962999994</v>
      </c>
      <c r="K108" s="46">
        <v>569.92044436999993</v>
      </c>
      <c r="L108" s="46">
        <v>154.54915525999999</v>
      </c>
      <c r="M108" s="46">
        <v>55.808</v>
      </c>
      <c r="N108" s="46">
        <f t="shared" ref="N108" si="376">SUM(O108:P108)</f>
        <v>1238.71032502</v>
      </c>
      <c r="O108" s="46">
        <v>580.31926234000002</v>
      </c>
      <c r="P108" s="46">
        <f t="shared" ref="P108" si="377">SUM(Q108:S108)</f>
        <v>658.39106268</v>
      </c>
      <c r="Q108" s="46">
        <v>125.11429357</v>
      </c>
      <c r="R108" s="46">
        <v>358.85851217999999</v>
      </c>
      <c r="S108" s="46">
        <v>174.41825693000001</v>
      </c>
      <c r="T108" s="46"/>
      <c r="U108" s="46"/>
      <c r="V108" s="46"/>
      <c r="W108" s="46"/>
      <c r="X108" s="46"/>
    </row>
    <row r="109" spans="1:24" hidden="1" outlineLevel="1" collapsed="1">
      <c r="A109" s="8">
        <v>43525</v>
      </c>
      <c r="B109" s="46">
        <v>3250.2598760499995</v>
      </c>
      <c r="C109" s="46">
        <f t="shared" ref="C109" si="378">I109+O109</f>
        <v>1825.4667562499999</v>
      </c>
      <c r="D109" s="46">
        <f t="shared" ref="D109" si="379">J109+P109</f>
        <v>1424.7931198000001</v>
      </c>
      <c r="E109" s="46">
        <f t="shared" ref="E109" si="380">K109+Q109</f>
        <v>651.99174422999999</v>
      </c>
      <c r="F109" s="46">
        <f t="shared" ref="F109" si="381">L109+R109</f>
        <v>543.41664861000004</v>
      </c>
      <c r="G109" s="46">
        <f t="shared" ref="G109" si="382">M109+S109</f>
        <v>229.38472695999999</v>
      </c>
      <c r="H109" s="46">
        <f t="shared" ref="H109" si="383">SUM(I109:J109)</f>
        <v>1943.1770965399999</v>
      </c>
      <c r="I109" s="46">
        <v>1183.1394191899999</v>
      </c>
      <c r="J109" s="46">
        <f t="shared" ref="J109" si="384">SUM(K109:M109)</f>
        <v>760.03767734999997</v>
      </c>
      <c r="K109" s="46">
        <v>523.51551314999995</v>
      </c>
      <c r="L109" s="46">
        <v>180.7141642</v>
      </c>
      <c r="M109" s="46">
        <v>55.808</v>
      </c>
      <c r="N109" s="46">
        <f t="shared" ref="N109" si="385">SUM(O109:P109)</f>
        <v>1307.0827795099999</v>
      </c>
      <c r="O109" s="46">
        <v>642.32733705999999</v>
      </c>
      <c r="P109" s="46">
        <f t="shared" ref="P109" si="386">SUM(Q109:S109)</f>
        <v>664.75544245000003</v>
      </c>
      <c r="Q109" s="46">
        <v>128.47623107999999</v>
      </c>
      <c r="R109" s="46">
        <v>362.70248441000001</v>
      </c>
      <c r="S109" s="46">
        <v>173.57672696</v>
      </c>
      <c r="T109" s="46"/>
      <c r="U109" s="46"/>
      <c r="V109" s="46"/>
      <c r="W109" s="46"/>
      <c r="X109" s="46"/>
    </row>
    <row r="110" spans="1:24" hidden="1" outlineLevel="1" collapsed="1">
      <c r="A110" s="8">
        <v>43556</v>
      </c>
      <c r="B110" s="46">
        <v>3512.9671502199999</v>
      </c>
      <c r="C110" s="46">
        <f t="shared" ref="C110" si="387">I110+O110</f>
        <v>1818.7850824400002</v>
      </c>
      <c r="D110" s="46">
        <f t="shared" ref="D110" si="388">J110+P110</f>
        <v>1694.1820677800001</v>
      </c>
      <c r="E110" s="46">
        <f t="shared" ref="E110" si="389">K110+Q110</f>
        <v>944.38542286999996</v>
      </c>
      <c r="F110" s="46">
        <f t="shared" ref="F110" si="390">L110+R110</f>
        <v>538.81771561000005</v>
      </c>
      <c r="G110" s="46">
        <f t="shared" ref="G110" si="391">M110+S110</f>
        <v>210.9789293</v>
      </c>
      <c r="H110" s="46">
        <f t="shared" ref="H110" si="392">SUM(I110:J110)</f>
        <v>2236.8026579100001</v>
      </c>
      <c r="I110" s="46">
        <v>1283.9385147600001</v>
      </c>
      <c r="J110" s="46">
        <f t="shared" ref="J110" si="393">SUM(K110:M110)</f>
        <v>952.86414315000002</v>
      </c>
      <c r="K110" s="46">
        <v>725.40817519999996</v>
      </c>
      <c r="L110" s="46">
        <v>184.64796795000001</v>
      </c>
      <c r="M110" s="46">
        <v>42.808</v>
      </c>
      <c r="N110" s="46">
        <f t="shared" ref="N110" si="394">SUM(O110:P110)</f>
        <v>1276.16449231</v>
      </c>
      <c r="O110" s="46">
        <v>534.84656768000002</v>
      </c>
      <c r="P110" s="46">
        <f t="shared" ref="P110" si="395">SUM(Q110:S110)</f>
        <v>741.31792462999999</v>
      </c>
      <c r="Q110" s="46">
        <v>218.97724767</v>
      </c>
      <c r="R110" s="46">
        <v>354.16974765999998</v>
      </c>
      <c r="S110" s="46">
        <v>168.17092930000001</v>
      </c>
      <c r="T110" s="46"/>
      <c r="U110" s="46"/>
      <c r="V110" s="46"/>
      <c r="W110" s="46"/>
      <c r="X110" s="46"/>
    </row>
    <row r="111" spans="1:24" hidden="1" outlineLevel="1" collapsed="1">
      <c r="A111" s="8">
        <v>43586</v>
      </c>
      <c r="B111" s="46">
        <v>3929.8631653699999</v>
      </c>
      <c r="C111" s="46">
        <f t="shared" ref="C111" si="396">I111+O111</f>
        <v>2128.7064157</v>
      </c>
      <c r="D111" s="46">
        <f t="shared" ref="D111" si="397">J111+P111</f>
        <v>1801.15674967</v>
      </c>
      <c r="E111" s="46">
        <f t="shared" ref="E111" si="398">K111+Q111</f>
        <v>1015.81381379</v>
      </c>
      <c r="F111" s="46">
        <f t="shared" ref="F111" si="399">L111+R111</f>
        <v>573.29432245999999</v>
      </c>
      <c r="G111" s="46">
        <f t="shared" ref="G111" si="400">M111+S111</f>
        <v>212.04861342000001</v>
      </c>
      <c r="H111" s="46">
        <f t="shared" ref="H111" si="401">SUM(I111:J111)</f>
        <v>2422.11478842</v>
      </c>
      <c r="I111" s="46">
        <v>1394.5890811199999</v>
      </c>
      <c r="J111" s="46">
        <f t="shared" ref="J111" si="402">SUM(K111:M111)</f>
        <v>1027.5257073</v>
      </c>
      <c r="K111" s="46">
        <v>769.55236781999997</v>
      </c>
      <c r="L111" s="46">
        <v>215.86533948000002</v>
      </c>
      <c r="M111" s="46">
        <v>42.107999999999997</v>
      </c>
      <c r="N111" s="46">
        <f t="shared" ref="N111" si="403">SUM(O111:P111)</f>
        <v>1507.74837695</v>
      </c>
      <c r="O111" s="46">
        <v>734.11733457999992</v>
      </c>
      <c r="P111" s="46">
        <f t="shared" ref="P111" si="404">SUM(Q111:S111)</f>
        <v>773.63104237000005</v>
      </c>
      <c r="Q111" s="46">
        <v>246.26144597000001</v>
      </c>
      <c r="R111" s="46">
        <v>357.42898298</v>
      </c>
      <c r="S111" s="46">
        <v>169.94061342000001</v>
      </c>
      <c r="T111" s="46"/>
      <c r="U111" s="46"/>
      <c r="V111" s="46"/>
      <c r="W111" s="46"/>
      <c r="X111" s="46"/>
    </row>
    <row r="112" spans="1:24" hidden="1" outlineLevel="1" collapsed="1">
      <c r="A112" s="8">
        <v>43617</v>
      </c>
      <c r="B112" s="46">
        <v>3429.9800264800006</v>
      </c>
      <c r="C112" s="46">
        <f t="shared" ref="C112" si="405">I112+O112</f>
        <v>1656.55916103</v>
      </c>
      <c r="D112" s="46">
        <f t="shared" ref="D112" si="406">J112+P112</f>
        <v>1773.4208654499998</v>
      </c>
      <c r="E112" s="46">
        <f t="shared" ref="E112" si="407">K112+Q112</f>
        <v>1046.9435135700001</v>
      </c>
      <c r="F112" s="46">
        <f t="shared" ref="F112" si="408">L112+R112</f>
        <v>515.28409869999996</v>
      </c>
      <c r="G112" s="46">
        <f t="shared" ref="G112" si="409">M112+S112</f>
        <v>211.19325318</v>
      </c>
      <c r="H112" s="46">
        <f t="shared" ref="H112" si="410">SUM(I112:J112)</f>
        <v>2123.2113156300002</v>
      </c>
      <c r="I112" s="46">
        <v>1137.17834801</v>
      </c>
      <c r="J112" s="46">
        <f t="shared" ref="J112" si="411">SUM(K112:M112)</f>
        <v>986.03296762000002</v>
      </c>
      <c r="K112" s="46">
        <v>776.95543348000001</v>
      </c>
      <c r="L112" s="46">
        <v>166.63320855000001</v>
      </c>
      <c r="M112" s="46">
        <v>42.444325589999998</v>
      </c>
      <c r="N112" s="46">
        <f t="shared" ref="N112" si="412">SUM(O112:P112)</f>
        <v>1306.7687108499999</v>
      </c>
      <c r="O112" s="46">
        <v>519.38081302000001</v>
      </c>
      <c r="P112" s="46">
        <f t="shared" ref="P112" si="413">SUM(Q112:S112)</f>
        <v>787.38789782999993</v>
      </c>
      <c r="Q112" s="46">
        <v>269.98808008999998</v>
      </c>
      <c r="R112" s="46">
        <v>348.65089015000001</v>
      </c>
      <c r="S112" s="46">
        <v>168.74892758999999</v>
      </c>
      <c r="T112" s="46"/>
      <c r="U112" s="46"/>
      <c r="V112" s="46"/>
      <c r="W112" s="46"/>
      <c r="X112" s="46"/>
    </row>
    <row r="113" spans="1:24" hidden="1" outlineLevel="1" collapsed="1">
      <c r="A113" s="8">
        <v>43647</v>
      </c>
      <c r="B113" s="46">
        <v>3596.69781762</v>
      </c>
      <c r="C113" s="46">
        <f t="shared" ref="C113" si="414">I113+O113</f>
        <v>1875.1234103499999</v>
      </c>
      <c r="D113" s="46">
        <f t="shared" ref="D113" si="415">J113+P113</f>
        <v>1721.5744072699999</v>
      </c>
      <c r="E113" s="46">
        <f t="shared" ref="E113" si="416">K113+Q113</f>
        <v>1051.89932466</v>
      </c>
      <c r="F113" s="46">
        <f t="shared" ref="F113" si="417">L113+R113</f>
        <v>469.70264913999995</v>
      </c>
      <c r="G113" s="46">
        <f t="shared" ref="G113" si="418">M113+S113</f>
        <v>199.97243347</v>
      </c>
      <c r="H113" s="46">
        <f t="shared" ref="H113" si="419">SUM(I113:J113)</f>
        <v>2167.4473928899997</v>
      </c>
      <c r="I113" s="46">
        <v>1193.1976631499999</v>
      </c>
      <c r="J113" s="46">
        <f t="shared" ref="J113" si="420">SUM(K113:M113)</f>
        <v>974.24972974000002</v>
      </c>
      <c r="K113" s="46">
        <v>797.84484866000003</v>
      </c>
      <c r="L113" s="46">
        <v>135.34891915</v>
      </c>
      <c r="M113" s="46">
        <v>41.055961930000002</v>
      </c>
      <c r="N113" s="46">
        <f t="shared" ref="N113" si="421">SUM(O113:P113)</f>
        <v>1429.2504247299998</v>
      </c>
      <c r="O113" s="46">
        <v>681.92574719999993</v>
      </c>
      <c r="P113" s="46">
        <f t="shared" ref="P113" si="422">SUM(Q113:S113)</f>
        <v>747.32467752999992</v>
      </c>
      <c r="Q113" s="46">
        <v>254.05447599999999</v>
      </c>
      <c r="R113" s="46">
        <v>334.35372998999998</v>
      </c>
      <c r="S113" s="46">
        <v>158.91647154</v>
      </c>
      <c r="T113" s="46"/>
      <c r="U113" s="46"/>
      <c r="V113" s="46"/>
      <c r="W113" s="46"/>
      <c r="X113" s="46"/>
    </row>
    <row r="114" spans="1:24" hidden="1" outlineLevel="1" collapsed="1">
      <c r="A114" s="8">
        <v>43678</v>
      </c>
      <c r="B114" s="46">
        <v>3655.3987466899998</v>
      </c>
      <c r="C114" s="46">
        <f t="shared" ref="C114" si="423">I114+O114</f>
        <v>1972.0751417899999</v>
      </c>
      <c r="D114" s="46">
        <f t="shared" ref="D114" si="424">J114+P114</f>
        <v>1683.3236049</v>
      </c>
      <c r="E114" s="46">
        <f t="shared" ref="E114" si="425">K114+Q114</f>
        <v>1049.9096847599999</v>
      </c>
      <c r="F114" s="46">
        <f t="shared" ref="F114" si="426">L114+R114</f>
        <v>433.87048242000003</v>
      </c>
      <c r="G114" s="46">
        <f t="shared" ref="G114" si="427">M114+S114</f>
        <v>199.54343771999999</v>
      </c>
      <c r="H114" s="46">
        <f t="shared" ref="H114" si="428">SUM(I114:J114)</f>
        <v>1959.04789682</v>
      </c>
      <c r="I114" s="46">
        <v>1045.0967915199999</v>
      </c>
      <c r="J114" s="46">
        <f t="shared" ref="J114" si="429">SUM(K114:M114)</f>
        <v>913.95110529999999</v>
      </c>
      <c r="K114" s="46">
        <v>775.41374112999995</v>
      </c>
      <c r="L114" s="46">
        <v>97.703315899999993</v>
      </c>
      <c r="M114" s="46">
        <v>40.834048269999997</v>
      </c>
      <c r="N114" s="46">
        <f t="shared" ref="N114" si="430">SUM(O114:P114)</f>
        <v>1696.3508498699998</v>
      </c>
      <c r="O114" s="46">
        <v>926.97835026999996</v>
      </c>
      <c r="P114" s="46">
        <f t="shared" ref="P114" si="431">SUM(Q114:S114)</f>
        <v>769.37249959999997</v>
      </c>
      <c r="Q114" s="46">
        <v>274.49594363</v>
      </c>
      <c r="R114" s="46">
        <v>336.16716652000002</v>
      </c>
      <c r="S114" s="46">
        <v>158.70938945</v>
      </c>
      <c r="T114" s="46"/>
      <c r="U114" s="46"/>
      <c r="V114" s="46"/>
      <c r="W114" s="46"/>
      <c r="X114" s="46"/>
    </row>
    <row r="115" spans="1:24" hidden="1" outlineLevel="1" collapsed="1">
      <c r="A115" s="8">
        <v>43709</v>
      </c>
      <c r="B115" s="46">
        <v>3810.21260493</v>
      </c>
      <c r="C115" s="46">
        <f t="shared" ref="C115" si="432">I115+O115</f>
        <v>1876.4685603799999</v>
      </c>
      <c r="D115" s="46">
        <f t="shared" ref="D115" si="433">J115+P115</f>
        <v>1933.7440445499997</v>
      </c>
      <c r="E115" s="46">
        <f t="shared" ref="E115" si="434">K115+Q115</f>
        <v>1112.76215443</v>
      </c>
      <c r="F115" s="46">
        <f t="shared" ref="F115" si="435">L115+R115</f>
        <v>631.54571020999992</v>
      </c>
      <c r="G115" s="46">
        <f t="shared" ref="G115" si="436">M115+S115</f>
        <v>189.43617990999999</v>
      </c>
      <c r="H115" s="46">
        <f t="shared" ref="H115" si="437">SUM(I115:J115)</f>
        <v>2171.1836893</v>
      </c>
      <c r="I115" s="46">
        <v>1203.96659168</v>
      </c>
      <c r="J115" s="46">
        <f t="shared" ref="J115" si="438">SUM(K115:M115)</f>
        <v>967.21709761999989</v>
      </c>
      <c r="K115" s="46">
        <v>834.15732593999996</v>
      </c>
      <c r="L115" s="46">
        <v>93.28353147</v>
      </c>
      <c r="M115" s="46">
        <v>39.776240209999997</v>
      </c>
      <c r="N115" s="46">
        <f t="shared" ref="N115" si="439">SUM(O115:P115)</f>
        <v>1639.02891563</v>
      </c>
      <c r="O115" s="46">
        <v>672.50196870000002</v>
      </c>
      <c r="P115" s="46">
        <f t="shared" ref="P115" si="440">SUM(Q115:S115)</f>
        <v>966.52694692999989</v>
      </c>
      <c r="Q115" s="46">
        <v>278.60482848999999</v>
      </c>
      <c r="R115" s="46">
        <v>538.26217873999997</v>
      </c>
      <c r="S115" s="46">
        <v>149.6599397</v>
      </c>
      <c r="T115" s="46"/>
      <c r="U115" s="46"/>
      <c r="V115" s="46"/>
      <c r="W115" s="46"/>
      <c r="X115" s="46"/>
    </row>
    <row r="116" spans="1:24" hidden="1" outlineLevel="1" collapsed="1">
      <c r="A116" s="8">
        <v>43739</v>
      </c>
      <c r="B116" s="46">
        <v>4045.6222122599997</v>
      </c>
      <c r="C116" s="46">
        <f t="shared" ref="C116" si="441">I116+O116</f>
        <v>2023.3193523599998</v>
      </c>
      <c r="D116" s="46">
        <f t="shared" ref="D116" si="442">J116+P116</f>
        <v>2022.3028598999999</v>
      </c>
      <c r="E116" s="46">
        <f t="shared" ref="E116" si="443">K116+Q116</f>
        <v>1191.72681281</v>
      </c>
      <c r="F116" s="46">
        <f t="shared" ref="F116" si="444">L116+R116</f>
        <v>630.81246019000002</v>
      </c>
      <c r="G116" s="46">
        <f t="shared" ref="G116" si="445">M116+S116</f>
        <v>199.76358690000001</v>
      </c>
      <c r="H116" s="46">
        <f t="shared" ref="H116" si="446">SUM(I116:J116)</f>
        <v>2300.86149239</v>
      </c>
      <c r="I116" s="46">
        <v>1338.0428759599999</v>
      </c>
      <c r="J116" s="46">
        <f t="shared" ref="J116" si="447">SUM(K116:M116)</f>
        <v>962.81861643000002</v>
      </c>
      <c r="K116" s="46">
        <v>849.63465517999998</v>
      </c>
      <c r="L116" s="46">
        <v>71.108326359999992</v>
      </c>
      <c r="M116" s="46">
        <v>42.075634890000003</v>
      </c>
      <c r="N116" s="46">
        <f t="shared" ref="N116" si="448">SUM(O116:P116)</f>
        <v>1744.7607198699998</v>
      </c>
      <c r="O116" s="46">
        <v>685.27647639999998</v>
      </c>
      <c r="P116" s="46">
        <f t="shared" ref="P116" si="449">SUM(Q116:S116)</f>
        <v>1059.4842434699999</v>
      </c>
      <c r="Q116" s="46">
        <v>342.09215762999997</v>
      </c>
      <c r="R116" s="46">
        <v>559.70413383000005</v>
      </c>
      <c r="S116" s="46">
        <v>157.68795201</v>
      </c>
      <c r="T116" s="46"/>
      <c r="U116" s="46"/>
      <c r="V116" s="46"/>
      <c r="W116" s="46"/>
      <c r="X116" s="46"/>
    </row>
    <row r="117" spans="1:24" hidden="1" outlineLevel="1" collapsed="1">
      <c r="A117" s="8">
        <v>43770</v>
      </c>
      <c r="B117" s="46">
        <v>3815.0419811399997</v>
      </c>
      <c r="C117" s="46">
        <f t="shared" ref="C117" si="450">I117+O117</f>
        <v>1880.84602569</v>
      </c>
      <c r="D117" s="46">
        <f t="shared" ref="D117" si="451">J117+P117</f>
        <v>1934.1959554499999</v>
      </c>
      <c r="E117" s="46">
        <f t="shared" ref="E117" si="452">K117+Q117</f>
        <v>1150.8759783300002</v>
      </c>
      <c r="F117" s="46">
        <f t="shared" ref="F117" si="453">L117+R117</f>
        <v>592.69200201000001</v>
      </c>
      <c r="G117" s="46">
        <f t="shared" ref="G117" si="454">M117+S117</f>
        <v>190.62797510999999</v>
      </c>
      <c r="H117" s="46">
        <f t="shared" ref="H117" si="455">SUM(I117:J117)</f>
        <v>2209.68854083</v>
      </c>
      <c r="I117" s="46">
        <v>1218.64702388</v>
      </c>
      <c r="J117" s="46">
        <f t="shared" ref="J117" si="456">SUM(K117:M117)</f>
        <v>991.04151695000007</v>
      </c>
      <c r="K117" s="46">
        <v>896.85424539000007</v>
      </c>
      <c r="L117" s="46">
        <v>53.838008930000001</v>
      </c>
      <c r="M117" s="46">
        <v>40.349262629999998</v>
      </c>
      <c r="N117" s="46">
        <f t="shared" ref="N117" si="457">SUM(O117:P117)</f>
        <v>1605.35344031</v>
      </c>
      <c r="O117" s="46">
        <v>662.19900181000003</v>
      </c>
      <c r="P117" s="46">
        <f t="shared" ref="P117" si="458">SUM(Q117:S117)</f>
        <v>943.15443849999997</v>
      </c>
      <c r="Q117" s="46">
        <v>254.02173293999999</v>
      </c>
      <c r="R117" s="46">
        <v>538.85399308000001</v>
      </c>
      <c r="S117" s="46">
        <v>150.27871248</v>
      </c>
      <c r="T117" s="46"/>
      <c r="U117" s="46"/>
      <c r="V117" s="46"/>
      <c r="W117" s="46"/>
      <c r="X117" s="46"/>
    </row>
    <row r="118" spans="1:24" hidden="1" outlineLevel="1" collapsed="1">
      <c r="A118" s="8">
        <v>43800</v>
      </c>
      <c r="B118" s="46">
        <v>3859.3144368800008</v>
      </c>
      <c r="C118" s="46">
        <f t="shared" ref="C118" si="459">I118+O118</f>
        <v>1876.24035409</v>
      </c>
      <c r="D118" s="46">
        <f t="shared" ref="D118" si="460">J118+P118</f>
        <v>1983.0740827900004</v>
      </c>
      <c r="E118" s="46">
        <f t="shared" ref="E118" si="461">K118+Q118</f>
        <v>1211.25231508</v>
      </c>
      <c r="F118" s="46">
        <f t="shared" ref="F118" si="462">L118+R118</f>
        <v>592.54543268000009</v>
      </c>
      <c r="G118" s="46">
        <f t="shared" ref="G118" si="463">M118+S118</f>
        <v>179.27633503000001</v>
      </c>
      <c r="H118" s="46">
        <f t="shared" ref="H118" si="464">SUM(I118:J118)</f>
        <v>2256.5200205000001</v>
      </c>
      <c r="I118" s="46">
        <v>1245.8628023900001</v>
      </c>
      <c r="J118" s="46">
        <f t="shared" ref="J118" si="465">SUM(K118:M118)</f>
        <v>1010.6572181100001</v>
      </c>
      <c r="K118" s="46">
        <v>955.62911331000009</v>
      </c>
      <c r="L118" s="46">
        <v>25.80613644</v>
      </c>
      <c r="M118" s="46">
        <v>29.221968360000002</v>
      </c>
      <c r="N118" s="46">
        <f t="shared" ref="N118" si="466">SUM(O118:P118)</f>
        <v>1602.7944163800003</v>
      </c>
      <c r="O118" s="46">
        <v>630.37755170000003</v>
      </c>
      <c r="P118" s="46">
        <f t="shared" ref="P118" si="467">SUM(Q118:S118)</f>
        <v>972.41686468000012</v>
      </c>
      <c r="Q118" s="46">
        <v>255.62320177000001</v>
      </c>
      <c r="R118" s="46">
        <v>566.73929624000004</v>
      </c>
      <c r="S118" s="46">
        <v>150.05436667000001</v>
      </c>
      <c r="T118" s="46"/>
      <c r="U118" s="46"/>
      <c r="V118" s="46"/>
      <c r="W118" s="46"/>
      <c r="X118" s="46"/>
    </row>
    <row r="119" spans="1:24" hidden="1" outlineLevel="1" collapsed="1">
      <c r="A119" s="8">
        <v>43831</v>
      </c>
      <c r="B119" s="46">
        <v>3983.5294292999997</v>
      </c>
      <c r="C119" s="46">
        <f t="shared" ref="C119" si="468">I119+O119</f>
        <v>2119.7077136600001</v>
      </c>
      <c r="D119" s="46">
        <f t="shared" ref="D119" si="469">J119+P119</f>
        <v>1863.8217156400001</v>
      </c>
      <c r="E119" s="46">
        <f t="shared" ref="E119" si="470">K119+Q119</f>
        <v>1128.95753676</v>
      </c>
      <c r="F119" s="46">
        <f t="shared" ref="F119" si="471">L119+R119</f>
        <v>548.22759072999997</v>
      </c>
      <c r="G119" s="46">
        <f t="shared" ref="G119" si="472">M119+S119</f>
        <v>186.63658814999999</v>
      </c>
      <c r="H119" s="46">
        <f t="shared" ref="H119" si="473">SUM(I119:J119)</f>
        <v>2292.0830408000002</v>
      </c>
      <c r="I119" s="46">
        <v>1335.3944818500001</v>
      </c>
      <c r="J119" s="46">
        <f t="shared" ref="J119" si="474">SUM(K119:M119)</f>
        <v>956.68855895000002</v>
      </c>
      <c r="K119" s="46">
        <v>889.91413882000006</v>
      </c>
      <c r="L119" s="46">
        <v>36.23188021</v>
      </c>
      <c r="M119" s="46">
        <v>30.542539919999999</v>
      </c>
      <c r="N119" s="46">
        <f t="shared" ref="N119" si="475">SUM(O119:P119)</f>
        <v>1691.4463885</v>
      </c>
      <c r="O119" s="46">
        <v>784.31323181000005</v>
      </c>
      <c r="P119" s="46">
        <f t="shared" ref="P119" si="476">SUM(Q119:S119)</f>
        <v>907.13315668999996</v>
      </c>
      <c r="Q119" s="46">
        <v>239.04339794000001</v>
      </c>
      <c r="R119" s="46">
        <v>511.99571051999999</v>
      </c>
      <c r="S119" s="46">
        <v>156.09404823</v>
      </c>
      <c r="T119" s="46"/>
      <c r="U119" s="46"/>
      <c r="V119" s="46"/>
      <c r="W119" s="46"/>
      <c r="X119" s="46"/>
    </row>
    <row r="120" spans="1:24" hidden="1" outlineLevel="1" collapsed="1">
      <c r="A120" s="8">
        <v>43862</v>
      </c>
      <c r="B120" s="46">
        <v>4031.6542439200002</v>
      </c>
      <c r="C120" s="46">
        <f t="shared" ref="C120" si="477">I120+O120</f>
        <v>2512.3863422600002</v>
      </c>
      <c r="D120" s="46">
        <f t="shared" ref="D120" si="478">J120+P120</f>
        <v>1519.26790166</v>
      </c>
      <c r="E120" s="46">
        <f t="shared" ref="E120" si="479">K120+Q120</f>
        <v>1084.87046646</v>
      </c>
      <c r="F120" s="46">
        <f t="shared" ref="F120" si="480">L120+R120</f>
        <v>250.98451531000001</v>
      </c>
      <c r="G120" s="46">
        <f t="shared" ref="G120" si="481">M120+S120</f>
        <v>183.41291989000001</v>
      </c>
      <c r="H120" s="46">
        <f t="shared" ref="H120" si="482">SUM(I120:J120)</f>
        <v>2264.14547606</v>
      </c>
      <c r="I120" s="46">
        <v>1359.0844081100001</v>
      </c>
      <c r="J120" s="46">
        <f t="shared" ref="J120" si="483">SUM(K120:M120)</f>
        <v>905.06106795000005</v>
      </c>
      <c r="K120" s="46">
        <v>887.30716325000003</v>
      </c>
      <c r="L120" s="46">
        <v>14.86613256</v>
      </c>
      <c r="M120" s="46">
        <v>2.88777214</v>
      </c>
      <c r="N120" s="46">
        <f t="shared" ref="N120" si="484">SUM(O120:P120)</f>
        <v>1767.50876786</v>
      </c>
      <c r="O120" s="46">
        <v>1153.3019341500001</v>
      </c>
      <c r="P120" s="46">
        <f t="shared" ref="P120" si="485">SUM(Q120:S120)</f>
        <v>614.20683370999996</v>
      </c>
      <c r="Q120" s="46">
        <v>197.56330320999999</v>
      </c>
      <c r="R120" s="46">
        <v>236.11838274999999</v>
      </c>
      <c r="S120" s="46">
        <v>180.52514775</v>
      </c>
      <c r="T120" s="46"/>
      <c r="U120" s="46"/>
      <c r="V120" s="46"/>
      <c r="W120" s="46"/>
      <c r="X120" s="46"/>
    </row>
    <row r="121" spans="1:24" hidden="1" outlineLevel="1" collapsed="1">
      <c r="A121" s="8">
        <v>43891</v>
      </c>
      <c r="B121" s="46">
        <v>4370.7229641799995</v>
      </c>
      <c r="C121" s="46">
        <f t="shared" ref="C121" si="486">I121+O121</f>
        <v>2788.1251402899998</v>
      </c>
      <c r="D121" s="46">
        <f t="shared" ref="D121" si="487">J121+P121</f>
        <v>1582.59782389</v>
      </c>
      <c r="E121" s="46">
        <f t="shared" ref="E121" si="488">K121+Q121</f>
        <v>1018.88487719</v>
      </c>
      <c r="F121" s="46">
        <f t="shared" ref="F121" si="489">L121+R121</f>
        <v>353.32553158999997</v>
      </c>
      <c r="G121" s="46">
        <f t="shared" ref="G121" si="490">M121+S121</f>
        <v>210.38741510999998</v>
      </c>
      <c r="H121" s="46">
        <f t="shared" ref="H121" si="491">SUM(I121:J121)</f>
        <v>2351.5090170799999</v>
      </c>
      <c r="I121" s="46">
        <v>1418.8433310399998</v>
      </c>
      <c r="J121" s="46">
        <f t="shared" ref="J121" si="492">SUM(K121:M121)</f>
        <v>932.66568603999997</v>
      </c>
      <c r="K121" s="46">
        <v>852.79974087999994</v>
      </c>
      <c r="L121" s="46">
        <v>76.972449209999994</v>
      </c>
      <c r="M121" s="46">
        <v>2.8934959500000001</v>
      </c>
      <c r="N121" s="46">
        <f t="shared" ref="N121" si="493">SUM(O121:P121)</f>
        <v>2019.2139471</v>
      </c>
      <c r="O121" s="46">
        <v>1369.2818092499999</v>
      </c>
      <c r="P121" s="46">
        <f t="shared" ref="P121" si="494">SUM(Q121:S121)</f>
        <v>649.93213785</v>
      </c>
      <c r="Q121" s="46">
        <v>166.08513631</v>
      </c>
      <c r="R121" s="46">
        <v>276.35308237999999</v>
      </c>
      <c r="S121" s="46">
        <v>207.49391915999999</v>
      </c>
      <c r="T121" s="46"/>
      <c r="U121" s="46"/>
      <c r="V121" s="46"/>
      <c r="W121" s="46"/>
      <c r="X121" s="46"/>
    </row>
    <row r="122" spans="1:24" hidden="1" outlineLevel="1" collapsed="1">
      <c r="A122" s="8">
        <v>43922</v>
      </c>
      <c r="B122" s="46">
        <v>4975.8055926800007</v>
      </c>
      <c r="C122" s="46">
        <f t="shared" ref="C122" si="495">I122+O122</f>
        <v>3284.23801602</v>
      </c>
      <c r="D122" s="46">
        <f t="shared" ref="D122" si="496">J122+P122</f>
        <v>1691.5675766600002</v>
      </c>
      <c r="E122" s="46">
        <f t="shared" ref="E122" si="497">K122+Q122</f>
        <v>1122.2213428700002</v>
      </c>
      <c r="F122" s="46">
        <f t="shared" ref="F122" si="498">L122+R122</f>
        <v>369.16293958</v>
      </c>
      <c r="G122" s="46">
        <f t="shared" ref="G122" si="499">M122+S122</f>
        <v>200.18329421000001</v>
      </c>
      <c r="H122" s="46">
        <f t="shared" ref="H122" si="500">SUM(I122:J122)</f>
        <v>2859.9487680600005</v>
      </c>
      <c r="I122" s="46">
        <v>1678.3526012700002</v>
      </c>
      <c r="J122" s="46">
        <f t="shared" ref="J122" si="501">SUM(K122:M122)</f>
        <v>1181.5961667900001</v>
      </c>
      <c r="K122" s="46">
        <v>1074.0900630400001</v>
      </c>
      <c r="L122" s="46">
        <v>104.58280809</v>
      </c>
      <c r="M122" s="46">
        <v>2.92329566</v>
      </c>
      <c r="N122" s="46">
        <f t="shared" ref="N122" si="502">SUM(O122:P122)</f>
        <v>2115.8568246200002</v>
      </c>
      <c r="O122" s="46">
        <v>1605.8854147500001</v>
      </c>
      <c r="P122" s="46">
        <f t="shared" ref="P122" si="503">SUM(Q122:S122)</f>
        <v>509.97140987</v>
      </c>
      <c r="Q122" s="46">
        <v>48.131279829999997</v>
      </c>
      <c r="R122" s="46">
        <v>264.58013148999999</v>
      </c>
      <c r="S122" s="46">
        <v>197.25999855000001</v>
      </c>
      <c r="T122" s="46"/>
      <c r="U122" s="46"/>
      <c r="V122" s="46"/>
      <c r="W122" s="46"/>
      <c r="X122" s="46"/>
    </row>
    <row r="123" spans="1:24" hidden="1" outlineLevel="1" collapsed="1">
      <c r="A123" s="8">
        <v>43952</v>
      </c>
      <c r="B123" s="46">
        <v>5268.9941197699991</v>
      </c>
      <c r="C123" s="46">
        <f t="shared" ref="C123" si="504">I123+O123</f>
        <v>3624.6047877800002</v>
      </c>
      <c r="D123" s="46">
        <f t="shared" ref="D123" si="505">J123+P123</f>
        <v>1644.3893319899998</v>
      </c>
      <c r="E123" s="46">
        <f t="shared" ref="E123" si="506">K123+Q123</f>
        <v>1177.5678507</v>
      </c>
      <c r="F123" s="46">
        <f t="shared" ref="F123" si="507">L123+R123</f>
        <v>265.33423341000002</v>
      </c>
      <c r="G123" s="46">
        <f t="shared" ref="G123" si="508">M123+S123</f>
        <v>201.48724787999998</v>
      </c>
      <c r="H123" s="46">
        <f t="shared" ref="H123" si="509">SUM(I123:J123)</f>
        <v>2999.6195931900002</v>
      </c>
      <c r="I123" s="46">
        <v>1736.6939800499999</v>
      </c>
      <c r="J123" s="46">
        <f t="shared" ref="J123" si="510">SUM(K123:M123)</f>
        <v>1262.92561314</v>
      </c>
      <c r="K123" s="46">
        <v>1123.34560614</v>
      </c>
      <c r="L123" s="46">
        <v>136.62581291000001</v>
      </c>
      <c r="M123" s="46">
        <v>2.9541940900000001</v>
      </c>
      <c r="N123" s="46">
        <f t="shared" ref="N123" si="511">SUM(O123:P123)</f>
        <v>2269.3745265799998</v>
      </c>
      <c r="O123" s="46">
        <v>1887.91080773</v>
      </c>
      <c r="P123" s="46">
        <f t="shared" ref="P123" si="512">SUM(Q123:S123)</f>
        <v>381.46371884999996</v>
      </c>
      <c r="Q123" s="46">
        <v>54.22224456</v>
      </c>
      <c r="R123" s="46">
        <v>128.70842049999999</v>
      </c>
      <c r="S123" s="46">
        <v>198.53305379</v>
      </c>
      <c r="T123" s="46"/>
      <c r="U123" s="46"/>
      <c r="V123" s="46"/>
      <c r="W123" s="46"/>
      <c r="X123" s="46"/>
    </row>
    <row r="124" spans="1:24" hidden="1" outlineLevel="1" collapsed="1">
      <c r="A124" s="8">
        <v>43983</v>
      </c>
      <c r="B124" s="46">
        <v>5057.02745615</v>
      </c>
      <c r="C124" s="46">
        <f t="shared" ref="C124" si="513">I124+O124</f>
        <v>3274.7156196599999</v>
      </c>
      <c r="D124" s="46">
        <f t="shared" ref="D124" si="514">J124+P124</f>
        <v>1782.3118364899999</v>
      </c>
      <c r="E124" s="46">
        <f t="shared" ref="E124" si="515">K124+Q124</f>
        <v>1293.7040054300001</v>
      </c>
      <c r="F124" s="46">
        <f t="shared" ref="F124" si="516">L124+R124</f>
        <v>285.01032745000003</v>
      </c>
      <c r="G124" s="46">
        <f t="shared" ref="G124" si="517">M124+S124</f>
        <v>203.59750360999999</v>
      </c>
      <c r="H124" s="46">
        <f t="shared" ref="H124" si="518">SUM(I124:J124)</f>
        <v>2852.4953284200001</v>
      </c>
      <c r="I124" s="46">
        <v>1605.1253924000002</v>
      </c>
      <c r="J124" s="46">
        <f t="shared" ref="J124" si="519">SUM(K124:M124)</f>
        <v>1247.3699360199998</v>
      </c>
      <c r="K124" s="46">
        <v>1088.2412588</v>
      </c>
      <c r="L124" s="46">
        <v>156.14450806000002</v>
      </c>
      <c r="M124" s="46">
        <v>2.98416916</v>
      </c>
      <c r="N124" s="46">
        <f t="shared" ref="N124" si="520">SUM(O124:P124)</f>
        <v>2204.53212773</v>
      </c>
      <c r="O124" s="46">
        <v>1669.5902272599999</v>
      </c>
      <c r="P124" s="46">
        <f t="shared" ref="P124" si="521">SUM(Q124:S124)</f>
        <v>534.94190047000006</v>
      </c>
      <c r="Q124" s="46">
        <v>205.46274663</v>
      </c>
      <c r="R124" s="46">
        <v>128.86581939000001</v>
      </c>
      <c r="S124" s="46">
        <v>200.61333445</v>
      </c>
      <c r="T124" s="46"/>
      <c r="U124" s="46"/>
      <c r="V124" s="46"/>
      <c r="W124" s="46"/>
      <c r="X124" s="46"/>
    </row>
    <row r="125" spans="1:24" hidden="1" outlineLevel="1" collapsed="1">
      <c r="A125" s="8">
        <v>44013</v>
      </c>
      <c r="B125" s="46">
        <v>5348.8732777099995</v>
      </c>
      <c r="C125" s="46">
        <f t="shared" ref="C125" si="522">I125+O125</f>
        <v>3684.8046508499997</v>
      </c>
      <c r="D125" s="46">
        <f t="shared" ref="D125" si="523">J125+P125</f>
        <v>1664.06862686</v>
      </c>
      <c r="E125" s="46">
        <f t="shared" ref="E125" si="524">K125+Q125</f>
        <v>1181.9552036199998</v>
      </c>
      <c r="F125" s="46">
        <f t="shared" ref="F125" si="525">L125+R125</f>
        <v>284.47050008000002</v>
      </c>
      <c r="G125" s="46">
        <f t="shared" ref="G125" si="526">M125+S125</f>
        <v>197.64292315999998</v>
      </c>
      <c r="H125" s="46">
        <f t="shared" ref="H125" si="527">SUM(I125:J125)</f>
        <v>3028.57977235</v>
      </c>
      <c r="I125" s="46">
        <v>1743.3676746699998</v>
      </c>
      <c r="J125" s="46">
        <f t="shared" ref="J125" si="528">SUM(K125:M125)</f>
        <v>1285.2120976799999</v>
      </c>
      <c r="K125" s="46">
        <v>1105.5415764499999</v>
      </c>
      <c r="L125" s="46">
        <v>176.65526427</v>
      </c>
      <c r="M125" s="46">
        <v>3.0152569599999999</v>
      </c>
      <c r="N125" s="46">
        <f t="shared" ref="N125" si="529">SUM(O125:P125)</f>
        <v>2320.2935053599999</v>
      </c>
      <c r="O125" s="46">
        <v>1941.4369761799999</v>
      </c>
      <c r="P125" s="46">
        <f t="shared" ref="P125" si="530">SUM(Q125:S125)</f>
        <v>378.85652918</v>
      </c>
      <c r="Q125" s="46">
        <v>76.413627169999998</v>
      </c>
      <c r="R125" s="46">
        <v>107.81523581</v>
      </c>
      <c r="S125" s="46">
        <v>194.62766619999999</v>
      </c>
      <c r="T125" s="46"/>
      <c r="U125" s="46"/>
      <c r="V125" s="46"/>
      <c r="W125" s="46"/>
      <c r="X125" s="46"/>
    </row>
    <row r="126" spans="1:24" hidden="1" outlineLevel="1" collapsed="1">
      <c r="A126" s="8">
        <v>44044</v>
      </c>
      <c r="B126" s="46">
        <v>5333.0249340299997</v>
      </c>
      <c r="C126" s="46">
        <f t="shared" ref="C126" si="531">I126+O126</f>
        <v>3633.1284726100002</v>
      </c>
      <c r="D126" s="46">
        <f t="shared" ref="D126" si="532">J126+P126</f>
        <v>1699.8964614199999</v>
      </c>
      <c r="E126" s="46">
        <f t="shared" ref="E126" si="533">K126+Q126</f>
        <v>1092.6531289899999</v>
      </c>
      <c r="F126" s="46">
        <f t="shared" ref="F126" si="534">L126+R126</f>
        <v>395.48285448000001</v>
      </c>
      <c r="G126" s="46">
        <f t="shared" ref="G126" si="535">M126+S126</f>
        <v>211.76047794999999</v>
      </c>
      <c r="H126" s="46">
        <f t="shared" ref="H126" si="536">SUM(I126:J126)</f>
        <v>3015.21136355</v>
      </c>
      <c r="I126" s="46">
        <v>1835.6488604400001</v>
      </c>
      <c r="J126" s="46">
        <f t="shared" ref="J126" si="537">SUM(K126:M126)</f>
        <v>1179.5625031100001</v>
      </c>
      <c r="K126" s="46">
        <v>1013.22129263</v>
      </c>
      <c r="L126" s="46">
        <v>163.28147170000003</v>
      </c>
      <c r="M126" s="46">
        <v>3.05973878</v>
      </c>
      <c r="N126" s="46">
        <f t="shared" ref="N126" si="538">SUM(O126:P126)</f>
        <v>2317.8135704800002</v>
      </c>
      <c r="O126" s="46">
        <v>1797.4796121700001</v>
      </c>
      <c r="P126" s="46">
        <f t="shared" ref="P126" si="539">SUM(Q126:S126)</f>
        <v>520.33395830999996</v>
      </c>
      <c r="Q126" s="46">
        <v>79.431836360000005</v>
      </c>
      <c r="R126" s="46">
        <v>232.20138277999999</v>
      </c>
      <c r="S126" s="46">
        <v>208.70073916999999</v>
      </c>
      <c r="T126" s="46"/>
      <c r="U126" s="46"/>
      <c r="V126" s="46"/>
      <c r="W126" s="46"/>
      <c r="X126" s="46"/>
    </row>
    <row r="127" spans="1:24" hidden="1" outlineLevel="1" collapsed="1">
      <c r="A127" s="8">
        <v>44075</v>
      </c>
      <c r="B127" s="46">
        <v>5403.88292301</v>
      </c>
      <c r="C127" s="46">
        <f t="shared" ref="C127" si="540">I127+O127</f>
        <v>3695.6046179</v>
      </c>
      <c r="D127" s="46">
        <f t="shared" ref="D127" si="541">J127+P127</f>
        <v>1708.27830511</v>
      </c>
      <c r="E127" s="46">
        <f t="shared" ref="E127" si="542">K127+Q127</f>
        <v>1091.25627465</v>
      </c>
      <c r="F127" s="46">
        <f t="shared" ref="F127" si="543">L127+R127</f>
        <v>402.32154074000005</v>
      </c>
      <c r="G127" s="46">
        <f t="shared" ref="G127" si="544">M127+S127</f>
        <v>214.70048972000001</v>
      </c>
      <c r="H127" s="46">
        <f t="shared" ref="H127" si="545">SUM(I127:J127)</f>
        <v>3174.2264881600004</v>
      </c>
      <c r="I127" s="46">
        <v>1981.5368134600001</v>
      </c>
      <c r="J127" s="46">
        <f t="shared" ref="J127" si="546">SUM(K127:M127)</f>
        <v>1192.6896747000001</v>
      </c>
      <c r="K127" s="46">
        <v>1025.2452125899999</v>
      </c>
      <c r="L127" s="46">
        <v>164.35447210000001</v>
      </c>
      <c r="M127" s="46">
        <v>3.0899900100000002</v>
      </c>
      <c r="N127" s="46">
        <f t="shared" ref="N127" si="547">SUM(O127:P127)</f>
        <v>2229.6564348499996</v>
      </c>
      <c r="O127" s="46">
        <v>1714.0678044399999</v>
      </c>
      <c r="P127" s="46">
        <f t="shared" ref="P127" si="548">SUM(Q127:S127)</f>
        <v>515.58863040999995</v>
      </c>
      <c r="Q127" s="46">
        <v>66.01106206</v>
      </c>
      <c r="R127" s="46">
        <v>237.96706864000001</v>
      </c>
      <c r="S127" s="46">
        <v>211.61049971</v>
      </c>
      <c r="T127" s="46"/>
      <c r="U127" s="46"/>
      <c r="V127" s="46"/>
      <c r="W127" s="46"/>
      <c r="X127" s="46"/>
    </row>
    <row r="128" spans="1:24" hidden="1" outlineLevel="1" collapsed="1">
      <c r="A128" s="8">
        <v>44105</v>
      </c>
      <c r="B128" s="46">
        <v>5432.0757576899996</v>
      </c>
      <c r="C128" s="46">
        <f t="shared" ref="C128" si="549">I128+O128</f>
        <v>3755.7937803000004</v>
      </c>
      <c r="D128" s="46">
        <f t="shared" ref="D128" si="550">J128+P128</f>
        <v>1676.2819773900001</v>
      </c>
      <c r="E128" s="46">
        <f t="shared" ref="E128" si="551">K128+Q128</f>
        <v>1027.9385269500001</v>
      </c>
      <c r="F128" s="46">
        <f t="shared" ref="F128" si="552">L128+R128</f>
        <v>438.19849933</v>
      </c>
      <c r="G128" s="46">
        <f t="shared" ref="G128" si="553">M128+S128</f>
        <v>210.14495110999999</v>
      </c>
      <c r="H128" s="46">
        <f t="shared" ref="H128" si="554">SUM(I128:J128)</f>
        <v>3047.8855784900002</v>
      </c>
      <c r="I128" s="46">
        <v>1880.7171738400002</v>
      </c>
      <c r="J128" s="46">
        <f t="shared" ref="J128" si="555">SUM(K128:M128)</f>
        <v>1167.16840465</v>
      </c>
      <c r="K128" s="46">
        <v>964.92787469000007</v>
      </c>
      <c r="L128" s="46">
        <v>199.04237319000001</v>
      </c>
      <c r="M128" s="46">
        <v>3.1981567700000002</v>
      </c>
      <c r="N128" s="46">
        <f t="shared" ref="N128" si="556">SUM(O128:P128)</f>
        <v>2384.1901791999999</v>
      </c>
      <c r="O128" s="46">
        <v>1875.07660646</v>
      </c>
      <c r="P128" s="46">
        <f t="shared" ref="P128" si="557">SUM(Q128:S128)</f>
        <v>509.11357274</v>
      </c>
      <c r="Q128" s="46">
        <v>63.010652260000001</v>
      </c>
      <c r="R128" s="46">
        <v>239.15612614</v>
      </c>
      <c r="S128" s="46">
        <v>206.94679434</v>
      </c>
      <c r="T128" s="46"/>
      <c r="U128" s="46"/>
      <c r="V128" s="46"/>
      <c r="W128" s="46"/>
      <c r="X128" s="46"/>
    </row>
    <row r="129" spans="1:24" hidden="1" outlineLevel="1" collapsed="1">
      <c r="A129" s="8">
        <v>44136</v>
      </c>
      <c r="B129" s="46">
        <v>5575.2622930899997</v>
      </c>
      <c r="C129" s="46">
        <f t="shared" ref="C129" si="558">I129+O129</f>
        <v>3769.6841678800001</v>
      </c>
      <c r="D129" s="46">
        <f t="shared" ref="D129" si="559">J129+P129</f>
        <v>1805.5781252100001</v>
      </c>
      <c r="E129" s="46">
        <f t="shared" ref="E129" si="560">K129+Q129</f>
        <v>975.56322747000002</v>
      </c>
      <c r="F129" s="46">
        <f t="shared" ref="F129" si="561">L129+R129</f>
        <v>615.81230109000001</v>
      </c>
      <c r="G129" s="46">
        <f t="shared" ref="G129" si="562">M129+S129</f>
        <v>214.20259665</v>
      </c>
      <c r="H129" s="46">
        <f t="shared" ref="H129" si="563">SUM(I129:J129)</f>
        <v>3325.7234751100004</v>
      </c>
      <c r="I129" s="46">
        <v>2129.8540669200002</v>
      </c>
      <c r="J129" s="46">
        <f t="shared" ref="J129" si="564">SUM(K129:M129)</f>
        <v>1195.8694081900001</v>
      </c>
      <c r="K129" s="46">
        <v>934.77171191000002</v>
      </c>
      <c r="L129" s="46">
        <v>257.63877403999999</v>
      </c>
      <c r="M129" s="46">
        <v>3.4589222400000001</v>
      </c>
      <c r="N129" s="46">
        <f t="shared" ref="N129" si="565">SUM(O129:P129)</f>
        <v>2249.5388179800002</v>
      </c>
      <c r="O129" s="46">
        <v>1639.83010096</v>
      </c>
      <c r="P129" s="46">
        <f t="shared" ref="P129" si="566">SUM(Q129:S129)</f>
        <v>609.70871701999999</v>
      </c>
      <c r="Q129" s="46">
        <v>40.791515560000001</v>
      </c>
      <c r="R129" s="46">
        <v>358.17352705000002</v>
      </c>
      <c r="S129" s="46">
        <v>210.74367441000001</v>
      </c>
      <c r="T129" s="46"/>
      <c r="U129" s="46"/>
      <c r="V129" s="46"/>
      <c r="W129" s="46"/>
      <c r="X129" s="46"/>
    </row>
    <row r="130" spans="1:24" hidden="1" outlineLevel="1" collapsed="1">
      <c r="A130" s="8">
        <v>44166</v>
      </c>
      <c r="B130" s="46">
        <v>5424.1185583400002</v>
      </c>
      <c r="C130" s="46">
        <f t="shared" ref="C130" si="567">I130+O130</f>
        <v>3586.6372294599996</v>
      </c>
      <c r="D130" s="46">
        <f t="shared" ref="D130" si="568">J130+P130</f>
        <v>1837.4813288800001</v>
      </c>
      <c r="E130" s="46">
        <f t="shared" ref="E130" si="569">K130+Q130</f>
        <v>987.35086191999994</v>
      </c>
      <c r="F130" s="46">
        <f t="shared" ref="F130" si="570">L130+R130</f>
        <v>631.53447568000001</v>
      </c>
      <c r="G130" s="46">
        <f t="shared" ref="G130" si="571">M130+S130</f>
        <v>218.59599127999999</v>
      </c>
      <c r="H130" s="46">
        <f t="shared" ref="H130" si="572">SUM(I130:J130)</f>
        <v>3354.9506946000001</v>
      </c>
      <c r="I130" s="46">
        <v>2108.59726985</v>
      </c>
      <c r="J130" s="46">
        <f t="shared" ref="J130" si="573">SUM(K130:M130)</f>
        <v>1246.3534247499999</v>
      </c>
      <c r="K130" s="46">
        <v>952.28840677999995</v>
      </c>
      <c r="L130" s="46">
        <v>290.57418541999999</v>
      </c>
      <c r="M130" s="46">
        <v>3.4908325499999999</v>
      </c>
      <c r="N130" s="46">
        <f t="shared" ref="N130" si="574">SUM(O130:P130)</f>
        <v>2069.16786374</v>
      </c>
      <c r="O130" s="46">
        <v>1478.0399596099999</v>
      </c>
      <c r="P130" s="46">
        <f t="shared" ref="P130" si="575">SUM(Q130:S130)</f>
        <v>591.12790413000005</v>
      </c>
      <c r="Q130" s="46">
        <v>35.062455139999997</v>
      </c>
      <c r="R130" s="46">
        <v>340.96029026000002</v>
      </c>
      <c r="S130" s="46">
        <v>215.10515873</v>
      </c>
      <c r="T130" s="46"/>
      <c r="U130" s="46"/>
      <c r="V130" s="46"/>
      <c r="W130" s="46"/>
      <c r="X130" s="46"/>
    </row>
    <row r="131" spans="1:24" hidden="1" outlineLevel="1" collapsed="1">
      <c r="A131" s="8">
        <v>44197</v>
      </c>
      <c r="B131" s="46">
        <v>5345.5605270999995</v>
      </c>
      <c r="C131" s="46">
        <f t="shared" ref="C131" si="576">I131+O131</f>
        <v>3606.2898636800001</v>
      </c>
      <c r="D131" s="46">
        <f t="shared" ref="D131" si="577">J131+P131</f>
        <v>1739.2706634199999</v>
      </c>
      <c r="E131" s="46">
        <f t="shared" ref="E131" si="578">K131+Q131</f>
        <v>939.69429796999998</v>
      </c>
      <c r="F131" s="46">
        <f t="shared" ref="F131" si="579">L131+R131</f>
        <v>584.63364213</v>
      </c>
      <c r="G131" s="46">
        <f t="shared" ref="G131" si="580">M131+S131</f>
        <v>214.94272332</v>
      </c>
      <c r="H131" s="46">
        <f t="shared" ref="H131" si="581">SUM(I131:J131)</f>
        <v>3196.1614616899997</v>
      </c>
      <c r="I131" s="46">
        <v>1976.1115657099999</v>
      </c>
      <c r="J131" s="46">
        <f t="shared" ref="J131" si="582">SUM(K131:M131)</f>
        <v>1220.04989598</v>
      </c>
      <c r="K131" s="46">
        <v>907.54129974</v>
      </c>
      <c r="L131" s="46">
        <v>308.98566763000002</v>
      </c>
      <c r="M131" s="46">
        <v>3.5229286100000001</v>
      </c>
      <c r="N131" s="46">
        <f t="shared" ref="N131" si="583">SUM(O131:P131)</f>
        <v>2149.3990654099998</v>
      </c>
      <c r="O131" s="46">
        <v>1630.1782979699999</v>
      </c>
      <c r="P131" s="46">
        <f t="shared" ref="P131" si="584">SUM(Q131:S131)</f>
        <v>519.22076743999992</v>
      </c>
      <c r="Q131" s="46">
        <v>32.152998230000001</v>
      </c>
      <c r="R131" s="46">
        <v>275.64797449999998</v>
      </c>
      <c r="S131" s="46">
        <v>211.41979470999999</v>
      </c>
      <c r="T131" s="46"/>
      <c r="U131" s="46"/>
      <c r="V131" s="46"/>
      <c r="W131" s="46"/>
      <c r="X131" s="46"/>
    </row>
    <row r="132" spans="1:24" hidden="1" outlineLevel="1" collapsed="1">
      <c r="A132" s="8">
        <v>44228</v>
      </c>
      <c r="B132" s="46">
        <v>6026.9638098699997</v>
      </c>
      <c r="C132" s="46">
        <f t="shared" ref="C132" si="585">I132+O132</f>
        <v>3977.9921393200002</v>
      </c>
      <c r="D132" s="46">
        <f t="shared" ref="D132" si="586">J132+P132</f>
        <v>2048.9716705500005</v>
      </c>
      <c r="E132" s="46">
        <f t="shared" ref="E132" si="587">K132+Q132</f>
        <v>1152.6564525400001</v>
      </c>
      <c r="F132" s="46">
        <f t="shared" ref="F132" si="588">L132+R132</f>
        <v>681.27136978999999</v>
      </c>
      <c r="G132" s="46">
        <f t="shared" ref="G132" si="589">M132+S132</f>
        <v>215.04384822</v>
      </c>
      <c r="H132" s="46">
        <f t="shared" ref="H132" si="590">SUM(I132:J132)</f>
        <v>3627.7402255000002</v>
      </c>
      <c r="I132" s="46">
        <v>2210.49070953</v>
      </c>
      <c r="J132" s="46">
        <f t="shared" ref="J132" si="591">SUM(K132:M132)</f>
        <v>1417.2495159700002</v>
      </c>
      <c r="K132" s="46">
        <v>977.51959867000005</v>
      </c>
      <c r="L132" s="46">
        <v>436.17793369999998</v>
      </c>
      <c r="M132" s="46">
        <v>3.5519835999999998</v>
      </c>
      <c r="N132" s="46">
        <f t="shared" ref="N132" si="592">SUM(O132:P132)</f>
        <v>2399.22358437</v>
      </c>
      <c r="O132" s="46">
        <v>1767.5014297900002</v>
      </c>
      <c r="P132" s="46">
        <f t="shared" ref="P132" si="593">SUM(Q132:S132)</f>
        <v>631.72215458000005</v>
      </c>
      <c r="Q132" s="46">
        <v>175.13685387000001</v>
      </c>
      <c r="R132" s="46">
        <v>245.09343609000001</v>
      </c>
      <c r="S132" s="46">
        <v>211.49186462</v>
      </c>
      <c r="T132" s="46"/>
      <c r="U132" s="46"/>
      <c r="V132" s="46"/>
      <c r="W132" s="46"/>
      <c r="X132" s="46"/>
    </row>
    <row r="133" spans="1:24" hidden="1" outlineLevel="1" collapsed="1">
      <c r="A133" s="8">
        <v>44256</v>
      </c>
      <c r="B133" s="46">
        <v>6414.7692320900005</v>
      </c>
      <c r="C133" s="46">
        <f t="shared" ref="C133" si="594">I133+O133</f>
        <v>4326.4041482600005</v>
      </c>
      <c r="D133" s="46">
        <f t="shared" ref="D133" si="595">J133+P133</f>
        <v>2088.36508383</v>
      </c>
      <c r="E133" s="46">
        <f t="shared" ref="E133" si="596">K133+Q133</f>
        <v>1180.6206356799999</v>
      </c>
      <c r="F133" s="46">
        <f t="shared" ref="F133" si="597">L133+R133</f>
        <v>700.81369565</v>
      </c>
      <c r="G133" s="46">
        <f t="shared" ref="G133" si="598">M133+S133</f>
        <v>206.93075249999998</v>
      </c>
      <c r="H133" s="46">
        <f t="shared" ref="H133" si="599">SUM(I133:J133)</f>
        <v>3909.88501167</v>
      </c>
      <c r="I133" s="46">
        <v>2445.9158747800002</v>
      </c>
      <c r="J133" s="46">
        <f t="shared" ref="J133" si="600">SUM(K133:M133)</f>
        <v>1463.9691368899998</v>
      </c>
      <c r="K133" s="46">
        <v>1007.2710155999999</v>
      </c>
      <c r="L133" s="46">
        <v>453.11381461999997</v>
      </c>
      <c r="M133" s="46">
        <v>3.5843066700000001</v>
      </c>
      <c r="N133" s="46">
        <f t="shared" ref="N133" si="601">SUM(O133:P133)</f>
        <v>2504.88422042</v>
      </c>
      <c r="O133" s="46">
        <v>1880.4882734800001</v>
      </c>
      <c r="P133" s="46">
        <f t="shared" ref="P133" si="602">SUM(Q133:S133)</f>
        <v>624.39594693999993</v>
      </c>
      <c r="Q133" s="46">
        <v>173.34962007999999</v>
      </c>
      <c r="R133" s="46">
        <v>247.69988103</v>
      </c>
      <c r="S133" s="46">
        <v>203.34644582999999</v>
      </c>
      <c r="T133" s="46"/>
      <c r="U133" s="46"/>
      <c r="V133" s="46"/>
      <c r="W133" s="46"/>
      <c r="X133" s="46"/>
    </row>
    <row r="134" spans="1:24" hidden="1" outlineLevel="1" collapsed="1">
      <c r="A134" s="8">
        <v>44287</v>
      </c>
      <c r="B134" s="46">
        <v>6265.3156122500004</v>
      </c>
      <c r="C134" s="46">
        <f t="shared" ref="C134" si="603">I134+O134</f>
        <v>4018.3825134500003</v>
      </c>
      <c r="D134" s="46">
        <f t="shared" ref="D134" si="604">J134+P134</f>
        <v>2246.9330987999997</v>
      </c>
      <c r="E134" s="46">
        <f t="shared" ref="E134" si="605">K134+Q134</f>
        <v>1278.0525986299999</v>
      </c>
      <c r="F134" s="46">
        <f t="shared" ref="F134" si="606">L134+R134</f>
        <v>759.35322222999991</v>
      </c>
      <c r="G134" s="46">
        <f t="shared" ref="G134" si="607">M134+S134</f>
        <v>209.52727794</v>
      </c>
      <c r="H134" s="46">
        <f t="shared" ref="H134" si="608">SUM(I134:J134)</f>
        <v>3931.2270631299998</v>
      </c>
      <c r="I134" s="46">
        <v>2292.20076771</v>
      </c>
      <c r="J134" s="46">
        <f t="shared" ref="J134" si="609">SUM(K134:M134)</f>
        <v>1639.0262954199998</v>
      </c>
      <c r="K134" s="46">
        <v>1116.1345041499999</v>
      </c>
      <c r="L134" s="46">
        <v>519.27613068999995</v>
      </c>
      <c r="M134" s="46">
        <v>3.6156605800000001</v>
      </c>
      <c r="N134" s="46">
        <f t="shared" ref="N134" si="610">SUM(O134:P134)</f>
        <v>2334.0885491200002</v>
      </c>
      <c r="O134" s="46">
        <v>1726.18174574</v>
      </c>
      <c r="P134" s="46">
        <f t="shared" ref="P134" si="611">SUM(Q134:S134)</f>
        <v>607.90680338000004</v>
      </c>
      <c r="Q134" s="46">
        <v>161.91809448000001</v>
      </c>
      <c r="R134" s="46">
        <v>240.07709154</v>
      </c>
      <c r="S134" s="46">
        <v>205.91161736000001</v>
      </c>
      <c r="T134" s="46"/>
      <c r="U134" s="46"/>
      <c r="V134" s="46"/>
      <c r="W134" s="46"/>
      <c r="X134" s="46"/>
    </row>
    <row r="135" spans="1:24" hidden="1" outlineLevel="1" collapsed="1">
      <c r="A135" s="8">
        <v>44317</v>
      </c>
      <c r="B135" s="46">
        <v>6310.9770212900003</v>
      </c>
      <c r="C135" s="46">
        <f t="shared" ref="C135" si="612">I135+O135</f>
        <v>4129.7203287499997</v>
      </c>
      <c r="D135" s="46">
        <f t="shared" ref="D135" si="613">J135+P135</f>
        <v>2181.2566925400001</v>
      </c>
      <c r="E135" s="46">
        <f t="shared" ref="E135" si="614">K135+Q135</f>
        <v>1234.21030651</v>
      </c>
      <c r="F135" s="46">
        <f t="shared" ref="F135" si="615">L135+R135</f>
        <v>739.05243238000003</v>
      </c>
      <c r="G135" s="46">
        <f t="shared" ref="G135" si="616">M135+S135</f>
        <v>207.99395365000001</v>
      </c>
      <c r="H135" s="46">
        <f t="shared" ref="H135" si="617">SUM(I135:J135)</f>
        <v>3970.7094536199997</v>
      </c>
      <c r="I135" s="46">
        <v>2333.2977503399998</v>
      </c>
      <c r="J135" s="46">
        <f t="shared" ref="J135" si="618">SUM(K135:M135)</f>
        <v>1637.41170328</v>
      </c>
      <c r="K135" s="46">
        <v>1132.6346173100001</v>
      </c>
      <c r="L135" s="46">
        <v>501.12890300999999</v>
      </c>
      <c r="M135" s="46">
        <v>3.6481829600000002</v>
      </c>
      <c r="N135" s="46">
        <f t="shared" ref="N135" si="619">SUM(O135:P135)</f>
        <v>2340.2675676700001</v>
      </c>
      <c r="O135" s="46">
        <v>1796.4225784099999</v>
      </c>
      <c r="P135" s="46">
        <f t="shared" ref="P135" si="620">SUM(Q135:S135)</f>
        <v>543.84498926000003</v>
      </c>
      <c r="Q135" s="46">
        <v>101.5756892</v>
      </c>
      <c r="R135" s="46">
        <v>237.92352937000001</v>
      </c>
      <c r="S135" s="46">
        <v>204.34577068999999</v>
      </c>
      <c r="T135" s="46"/>
      <c r="U135" s="46"/>
      <c r="V135" s="46"/>
      <c r="W135" s="46"/>
      <c r="X135" s="46"/>
    </row>
    <row r="136" spans="1:24" hidden="1" outlineLevel="1" collapsed="1">
      <c r="A136" s="8">
        <v>44348</v>
      </c>
      <c r="B136" s="46">
        <v>6009.2429379599998</v>
      </c>
      <c r="C136" s="46">
        <f t="shared" ref="C136" si="621">I136+O136</f>
        <v>3917.5377526000002</v>
      </c>
      <c r="D136" s="46">
        <f t="shared" ref="D136" si="622">J136+P136</f>
        <v>2091.7051853599996</v>
      </c>
      <c r="E136" s="46">
        <f t="shared" ref="E136" si="623">K136+Q136</f>
        <v>1217.2704586699999</v>
      </c>
      <c r="F136" s="46">
        <f t="shared" ref="F136" si="624">L136+R136</f>
        <v>672.74183324000001</v>
      </c>
      <c r="G136" s="46">
        <f t="shared" ref="G136" si="625">M136+S136</f>
        <v>201.69289344999999</v>
      </c>
      <c r="H136" s="46">
        <f t="shared" ref="H136" si="626">SUM(I136:J136)</f>
        <v>3701.71420476</v>
      </c>
      <c r="I136" s="46">
        <v>2200.4320603400001</v>
      </c>
      <c r="J136" s="46">
        <f t="shared" ref="J136" si="627">SUM(K136:M136)</f>
        <v>1501.2821444199999</v>
      </c>
      <c r="K136" s="46">
        <v>1059.9114395199999</v>
      </c>
      <c r="L136" s="46">
        <v>437.69095936999997</v>
      </c>
      <c r="M136" s="46">
        <v>3.6797455299999999</v>
      </c>
      <c r="N136" s="46">
        <f t="shared" ref="N136" si="628">SUM(O136:P136)</f>
        <v>2307.5287331999998</v>
      </c>
      <c r="O136" s="46">
        <v>1717.1056922600001</v>
      </c>
      <c r="P136" s="46">
        <f t="shared" ref="P136" si="629">SUM(Q136:S136)</f>
        <v>590.42304093999996</v>
      </c>
      <c r="Q136" s="46">
        <v>157.35901914999999</v>
      </c>
      <c r="R136" s="46">
        <v>235.05087387</v>
      </c>
      <c r="S136" s="46">
        <v>198.01314791999999</v>
      </c>
      <c r="T136" s="46"/>
      <c r="U136" s="46"/>
      <c r="V136" s="46"/>
      <c r="W136" s="46"/>
      <c r="X136" s="46"/>
    </row>
    <row r="137" spans="1:24" hidden="1" outlineLevel="1" collapsed="1">
      <c r="A137" s="8">
        <v>44378</v>
      </c>
      <c r="B137" s="46">
        <v>6049.6052612999993</v>
      </c>
      <c r="C137" s="46">
        <f t="shared" ref="C137" si="630">I137+O137</f>
        <v>4045.4077942700001</v>
      </c>
      <c r="D137" s="46">
        <f t="shared" ref="D137" si="631">J137+P137</f>
        <v>2004.1974670300001</v>
      </c>
      <c r="E137" s="46">
        <f t="shared" ref="E137" si="632">K137+Q137</f>
        <v>1167.4233006700001</v>
      </c>
      <c r="F137" s="46">
        <f t="shared" ref="F137" si="633">L137+R137</f>
        <v>637.34104100000002</v>
      </c>
      <c r="G137" s="46">
        <f t="shared" ref="G137" si="634">M137+S137</f>
        <v>199.43312535999999</v>
      </c>
      <c r="H137" s="46">
        <f t="shared" ref="H137" si="635">SUM(I137:J137)</f>
        <v>3687.8938421500002</v>
      </c>
      <c r="I137" s="46">
        <v>2254.91313347</v>
      </c>
      <c r="J137" s="46">
        <f t="shared" ref="J137" si="636">SUM(K137:M137)</f>
        <v>1432.9807086800001</v>
      </c>
      <c r="K137" s="46">
        <v>1030.48720886</v>
      </c>
      <c r="L137" s="46">
        <v>398.78101071999998</v>
      </c>
      <c r="M137" s="46">
        <v>3.7124891</v>
      </c>
      <c r="N137" s="46">
        <f t="shared" ref="N137" si="637">SUM(O137:P137)</f>
        <v>2361.71141915</v>
      </c>
      <c r="O137" s="46">
        <v>1790.4946608</v>
      </c>
      <c r="P137" s="46">
        <f t="shared" ref="P137" si="638">SUM(Q137:S137)</f>
        <v>571.21675834999996</v>
      </c>
      <c r="Q137" s="46">
        <v>136.93609180999999</v>
      </c>
      <c r="R137" s="46">
        <v>238.56003028000001</v>
      </c>
      <c r="S137" s="46">
        <v>195.72063625999999</v>
      </c>
      <c r="T137" s="46"/>
      <c r="U137" s="46"/>
      <c r="V137" s="46"/>
      <c r="W137" s="46"/>
      <c r="X137" s="46"/>
    </row>
    <row r="138" spans="1:24" hidden="1" outlineLevel="1" collapsed="1">
      <c r="A138" s="8">
        <v>44409</v>
      </c>
      <c r="B138" s="46">
        <v>6119.7017178200003</v>
      </c>
      <c r="C138" s="46">
        <f t="shared" ref="C138" si="639">I138+O138</f>
        <v>3952.6366516899998</v>
      </c>
      <c r="D138" s="46">
        <f t="shared" ref="D138" si="640">J138+P138</f>
        <v>2167.0650661300001</v>
      </c>
      <c r="E138" s="46">
        <f t="shared" ref="E138" si="641">K138+Q138</f>
        <v>1373.9112484699999</v>
      </c>
      <c r="F138" s="46">
        <f t="shared" ref="F138" si="642">L138+R138</f>
        <v>594.98651833999998</v>
      </c>
      <c r="G138" s="46">
        <f t="shared" ref="G138" si="643">M138+S138</f>
        <v>198.16729931999998</v>
      </c>
      <c r="H138" s="46">
        <f t="shared" ref="H138" si="644">SUM(I138:J138)</f>
        <v>3748.6763478399998</v>
      </c>
      <c r="I138" s="46">
        <v>2213.9297802599999</v>
      </c>
      <c r="J138" s="46">
        <f t="shared" ref="J138" si="645">SUM(K138:M138)</f>
        <v>1534.7465675800001</v>
      </c>
      <c r="K138" s="46">
        <v>1178.74635678</v>
      </c>
      <c r="L138" s="46">
        <v>352.25487432</v>
      </c>
      <c r="M138" s="46">
        <v>3.7453364800000002</v>
      </c>
      <c r="N138" s="46">
        <f t="shared" ref="N138" si="646">SUM(O138:P138)</f>
        <v>2371.0253699799996</v>
      </c>
      <c r="O138" s="46">
        <v>1738.7068714299999</v>
      </c>
      <c r="P138" s="46">
        <f t="shared" ref="P138" si="647">SUM(Q138:S138)</f>
        <v>632.31849854999996</v>
      </c>
      <c r="Q138" s="46">
        <v>195.16489168999999</v>
      </c>
      <c r="R138" s="46">
        <v>242.73164402</v>
      </c>
      <c r="S138" s="46">
        <v>194.42196283999999</v>
      </c>
      <c r="T138" s="46"/>
      <c r="U138" s="46"/>
      <c r="V138" s="46"/>
      <c r="W138" s="46"/>
      <c r="X138" s="46"/>
    </row>
    <row r="139" spans="1:24" hidden="1" outlineLevel="1" collapsed="1">
      <c r="A139" s="8">
        <v>44440</v>
      </c>
      <c r="B139" s="46">
        <v>6439.57434251</v>
      </c>
      <c r="C139" s="46">
        <f t="shared" ref="C139" si="648">I139+O139</f>
        <v>4287.7963746999994</v>
      </c>
      <c r="D139" s="46">
        <f t="shared" ref="D139" si="649">J139+P139</f>
        <v>2151.7779678100001</v>
      </c>
      <c r="E139" s="46">
        <f t="shared" ref="E139" si="650">K139+Q139</f>
        <v>1302.6671479199999</v>
      </c>
      <c r="F139" s="46">
        <f t="shared" ref="F139" si="651">L139+R139</f>
        <v>655.14427289000002</v>
      </c>
      <c r="G139" s="46">
        <f t="shared" ref="G139" si="652">M139+S139</f>
        <v>193.96654699999999</v>
      </c>
      <c r="H139" s="46">
        <f t="shared" ref="H139" si="653">SUM(I139:J139)</f>
        <v>3968.9780337399998</v>
      </c>
      <c r="I139" s="46">
        <v>2365.4460067099999</v>
      </c>
      <c r="J139" s="46">
        <f t="shared" ref="J139" si="654">SUM(K139:M139)</f>
        <v>1603.5320270300001</v>
      </c>
      <c r="K139" s="46">
        <v>1237.89344306</v>
      </c>
      <c r="L139" s="46">
        <v>361.88754747000002</v>
      </c>
      <c r="M139" s="46">
        <v>3.7510365000000001</v>
      </c>
      <c r="N139" s="46">
        <f t="shared" ref="N139" si="655">SUM(O139:P139)</f>
        <v>2470.5963087700002</v>
      </c>
      <c r="O139" s="46">
        <v>1922.35036799</v>
      </c>
      <c r="P139" s="46">
        <f t="shared" ref="P139" si="656">SUM(Q139:S139)</f>
        <v>548.24594077999996</v>
      </c>
      <c r="Q139" s="46">
        <v>64.773704859999995</v>
      </c>
      <c r="R139" s="46">
        <v>293.25672542000001</v>
      </c>
      <c r="S139" s="46">
        <v>190.21551049999999</v>
      </c>
      <c r="T139" s="46"/>
      <c r="U139" s="46"/>
      <c r="V139" s="46"/>
      <c r="W139" s="46"/>
      <c r="X139" s="46"/>
    </row>
    <row r="140" spans="1:24" hidden="1" outlineLevel="1" collapsed="1">
      <c r="A140" s="8">
        <v>44470</v>
      </c>
      <c r="B140" s="46">
        <v>6967.7367357499998</v>
      </c>
      <c r="C140" s="46">
        <f t="shared" ref="C140" si="657">I140+O140</f>
        <v>4834.9813473599997</v>
      </c>
      <c r="D140" s="46">
        <f t="shared" ref="D140" si="658">J140+P140</f>
        <v>2132.75538839</v>
      </c>
      <c r="E140" s="46">
        <f t="shared" ref="E140" si="659">K140+Q140</f>
        <v>1268.34132161</v>
      </c>
      <c r="F140" s="46">
        <f t="shared" ref="F140" si="660">L140+R140</f>
        <v>673.24860878000004</v>
      </c>
      <c r="G140" s="46">
        <f t="shared" ref="G140" si="661">M140+S140</f>
        <v>191.165458</v>
      </c>
      <c r="H140" s="46">
        <f t="shared" ref="H140" si="662">SUM(I140:J140)</f>
        <v>4359.0587091399993</v>
      </c>
      <c r="I140" s="46">
        <v>2753.4800729299996</v>
      </c>
      <c r="J140" s="46">
        <f t="shared" ref="J140" si="663">SUM(K140:M140)</f>
        <v>1605.57863621</v>
      </c>
      <c r="K140" s="46">
        <v>1219.03126795</v>
      </c>
      <c r="L140" s="46">
        <v>382.76366774000002</v>
      </c>
      <c r="M140" s="46">
        <v>3.78370052</v>
      </c>
      <c r="N140" s="46">
        <f t="shared" ref="N140" si="664">SUM(O140:P140)</f>
        <v>2608.6780266100004</v>
      </c>
      <c r="O140" s="46">
        <v>2081.5012744300002</v>
      </c>
      <c r="P140" s="46">
        <f t="shared" ref="P140" si="665">SUM(Q140:S140)</f>
        <v>527.17675217999999</v>
      </c>
      <c r="Q140" s="46">
        <v>49.310053660000001</v>
      </c>
      <c r="R140" s="46">
        <v>290.48494104000002</v>
      </c>
      <c r="S140" s="46">
        <v>187.38175748</v>
      </c>
      <c r="T140" s="46"/>
      <c r="U140" s="46"/>
      <c r="V140" s="46"/>
      <c r="W140" s="46"/>
      <c r="X140" s="46"/>
    </row>
    <row r="141" spans="1:24" hidden="1" outlineLevel="1" collapsed="1">
      <c r="A141" s="8">
        <v>44501</v>
      </c>
      <c r="B141" s="46">
        <v>6825.7931597199995</v>
      </c>
      <c r="C141" s="46">
        <f t="shared" ref="C141" si="666">I141+O141</f>
        <v>4938.0222297700002</v>
      </c>
      <c r="D141" s="46">
        <f t="shared" ref="D141" si="667">J141+P141</f>
        <v>1887.7709299499998</v>
      </c>
      <c r="E141" s="46">
        <f t="shared" ref="E141" si="668">K141+Q141</f>
        <v>1146.5167559899999</v>
      </c>
      <c r="F141" s="46">
        <f t="shared" ref="F141" si="669">L141+R141</f>
        <v>548.75498960999994</v>
      </c>
      <c r="G141" s="46">
        <f t="shared" ref="G141" si="670">M141+S141</f>
        <v>192.49918435000001</v>
      </c>
      <c r="H141" s="46">
        <f t="shared" ref="H141" si="671">SUM(I141:J141)</f>
        <v>4143.5669373699993</v>
      </c>
      <c r="I141" s="46">
        <v>2791.5092229299999</v>
      </c>
      <c r="J141" s="46">
        <f t="shared" ref="J141" si="672">SUM(K141:M141)</f>
        <v>1352.0577144399997</v>
      </c>
      <c r="K141" s="46">
        <v>1030.44027203</v>
      </c>
      <c r="L141" s="46">
        <v>317.80204104999996</v>
      </c>
      <c r="M141" s="46">
        <v>3.8154013600000001</v>
      </c>
      <c r="N141" s="46">
        <f t="shared" ref="N141" si="673">SUM(O141:P141)</f>
        <v>2682.2262223500002</v>
      </c>
      <c r="O141" s="46">
        <v>2146.5130068399999</v>
      </c>
      <c r="P141" s="46">
        <f t="shared" ref="P141" si="674">SUM(Q141:S141)</f>
        <v>535.71321551000005</v>
      </c>
      <c r="Q141" s="46">
        <v>116.07648396</v>
      </c>
      <c r="R141" s="46">
        <v>230.95294856000001</v>
      </c>
      <c r="S141" s="46">
        <v>188.68378299</v>
      </c>
      <c r="T141" s="46"/>
      <c r="U141" s="46"/>
      <c r="V141" s="46"/>
      <c r="W141" s="46"/>
      <c r="X141" s="46"/>
    </row>
    <row r="142" spans="1:24" hidden="1" outlineLevel="1" collapsed="1">
      <c r="A142" s="8">
        <v>44531</v>
      </c>
      <c r="B142" s="46">
        <v>7186.4105170000003</v>
      </c>
      <c r="C142" s="46">
        <f t="shared" ref="C142" si="675">I142+O142</f>
        <v>5322.5271712100002</v>
      </c>
      <c r="D142" s="46">
        <f t="shared" ref="D142" si="676">J142+P142</f>
        <v>1863.8833457899998</v>
      </c>
      <c r="E142" s="46">
        <f t="shared" ref="E142" si="677">K142+Q142</f>
        <v>1066.37446944</v>
      </c>
      <c r="F142" s="46">
        <f t="shared" ref="F142" si="678">L142+R142</f>
        <v>606.88247207999996</v>
      </c>
      <c r="G142" s="46">
        <f t="shared" ref="G142" si="679">M142+S142</f>
        <v>190.62640426999999</v>
      </c>
      <c r="H142" s="46">
        <f t="shared" ref="H142" si="680">SUM(I142:J142)</f>
        <v>4720.1942313</v>
      </c>
      <c r="I142" s="46">
        <v>3401.8939479799997</v>
      </c>
      <c r="J142" s="46">
        <f t="shared" ref="J142" si="681">SUM(K142:M142)</f>
        <v>1318.3002833199998</v>
      </c>
      <c r="K142" s="46">
        <v>943.02559966000001</v>
      </c>
      <c r="L142" s="46">
        <v>374.94939900999998</v>
      </c>
      <c r="M142" s="46">
        <v>0.32528465000000001</v>
      </c>
      <c r="N142" s="46">
        <f t="shared" ref="N142" si="682">SUM(O142:P142)</f>
        <v>2466.2162857000003</v>
      </c>
      <c r="O142" s="46">
        <v>1920.6332232300001</v>
      </c>
      <c r="P142" s="46">
        <f t="shared" ref="P142" si="683">SUM(Q142:S142)</f>
        <v>545.58306246999996</v>
      </c>
      <c r="Q142" s="46">
        <v>123.34886978</v>
      </c>
      <c r="R142" s="46">
        <v>231.93307307000001</v>
      </c>
      <c r="S142" s="46">
        <v>190.30111962000001</v>
      </c>
      <c r="T142" s="46"/>
      <c r="U142" s="46"/>
      <c r="V142" s="46"/>
      <c r="W142" s="46"/>
      <c r="X142" s="46"/>
    </row>
    <row r="143" spans="1:24" hidden="1" outlineLevel="1" collapsed="1">
      <c r="A143" s="8">
        <v>44562</v>
      </c>
      <c r="B143" s="46">
        <v>7639.5432971400005</v>
      </c>
      <c r="C143" s="46">
        <f t="shared" ref="C143" si="684">I143+O143</f>
        <v>5628.86546206</v>
      </c>
      <c r="D143" s="46">
        <f t="shared" ref="D143" si="685">J143+P143</f>
        <v>2010.67783508</v>
      </c>
      <c r="E143" s="46">
        <f t="shared" ref="E143" si="686">K143+Q143</f>
        <v>1065.84762701</v>
      </c>
      <c r="F143" s="46">
        <f t="shared" ref="F143" si="687">L143+R143</f>
        <v>747.08623041999999</v>
      </c>
      <c r="G143" s="46">
        <f t="shared" ref="G143" si="688">M143+S143</f>
        <v>197.74397765000001</v>
      </c>
      <c r="H143" s="46">
        <f t="shared" ref="H143" si="689">SUM(I143:J143)</f>
        <v>4920.8537988999997</v>
      </c>
      <c r="I143" s="46">
        <v>3548.5241679400001</v>
      </c>
      <c r="J143" s="46">
        <f t="shared" ref="J143" si="690">SUM(K143:M143)</f>
        <v>1372.32963096</v>
      </c>
      <c r="K143" s="46">
        <v>869.59852619000003</v>
      </c>
      <c r="L143" s="46">
        <v>502.40582014</v>
      </c>
      <c r="M143" s="46">
        <v>0.32528463000000002</v>
      </c>
      <c r="N143" s="46">
        <f t="shared" ref="N143" si="691">SUM(O143:P143)</f>
        <v>2718.6894982399999</v>
      </c>
      <c r="O143" s="46">
        <v>2080.3412941199999</v>
      </c>
      <c r="P143" s="46">
        <f t="shared" ref="P143" si="692">SUM(Q143:S143)</f>
        <v>638.34820411999999</v>
      </c>
      <c r="Q143" s="46">
        <v>196.24910082</v>
      </c>
      <c r="R143" s="46">
        <v>244.68041027999999</v>
      </c>
      <c r="S143" s="46">
        <v>197.41869302000001</v>
      </c>
      <c r="T143" s="46"/>
      <c r="U143" s="46"/>
      <c r="V143" s="46"/>
      <c r="W143" s="46"/>
      <c r="X143" s="46"/>
    </row>
    <row r="144" spans="1:24" hidden="1" outlineLevel="1" collapsed="1">
      <c r="A144" s="8">
        <v>44593</v>
      </c>
      <c r="B144" s="46">
        <v>8038.9528004100002</v>
      </c>
      <c r="C144" s="46">
        <f t="shared" ref="C144" si="693">I144+O144</f>
        <v>6041.4644746800004</v>
      </c>
      <c r="D144" s="46">
        <f t="shared" ref="D144" si="694">J144+P144</f>
        <v>1997.4883257299998</v>
      </c>
      <c r="E144" s="46">
        <f t="shared" ref="E144" si="695">K144+Q144</f>
        <v>1107.1060593899999</v>
      </c>
      <c r="F144" s="46">
        <f t="shared" ref="F144" si="696">L144+R144</f>
        <v>685.94107186999997</v>
      </c>
      <c r="G144" s="46">
        <f t="shared" ref="G144" si="697">M144+S144</f>
        <v>204.44119447</v>
      </c>
      <c r="H144" s="46">
        <f t="shared" ref="H144" si="698">SUM(I144:J144)</f>
        <v>5507.6938791100001</v>
      </c>
      <c r="I144" s="46">
        <v>4094.7584201499999</v>
      </c>
      <c r="J144" s="46">
        <f t="shared" ref="J144" si="699">SUM(K144:M144)</f>
        <v>1412.93545896</v>
      </c>
      <c r="K144" s="46">
        <v>975.53781595999999</v>
      </c>
      <c r="L144" s="46">
        <v>437.07238587000001</v>
      </c>
      <c r="M144" s="46">
        <v>0.32525713000000001</v>
      </c>
      <c r="N144" s="46">
        <f t="shared" ref="N144" si="700">SUM(O144:P144)</f>
        <v>2531.2589213000001</v>
      </c>
      <c r="O144" s="46">
        <v>1946.7060545300001</v>
      </c>
      <c r="P144" s="46">
        <f t="shared" ref="P144" si="701">SUM(Q144:S144)</f>
        <v>584.55286676999992</v>
      </c>
      <c r="Q144" s="46">
        <v>131.56824343</v>
      </c>
      <c r="R144" s="46">
        <v>248.868686</v>
      </c>
      <c r="S144" s="46">
        <v>204.11593733999999</v>
      </c>
      <c r="T144" s="46"/>
      <c r="U144" s="46"/>
      <c r="V144" s="46"/>
      <c r="W144" s="46"/>
      <c r="X144" s="46"/>
    </row>
    <row r="145" spans="1:24" hidden="1" outlineLevel="1" collapsed="1">
      <c r="A145" s="8">
        <v>44621</v>
      </c>
      <c r="B145" s="46">
        <v>7100.4417255600001</v>
      </c>
      <c r="C145" s="46">
        <f t="shared" ref="C145" si="702">I145+O145</f>
        <v>5546.6245272199994</v>
      </c>
      <c r="D145" s="46">
        <f t="shared" ref="D145" si="703">J145+P145</f>
        <v>1553.81719834</v>
      </c>
      <c r="E145" s="46">
        <f t="shared" ref="E145" si="704">K145+Q145</f>
        <v>756.22009491999995</v>
      </c>
      <c r="F145" s="46">
        <f t="shared" ref="F145" si="705">L145+R145</f>
        <v>596.43769675999999</v>
      </c>
      <c r="G145" s="46">
        <f t="shared" ref="G145" si="706">M145+S145</f>
        <v>201.15940666</v>
      </c>
      <c r="H145" s="46">
        <f t="shared" ref="H145" si="707">SUM(I145:J145)</f>
        <v>4647.3512246499995</v>
      </c>
      <c r="I145" s="46">
        <v>3566.0435030999997</v>
      </c>
      <c r="J145" s="46">
        <f t="shared" ref="J145" si="708">SUM(K145:M145)</f>
        <v>1081.30772155</v>
      </c>
      <c r="K145" s="46">
        <v>728.47836014999996</v>
      </c>
      <c r="L145" s="46">
        <v>352.50407675999998</v>
      </c>
      <c r="M145" s="46">
        <v>0.32528464000000001</v>
      </c>
      <c r="N145" s="46">
        <f t="shared" ref="N145" si="709">SUM(O145:P145)</f>
        <v>2453.0905009099997</v>
      </c>
      <c r="O145" s="46">
        <v>1980.5810241199999</v>
      </c>
      <c r="P145" s="46">
        <f t="shared" ref="P145" si="710">SUM(Q145:S145)</f>
        <v>472.50947679000001</v>
      </c>
      <c r="Q145" s="46">
        <v>27.741734770000001</v>
      </c>
      <c r="R145" s="46">
        <v>243.93361999999999</v>
      </c>
      <c r="S145" s="46">
        <v>200.83412202</v>
      </c>
      <c r="T145" s="46"/>
      <c r="U145" s="46"/>
      <c r="V145" s="46"/>
      <c r="W145" s="46"/>
      <c r="X145" s="46"/>
    </row>
    <row r="146" spans="1:24" hidden="1" outlineLevel="1" collapsed="1">
      <c r="A146" s="8">
        <v>44652</v>
      </c>
      <c r="B146" s="46">
        <v>7262.6175272100008</v>
      </c>
      <c r="C146" s="46">
        <f t="shared" ref="C146" si="711">I146+O146</f>
        <v>5559.2088672700002</v>
      </c>
      <c r="D146" s="46">
        <f t="shared" ref="D146" si="712">J146+P146</f>
        <v>1703.40865994</v>
      </c>
      <c r="E146" s="46">
        <f t="shared" ref="E146" si="713">K146+Q146</f>
        <v>942.87250629999994</v>
      </c>
      <c r="F146" s="46">
        <f t="shared" ref="F146" si="714">L146+R146</f>
        <v>570.10053139000001</v>
      </c>
      <c r="G146" s="46">
        <f t="shared" ref="G146" si="715">M146+S146</f>
        <v>190.43562224999999</v>
      </c>
      <c r="H146" s="46">
        <f t="shared" ref="H146" si="716">SUM(I146:J146)</f>
        <v>4915.0975849300003</v>
      </c>
      <c r="I146" s="46">
        <v>3672.9625879200003</v>
      </c>
      <c r="J146" s="46">
        <f t="shared" ref="J146" si="717">SUM(K146:M146)</f>
        <v>1242.13499701</v>
      </c>
      <c r="K146" s="46">
        <v>912.24867327999993</v>
      </c>
      <c r="L146" s="46">
        <v>329.56104822999998</v>
      </c>
      <c r="M146" s="46">
        <v>0.3252755</v>
      </c>
      <c r="N146" s="46">
        <f t="shared" ref="N146" si="718">SUM(O146:P146)</f>
        <v>2347.5199422800001</v>
      </c>
      <c r="O146" s="46">
        <v>1886.2462793500001</v>
      </c>
      <c r="P146" s="46">
        <f t="shared" ref="P146" si="719">SUM(Q146:S146)</f>
        <v>461.27366293</v>
      </c>
      <c r="Q146" s="46">
        <v>30.623833019999999</v>
      </c>
      <c r="R146" s="46">
        <v>240.53948316</v>
      </c>
      <c r="S146" s="46">
        <v>190.11034674999999</v>
      </c>
      <c r="T146" s="46"/>
      <c r="U146" s="46"/>
      <c r="V146" s="46"/>
      <c r="W146" s="46"/>
      <c r="X146" s="46"/>
    </row>
    <row r="147" spans="1:24" hidden="1" outlineLevel="1" collapsed="1">
      <c r="A147" s="8">
        <v>44682</v>
      </c>
      <c r="B147" s="46">
        <v>7767.5461757800003</v>
      </c>
      <c r="C147" s="46">
        <f t="shared" ref="C147" si="720">I147+O147</f>
        <v>6089.8744541300002</v>
      </c>
      <c r="D147" s="46">
        <f t="shared" ref="D147" si="721">J147+P147</f>
        <v>1677.6717216499999</v>
      </c>
      <c r="E147" s="46">
        <f t="shared" ref="E147" si="722">K147+Q147</f>
        <v>883.91889020999997</v>
      </c>
      <c r="F147" s="46">
        <f t="shared" ref="F147" si="723">L147+R147</f>
        <v>598.70438449999995</v>
      </c>
      <c r="G147" s="46">
        <f t="shared" ref="G147" si="724">M147+S147</f>
        <v>195.04844694000002</v>
      </c>
      <c r="H147" s="46">
        <f t="shared" ref="H147" si="725">SUM(I147:J147)</f>
        <v>5222.3992071299999</v>
      </c>
      <c r="I147" s="46">
        <v>4122.2592869</v>
      </c>
      <c r="J147" s="46">
        <f t="shared" ref="J147" si="726">SUM(K147:M147)</f>
        <v>1100.1399202299999</v>
      </c>
      <c r="K147" s="46">
        <v>741.79169034999995</v>
      </c>
      <c r="L147" s="46">
        <v>358.02294519999998</v>
      </c>
      <c r="M147" s="46">
        <v>0.32528467999999999</v>
      </c>
      <c r="N147" s="46">
        <f t="shared" ref="N147" si="727">SUM(O147:P147)</f>
        <v>2545.14696865</v>
      </c>
      <c r="O147" s="46">
        <v>1967.61516723</v>
      </c>
      <c r="P147" s="46">
        <f t="shared" ref="P147" si="728">SUM(Q147:S147)</f>
        <v>577.53180141999997</v>
      </c>
      <c r="Q147" s="46">
        <v>142.12719985999999</v>
      </c>
      <c r="R147" s="46">
        <v>240.68143929999999</v>
      </c>
      <c r="S147" s="46">
        <v>194.72316226000001</v>
      </c>
      <c r="T147" s="46"/>
      <c r="U147" s="46"/>
      <c r="V147" s="46"/>
      <c r="W147" s="46"/>
      <c r="X147" s="46"/>
    </row>
    <row r="148" spans="1:24" hidden="1" outlineLevel="1" collapsed="1">
      <c r="A148" s="8">
        <v>44713</v>
      </c>
      <c r="B148" s="46">
        <v>7157.6237643200002</v>
      </c>
      <c r="C148" s="46">
        <f t="shared" ref="C148" si="729">I148+O148</f>
        <v>5566.4235073299997</v>
      </c>
      <c r="D148" s="46">
        <f t="shared" ref="D148" si="730">J148+P148</f>
        <v>1591.2002569900001</v>
      </c>
      <c r="E148" s="46">
        <f t="shared" ref="E148" si="731">K148+Q148</f>
        <v>700.24152649000007</v>
      </c>
      <c r="F148" s="46">
        <f t="shared" ref="F148" si="732">L148+R148</f>
        <v>700.00868452999998</v>
      </c>
      <c r="G148" s="46">
        <f t="shared" ref="G148" si="733">M148+S148</f>
        <v>190.95004596999999</v>
      </c>
      <c r="H148" s="46">
        <f t="shared" ref="H148" si="734">SUM(I148:J148)</f>
        <v>4727.41305242</v>
      </c>
      <c r="I148" s="46">
        <v>3629.9411126499999</v>
      </c>
      <c r="J148" s="46">
        <f t="shared" ref="J148" si="735">SUM(K148:M148)</f>
        <v>1097.4719397700001</v>
      </c>
      <c r="K148" s="46">
        <v>661.23510677000002</v>
      </c>
      <c r="L148" s="46">
        <v>435.91155750000001</v>
      </c>
      <c r="M148" s="46">
        <v>0.3252755</v>
      </c>
      <c r="N148" s="46">
        <f t="shared" ref="N148" si="736">SUM(O148:P148)</f>
        <v>2430.2107119000002</v>
      </c>
      <c r="O148" s="46">
        <v>1936.48239468</v>
      </c>
      <c r="P148" s="46">
        <f t="shared" ref="P148" si="737">SUM(Q148:S148)</f>
        <v>493.72831722000001</v>
      </c>
      <c r="Q148" s="46">
        <v>39.006419719999997</v>
      </c>
      <c r="R148" s="46">
        <v>264.09712703000002</v>
      </c>
      <c r="S148" s="46">
        <v>190.62477046999999</v>
      </c>
      <c r="T148" s="46"/>
      <c r="U148" s="46"/>
      <c r="V148" s="46"/>
      <c r="W148" s="46"/>
      <c r="X148" s="46"/>
    </row>
    <row r="149" spans="1:24" hidden="1" outlineLevel="1" collapsed="1">
      <c r="A149" s="8">
        <v>44743</v>
      </c>
      <c r="B149" s="46">
        <v>7226.6390701</v>
      </c>
      <c r="C149" s="46">
        <f t="shared" ref="C149" si="738">I149+O149</f>
        <v>5514.5114006500007</v>
      </c>
      <c r="D149" s="46">
        <f t="shared" ref="D149" si="739">J149+P149</f>
        <v>1712.1276694499998</v>
      </c>
      <c r="E149" s="46">
        <f t="shared" ref="E149" si="740">K149+Q149</f>
        <v>695.37408635000008</v>
      </c>
      <c r="F149" s="46">
        <f t="shared" ref="F149" si="741">L149+R149</f>
        <v>786.47155307999992</v>
      </c>
      <c r="G149" s="46">
        <f t="shared" ref="G149" si="742">M149+S149</f>
        <v>230.28203001999998</v>
      </c>
      <c r="H149" s="46">
        <f t="shared" ref="H149" si="743">SUM(I149:J149)</f>
        <v>4259.1303658400002</v>
      </c>
      <c r="I149" s="46">
        <v>3191.0191363100002</v>
      </c>
      <c r="J149" s="46">
        <f t="shared" ref="J149" si="744">SUM(K149:M149)</f>
        <v>1068.1112295299999</v>
      </c>
      <c r="K149" s="46">
        <v>654.24863930000004</v>
      </c>
      <c r="L149" s="46">
        <v>413.5373055</v>
      </c>
      <c r="M149" s="46">
        <v>0.32528473000000002</v>
      </c>
      <c r="N149" s="46">
        <f t="shared" ref="N149" si="745">SUM(O149:P149)</f>
        <v>2967.5087042599998</v>
      </c>
      <c r="O149" s="46">
        <v>2323.49226434</v>
      </c>
      <c r="P149" s="46">
        <f t="shared" ref="P149" si="746">SUM(Q149:S149)</f>
        <v>644.01643991999993</v>
      </c>
      <c r="Q149" s="46">
        <v>41.125447049999998</v>
      </c>
      <c r="R149" s="46">
        <v>372.93424757999998</v>
      </c>
      <c r="S149" s="46">
        <v>229.95674528999999</v>
      </c>
      <c r="T149" s="46"/>
      <c r="U149" s="46"/>
      <c r="V149" s="46"/>
      <c r="W149" s="46"/>
      <c r="X149" s="46"/>
    </row>
    <row r="150" spans="1:24" hidden="1" outlineLevel="1" collapsed="1">
      <c r="A150" s="8">
        <v>44774</v>
      </c>
      <c r="B150" s="46">
        <v>7460.0913995300007</v>
      </c>
      <c r="C150" s="46">
        <f t="shared" ref="C150" si="747">I150+O150</f>
        <v>5597.2360335200001</v>
      </c>
      <c r="D150" s="46">
        <f t="shared" ref="D150" si="748">J150+P150</f>
        <v>1862.8553660100001</v>
      </c>
      <c r="E150" s="46">
        <f t="shared" ref="E150" si="749">K150+Q150</f>
        <v>673.44735047000006</v>
      </c>
      <c r="F150" s="46">
        <f t="shared" ref="F150" si="750">L150+R150</f>
        <v>981.43774994</v>
      </c>
      <c r="G150" s="46">
        <f t="shared" ref="G150" si="751">M150+S150</f>
        <v>207.97026559999998</v>
      </c>
      <c r="H150" s="46">
        <f t="shared" ref="H150" si="752">SUM(I150:J150)</f>
        <v>4505.5448729899999</v>
      </c>
      <c r="I150" s="46">
        <v>3469.6870677800002</v>
      </c>
      <c r="J150" s="46">
        <f t="shared" ref="J150" si="753">SUM(K150:M150)</f>
        <v>1035.8578052099999</v>
      </c>
      <c r="K150" s="46">
        <v>627.73647155000003</v>
      </c>
      <c r="L150" s="46">
        <v>407.86604898000002</v>
      </c>
      <c r="M150" s="46">
        <v>0.25528467999999999</v>
      </c>
      <c r="N150" s="46">
        <f t="shared" ref="N150" si="754">SUM(O150:P150)</f>
        <v>2954.5465265399998</v>
      </c>
      <c r="O150" s="46">
        <v>2127.5489657399999</v>
      </c>
      <c r="P150" s="46">
        <f t="shared" ref="P150" si="755">SUM(Q150:S150)</f>
        <v>826.99756080000009</v>
      </c>
      <c r="Q150" s="46">
        <v>45.710878919999999</v>
      </c>
      <c r="R150" s="46">
        <v>573.57170096000004</v>
      </c>
      <c r="S150" s="46">
        <v>207.71498091999999</v>
      </c>
      <c r="T150" s="46"/>
      <c r="U150" s="46"/>
      <c r="V150" s="46"/>
      <c r="W150" s="46"/>
      <c r="X150" s="46"/>
    </row>
    <row r="151" spans="1:24" hidden="1" outlineLevel="1" collapsed="1">
      <c r="A151" s="8">
        <v>44805</v>
      </c>
      <c r="B151" s="46">
        <v>7542.4525516200001</v>
      </c>
      <c r="C151" s="46">
        <f t="shared" ref="C151" si="756">I151+O151</f>
        <v>5647.1539920300002</v>
      </c>
      <c r="D151" s="46">
        <f t="shared" ref="D151" si="757">J151+P151</f>
        <v>1895.29855959</v>
      </c>
      <c r="E151" s="46">
        <f t="shared" ref="E151" si="758">K151+Q151</f>
        <v>673.32737076000001</v>
      </c>
      <c r="F151" s="46">
        <f t="shared" ref="F151" si="759">L151+R151</f>
        <v>1020.10352601</v>
      </c>
      <c r="G151" s="46">
        <f t="shared" ref="G151" si="760">M151+S151</f>
        <v>201.86766282000002</v>
      </c>
      <c r="H151" s="46">
        <f t="shared" ref="H151" si="761">SUM(I151:J151)</f>
        <v>4571.3150874399998</v>
      </c>
      <c r="I151" s="46">
        <v>3531.48207318</v>
      </c>
      <c r="J151" s="46">
        <f t="shared" ref="J151" si="762">SUM(K151:M151)</f>
        <v>1039.83301426</v>
      </c>
      <c r="K151" s="46">
        <v>627.73717413999998</v>
      </c>
      <c r="L151" s="46">
        <v>411.84056458000003</v>
      </c>
      <c r="M151" s="46">
        <v>0.25527554000000002</v>
      </c>
      <c r="N151" s="46">
        <f t="shared" ref="N151" si="763">SUM(O151:P151)</f>
        <v>2971.1374641799998</v>
      </c>
      <c r="O151" s="46">
        <v>2115.6719188499997</v>
      </c>
      <c r="P151" s="46">
        <f t="shared" ref="P151" si="764">SUM(Q151:S151)</f>
        <v>855.46554533000005</v>
      </c>
      <c r="Q151" s="46">
        <v>45.59019662</v>
      </c>
      <c r="R151" s="46">
        <v>608.26296143000002</v>
      </c>
      <c r="S151" s="46">
        <v>201.61238728000001</v>
      </c>
      <c r="T151" s="46"/>
      <c r="U151" s="46"/>
      <c r="V151" s="46"/>
      <c r="W151" s="46"/>
      <c r="X151" s="46"/>
    </row>
    <row r="152" spans="1:24" hidden="1" outlineLevel="1" collapsed="1">
      <c r="A152" s="8">
        <v>44835</v>
      </c>
      <c r="B152" s="46">
        <v>7892.6718851699998</v>
      </c>
      <c r="C152" s="46">
        <f t="shared" ref="C152" si="765">I152+O152</f>
        <v>6272.5961883299997</v>
      </c>
      <c r="D152" s="46">
        <f t="shared" ref="D152" si="766">J152+P152</f>
        <v>1620.0756968399999</v>
      </c>
      <c r="E152" s="46">
        <f t="shared" ref="E152" si="767">K152+Q152</f>
        <v>673.39419484999996</v>
      </c>
      <c r="F152" s="46">
        <f t="shared" ref="F152" si="768">L152+R152</f>
        <v>740.08688112999994</v>
      </c>
      <c r="G152" s="46">
        <f t="shared" ref="G152" si="769">M152+S152</f>
        <v>206.59462086000002</v>
      </c>
      <c r="H152" s="46">
        <f t="shared" ref="H152" si="770">SUM(I152:J152)</f>
        <v>4729.0880861699998</v>
      </c>
      <c r="I152" s="46">
        <v>3722.4064708299998</v>
      </c>
      <c r="J152" s="46">
        <f t="shared" ref="J152" si="771">SUM(K152:M152)</f>
        <v>1006.6816153399999</v>
      </c>
      <c r="K152" s="46">
        <v>630.81783827999993</v>
      </c>
      <c r="L152" s="46">
        <v>375.60849235000001</v>
      </c>
      <c r="M152" s="46">
        <v>0.25528471000000003</v>
      </c>
      <c r="N152" s="46">
        <f t="shared" ref="N152" si="772">SUM(O152:P152)</f>
        <v>3163.583799</v>
      </c>
      <c r="O152" s="46">
        <v>2550.1897174999999</v>
      </c>
      <c r="P152" s="46">
        <f t="shared" ref="P152" si="773">SUM(Q152:S152)</f>
        <v>613.39408149999997</v>
      </c>
      <c r="Q152" s="46">
        <v>42.576356570000002</v>
      </c>
      <c r="R152" s="46">
        <v>364.47838877999999</v>
      </c>
      <c r="S152" s="46">
        <v>206.33933615000001</v>
      </c>
      <c r="T152" s="46"/>
      <c r="U152" s="46"/>
      <c r="V152" s="46"/>
      <c r="W152" s="46"/>
      <c r="X152" s="46"/>
    </row>
    <row r="153" spans="1:24" hidden="1" outlineLevel="1" collapsed="1">
      <c r="A153" s="8">
        <v>44866</v>
      </c>
      <c r="B153" s="46">
        <v>7878.8895843299997</v>
      </c>
      <c r="C153" s="46">
        <f t="shared" ref="C153" si="774">I153+O153</f>
        <v>6370.3626187</v>
      </c>
      <c r="D153" s="46">
        <f t="shared" ref="D153" si="775">J153+P153</f>
        <v>1508.5269656299999</v>
      </c>
      <c r="E153" s="46">
        <f t="shared" ref="E153" si="776">K153+Q153</f>
        <v>594.22822785000005</v>
      </c>
      <c r="F153" s="46">
        <f t="shared" ref="F153" si="777">L153+R153</f>
        <v>700.97365939999997</v>
      </c>
      <c r="G153" s="46">
        <f t="shared" ref="G153" si="778">M153+S153</f>
        <v>213.32507838000001</v>
      </c>
      <c r="H153" s="46">
        <f t="shared" ref="H153" si="779">SUM(I153:J153)</f>
        <v>4571.3405613100003</v>
      </c>
      <c r="I153" s="46">
        <v>3680.0791639200002</v>
      </c>
      <c r="J153" s="46">
        <f t="shared" ref="J153" si="780">SUM(K153:M153)</f>
        <v>891.26139738999996</v>
      </c>
      <c r="K153" s="46">
        <v>566.3258002</v>
      </c>
      <c r="L153" s="46">
        <v>324.69043177999998</v>
      </c>
      <c r="M153" s="46">
        <v>0.24516541</v>
      </c>
      <c r="N153" s="46">
        <f t="shared" ref="N153" si="781">SUM(O153:P153)</f>
        <v>3307.5490230199998</v>
      </c>
      <c r="O153" s="46">
        <v>2690.2834547799998</v>
      </c>
      <c r="P153" s="46">
        <f t="shared" ref="P153" si="782">SUM(Q153:S153)</f>
        <v>617.26556823999999</v>
      </c>
      <c r="Q153" s="46">
        <v>27.90242765</v>
      </c>
      <c r="R153" s="46">
        <v>376.28322761999999</v>
      </c>
      <c r="S153" s="46">
        <v>213.07991297000001</v>
      </c>
      <c r="T153" s="46"/>
      <c r="U153" s="46"/>
      <c r="V153" s="46"/>
      <c r="W153" s="46"/>
      <c r="X153" s="46"/>
    </row>
    <row r="154" spans="1:24" hidden="1" outlineLevel="1" collapsed="1">
      <c r="A154" s="8">
        <v>44896</v>
      </c>
      <c r="B154" s="46">
        <v>7881.7948231400005</v>
      </c>
      <c r="C154" s="46">
        <f t="shared" ref="C154" si="783">I154+O154</f>
        <v>6308.5420300300002</v>
      </c>
      <c r="D154" s="46">
        <f t="shared" ref="D154" si="784">J154+P154</f>
        <v>1573.2527931099999</v>
      </c>
      <c r="E154" s="46">
        <f t="shared" ref="E154" si="785">K154+Q154</f>
        <v>643.34818170999995</v>
      </c>
      <c r="F154" s="46">
        <f t="shared" ref="F154" si="786">L154+R154</f>
        <v>711.16115507999996</v>
      </c>
      <c r="G154" s="46">
        <f t="shared" ref="G154" si="787">M154+S154</f>
        <v>218.74345632000001</v>
      </c>
      <c r="H154" s="46">
        <f t="shared" ref="H154" si="788">SUM(I154:J154)</f>
        <v>4592.9199540700001</v>
      </c>
      <c r="I154" s="46">
        <v>3658.8021245600003</v>
      </c>
      <c r="J154" s="46">
        <f t="shared" ref="J154" si="789">SUM(K154:M154)</f>
        <v>934.11782950999986</v>
      </c>
      <c r="K154" s="46">
        <v>615.07883477999997</v>
      </c>
      <c r="L154" s="46">
        <v>319.03899472999996</v>
      </c>
      <c r="M154" s="46">
        <v>0</v>
      </c>
      <c r="N154" s="46">
        <f t="shared" ref="N154" si="790">SUM(O154:P154)</f>
        <v>3288.8748690699999</v>
      </c>
      <c r="O154" s="46">
        <v>2649.7399054699999</v>
      </c>
      <c r="P154" s="46">
        <f t="shared" ref="P154" si="791">SUM(Q154:S154)</f>
        <v>639.13496359999999</v>
      </c>
      <c r="Q154" s="46">
        <v>28.269346930000001</v>
      </c>
      <c r="R154" s="46">
        <v>392.12216035</v>
      </c>
      <c r="S154" s="46">
        <v>218.74345632000001</v>
      </c>
      <c r="T154" s="46"/>
      <c r="U154" s="46"/>
      <c r="V154" s="46"/>
      <c r="W154" s="46"/>
      <c r="X154" s="46"/>
    </row>
    <row r="155" spans="1:24" hidden="1" outlineLevel="1" collapsed="1">
      <c r="A155" s="8">
        <v>44927</v>
      </c>
      <c r="B155" s="46">
        <v>8310.3319349899994</v>
      </c>
      <c r="C155" s="46">
        <f t="shared" ref="C155" si="792">I155+O155</f>
        <v>6679.9071104300001</v>
      </c>
      <c r="D155" s="46">
        <f t="shared" ref="D155" si="793">J155+P155</f>
        <v>1630.4248245600002</v>
      </c>
      <c r="E155" s="46">
        <f t="shared" ref="E155" si="794">K155+Q155</f>
        <v>637.65614960999994</v>
      </c>
      <c r="F155" s="46">
        <f t="shared" ref="F155" si="795">L155+R155</f>
        <v>768.87483326999995</v>
      </c>
      <c r="G155" s="46">
        <f t="shared" ref="G155" si="796">M155+S155</f>
        <v>223.89384168000001</v>
      </c>
      <c r="H155" s="46">
        <f t="shared" ref="H155" si="797">SUM(I155:J155)</f>
        <v>4984.8002965300002</v>
      </c>
      <c r="I155" s="46">
        <v>4011.5248811599999</v>
      </c>
      <c r="J155" s="46">
        <f t="shared" ref="J155" si="798">SUM(K155:M155)</f>
        <v>973.27541537000002</v>
      </c>
      <c r="K155" s="46">
        <v>597.73705933999997</v>
      </c>
      <c r="L155" s="46">
        <v>375.53835602999999</v>
      </c>
      <c r="M155" s="46">
        <v>0</v>
      </c>
      <c r="N155" s="46">
        <f t="shared" ref="N155" si="799">SUM(O155:P155)</f>
        <v>3325.5316384600001</v>
      </c>
      <c r="O155" s="46">
        <v>2668.3822292700002</v>
      </c>
      <c r="P155" s="46">
        <f t="shared" ref="P155" si="800">SUM(Q155:S155)</f>
        <v>657.14940919000003</v>
      </c>
      <c r="Q155" s="46">
        <v>39.919090269999998</v>
      </c>
      <c r="R155" s="46">
        <v>393.33647724000002</v>
      </c>
      <c r="S155" s="46">
        <v>223.89384168000001</v>
      </c>
      <c r="T155" s="46"/>
      <c r="U155" s="46"/>
      <c r="V155" s="46"/>
      <c r="W155" s="46"/>
      <c r="X155" s="46"/>
    </row>
    <row r="156" spans="1:24" hidden="1" outlineLevel="1" collapsed="1">
      <c r="A156" s="8">
        <v>44958</v>
      </c>
      <c r="B156" s="46">
        <v>9013.770779980001</v>
      </c>
      <c r="C156" s="46">
        <f t="shared" ref="C156" si="801">I156+O156</f>
        <v>6183.1409580200007</v>
      </c>
      <c r="D156" s="46">
        <f t="shared" ref="D156" si="802">J156+P156</f>
        <v>2830.6298219599998</v>
      </c>
      <c r="E156" s="46">
        <f t="shared" ref="E156" si="803">K156+Q156</f>
        <v>1877.94502904</v>
      </c>
      <c r="F156" s="46">
        <f t="shared" ref="F156" si="804">L156+R156</f>
        <v>741.89377207000007</v>
      </c>
      <c r="G156" s="46">
        <f t="shared" ref="G156" si="805">M156+S156</f>
        <v>210.79102085</v>
      </c>
      <c r="H156" s="46">
        <f t="shared" ref="H156" si="806">SUM(I156:J156)</f>
        <v>5551.3052322300009</v>
      </c>
      <c r="I156" s="46">
        <v>4241.8194528700005</v>
      </c>
      <c r="J156" s="46">
        <f t="shared" ref="J156" si="807">SUM(K156:M156)</f>
        <v>1309.4857793599999</v>
      </c>
      <c r="K156" s="46">
        <v>881.94270272999995</v>
      </c>
      <c r="L156" s="46">
        <v>427.54307663000003</v>
      </c>
      <c r="M156" s="46">
        <v>0</v>
      </c>
      <c r="N156" s="46">
        <f t="shared" ref="N156" si="808">SUM(O156:P156)</f>
        <v>3462.46554775</v>
      </c>
      <c r="O156" s="46">
        <v>1941.3215051499999</v>
      </c>
      <c r="P156" s="46">
        <f t="shared" ref="P156" si="809">SUM(Q156:S156)</f>
        <v>1521.1440425999999</v>
      </c>
      <c r="Q156" s="46">
        <v>996.00232630999994</v>
      </c>
      <c r="R156" s="46">
        <v>314.35069543999998</v>
      </c>
      <c r="S156" s="46">
        <v>210.79102085</v>
      </c>
      <c r="T156" s="46"/>
      <c r="U156" s="46"/>
      <c r="V156" s="46"/>
      <c r="W156" s="46"/>
      <c r="X156" s="46"/>
    </row>
    <row r="157" spans="1:24" hidden="1" outlineLevel="1" collapsed="1">
      <c r="A157" s="8">
        <v>44986</v>
      </c>
      <c r="B157" s="46">
        <v>8944.0734763</v>
      </c>
      <c r="C157" s="46">
        <f t="shared" ref="C157" si="810">I157+O157</f>
        <v>5569.3665037400006</v>
      </c>
      <c r="D157" s="46">
        <f t="shared" ref="D157" si="811">J157+P157</f>
        <v>3374.7069725600004</v>
      </c>
      <c r="E157" s="46">
        <f t="shared" ref="E157" si="812">K157+Q157</f>
        <v>2527.0356453300001</v>
      </c>
      <c r="F157" s="46">
        <f t="shared" ref="F157" si="813">L157+R157</f>
        <v>630.53622984000003</v>
      </c>
      <c r="G157" s="46">
        <f t="shared" ref="G157" si="814">M157+S157</f>
        <v>217.13509739</v>
      </c>
      <c r="H157" s="46">
        <f t="shared" ref="H157" si="815">SUM(I157:J157)</f>
        <v>5525.6369209100003</v>
      </c>
      <c r="I157" s="46">
        <v>3821.5450770900002</v>
      </c>
      <c r="J157" s="46">
        <f t="shared" ref="J157" si="816">SUM(K157:M157)</f>
        <v>1704.0918438200001</v>
      </c>
      <c r="K157" s="46">
        <v>1337.1200909600002</v>
      </c>
      <c r="L157" s="46">
        <v>366.97175285999998</v>
      </c>
      <c r="M157" s="46">
        <v>0</v>
      </c>
      <c r="N157" s="46">
        <f t="shared" ref="N157" si="817">SUM(O157:P157)</f>
        <v>3418.4365553900002</v>
      </c>
      <c r="O157" s="46">
        <v>1747.8214266500001</v>
      </c>
      <c r="P157" s="46">
        <f t="shared" ref="P157" si="818">SUM(Q157:S157)</f>
        <v>1670.61512874</v>
      </c>
      <c r="Q157" s="46">
        <v>1189.9155543700001</v>
      </c>
      <c r="R157" s="46">
        <v>263.56447697999999</v>
      </c>
      <c r="S157" s="46">
        <v>217.13509739</v>
      </c>
      <c r="T157" s="46"/>
      <c r="U157" s="46"/>
      <c r="V157" s="46"/>
      <c r="W157" s="46"/>
      <c r="X157" s="46"/>
    </row>
    <row r="158" spans="1:24" hidden="1" outlineLevel="1" collapsed="1">
      <c r="A158" s="8">
        <v>45017</v>
      </c>
      <c r="B158" s="46">
        <v>9558.4598513599994</v>
      </c>
      <c r="C158" s="46">
        <f t="shared" ref="C158" si="819">I158+O158</f>
        <v>6029.54133525</v>
      </c>
      <c r="D158" s="46">
        <f t="shared" ref="D158" si="820">J158+P158</f>
        <v>3528.9185161100004</v>
      </c>
      <c r="E158" s="46">
        <f t="shared" ref="E158" si="821">K158+Q158</f>
        <v>2895.8749312600003</v>
      </c>
      <c r="F158" s="46">
        <f t="shared" ref="F158" si="822">L158+R158</f>
        <v>549.29981510000005</v>
      </c>
      <c r="G158" s="46">
        <f t="shared" ref="G158" si="823">M158+S158</f>
        <v>83.743769749999998</v>
      </c>
      <c r="H158" s="46">
        <f t="shared" ref="H158" si="824">SUM(I158:J158)</f>
        <v>6014.5309293299997</v>
      </c>
      <c r="I158" s="46">
        <v>4272.86683472</v>
      </c>
      <c r="J158" s="46">
        <f t="shared" ref="J158" si="825">SUM(K158:M158)</f>
        <v>1741.6640946100001</v>
      </c>
      <c r="K158" s="46">
        <v>1456.60098651</v>
      </c>
      <c r="L158" s="46">
        <v>285.06310810000002</v>
      </c>
      <c r="M158" s="46">
        <v>0</v>
      </c>
      <c r="N158" s="46">
        <f t="shared" ref="N158" si="826">SUM(O158:P158)</f>
        <v>3543.9289220299997</v>
      </c>
      <c r="O158" s="46">
        <v>1756.6745005299999</v>
      </c>
      <c r="P158" s="46">
        <f t="shared" ref="P158" si="827">SUM(Q158:S158)</f>
        <v>1787.2544215</v>
      </c>
      <c r="Q158" s="46">
        <v>1439.2739447500001</v>
      </c>
      <c r="R158" s="46">
        <v>264.23670700000002</v>
      </c>
      <c r="S158" s="46">
        <v>83.743769749999998</v>
      </c>
      <c r="T158" s="46"/>
      <c r="U158" s="46"/>
      <c r="V158" s="46"/>
      <c r="W158" s="46"/>
      <c r="X158" s="46"/>
    </row>
    <row r="159" spans="1:24" hidden="1" outlineLevel="1" collapsed="1">
      <c r="A159" s="8">
        <v>45047</v>
      </c>
      <c r="B159" s="46">
        <v>9742.4674371700003</v>
      </c>
      <c r="C159" s="46">
        <f t="shared" ref="C159" si="828">I159+O159</f>
        <v>6323.9573726799999</v>
      </c>
      <c r="D159" s="46">
        <f t="shared" ref="D159" si="829">J159+P159</f>
        <v>3418.5100644900003</v>
      </c>
      <c r="E159" s="46">
        <f t="shared" ref="E159" si="830">K159+Q159</f>
        <v>2805.9185904699998</v>
      </c>
      <c r="F159" s="46">
        <f t="shared" ref="F159" si="831">L159+R159</f>
        <v>530.90127576999998</v>
      </c>
      <c r="G159" s="46">
        <f t="shared" ref="G159" si="832">M159+S159</f>
        <v>81.690198249999995</v>
      </c>
      <c r="H159" s="46">
        <f t="shared" ref="H159" si="833">SUM(I159:J159)</f>
        <v>6270.5825296200001</v>
      </c>
      <c r="I159" s="46">
        <v>4385.8620800199997</v>
      </c>
      <c r="J159" s="46">
        <f t="shared" ref="J159" si="834">SUM(K159:M159)</f>
        <v>1884.7204496000002</v>
      </c>
      <c r="K159" s="46">
        <v>1618.7436548400001</v>
      </c>
      <c r="L159" s="46">
        <v>265.97679476000002</v>
      </c>
      <c r="M159" s="46">
        <v>0</v>
      </c>
      <c r="N159" s="46">
        <f t="shared" ref="N159" si="835">SUM(O159:P159)</f>
        <v>3471.8849075500002</v>
      </c>
      <c r="O159" s="46">
        <v>1938.09529266</v>
      </c>
      <c r="P159" s="46">
        <f t="shared" ref="P159" si="836">SUM(Q159:S159)</f>
        <v>1533.7896148900002</v>
      </c>
      <c r="Q159" s="46">
        <v>1187.1749356299999</v>
      </c>
      <c r="R159" s="46">
        <v>264.92448101000002</v>
      </c>
      <c r="S159" s="46">
        <v>81.690198249999995</v>
      </c>
      <c r="T159" s="46"/>
      <c r="U159" s="46"/>
      <c r="V159" s="46"/>
      <c r="W159" s="46"/>
      <c r="X159" s="46"/>
    </row>
    <row r="160" spans="1:24" hidden="1" outlineLevel="1" collapsed="1">
      <c r="A160" s="8">
        <v>45078</v>
      </c>
      <c r="B160" s="46">
        <v>9088.6811225100009</v>
      </c>
      <c r="C160" s="46">
        <f t="shared" ref="C160" si="837">I160+O160</f>
        <v>5307.32658051</v>
      </c>
      <c r="D160" s="46">
        <f t="shared" ref="D160" si="838">J160+P160</f>
        <v>3781.354542</v>
      </c>
      <c r="E160" s="46">
        <f t="shared" ref="E160" si="839">K160+Q160</f>
        <v>3252.9042846700004</v>
      </c>
      <c r="F160" s="46">
        <f t="shared" ref="F160" si="840">L160+R160</f>
        <v>472.97588946000002</v>
      </c>
      <c r="G160" s="46">
        <f t="shared" ref="G160" si="841">M160+S160</f>
        <v>55.474367870000002</v>
      </c>
      <c r="H160" s="46">
        <f t="shared" ref="H160" si="842">SUM(I160:J160)</f>
        <v>5705.3446669599998</v>
      </c>
      <c r="I160" s="46">
        <v>3717.6950349399999</v>
      </c>
      <c r="J160" s="46">
        <f t="shared" ref="J160" si="843">SUM(K160:M160)</f>
        <v>1987.6496320200001</v>
      </c>
      <c r="K160" s="46">
        <v>1780.2747589000001</v>
      </c>
      <c r="L160" s="46">
        <v>207.37487312000002</v>
      </c>
      <c r="M160" s="46">
        <v>0</v>
      </c>
      <c r="N160" s="46">
        <f t="shared" ref="N160" si="844">SUM(O160:P160)</f>
        <v>3383.3364555500002</v>
      </c>
      <c r="O160" s="46">
        <v>1589.6315455700001</v>
      </c>
      <c r="P160" s="46">
        <f t="shared" ref="P160" si="845">SUM(Q160:S160)</f>
        <v>1793.7049099799999</v>
      </c>
      <c r="Q160" s="46">
        <v>1472.6295257700001</v>
      </c>
      <c r="R160" s="46">
        <v>265.60101634</v>
      </c>
      <c r="S160" s="46">
        <v>55.474367870000002</v>
      </c>
      <c r="T160" s="46"/>
      <c r="U160" s="46"/>
      <c r="V160" s="46"/>
      <c r="W160" s="46"/>
      <c r="X160" s="46"/>
    </row>
    <row r="161" spans="1:24" hidden="1" outlineLevel="1" collapsed="1">
      <c r="A161" s="8">
        <v>45108</v>
      </c>
      <c r="B161" s="46">
        <v>9631.588592009999</v>
      </c>
      <c r="C161" s="46">
        <f t="shared" ref="C161" si="846">I161+O161</f>
        <v>5857.5813969899991</v>
      </c>
      <c r="D161" s="46">
        <f t="shared" ref="D161" si="847">J161+P161</f>
        <v>3774.0071950199999</v>
      </c>
      <c r="E161" s="46">
        <f t="shared" ref="E161" si="848">K161+Q161</f>
        <v>3282.0266235999998</v>
      </c>
      <c r="F161" s="46">
        <f t="shared" ref="F161" si="849">L161+R161</f>
        <v>436.19361731999999</v>
      </c>
      <c r="G161" s="46">
        <f t="shared" ref="G161" si="850">M161+S161</f>
        <v>55.786954100000003</v>
      </c>
      <c r="H161" s="46">
        <f t="shared" ref="H161" si="851">SUM(I161:J161)</f>
        <v>6296.1501400199995</v>
      </c>
      <c r="I161" s="46">
        <v>4380.9218838399993</v>
      </c>
      <c r="J161" s="46">
        <f t="shared" ref="J161" si="852">SUM(K161:M161)</f>
        <v>1915.2282561799998</v>
      </c>
      <c r="K161" s="46">
        <v>1733.7935533499999</v>
      </c>
      <c r="L161" s="46">
        <v>181.43470282999999</v>
      </c>
      <c r="M161" s="46">
        <v>0</v>
      </c>
      <c r="N161" s="46">
        <f t="shared" ref="N161" si="853">SUM(O161:P161)</f>
        <v>3335.43845199</v>
      </c>
      <c r="O161" s="46">
        <v>1476.6595131499998</v>
      </c>
      <c r="P161" s="46">
        <f t="shared" ref="P161" si="854">SUM(Q161:S161)</f>
        <v>1858.7789388400001</v>
      </c>
      <c r="Q161" s="46">
        <v>1548.2330702500001</v>
      </c>
      <c r="R161" s="46">
        <v>254.75891449</v>
      </c>
      <c r="S161" s="46">
        <v>55.786954100000003</v>
      </c>
      <c r="T161" s="46"/>
      <c r="U161" s="46"/>
      <c r="V161" s="46"/>
      <c r="W161" s="46"/>
      <c r="X161" s="46"/>
    </row>
    <row r="162" spans="1:24" hidden="1" outlineLevel="1" collapsed="1">
      <c r="A162" s="8">
        <v>45139</v>
      </c>
      <c r="B162" s="46">
        <v>9618.2755977100005</v>
      </c>
      <c r="C162" s="46">
        <f t="shared" ref="C162" si="855">I162+O162</f>
        <v>4876.5673476600005</v>
      </c>
      <c r="D162" s="46">
        <f t="shared" ref="D162" si="856">J162+P162</f>
        <v>4741.7082500500001</v>
      </c>
      <c r="E162" s="46">
        <f t="shared" ref="E162" si="857">K162+Q162</f>
        <v>4470.8327746699997</v>
      </c>
      <c r="F162" s="46">
        <f t="shared" ref="F162" si="858">L162+R162</f>
        <v>214.07093759000003</v>
      </c>
      <c r="G162" s="46">
        <f t="shared" ref="G162" si="859">M162+S162</f>
        <v>56.804537789999998</v>
      </c>
      <c r="H162" s="46">
        <f t="shared" ref="H162" si="860">SUM(I162:J162)</f>
        <v>6194.95973985</v>
      </c>
      <c r="I162" s="46">
        <v>3719.44367852</v>
      </c>
      <c r="J162" s="46">
        <f t="shared" ref="J162" si="861">SUM(K162:M162)</f>
        <v>2475.51606133</v>
      </c>
      <c r="K162" s="46">
        <v>2310.0986686400001</v>
      </c>
      <c r="L162" s="46">
        <v>165.41739269000001</v>
      </c>
      <c r="M162" s="46">
        <v>0</v>
      </c>
      <c r="N162" s="46">
        <f t="shared" ref="N162" si="862">SUM(O162:P162)</f>
        <v>3423.3158578599996</v>
      </c>
      <c r="O162" s="46">
        <v>1157.1236691399999</v>
      </c>
      <c r="P162" s="46">
        <f t="shared" ref="P162" si="863">SUM(Q162:S162)</f>
        <v>2266.1921887199996</v>
      </c>
      <c r="Q162" s="46">
        <v>2160.73410603</v>
      </c>
      <c r="R162" s="46">
        <v>48.6535449</v>
      </c>
      <c r="S162" s="46">
        <v>56.804537789999998</v>
      </c>
      <c r="T162" s="46"/>
      <c r="U162" s="46"/>
      <c r="V162" s="46"/>
      <c r="W162" s="46"/>
      <c r="X162" s="46"/>
    </row>
    <row r="163" spans="1:24" hidden="1" outlineLevel="1" collapsed="1">
      <c r="A163" s="8">
        <v>45170</v>
      </c>
      <c r="B163" s="46">
        <v>9243.4424508500015</v>
      </c>
      <c r="C163" s="46">
        <f t="shared" ref="C163" si="864">I163+O163</f>
        <v>4588.2768201500003</v>
      </c>
      <c r="D163" s="46">
        <f t="shared" ref="D163" si="865">J163+P163</f>
        <v>4655.1656307000003</v>
      </c>
      <c r="E163" s="46">
        <f t="shared" ref="E163" si="866">K163+Q163</f>
        <v>4427.7380446000006</v>
      </c>
      <c r="F163" s="46">
        <f t="shared" ref="F163" si="867">L163+R163</f>
        <v>172.09390789</v>
      </c>
      <c r="G163" s="46">
        <f t="shared" ref="G163" si="868">M163+S163</f>
        <v>55.333678210000002</v>
      </c>
      <c r="H163" s="46">
        <f t="shared" ref="H163" si="869">SUM(I163:J163)</f>
        <v>5779.3893572399993</v>
      </c>
      <c r="I163" s="46">
        <v>3433.1053089100001</v>
      </c>
      <c r="J163" s="46">
        <f t="shared" ref="J163" si="870">SUM(K163:M163)</f>
        <v>2346.2840483299997</v>
      </c>
      <c r="K163" s="46">
        <v>2222.73117624</v>
      </c>
      <c r="L163" s="46">
        <v>123.53566814</v>
      </c>
      <c r="M163" s="46">
        <v>1.7203949999999999E-2</v>
      </c>
      <c r="N163" s="46">
        <f t="shared" ref="N163" si="871">SUM(O163:P163)</f>
        <v>3464.0530936100004</v>
      </c>
      <c r="O163" s="46">
        <v>1155.17151124</v>
      </c>
      <c r="P163" s="46">
        <f t="shared" ref="P163" si="872">SUM(Q163:S163)</f>
        <v>2308.8815823700006</v>
      </c>
      <c r="Q163" s="46">
        <v>2205.0068683600002</v>
      </c>
      <c r="R163" s="46">
        <v>48.558239749999998</v>
      </c>
      <c r="S163" s="46">
        <v>55.31647426</v>
      </c>
      <c r="T163" s="46"/>
      <c r="U163" s="46"/>
      <c r="V163" s="46"/>
      <c r="W163" s="46"/>
      <c r="X163" s="46"/>
    </row>
    <row r="164" spans="1:24" hidden="1" outlineLevel="1" collapsed="1">
      <c r="A164" s="8">
        <v>45200</v>
      </c>
      <c r="B164" s="46">
        <v>8952.9999671900005</v>
      </c>
      <c r="C164" s="46">
        <f t="shared" ref="C164" si="873">I164+O164</f>
        <v>4538.6485956699998</v>
      </c>
      <c r="D164" s="46">
        <f t="shared" ref="D164" si="874">J164+P164</f>
        <v>4414.3513715199997</v>
      </c>
      <c r="E164" s="46">
        <f t="shared" ref="E164" si="875">K164+Q164</f>
        <v>4220.8850354599999</v>
      </c>
      <c r="F164" s="46">
        <f t="shared" ref="F164" si="876">L164+R164</f>
        <v>138.12385941000002</v>
      </c>
      <c r="G164" s="46">
        <f t="shared" ref="G164" si="877">M164+S164</f>
        <v>55.342476649999995</v>
      </c>
      <c r="H164" s="46">
        <f t="shared" ref="H164" si="878">SUM(I164:J164)</f>
        <v>5458.62356284</v>
      </c>
      <c r="I164" s="46">
        <v>3307.0537313300001</v>
      </c>
      <c r="J164" s="46">
        <f t="shared" ref="J164" si="879">SUM(K164:M164)</f>
        <v>2151.5698315099999</v>
      </c>
      <c r="K164" s="46">
        <v>2078.0059689099999</v>
      </c>
      <c r="L164" s="46">
        <v>73.500448050000003</v>
      </c>
      <c r="M164" s="46">
        <v>6.341455E-2</v>
      </c>
      <c r="N164" s="46">
        <f t="shared" ref="N164" si="880">SUM(O164:P164)</f>
        <v>3494.3764043499996</v>
      </c>
      <c r="O164" s="46">
        <v>1231.59486434</v>
      </c>
      <c r="P164" s="46">
        <f t="shared" ref="P164" si="881">SUM(Q164:S164)</f>
        <v>2262.7815400099998</v>
      </c>
      <c r="Q164" s="46">
        <v>2142.8790665500001</v>
      </c>
      <c r="R164" s="46">
        <v>64.623411360000006</v>
      </c>
      <c r="S164" s="46">
        <v>55.279062099999997</v>
      </c>
      <c r="T164" s="46"/>
      <c r="U164" s="46"/>
      <c r="V164" s="46"/>
      <c r="W164" s="46"/>
      <c r="X164" s="46"/>
    </row>
    <row r="165" spans="1:24" collapsed="1">
      <c r="A165" s="8">
        <v>45231</v>
      </c>
      <c r="B165" s="46">
        <v>9003.1387534099995</v>
      </c>
      <c r="C165" s="46">
        <f t="shared" ref="C165" si="882">I165+O165</f>
        <v>4708.7642679500004</v>
      </c>
      <c r="D165" s="46">
        <f t="shared" ref="D165" si="883">J165+P165</f>
        <v>4294.3744854600009</v>
      </c>
      <c r="E165" s="46">
        <f t="shared" ref="E165" si="884">K165+Q165</f>
        <v>4110.78674004</v>
      </c>
      <c r="F165" s="46">
        <f t="shared" ref="F165" si="885">L165+R165</f>
        <v>126.5425051</v>
      </c>
      <c r="G165" s="46">
        <f t="shared" ref="G165" si="886">M165+S165</f>
        <v>57.045240319999998</v>
      </c>
      <c r="H165" s="46">
        <f t="shared" ref="H165" si="887">SUM(I165:J165)</f>
        <v>5378.2164170699998</v>
      </c>
      <c r="I165" s="46">
        <v>3463.2729105200001</v>
      </c>
      <c r="J165" s="46">
        <f t="shared" ref="J165" si="888">SUM(K165:M165)</f>
        <v>1914.9435065500002</v>
      </c>
      <c r="K165" s="46">
        <v>1852.5071185100001</v>
      </c>
      <c r="L165" s="46">
        <v>62.34762877</v>
      </c>
      <c r="M165" s="46">
        <v>8.8759270000000001E-2</v>
      </c>
      <c r="N165" s="46">
        <f t="shared" ref="N165" si="889">SUM(O165:P165)</f>
        <v>3624.9223363400006</v>
      </c>
      <c r="O165" s="46">
        <v>1245.4913574300001</v>
      </c>
      <c r="P165" s="46">
        <f t="shared" ref="P165" si="890">SUM(Q165:S165)</f>
        <v>2379.4309789100002</v>
      </c>
      <c r="Q165" s="46">
        <v>2258.27962153</v>
      </c>
      <c r="R165" s="46">
        <v>64.19487633</v>
      </c>
      <c r="S165" s="46">
        <v>56.956481050000001</v>
      </c>
      <c r="T165" s="46"/>
      <c r="U165" s="46"/>
      <c r="V165" s="46"/>
      <c r="W165" s="46"/>
      <c r="X165" s="46"/>
    </row>
    <row r="166" spans="1:24">
      <c r="A166" s="8">
        <v>45261</v>
      </c>
      <c r="B166" s="46">
        <v>9279.3429042999996</v>
      </c>
      <c r="C166" s="46">
        <f t="shared" ref="C166" si="891">I166+O166</f>
        <v>4984.5027227299997</v>
      </c>
      <c r="D166" s="46">
        <f t="shared" ref="D166" si="892">J166+P166</f>
        <v>4294.8401815699999</v>
      </c>
      <c r="E166" s="46">
        <f t="shared" ref="E166" si="893">K166+Q166</f>
        <v>4145.85954838</v>
      </c>
      <c r="F166" s="46">
        <f t="shared" ref="F166" si="894">L166+R166</f>
        <v>88.858627510000005</v>
      </c>
      <c r="G166" s="46">
        <f t="shared" ref="G166" si="895">M166+S166</f>
        <v>60.122005680000001</v>
      </c>
      <c r="H166" s="46">
        <f t="shared" ref="H166" si="896">SUM(I166:J166)</f>
        <v>5262.0030024900007</v>
      </c>
      <c r="I166" s="46">
        <v>3397.48914453</v>
      </c>
      <c r="J166" s="46">
        <f t="shared" ref="J166" si="897">SUM(K166:M166)</f>
        <v>1864.5138579600002</v>
      </c>
      <c r="K166" s="46">
        <v>1804.8829196700001</v>
      </c>
      <c r="L166" s="46">
        <v>59.5667823</v>
      </c>
      <c r="M166" s="46">
        <v>6.4155989999999996E-2</v>
      </c>
      <c r="N166" s="46">
        <f t="shared" ref="N166" si="898">SUM(O166:P166)</f>
        <v>4017.3399018099999</v>
      </c>
      <c r="O166" s="46">
        <v>1587.0135782</v>
      </c>
      <c r="P166" s="46">
        <f t="shared" ref="P166" si="899">SUM(Q166:S166)</f>
        <v>2430.3263236099997</v>
      </c>
      <c r="Q166" s="46">
        <v>2340.9766287100001</v>
      </c>
      <c r="R166" s="46">
        <v>29.291845210000002</v>
      </c>
      <c r="S166" s="46">
        <v>60.057849689999998</v>
      </c>
      <c r="T166" s="46"/>
      <c r="U166" s="46"/>
      <c r="V166" s="46"/>
      <c r="W166" s="46"/>
      <c r="X166" s="46"/>
    </row>
    <row r="167" spans="1:24">
      <c r="A167" s="8">
        <v>45292</v>
      </c>
      <c r="B167" s="46">
        <v>9543.6429186999994</v>
      </c>
      <c r="C167" s="46">
        <f t="shared" ref="C167" si="900">I167+O167</f>
        <v>5298.5979007900005</v>
      </c>
      <c r="D167" s="46">
        <f t="shared" ref="D167" si="901">J167+P167</f>
        <v>4245.0450179099998</v>
      </c>
      <c r="E167" s="46">
        <f t="shared" ref="E167" si="902">K167+Q167</f>
        <v>4102.1014162000001</v>
      </c>
      <c r="F167" s="46">
        <f t="shared" ref="F167" si="903">L167+R167</f>
        <v>84.100770010000005</v>
      </c>
      <c r="G167" s="46">
        <f t="shared" ref="G167" si="904">M167+S167</f>
        <v>58.842831699999998</v>
      </c>
      <c r="H167" s="46">
        <f t="shared" ref="H167" si="905">SUM(I167:J167)</f>
        <v>5369.8615894599998</v>
      </c>
      <c r="I167" s="46">
        <v>3606.6873809399999</v>
      </c>
      <c r="J167" s="46">
        <f t="shared" ref="J167" si="906">SUM(K167:M167)</f>
        <v>1763.1742085200001</v>
      </c>
      <c r="K167" s="46">
        <v>1707.73907891</v>
      </c>
      <c r="L167" s="46">
        <v>55.27349049</v>
      </c>
      <c r="M167" s="46">
        <v>0.16163912</v>
      </c>
      <c r="N167" s="46">
        <f t="shared" ref="N167" si="907">SUM(O167:P167)</f>
        <v>4173.7813292400006</v>
      </c>
      <c r="O167" s="46">
        <v>1691.9105198500001</v>
      </c>
      <c r="P167" s="46">
        <f t="shared" ref="P167" si="908">SUM(Q167:S167)</f>
        <v>2481.87080939</v>
      </c>
      <c r="Q167" s="46">
        <v>2394.3623372900001</v>
      </c>
      <c r="R167" s="46">
        <v>28.827279520000001</v>
      </c>
      <c r="S167" s="46">
        <v>58.681192580000001</v>
      </c>
      <c r="T167" s="46"/>
      <c r="U167" s="46"/>
      <c r="V167" s="46"/>
      <c r="W167" s="46"/>
      <c r="X167" s="46"/>
    </row>
    <row r="168" spans="1:24">
      <c r="A168" s="8">
        <v>45323</v>
      </c>
      <c r="B168" s="46">
        <v>9913.7333673799985</v>
      </c>
      <c r="C168" s="46">
        <f t="shared" ref="C168" si="909">I168+O168</f>
        <v>6184.4497141800002</v>
      </c>
      <c r="D168" s="46">
        <f t="shared" ref="D168" si="910">J168+P168</f>
        <v>3729.2836532000001</v>
      </c>
      <c r="E168" s="46">
        <f t="shared" ref="E168" si="911">K168+Q168</f>
        <v>3688.20944065</v>
      </c>
      <c r="F168" s="46">
        <f t="shared" ref="F168" si="912">L168+R168</f>
        <v>31.480524729999999</v>
      </c>
      <c r="G168" s="46">
        <f t="shared" ref="G168" si="913">M168+S168</f>
        <v>9.5936878199999995</v>
      </c>
      <c r="H168" s="46">
        <f t="shared" ref="H168" si="914">SUM(I168:J168)</f>
        <v>5636.5998369200006</v>
      </c>
      <c r="I168" s="46">
        <v>3764.9516734399999</v>
      </c>
      <c r="J168" s="46">
        <f t="shared" ref="J168" si="915">SUM(K168:M168)</f>
        <v>1871.6481634800002</v>
      </c>
      <c r="K168" s="46">
        <v>1869.0124168100001</v>
      </c>
      <c r="L168" s="46">
        <v>2.4232393800000001</v>
      </c>
      <c r="M168" s="46">
        <v>0.21250728999999999</v>
      </c>
      <c r="N168" s="46">
        <f t="shared" ref="N168" si="916">SUM(O168:P168)</f>
        <v>4277.1335304599997</v>
      </c>
      <c r="O168" s="46">
        <v>2419.4980407399999</v>
      </c>
      <c r="P168" s="46">
        <f t="shared" ref="P168" si="917">SUM(Q168:S168)</f>
        <v>1857.6354897199999</v>
      </c>
      <c r="Q168" s="46">
        <v>1819.1970238399999</v>
      </c>
      <c r="R168" s="46">
        <v>29.057285350000001</v>
      </c>
      <c r="S168" s="46">
        <v>9.38118053</v>
      </c>
      <c r="T168" s="46"/>
      <c r="U168" s="46"/>
      <c r="V168" s="46"/>
      <c r="W168" s="46"/>
      <c r="X168" s="46"/>
    </row>
    <row r="169" spans="1:24">
      <c r="A169" s="8">
        <v>45352</v>
      </c>
      <c r="B169" s="46">
        <v>10695.12827426</v>
      </c>
      <c r="C169" s="46">
        <f t="shared" ref="C169" si="918">I169+O169</f>
        <v>6221.0445394199996</v>
      </c>
      <c r="D169" s="46">
        <f t="shared" ref="D169" si="919">J169+P169</f>
        <v>4474.08373484</v>
      </c>
      <c r="E169" s="46">
        <f t="shared" ref="E169" si="920">K169+Q169</f>
        <v>4384.9420961300002</v>
      </c>
      <c r="F169" s="46">
        <f t="shared" ref="F169" si="921">L169+R169</f>
        <v>79.397959360000002</v>
      </c>
      <c r="G169" s="46">
        <f t="shared" ref="G169" si="922">M169+S169</f>
        <v>9.7436793500000007</v>
      </c>
      <c r="H169" s="46">
        <f t="shared" ref="H169" si="923">SUM(I169:J169)</f>
        <v>6238.2117153399995</v>
      </c>
      <c r="I169" s="46">
        <v>4298.43270416</v>
      </c>
      <c r="J169" s="46">
        <f t="shared" ref="J169" si="924">SUM(K169:M169)</f>
        <v>1939.7790111799998</v>
      </c>
      <c r="K169" s="46">
        <v>1890.1281890199998</v>
      </c>
      <c r="L169" s="46">
        <v>49.537222180000001</v>
      </c>
      <c r="M169" s="46">
        <v>0.11359998</v>
      </c>
      <c r="N169" s="46">
        <f t="shared" ref="N169" si="925">SUM(O169:P169)</f>
        <v>4456.9165589200002</v>
      </c>
      <c r="O169" s="46">
        <v>1922.6118352599999</v>
      </c>
      <c r="P169" s="46">
        <f t="shared" ref="P169" si="926">SUM(Q169:S169)</f>
        <v>2534.30472366</v>
      </c>
      <c r="Q169" s="46">
        <v>2494.8139071099999</v>
      </c>
      <c r="R169" s="46">
        <v>29.860737180000001</v>
      </c>
      <c r="S169" s="46">
        <v>9.6300793700000007</v>
      </c>
      <c r="T169" s="46"/>
      <c r="U169" s="46"/>
      <c r="V169" s="46"/>
      <c r="W169" s="46"/>
      <c r="X169" s="46"/>
    </row>
    <row r="170" spans="1:24">
      <c r="A170" s="8">
        <v>45383</v>
      </c>
      <c r="B170" s="46">
        <v>11091.171909980001</v>
      </c>
      <c r="C170" s="46">
        <f t="shared" ref="C170" si="927">I170+O170</f>
        <v>6494.4331973300004</v>
      </c>
      <c r="D170" s="46">
        <f t="shared" ref="D170" si="928">J170+P170</f>
        <v>4596.7387126499998</v>
      </c>
      <c r="E170" s="46">
        <f t="shared" ref="E170" si="929">K170+Q170</f>
        <v>4481.7942093000001</v>
      </c>
      <c r="F170" s="46">
        <f t="shared" ref="F170" si="930">L170+R170</f>
        <v>106.76599236999999</v>
      </c>
      <c r="G170" s="46">
        <f t="shared" ref="G170" si="931">M170+S170</f>
        <v>8.1785109800000004</v>
      </c>
      <c r="H170" s="46">
        <f t="shared" ref="H170" si="932">SUM(I170:J170)</f>
        <v>6683.9733592600005</v>
      </c>
      <c r="I170" s="46">
        <v>4617.4154998200002</v>
      </c>
      <c r="J170" s="46">
        <f t="shared" ref="J170" si="933">SUM(K170:M170)</f>
        <v>2066.5578594399999</v>
      </c>
      <c r="K170" s="46">
        <v>1989.7723594700001</v>
      </c>
      <c r="L170" s="46">
        <v>76.67189999</v>
      </c>
      <c r="M170" s="46">
        <v>0.11359998</v>
      </c>
      <c r="N170" s="46">
        <f t="shared" ref="N170" si="934">SUM(O170:P170)</f>
        <v>4407.1985507199997</v>
      </c>
      <c r="O170" s="46">
        <v>1877.0176975100001</v>
      </c>
      <c r="P170" s="46">
        <f t="shared" ref="P170" si="935">SUM(Q170:S170)</f>
        <v>2530.1808532099999</v>
      </c>
      <c r="Q170" s="46">
        <v>2492.0218498300001</v>
      </c>
      <c r="R170" s="46">
        <v>30.094092379999999</v>
      </c>
      <c r="S170" s="46">
        <v>8.0649110000000004</v>
      </c>
      <c r="T170" s="46"/>
      <c r="U170" s="46"/>
      <c r="V170" s="46"/>
      <c r="W170" s="46"/>
      <c r="X170" s="46"/>
    </row>
    <row r="171" spans="1:24">
      <c r="A171" s="8">
        <v>45413</v>
      </c>
      <c r="B171" s="46">
        <v>11991.266427660001</v>
      </c>
      <c r="C171" s="46">
        <f t="shared" ref="C171" si="936">I171+O171</f>
        <v>7615.8844303200003</v>
      </c>
      <c r="D171" s="46">
        <f t="shared" ref="D171" si="937">J171+P171</f>
        <v>4375.3819973399995</v>
      </c>
      <c r="E171" s="46">
        <f t="shared" ref="E171" si="938">K171+Q171</f>
        <v>4156.0022529399994</v>
      </c>
      <c r="F171" s="46">
        <f t="shared" ref="F171" si="939">L171+R171</f>
        <v>211.14582214000001</v>
      </c>
      <c r="G171" s="46">
        <f t="shared" ref="G171" si="940">M171+S171</f>
        <v>8.2339222599999999</v>
      </c>
      <c r="H171" s="46">
        <f t="shared" ref="H171" si="941">SUM(I171:J171)</f>
        <v>7234.3519377299999</v>
      </c>
      <c r="I171" s="46">
        <v>5190.9887322499999</v>
      </c>
      <c r="J171" s="46">
        <f t="shared" ref="J171" si="942">SUM(K171:M171)</f>
        <v>2043.3632054799998</v>
      </c>
      <c r="K171" s="46">
        <v>1863.1690212899998</v>
      </c>
      <c r="L171" s="46">
        <v>180.19418419000002</v>
      </c>
      <c r="M171" s="46">
        <v>0</v>
      </c>
      <c r="N171" s="46">
        <f t="shared" ref="N171" si="943">SUM(O171:P171)</f>
        <v>4756.9144899299999</v>
      </c>
      <c r="O171" s="46">
        <v>2424.89569807</v>
      </c>
      <c r="P171" s="46">
        <f t="shared" ref="P171" si="944">SUM(Q171:S171)</f>
        <v>2332.01879186</v>
      </c>
      <c r="Q171" s="46">
        <v>2292.83323165</v>
      </c>
      <c r="R171" s="46">
        <v>30.951637949999999</v>
      </c>
      <c r="S171" s="46">
        <v>8.2339222599999999</v>
      </c>
      <c r="T171" s="46"/>
      <c r="U171" s="46"/>
      <c r="V171" s="46"/>
      <c r="W171" s="46"/>
      <c r="X171" s="46"/>
    </row>
    <row r="172" spans="1:24">
      <c r="A172" s="8">
        <v>45444</v>
      </c>
      <c r="B172" s="46">
        <v>12461.792929930001</v>
      </c>
      <c r="C172" s="46">
        <f t="shared" ref="C172" si="945">I172+O172</f>
        <v>7742.8560738300002</v>
      </c>
      <c r="D172" s="46">
        <f t="shared" ref="D172" si="946">J172+P172</f>
        <v>4718.9368560999992</v>
      </c>
      <c r="E172" s="46">
        <f t="shared" ref="E172" si="947">K172+Q172</f>
        <v>4466.3966513799996</v>
      </c>
      <c r="F172" s="46">
        <f t="shared" ref="F172" si="948">L172+R172</f>
        <v>244.29869712999999</v>
      </c>
      <c r="G172" s="46">
        <f t="shared" ref="G172" si="949">M172+S172</f>
        <v>8.2415075899999994</v>
      </c>
      <c r="H172" s="46">
        <f t="shared" ref="H172" si="950">SUM(I172:J172)</f>
        <v>7379.8547510400003</v>
      </c>
      <c r="I172" s="46">
        <v>5348.3838876899999</v>
      </c>
      <c r="J172" s="46">
        <f t="shared" ref="J172" si="951">SUM(K172:M172)</f>
        <v>2031.4708633499999</v>
      </c>
      <c r="K172" s="46">
        <v>1817.9820963099999</v>
      </c>
      <c r="L172" s="46">
        <v>213.48876704</v>
      </c>
      <c r="M172" s="46">
        <v>0</v>
      </c>
      <c r="N172" s="46">
        <f t="shared" ref="N172" si="952">SUM(O172:P172)</f>
        <v>5081.9381788899991</v>
      </c>
      <c r="O172" s="46">
        <v>2394.4721861399998</v>
      </c>
      <c r="P172" s="46">
        <f t="shared" ref="P172" si="953">SUM(Q172:S172)</f>
        <v>2687.4659927499997</v>
      </c>
      <c r="Q172" s="46">
        <v>2648.41455507</v>
      </c>
      <c r="R172" s="46">
        <v>30.809930090000002</v>
      </c>
      <c r="S172" s="46">
        <v>8.2415075899999994</v>
      </c>
      <c r="T172" s="46"/>
      <c r="U172" s="46"/>
      <c r="V172" s="46"/>
      <c r="W172" s="46"/>
      <c r="X172" s="46"/>
    </row>
    <row r="173" spans="1:24">
      <c r="A173" s="8">
        <v>45474</v>
      </c>
      <c r="B173" s="46">
        <v>13212.225683000001</v>
      </c>
      <c r="C173" s="46">
        <f t="shared" ref="C173" si="954">I173+O173</f>
        <v>8298.07886607</v>
      </c>
      <c r="D173" s="46">
        <f t="shared" ref="D173" si="955">J173+P173</f>
        <v>4914.1468169300006</v>
      </c>
      <c r="E173" s="46">
        <f t="shared" ref="E173" si="956">K173+Q173</f>
        <v>4619.4216330300005</v>
      </c>
      <c r="F173" s="46">
        <f t="shared" ref="F173" si="957">L173+R173</f>
        <v>286.38370815999997</v>
      </c>
      <c r="G173" s="46">
        <f t="shared" ref="G173" si="958">M173+S173</f>
        <v>8.3414757399999999</v>
      </c>
      <c r="H173" s="46">
        <f t="shared" ref="H173" si="959">SUM(I173:J173)</f>
        <v>7454.3838899399998</v>
      </c>
      <c r="I173" s="46">
        <v>5483.7271356499996</v>
      </c>
      <c r="J173" s="46">
        <f t="shared" ref="J173" si="960">SUM(K173:M173)</f>
        <v>1970.6567542900002</v>
      </c>
      <c r="K173" s="46">
        <v>1715.5016459200001</v>
      </c>
      <c r="L173" s="46">
        <v>255.15510836999999</v>
      </c>
      <c r="M173" s="46">
        <v>0</v>
      </c>
      <c r="N173" s="46">
        <f t="shared" ref="N173" si="961">SUM(O173:P173)</f>
        <v>5757.8417930599999</v>
      </c>
      <c r="O173" s="46">
        <v>2814.35173042</v>
      </c>
      <c r="P173" s="46">
        <f t="shared" ref="P173" si="962">SUM(Q173:S173)</f>
        <v>2943.4900626399999</v>
      </c>
      <c r="Q173" s="46">
        <v>2903.91998711</v>
      </c>
      <c r="R173" s="46">
        <v>31.228599790000001</v>
      </c>
      <c r="S173" s="46">
        <v>8.3414757399999999</v>
      </c>
      <c r="T173" s="46"/>
      <c r="U173" s="46"/>
      <c r="V173" s="46"/>
      <c r="W173" s="46"/>
      <c r="X173" s="46"/>
    </row>
    <row r="174" spans="1:24">
      <c r="A174" s="8">
        <v>45505</v>
      </c>
      <c r="B174" s="46">
        <v>12677.93494988</v>
      </c>
      <c r="C174" s="46">
        <f t="shared" ref="C174" si="963">I174+O174</f>
        <v>7655.7787301200005</v>
      </c>
      <c r="D174" s="46">
        <f t="shared" ref="D174" si="964">J174+P174</f>
        <v>5022.1562197599997</v>
      </c>
      <c r="E174" s="46">
        <f t="shared" ref="E174" si="965">K174+Q174</f>
        <v>4724.3880257300007</v>
      </c>
      <c r="F174" s="46">
        <f t="shared" ref="F174" si="966">L174+R174</f>
        <v>289.39398309000001</v>
      </c>
      <c r="G174" s="46">
        <f t="shared" ref="G174" si="967">M174+S174</f>
        <v>8.3742109399999993</v>
      </c>
      <c r="H174" s="46">
        <f t="shared" ref="H174" si="968">SUM(I174:J174)</f>
        <v>6678.8512823599995</v>
      </c>
      <c r="I174" s="46">
        <v>4884.6088201299999</v>
      </c>
      <c r="J174" s="46">
        <f t="shared" ref="J174" si="969">SUM(K174:M174)</f>
        <v>1794.24246223</v>
      </c>
      <c r="K174" s="46">
        <v>1536.7186942200001</v>
      </c>
      <c r="L174" s="46">
        <v>257.52376801000003</v>
      </c>
      <c r="M174" s="46">
        <v>0</v>
      </c>
      <c r="N174" s="46">
        <f t="shared" ref="N174" si="970">SUM(O174:P174)</f>
        <v>5999.0836675200007</v>
      </c>
      <c r="O174" s="46">
        <v>2771.1699099900002</v>
      </c>
      <c r="P174" s="46">
        <f t="shared" ref="P174" si="971">SUM(Q174:S174)</f>
        <v>3227.9137575300001</v>
      </c>
      <c r="Q174" s="46">
        <v>3187.6693315100001</v>
      </c>
      <c r="R174" s="46">
        <v>31.870215080000001</v>
      </c>
      <c r="S174" s="46">
        <v>8.3742109399999993</v>
      </c>
      <c r="T174" s="46"/>
      <c r="U174" s="46"/>
      <c r="V174" s="46"/>
      <c r="W174" s="46"/>
      <c r="X174" s="46"/>
    </row>
    <row r="175" spans="1:24">
      <c r="A175" s="8">
        <v>45536</v>
      </c>
      <c r="B175" s="46">
        <v>11990.868453090001</v>
      </c>
      <c r="C175" s="46">
        <f t="shared" ref="C175" si="972">I175+O175</f>
        <v>7277.8470471399996</v>
      </c>
      <c r="D175" s="46">
        <f t="shared" ref="D175" si="973">J175+P175</f>
        <v>4713.0214059499995</v>
      </c>
      <c r="E175" s="46">
        <f t="shared" ref="E175" si="974">K175+Q175</f>
        <v>4387.1868988200004</v>
      </c>
      <c r="F175" s="46">
        <f t="shared" ref="F175" si="975">L175+R175</f>
        <v>317.46511167</v>
      </c>
      <c r="G175" s="46">
        <f t="shared" ref="G175" si="976">M175+S175</f>
        <v>8.3693954599999998</v>
      </c>
      <c r="H175" s="46">
        <f t="shared" ref="H175" si="977">SUM(I175:J175)</f>
        <v>6259.3511820700005</v>
      </c>
      <c r="I175" s="46">
        <v>4565.94832649</v>
      </c>
      <c r="J175" s="46">
        <f t="shared" ref="J175" si="978">SUM(K175:M175)</f>
        <v>1693.4028555800001</v>
      </c>
      <c r="K175" s="46">
        <v>1407.95159055</v>
      </c>
      <c r="L175" s="46">
        <v>285.45126503</v>
      </c>
      <c r="M175" s="46">
        <v>0</v>
      </c>
      <c r="N175" s="46">
        <f t="shared" ref="N175" si="979">SUM(O175:P175)</f>
        <v>5731.5172710200004</v>
      </c>
      <c r="O175" s="46">
        <v>2711.8987206500001</v>
      </c>
      <c r="P175" s="46">
        <f t="shared" ref="P175" si="980">SUM(Q175:S175)</f>
        <v>3019.6185503699999</v>
      </c>
      <c r="Q175" s="46">
        <v>2979.2353082700001</v>
      </c>
      <c r="R175" s="46">
        <v>32.013846639999997</v>
      </c>
      <c r="S175" s="46">
        <v>8.3693954599999998</v>
      </c>
      <c r="T175" s="46"/>
      <c r="U175" s="46"/>
      <c r="V175" s="46"/>
      <c r="W175" s="46"/>
      <c r="X175" s="46"/>
    </row>
    <row r="176" spans="1:24">
      <c r="A176" s="8">
        <v>45566</v>
      </c>
      <c r="B176" s="46">
        <v>11631.52796141</v>
      </c>
      <c r="C176" s="46">
        <f t="shared" ref="C176" si="981">I176+O176</f>
        <v>6781.1921055799994</v>
      </c>
      <c r="D176" s="46">
        <f t="shared" ref="D176" si="982">J176+P176</f>
        <v>4850.3358558300006</v>
      </c>
      <c r="E176" s="46">
        <f t="shared" ref="E176" si="983">K176+Q176</f>
        <v>4472.88726589</v>
      </c>
      <c r="F176" s="46">
        <f t="shared" ref="F176" si="984">L176+R176</f>
        <v>369.05629968</v>
      </c>
      <c r="G176" s="46">
        <f t="shared" ref="G176" si="985">M176+S176</f>
        <v>8.3922902599999993</v>
      </c>
      <c r="H176" s="46">
        <f t="shared" ref="H176" si="986">SUM(I176:J176)</f>
        <v>5914.9269897899994</v>
      </c>
      <c r="I176" s="46">
        <v>4371.58707658</v>
      </c>
      <c r="J176" s="46">
        <f t="shared" ref="J176" si="987">SUM(K176:M176)</f>
        <v>1543.3399132099998</v>
      </c>
      <c r="K176" s="46">
        <v>1205.4896335399999</v>
      </c>
      <c r="L176" s="46">
        <v>337.85027967000002</v>
      </c>
      <c r="M176" s="46">
        <v>0</v>
      </c>
      <c r="N176" s="46">
        <f t="shared" ref="N176" si="988">SUM(O176:P176)</f>
        <v>5716.6009716200006</v>
      </c>
      <c r="O176" s="46">
        <v>2409.6050289999998</v>
      </c>
      <c r="P176" s="46">
        <f t="shared" ref="P176" si="989">SUM(Q176:S176)</f>
        <v>3306.9959426200003</v>
      </c>
      <c r="Q176" s="46">
        <v>3267.3976323500001</v>
      </c>
      <c r="R176" s="46">
        <v>31.20602001</v>
      </c>
      <c r="S176" s="46">
        <v>8.3922902599999993</v>
      </c>
      <c r="T176" s="46"/>
      <c r="U176" s="46"/>
      <c r="V176" s="46"/>
      <c r="W176" s="46"/>
      <c r="X176" s="46"/>
    </row>
    <row r="177" spans="1:24">
      <c r="A177" s="8">
        <v>45597</v>
      </c>
      <c r="B177" s="46">
        <v>11534.14098618</v>
      </c>
      <c r="C177" s="46">
        <f t="shared" ref="C177" si="990">I177+O177</f>
        <v>7763.90540263</v>
      </c>
      <c r="D177" s="46">
        <f t="shared" ref="D177" si="991">J177+P177</f>
        <v>3770.2355835500002</v>
      </c>
      <c r="E177" s="46">
        <f t="shared" ref="E177" si="992">K177+Q177</f>
        <v>3365.7591654099997</v>
      </c>
      <c r="F177" s="46">
        <f t="shared" ref="F177" si="993">L177+R177</f>
        <v>395.74927764</v>
      </c>
      <c r="G177" s="46">
        <f t="shared" ref="G177" si="994">M177+S177</f>
        <v>8.7271405000000009</v>
      </c>
      <c r="H177" s="46">
        <f t="shared" ref="H177" si="995">SUM(I177:J177)</f>
        <v>6228.8403111299995</v>
      </c>
      <c r="I177" s="46">
        <v>4671.1579854699994</v>
      </c>
      <c r="J177" s="46">
        <f t="shared" ref="J177" si="996">SUM(K177:M177)</f>
        <v>1557.6823256599998</v>
      </c>
      <c r="K177" s="46">
        <v>1192.6736561499999</v>
      </c>
      <c r="L177" s="46">
        <v>364.73818901999999</v>
      </c>
      <c r="M177" s="46">
        <v>0.27048049000000002</v>
      </c>
      <c r="N177" s="46">
        <f t="shared" ref="N177" si="997">SUM(O177:P177)</f>
        <v>5305.3006750500008</v>
      </c>
      <c r="O177" s="46">
        <v>3092.7474171600002</v>
      </c>
      <c r="P177" s="46">
        <f t="shared" ref="P177" si="998">SUM(Q177:S177)</f>
        <v>2212.5532578900002</v>
      </c>
      <c r="Q177" s="46">
        <v>2173.08550926</v>
      </c>
      <c r="R177" s="46">
        <v>31.011088619999999</v>
      </c>
      <c r="S177" s="46">
        <v>8.4566600100000002</v>
      </c>
      <c r="T177" s="46"/>
      <c r="U177" s="46"/>
      <c r="V177" s="46"/>
      <c r="W177" s="46"/>
      <c r="X177" s="46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131</v>
      </c>
      <c r="B1" s="10"/>
    </row>
    <row r="2" spans="1:25" ht="5.25" customHeight="1"/>
    <row r="3" spans="1:25" ht="27" customHeight="1">
      <c r="A3" s="223" t="s">
        <v>82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5" ht="12.75" customHeight="1">
      <c r="A4" s="220" t="s">
        <v>130</v>
      </c>
      <c r="B4" s="221"/>
      <c r="C4" s="221"/>
      <c r="D4" s="221"/>
      <c r="E4" s="221"/>
      <c r="F4" s="221"/>
    </row>
    <row r="5" spans="1:25" ht="12.75" customHeight="1">
      <c r="A5" s="13" t="s">
        <v>229</v>
      </c>
      <c r="B5" s="41"/>
      <c r="C5" s="41"/>
      <c r="D5" s="39"/>
      <c r="E5" s="39"/>
      <c r="F5" s="39"/>
    </row>
    <row r="6" spans="1:25" s="20" customFormat="1" ht="12.75" customHeight="1">
      <c r="A6" s="194" t="s">
        <v>0</v>
      </c>
      <c r="B6" s="183" t="s">
        <v>16</v>
      </c>
      <c r="C6" s="197" t="s">
        <v>7</v>
      </c>
      <c r="D6" s="197"/>
      <c r="E6" s="197"/>
      <c r="F6" s="197"/>
      <c r="G6" s="197"/>
      <c r="H6" s="199" t="s">
        <v>2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25" s="20" customFormat="1" ht="12.75" customHeight="1">
      <c r="A7" s="195"/>
      <c r="B7" s="183"/>
      <c r="C7" s="197"/>
      <c r="D7" s="197"/>
      <c r="E7" s="197"/>
      <c r="F7" s="197"/>
      <c r="G7" s="197"/>
      <c r="H7" s="224" t="s">
        <v>13</v>
      </c>
      <c r="I7" s="199" t="s">
        <v>17</v>
      </c>
      <c r="J7" s="200"/>
      <c r="K7" s="200"/>
      <c r="L7" s="200"/>
      <c r="M7" s="201"/>
      <c r="N7" s="224" t="s">
        <v>13</v>
      </c>
      <c r="O7" s="199" t="s">
        <v>9</v>
      </c>
      <c r="P7" s="200"/>
      <c r="Q7" s="200"/>
      <c r="R7" s="200"/>
      <c r="S7" s="201"/>
    </row>
    <row r="8" spans="1:25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5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5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5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6">
        <v>2346.3101226099998</v>
      </c>
      <c r="C11" s="46">
        <f>I11+O11</f>
        <v>512.91217847999997</v>
      </c>
      <c r="D11" s="46">
        <f>J11+P11</f>
        <v>1833.3979441299998</v>
      </c>
      <c r="E11" s="46">
        <f>K11+Q11</f>
        <v>965.63457204999986</v>
      </c>
      <c r="F11" s="46">
        <f>L11+R11</f>
        <v>791.30728649999992</v>
      </c>
      <c r="G11" s="46">
        <f>M11+S11</f>
        <v>76.456085580000007</v>
      </c>
      <c r="H11" s="46">
        <f>SUM(I11:J11)</f>
        <v>1588.7632788699998</v>
      </c>
      <c r="I11" s="46">
        <v>422.99762650000002</v>
      </c>
      <c r="J11" s="46">
        <f>SUM(K11:M11)</f>
        <v>1165.7656523699998</v>
      </c>
      <c r="K11" s="46">
        <v>550.82599115999994</v>
      </c>
      <c r="L11" s="46">
        <v>558.07068363999997</v>
      </c>
      <c r="M11" s="46">
        <v>56.868977569999998</v>
      </c>
      <c r="N11" s="46">
        <f>SUM(O11:P11)</f>
        <v>757.54684373999999</v>
      </c>
      <c r="O11" s="46">
        <v>89.914551979999999</v>
      </c>
      <c r="P11" s="46">
        <f>SUM(Q11:S11)</f>
        <v>667.63229175999993</v>
      </c>
      <c r="Q11" s="46">
        <v>414.80858088999997</v>
      </c>
      <c r="R11" s="46">
        <v>233.23660286</v>
      </c>
      <c r="S11" s="46">
        <v>19.587108010000001</v>
      </c>
    </row>
    <row r="12" spans="1:25" ht="12.75" hidden="1" customHeight="1" outlineLevel="1">
      <c r="A12" s="8">
        <v>40575</v>
      </c>
      <c r="B12" s="46">
        <v>2427.2163477799995</v>
      </c>
      <c r="C12" s="46">
        <f t="shared" ref="C12:C67" si="0">I12+O12</f>
        <v>528.61622272</v>
      </c>
      <c r="D12" s="46">
        <f t="shared" ref="D12:D67" si="1">J12+P12</f>
        <v>1898.6001250599998</v>
      </c>
      <c r="E12" s="46">
        <f t="shared" ref="E12:E67" si="2">K12+Q12</f>
        <v>1006.77880179</v>
      </c>
      <c r="F12" s="46">
        <f t="shared" ref="F12:F67" si="3">L12+R12</f>
        <v>812.36281592</v>
      </c>
      <c r="G12" s="46">
        <f t="shared" ref="G12:G67" si="4">M12+S12</f>
        <v>79.458507350000005</v>
      </c>
      <c r="H12" s="46">
        <f t="shared" ref="H12:H67" si="5">SUM(I12:J12)</f>
        <v>1662.7503778199998</v>
      </c>
      <c r="I12" s="46">
        <v>436.74872567</v>
      </c>
      <c r="J12" s="46">
        <f t="shared" ref="J12:J67" si="6">SUM(K12:M12)</f>
        <v>1226.0016521499997</v>
      </c>
      <c r="K12" s="46">
        <v>592.91466720999995</v>
      </c>
      <c r="L12" s="46">
        <v>573.36960526999997</v>
      </c>
      <c r="M12" s="46">
        <v>59.71737967</v>
      </c>
      <c r="N12" s="46">
        <f t="shared" ref="N12:N67" si="7">SUM(O12:P12)</f>
        <v>764.46596995999994</v>
      </c>
      <c r="O12" s="46">
        <v>91.867497049999997</v>
      </c>
      <c r="P12" s="46">
        <f t="shared" ref="P12:P67" si="8">SUM(Q12:S12)</f>
        <v>672.59847290999994</v>
      </c>
      <c r="Q12" s="46">
        <v>413.86413457999998</v>
      </c>
      <c r="R12" s="46">
        <v>238.99321065000001</v>
      </c>
      <c r="S12" s="46">
        <v>19.741127680000002</v>
      </c>
      <c r="T12" s="46"/>
      <c r="U12" s="46"/>
      <c r="V12" s="46"/>
      <c r="W12" s="46"/>
      <c r="X12" s="46"/>
      <c r="Y12" s="46"/>
    </row>
    <row r="13" spans="1:25" ht="12.75" hidden="1" customHeight="1" outlineLevel="1">
      <c r="A13" s="8">
        <v>40603</v>
      </c>
      <c r="B13" s="46">
        <v>2488.63336437</v>
      </c>
      <c r="C13" s="46">
        <f t="shared" si="0"/>
        <v>543.52358799000001</v>
      </c>
      <c r="D13" s="46">
        <f t="shared" si="1"/>
        <v>1945.1097763800001</v>
      </c>
      <c r="E13" s="46">
        <f t="shared" si="2"/>
        <v>1000.5471356400001</v>
      </c>
      <c r="F13" s="46">
        <f t="shared" si="3"/>
        <v>861.76033644999995</v>
      </c>
      <c r="G13" s="46">
        <f t="shared" si="4"/>
        <v>82.802304289999995</v>
      </c>
      <c r="H13" s="46">
        <f t="shared" si="5"/>
        <v>1706.9593907100002</v>
      </c>
      <c r="I13" s="46">
        <v>449.97960440999998</v>
      </c>
      <c r="J13" s="46">
        <f t="shared" si="6"/>
        <v>1256.9797863000001</v>
      </c>
      <c r="K13" s="46">
        <v>579.94248584000002</v>
      </c>
      <c r="L13" s="46">
        <v>614.67470911999999</v>
      </c>
      <c r="M13" s="46">
        <v>62.362591340000002</v>
      </c>
      <c r="N13" s="46">
        <f t="shared" si="7"/>
        <v>781.67397366</v>
      </c>
      <c r="O13" s="46">
        <v>93.543983580000003</v>
      </c>
      <c r="P13" s="46">
        <f t="shared" si="8"/>
        <v>688.12999007999997</v>
      </c>
      <c r="Q13" s="46">
        <v>420.6046498</v>
      </c>
      <c r="R13" s="46">
        <v>247.08562732999999</v>
      </c>
      <c r="S13" s="46">
        <v>20.439712950000001</v>
      </c>
      <c r="T13" s="46"/>
      <c r="U13" s="46"/>
      <c r="V13" s="46"/>
      <c r="W13" s="46"/>
      <c r="X13" s="46"/>
      <c r="Y13" s="46"/>
    </row>
    <row r="14" spans="1:25" ht="12.75" hidden="1" customHeight="1" outlineLevel="1">
      <c r="A14" s="8">
        <v>40634</v>
      </c>
      <c r="B14" s="46">
        <v>2410.8435865900001</v>
      </c>
      <c r="C14" s="46">
        <f t="shared" si="0"/>
        <v>554.14912495999999</v>
      </c>
      <c r="D14" s="46">
        <f t="shared" si="1"/>
        <v>1856.6944616300002</v>
      </c>
      <c r="E14" s="46">
        <f t="shared" si="2"/>
        <v>911.13201925999999</v>
      </c>
      <c r="F14" s="46">
        <f t="shared" si="3"/>
        <v>855.414447</v>
      </c>
      <c r="G14" s="46">
        <f t="shared" si="4"/>
        <v>90.147995370000004</v>
      </c>
      <c r="H14" s="46">
        <f t="shared" si="5"/>
        <v>1620.98708756</v>
      </c>
      <c r="I14" s="46">
        <v>451.07796538999997</v>
      </c>
      <c r="J14" s="46">
        <f t="shared" si="6"/>
        <v>1169.90912217</v>
      </c>
      <c r="K14" s="46">
        <v>499.16033804</v>
      </c>
      <c r="L14" s="46">
        <v>602.75349025000003</v>
      </c>
      <c r="M14" s="46">
        <v>67.995293880000006</v>
      </c>
      <c r="N14" s="46">
        <f t="shared" si="7"/>
        <v>789.85649903000001</v>
      </c>
      <c r="O14" s="46">
        <v>103.07115957000001</v>
      </c>
      <c r="P14" s="46">
        <f t="shared" si="8"/>
        <v>686.78533946000005</v>
      </c>
      <c r="Q14" s="46">
        <v>411.97168121999999</v>
      </c>
      <c r="R14" s="46">
        <v>252.66095675</v>
      </c>
      <c r="S14" s="46">
        <v>22.152701489999998</v>
      </c>
      <c r="T14" s="46"/>
      <c r="U14" s="46"/>
      <c r="V14" s="46"/>
      <c r="W14" s="46"/>
      <c r="X14" s="46"/>
      <c r="Y14" s="46"/>
    </row>
    <row r="15" spans="1:25" ht="12.75" hidden="1" customHeight="1" outlineLevel="1">
      <c r="A15" s="8">
        <v>40664</v>
      </c>
      <c r="B15" s="46">
        <v>2411.6388721600001</v>
      </c>
      <c r="C15" s="46">
        <f t="shared" si="0"/>
        <v>535.96061557999997</v>
      </c>
      <c r="D15" s="46">
        <f t="shared" si="1"/>
        <v>1875.6782565799999</v>
      </c>
      <c r="E15" s="46">
        <f t="shared" si="2"/>
        <v>894.32563734999997</v>
      </c>
      <c r="F15" s="46">
        <f t="shared" si="3"/>
        <v>886.68007699000009</v>
      </c>
      <c r="G15" s="46">
        <f t="shared" si="4"/>
        <v>94.672542240000013</v>
      </c>
      <c r="H15" s="46">
        <f t="shared" si="5"/>
        <v>1627.1934781499999</v>
      </c>
      <c r="I15" s="46">
        <v>443.38500183000002</v>
      </c>
      <c r="J15" s="46">
        <f t="shared" si="6"/>
        <v>1183.80847632</v>
      </c>
      <c r="K15" s="46">
        <v>483.31567769999998</v>
      </c>
      <c r="L15" s="46">
        <v>628.55872002000001</v>
      </c>
      <c r="M15" s="46">
        <v>71.934078600000007</v>
      </c>
      <c r="N15" s="46">
        <f t="shared" si="7"/>
        <v>784.44539400999997</v>
      </c>
      <c r="O15" s="46">
        <v>92.575613750000002</v>
      </c>
      <c r="P15" s="46">
        <f t="shared" si="8"/>
        <v>691.86978025999997</v>
      </c>
      <c r="Q15" s="46">
        <v>411.00995964999998</v>
      </c>
      <c r="R15" s="46">
        <v>258.12135697000002</v>
      </c>
      <c r="S15" s="46">
        <v>22.738463639999999</v>
      </c>
      <c r="T15" s="46"/>
      <c r="U15" s="46"/>
      <c r="V15" s="46"/>
      <c r="W15" s="46"/>
      <c r="X15" s="46"/>
      <c r="Y15" s="46"/>
    </row>
    <row r="16" spans="1:25" ht="12.75" hidden="1" customHeight="1" outlineLevel="1">
      <c r="A16" s="8">
        <v>40695</v>
      </c>
      <c r="B16" s="46">
        <v>2473.2388590099999</v>
      </c>
      <c r="C16" s="46">
        <f t="shared" si="0"/>
        <v>584.03202319999991</v>
      </c>
      <c r="D16" s="46">
        <f t="shared" si="1"/>
        <v>1889.20683581</v>
      </c>
      <c r="E16" s="46">
        <f t="shared" si="2"/>
        <v>878.77780079000001</v>
      </c>
      <c r="F16" s="46">
        <f t="shared" si="3"/>
        <v>920.57536909000009</v>
      </c>
      <c r="G16" s="46">
        <f t="shared" si="4"/>
        <v>89.853665929999991</v>
      </c>
      <c r="H16" s="46">
        <f t="shared" si="5"/>
        <v>1672.2757163099998</v>
      </c>
      <c r="I16" s="46">
        <v>487.31173274999998</v>
      </c>
      <c r="J16" s="46">
        <f t="shared" si="6"/>
        <v>1184.9639835599999</v>
      </c>
      <c r="K16" s="46">
        <v>468.74901546000001</v>
      </c>
      <c r="L16" s="46">
        <v>649.81168373000003</v>
      </c>
      <c r="M16" s="46">
        <v>66.403284369999994</v>
      </c>
      <c r="N16" s="46">
        <f t="shared" si="7"/>
        <v>800.96314270000005</v>
      </c>
      <c r="O16" s="46">
        <v>96.720290449999993</v>
      </c>
      <c r="P16" s="46">
        <f t="shared" si="8"/>
        <v>704.24285225000006</v>
      </c>
      <c r="Q16" s="46">
        <v>410.02878533000001</v>
      </c>
      <c r="R16" s="46">
        <v>270.76368536000001</v>
      </c>
      <c r="S16" s="46">
        <v>23.45038156</v>
      </c>
      <c r="T16" s="46"/>
      <c r="U16" s="46"/>
      <c r="V16" s="46"/>
      <c r="W16" s="46"/>
      <c r="X16" s="46"/>
      <c r="Y16" s="46"/>
    </row>
    <row r="17" spans="1:25" ht="12.75" hidden="1" customHeight="1" outlineLevel="1">
      <c r="A17" s="8">
        <v>40725</v>
      </c>
      <c r="B17" s="46">
        <v>2453.33865823</v>
      </c>
      <c r="C17" s="46">
        <f t="shared" si="0"/>
        <v>574.50469722000003</v>
      </c>
      <c r="D17" s="46">
        <f t="shared" si="1"/>
        <v>1878.8339610100002</v>
      </c>
      <c r="E17" s="46">
        <f t="shared" si="2"/>
        <v>855.36529755000004</v>
      </c>
      <c r="F17" s="46">
        <f t="shared" si="3"/>
        <v>917.76882847000002</v>
      </c>
      <c r="G17" s="46">
        <f t="shared" si="4"/>
        <v>105.69983499</v>
      </c>
      <c r="H17" s="46">
        <f t="shared" si="5"/>
        <v>1654.9949784</v>
      </c>
      <c r="I17" s="46">
        <v>478.60433469999998</v>
      </c>
      <c r="J17" s="46">
        <f t="shared" si="6"/>
        <v>1176.3906437000001</v>
      </c>
      <c r="K17" s="46">
        <v>451.08023988000002</v>
      </c>
      <c r="L17" s="46">
        <v>647.81642918</v>
      </c>
      <c r="M17" s="46">
        <v>77.493974640000005</v>
      </c>
      <c r="N17" s="46">
        <f t="shared" si="7"/>
        <v>798.34367983000004</v>
      </c>
      <c r="O17" s="46">
        <v>95.900362520000002</v>
      </c>
      <c r="P17" s="46">
        <f t="shared" si="8"/>
        <v>702.44331731</v>
      </c>
      <c r="Q17" s="46">
        <v>404.28505767000001</v>
      </c>
      <c r="R17" s="46">
        <v>269.95239929000002</v>
      </c>
      <c r="S17" s="46">
        <v>28.205860349999998</v>
      </c>
      <c r="T17" s="46"/>
      <c r="U17" s="46"/>
      <c r="V17" s="46"/>
      <c r="W17" s="46"/>
      <c r="X17" s="46"/>
      <c r="Y17" s="46"/>
    </row>
    <row r="18" spans="1:25" ht="12.75" hidden="1" customHeight="1" outlineLevel="1">
      <c r="A18" s="8">
        <v>40756</v>
      </c>
      <c r="B18" s="46">
        <v>2439.0330018300001</v>
      </c>
      <c r="C18" s="46">
        <f t="shared" si="0"/>
        <v>579.86761918000002</v>
      </c>
      <c r="D18" s="46">
        <f t="shared" si="1"/>
        <v>1859.1653826500001</v>
      </c>
      <c r="E18" s="46">
        <f t="shared" si="2"/>
        <v>827.41690051</v>
      </c>
      <c r="F18" s="46">
        <f t="shared" si="3"/>
        <v>922.17516411999986</v>
      </c>
      <c r="G18" s="46">
        <f t="shared" si="4"/>
        <v>109.57331802</v>
      </c>
      <c r="H18" s="46">
        <f t="shared" si="5"/>
        <v>1646.9813473700001</v>
      </c>
      <c r="I18" s="46">
        <v>483.84419831000002</v>
      </c>
      <c r="J18" s="46">
        <f t="shared" si="6"/>
        <v>1163.13714906</v>
      </c>
      <c r="K18" s="46">
        <v>435.46884521999999</v>
      </c>
      <c r="L18" s="46">
        <v>647.35910535999994</v>
      </c>
      <c r="M18" s="46">
        <v>80.309198480000006</v>
      </c>
      <c r="N18" s="46">
        <f t="shared" si="7"/>
        <v>792.05165446000001</v>
      </c>
      <c r="O18" s="46">
        <v>96.023420869999995</v>
      </c>
      <c r="P18" s="46">
        <f t="shared" si="8"/>
        <v>696.02823359000001</v>
      </c>
      <c r="Q18" s="46">
        <v>391.94805529000001</v>
      </c>
      <c r="R18" s="46">
        <v>274.81605875999998</v>
      </c>
      <c r="S18" s="46">
        <v>29.264119539999999</v>
      </c>
      <c r="T18" s="46"/>
      <c r="U18" s="46"/>
      <c r="V18" s="46"/>
      <c r="W18" s="46"/>
      <c r="X18" s="46"/>
      <c r="Y18" s="46"/>
    </row>
    <row r="19" spans="1:25" ht="12.75" hidden="1" customHeight="1" outlineLevel="1">
      <c r="A19" s="8">
        <v>40787</v>
      </c>
      <c r="B19" s="46">
        <v>2408.1659366700001</v>
      </c>
      <c r="C19" s="46">
        <f t="shared" si="0"/>
        <v>557.47407341000007</v>
      </c>
      <c r="D19" s="46">
        <f t="shared" si="1"/>
        <v>1850.69186326</v>
      </c>
      <c r="E19" s="46">
        <f t="shared" si="2"/>
        <v>814.39128028999994</v>
      </c>
      <c r="F19" s="46">
        <f t="shared" si="3"/>
        <v>921.47875814999998</v>
      </c>
      <c r="G19" s="46">
        <f t="shared" si="4"/>
        <v>114.82182481999999</v>
      </c>
      <c r="H19" s="46">
        <f t="shared" si="5"/>
        <v>1612.74006532</v>
      </c>
      <c r="I19" s="46">
        <v>456.85242212000003</v>
      </c>
      <c r="J19" s="46">
        <f t="shared" si="6"/>
        <v>1155.8876432</v>
      </c>
      <c r="K19" s="46">
        <v>425.92598421000002</v>
      </c>
      <c r="L19" s="46">
        <v>647.05034271</v>
      </c>
      <c r="M19" s="46">
        <v>82.911316279999994</v>
      </c>
      <c r="N19" s="46">
        <f t="shared" si="7"/>
        <v>795.42587134999997</v>
      </c>
      <c r="O19" s="46">
        <v>100.62165129</v>
      </c>
      <c r="P19" s="46">
        <f t="shared" si="8"/>
        <v>694.80422005999992</v>
      </c>
      <c r="Q19" s="46">
        <v>388.46529607999997</v>
      </c>
      <c r="R19" s="46">
        <v>274.42841543999998</v>
      </c>
      <c r="S19" s="46">
        <v>31.910508539999999</v>
      </c>
      <c r="T19" s="46"/>
      <c r="U19" s="46"/>
      <c r="V19" s="46"/>
      <c r="W19" s="46"/>
      <c r="X19" s="46"/>
      <c r="Y19" s="46"/>
    </row>
    <row r="20" spans="1:25" ht="12.75" hidden="1" customHeight="1" outlineLevel="1">
      <c r="A20" s="8">
        <v>40817</v>
      </c>
      <c r="B20" s="46">
        <v>2417.3546653999997</v>
      </c>
      <c r="C20" s="46">
        <f t="shared" si="0"/>
        <v>582.68036138999992</v>
      </c>
      <c r="D20" s="46">
        <f t="shared" si="1"/>
        <v>1834.67430401</v>
      </c>
      <c r="E20" s="46">
        <f t="shared" si="2"/>
        <v>801.01234034999993</v>
      </c>
      <c r="F20" s="46">
        <f t="shared" si="3"/>
        <v>917.92913725999995</v>
      </c>
      <c r="G20" s="46">
        <f t="shared" si="4"/>
        <v>115.73282639999999</v>
      </c>
      <c r="H20" s="46">
        <f t="shared" si="5"/>
        <v>1605.8748500199999</v>
      </c>
      <c r="I20" s="46">
        <v>481.17429965999997</v>
      </c>
      <c r="J20" s="46">
        <f t="shared" si="6"/>
        <v>1124.7005503599999</v>
      </c>
      <c r="K20" s="46">
        <v>401.38046431999999</v>
      </c>
      <c r="L20" s="46">
        <v>639.31053873999997</v>
      </c>
      <c r="M20" s="46">
        <v>84.009547299999994</v>
      </c>
      <c r="N20" s="46">
        <f t="shared" si="7"/>
        <v>811.47981537999999</v>
      </c>
      <c r="O20" s="46">
        <v>101.50606173</v>
      </c>
      <c r="P20" s="46">
        <f t="shared" si="8"/>
        <v>709.97375365000005</v>
      </c>
      <c r="Q20" s="46">
        <v>399.63187603</v>
      </c>
      <c r="R20" s="46">
        <v>278.61859851999998</v>
      </c>
      <c r="S20" s="46">
        <v>31.723279099999999</v>
      </c>
      <c r="T20" s="46"/>
      <c r="U20" s="46"/>
      <c r="V20" s="46"/>
      <c r="W20" s="46"/>
      <c r="X20" s="46"/>
      <c r="Y20" s="46"/>
    </row>
    <row r="21" spans="1:25" ht="12.75" hidden="1" customHeight="1" outlineLevel="1">
      <c r="A21" s="8">
        <v>40848</v>
      </c>
      <c r="B21" s="46">
        <v>2440.80088669</v>
      </c>
      <c r="C21" s="46">
        <f t="shared" si="0"/>
        <v>574.62294107000002</v>
      </c>
      <c r="D21" s="46">
        <f t="shared" si="1"/>
        <v>1866.1779456199999</v>
      </c>
      <c r="E21" s="46">
        <f t="shared" si="2"/>
        <v>826.80512913999996</v>
      </c>
      <c r="F21" s="46">
        <f t="shared" si="3"/>
        <v>918.81685160000006</v>
      </c>
      <c r="G21" s="46">
        <f t="shared" si="4"/>
        <v>120.55596488</v>
      </c>
      <c r="H21" s="46">
        <f t="shared" si="5"/>
        <v>1629.55862727</v>
      </c>
      <c r="I21" s="46">
        <v>483.73975879</v>
      </c>
      <c r="J21" s="46">
        <f t="shared" si="6"/>
        <v>1145.81886848</v>
      </c>
      <c r="K21" s="46">
        <v>416.25039757000002</v>
      </c>
      <c r="L21" s="46">
        <v>640.76488180000001</v>
      </c>
      <c r="M21" s="46">
        <v>88.803589110000004</v>
      </c>
      <c r="N21" s="46">
        <f t="shared" si="7"/>
        <v>811.24225941999998</v>
      </c>
      <c r="O21" s="46">
        <v>90.88318228</v>
      </c>
      <c r="P21" s="46">
        <f t="shared" si="8"/>
        <v>720.35907713999995</v>
      </c>
      <c r="Q21" s="46">
        <v>410.55473157</v>
      </c>
      <c r="R21" s="46">
        <v>278.05196979999999</v>
      </c>
      <c r="S21" s="46">
        <v>31.75237577</v>
      </c>
      <c r="T21" s="46"/>
      <c r="U21" s="46"/>
      <c r="V21" s="46"/>
      <c r="W21" s="46"/>
      <c r="X21" s="46"/>
      <c r="Y21" s="46"/>
    </row>
    <row r="22" spans="1:25" ht="12.75" hidden="1" customHeight="1" outlineLevel="1">
      <c r="A22" s="8">
        <v>40878</v>
      </c>
      <c r="B22" s="46">
        <v>2497.9963311199999</v>
      </c>
      <c r="C22" s="46">
        <f t="shared" si="0"/>
        <v>535.04617813000004</v>
      </c>
      <c r="D22" s="46">
        <f t="shared" si="1"/>
        <v>1962.9501529900001</v>
      </c>
      <c r="E22" s="46">
        <f t="shared" si="2"/>
        <v>939.34171439000011</v>
      </c>
      <c r="F22" s="46">
        <f t="shared" si="3"/>
        <v>907.61621203999994</v>
      </c>
      <c r="G22" s="46">
        <f t="shared" si="4"/>
        <v>115.99222656000001</v>
      </c>
      <c r="H22" s="46">
        <f t="shared" si="5"/>
        <v>1674.9148375700001</v>
      </c>
      <c r="I22" s="46">
        <v>447.97854785999999</v>
      </c>
      <c r="J22" s="46">
        <f t="shared" si="6"/>
        <v>1226.9362897100002</v>
      </c>
      <c r="K22" s="46">
        <v>514.61042625000005</v>
      </c>
      <c r="L22" s="46">
        <v>629.58822384999996</v>
      </c>
      <c r="M22" s="46">
        <v>82.737639610000002</v>
      </c>
      <c r="N22" s="46">
        <f t="shared" si="7"/>
        <v>823.08149354999989</v>
      </c>
      <c r="O22" s="46">
        <v>87.067630269999995</v>
      </c>
      <c r="P22" s="46">
        <f t="shared" si="8"/>
        <v>736.0138632799999</v>
      </c>
      <c r="Q22" s="46">
        <v>424.73128814</v>
      </c>
      <c r="R22" s="46">
        <v>278.02798818999997</v>
      </c>
      <c r="S22" s="46">
        <v>33.254586949999997</v>
      </c>
      <c r="T22" s="46"/>
      <c r="U22" s="46"/>
      <c r="V22" s="46"/>
      <c r="W22" s="46"/>
      <c r="X22" s="46"/>
      <c r="Y22" s="46"/>
    </row>
    <row r="23" spans="1:25" ht="12.75" hidden="1" customHeight="1" outlineLevel="1">
      <c r="A23" s="8">
        <v>40909</v>
      </c>
      <c r="B23" s="46">
        <v>2619.4706801299999</v>
      </c>
      <c r="C23" s="46">
        <f t="shared" si="0"/>
        <v>567.30069928</v>
      </c>
      <c r="D23" s="46">
        <f t="shared" si="1"/>
        <v>2052.1699808500002</v>
      </c>
      <c r="E23" s="46">
        <f t="shared" si="2"/>
        <v>1017.2279602799999</v>
      </c>
      <c r="F23" s="46">
        <f t="shared" si="3"/>
        <v>919.48344268999995</v>
      </c>
      <c r="G23" s="46">
        <f t="shared" si="4"/>
        <v>115.45857788000001</v>
      </c>
      <c r="H23" s="46">
        <f t="shared" si="5"/>
        <v>1760.1185772400001</v>
      </c>
      <c r="I23" s="46">
        <v>471.18655537000001</v>
      </c>
      <c r="J23" s="46">
        <f t="shared" si="6"/>
        <v>1288.9320218700002</v>
      </c>
      <c r="K23" s="46">
        <v>574.33101977000001</v>
      </c>
      <c r="L23" s="46">
        <v>633.07763962000001</v>
      </c>
      <c r="M23" s="46">
        <v>81.523362480000003</v>
      </c>
      <c r="N23" s="46">
        <f t="shared" si="7"/>
        <v>859.35210288999997</v>
      </c>
      <c r="O23" s="46">
        <v>96.114143909999996</v>
      </c>
      <c r="P23" s="46">
        <f t="shared" si="8"/>
        <v>763.23795897999992</v>
      </c>
      <c r="Q23" s="46">
        <v>442.89694050999998</v>
      </c>
      <c r="R23" s="46">
        <v>286.40580306999999</v>
      </c>
      <c r="S23" s="46">
        <v>33.935215399999997</v>
      </c>
      <c r="T23" s="46"/>
      <c r="U23" s="46"/>
      <c r="V23" s="46"/>
      <c r="W23" s="46"/>
      <c r="X23" s="46"/>
      <c r="Y23" s="46"/>
    </row>
    <row r="24" spans="1:25" ht="12.75" hidden="1" customHeight="1" outlineLevel="1">
      <c r="A24" s="8">
        <v>40940</v>
      </c>
      <c r="B24" s="46">
        <v>2680.3270623600001</v>
      </c>
      <c r="C24" s="46">
        <f t="shared" si="0"/>
        <v>566.12559453999995</v>
      </c>
      <c r="D24" s="46">
        <f t="shared" si="1"/>
        <v>2114.2014678200003</v>
      </c>
      <c r="E24" s="46">
        <f t="shared" si="2"/>
        <v>1065.1580891900001</v>
      </c>
      <c r="F24" s="46">
        <f t="shared" si="3"/>
        <v>922.77442592000011</v>
      </c>
      <c r="G24" s="46">
        <f t="shared" si="4"/>
        <v>126.26895271000001</v>
      </c>
      <c r="H24" s="46">
        <f t="shared" si="5"/>
        <v>1808.9468853000001</v>
      </c>
      <c r="I24" s="46">
        <v>481.69407722</v>
      </c>
      <c r="J24" s="46">
        <f t="shared" si="6"/>
        <v>1327.25280808</v>
      </c>
      <c r="K24" s="46">
        <v>607.96107457000005</v>
      </c>
      <c r="L24" s="46">
        <v>631.88687100000004</v>
      </c>
      <c r="M24" s="46">
        <v>87.404862510000001</v>
      </c>
      <c r="N24" s="46">
        <f t="shared" si="7"/>
        <v>871.38017706000005</v>
      </c>
      <c r="O24" s="46">
        <v>84.431517319999998</v>
      </c>
      <c r="P24" s="46">
        <f t="shared" si="8"/>
        <v>786.94865974000004</v>
      </c>
      <c r="Q24" s="46">
        <v>457.19701462</v>
      </c>
      <c r="R24" s="46">
        <v>290.88755492000001</v>
      </c>
      <c r="S24" s="46">
        <v>38.8640902</v>
      </c>
      <c r="T24" s="46"/>
      <c r="U24" s="46"/>
      <c r="V24" s="46"/>
      <c r="W24" s="46"/>
      <c r="X24" s="46"/>
      <c r="Y24" s="46"/>
    </row>
    <row r="25" spans="1:25" ht="12.75" hidden="1" customHeight="1" outlineLevel="1">
      <c r="A25" s="8">
        <v>40969</v>
      </c>
      <c r="B25" s="46">
        <v>2718.5561757899995</v>
      </c>
      <c r="C25" s="46">
        <f t="shared" si="0"/>
        <v>565.91113352000002</v>
      </c>
      <c r="D25" s="46">
        <f t="shared" si="1"/>
        <v>2152.64504227</v>
      </c>
      <c r="E25" s="46">
        <f t="shared" si="2"/>
        <v>1089.37914032</v>
      </c>
      <c r="F25" s="46">
        <f t="shared" si="3"/>
        <v>934.92701</v>
      </c>
      <c r="G25" s="46">
        <f t="shared" si="4"/>
        <v>128.33889195</v>
      </c>
      <c r="H25" s="46">
        <f t="shared" si="5"/>
        <v>1841.3993735899999</v>
      </c>
      <c r="I25" s="46">
        <v>479.24350786999997</v>
      </c>
      <c r="J25" s="46">
        <f t="shared" si="6"/>
        <v>1362.1558657199998</v>
      </c>
      <c r="K25" s="46">
        <v>627.78624720000005</v>
      </c>
      <c r="L25" s="46">
        <v>644.42464997000002</v>
      </c>
      <c r="M25" s="46">
        <v>89.944968549999999</v>
      </c>
      <c r="N25" s="46">
        <f t="shared" si="7"/>
        <v>877.1568021999999</v>
      </c>
      <c r="O25" s="46">
        <v>86.667625650000005</v>
      </c>
      <c r="P25" s="46">
        <f t="shared" si="8"/>
        <v>790.48917654999991</v>
      </c>
      <c r="Q25" s="46">
        <v>461.59289311999999</v>
      </c>
      <c r="R25" s="46">
        <v>290.50236002999998</v>
      </c>
      <c r="S25" s="46">
        <v>38.393923399999998</v>
      </c>
      <c r="T25" s="46"/>
      <c r="U25" s="46"/>
      <c r="V25" s="46"/>
      <c r="W25" s="46"/>
      <c r="X25" s="46"/>
      <c r="Y25" s="46"/>
    </row>
    <row r="26" spans="1:25" ht="12.75" hidden="1" customHeight="1" outlineLevel="1">
      <c r="A26" s="8">
        <v>41000</v>
      </c>
      <c r="B26" s="46">
        <v>2864.05854507</v>
      </c>
      <c r="C26" s="46">
        <f t="shared" si="0"/>
        <v>597.11624033999999</v>
      </c>
      <c r="D26" s="46">
        <f t="shared" si="1"/>
        <v>2266.9423047299997</v>
      </c>
      <c r="E26" s="46">
        <f t="shared" si="2"/>
        <v>1155.40401028</v>
      </c>
      <c r="F26" s="46">
        <f t="shared" si="3"/>
        <v>971.62522500999989</v>
      </c>
      <c r="G26" s="46">
        <f t="shared" si="4"/>
        <v>139.91306943999999</v>
      </c>
      <c r="H26" s="46">
        <f t="shared" si="5"/>
        <v>1977.1916112700001</v>
      </c>
      <c r="I26" s="46">
        <v>515.80236537999997</v>
      </c>
      <c r="J26" s="46">
        <f t="shared" si="6"/>
        <v>1461.38924589</v>
      </c>
      <c r="K26" s="46">
        <v>686.69141010999999</v>
      </c>
      <c r="L26" s="46">
        <v>673.28607696999995</v>
      </c>
      <c r="M26" s="46">
        <v>101.41175880999999</v>
      </c>
      <c r="N26" s="46">
        <f t="shared" si="7"/>
        <v>886.86693379999997</v>
      </c>
      <c r="O26" s="46">
        <v>81.313874960000007</v>
      </c>
      <c r="P26" s="46">
        <f t="shared" si="8"/>
        <v>805.55305883999995</v>
      </c>
      <c r="Q26" s="46">
        <v>468.71260016999997</v>
      </c>
      <c r="R26" s="46">
        <v>298.33914804</v>
      </c>
      <c r="S26" s="46">
        <v>38.501310629999999</v>
      </c>
      <c r="T26" s="46"/>
      <c r="U26" s="46"/>
      <c r="V26" s="46"/>
      <c r="W26" s="46"/>
      <c r="X26" s="46"/>
      <c r="Y26" s="46"/>
    </row>
    <row r="27" spans="1:25" ht="12.75" hidden="1" customHeight="1" outlineLevel="1">
      <c r="A27" s="8">
        <v>41030</v>
      </c>
      <c r="B27" s="46">
        <v>2882.26461002</v>
      </c>
      <c r="C27" s="46">
        <f t="shared" si="0"/>
        <v>598.50161926999999</v>
      </c>
      <c r="D27" s="46">
        <f t="shared" si="1"/>
        <v>2283.76299075</v>
      </c>
      <c r="E27" s="46">
        <f t="shared" si="2"/>
        <v>1158.5182655900001</v>
      </c>
      <c r="F27" s="46">
        <f t="shared" si="3"/>
        <v>981.39737187000003</v>
      </c>
      <c r="G27" s="46">
        <f t="shared" si="4"/>
        <v>143.84735329</v>
      </c>
      <c r="H27" s="46">
        <f t="shared" si="5"/>
        <v>1998.37120762</v>
      </c>
      <c r="I27" s="46">
        <v>513.96917653000003</v>
      </c>
      <c r="J27" s="46">
        <f t="shared" si="6"/>
        <v>1484.4020310899998</v>
      </c>
      <c r="K27" s="46">
        <v>696.70642988999998</v>
      </c>
      <c r="L27" s="46">
        <v>682.42440391000002</v>
      </c>
      <c r="M27" s="46">
        <v>105.27119729</v>
      </c>
      <c r="N27" s="46">
        <f t="shared" si="7"/>
        <v>883.89340240000001</v>
      </c>
      <c r="O27" s="46">
        <v>84.532442739999993</v>
      </c>
      <c r="P27" s="46">
        <f t="shared" si="8"/>
        <v>799.36095966000005</v>
      </c>
      <c r="Q27" s="46">
        <v>461.81183570000002</v>
      </c>
      <c r="R27" s="46">
        <v>298.97296796000001</v>
      </c>
      <c r="S27" s="46">
        <v>38.576155999999997</v>
      </c>
      <c r="T27" s="46"/>
      <c r="U27" s="46"/>
      <c r="V27" s="46"/>
      <c r="W27" s="46"/>
      <c r="X27" s="46"/>
      <c r="Y27" s="46"/>
    </row>
    <row r="28" spans="1:25" ht="12.75" hidden="1" customHeight="1" outlineLevel="1">
      <c r="A28" s="8">
        <v>41061</v>
      </c>
      <c r="B28" s="46">
        <v>2961.39892358</v>
      </c>
      <c r="C28" s="46">
        <f t="shared" si="0"/>
        <v>642.42524646999993</v>
      </c>
      <c r="D28" s="46">
        <f t="shared" si="1"/>
        <v>2318.9736771100002</v>
      </c>
      <c r="E28" s="46">
        <f t="shared" si="2"/>
        <v>1182.2724436999999</v>
      </c>
      <c r="F28" s="46">
        <f t="shared" si="3"/>
        <v>989.33476302000008</v>
      </c>
      <c r="G28" s="46">
        <f t="shared" si="4"/>
        <v>147.36647039000002</v>
      </c>
      <c r="H28" s="46">
        <f t="shared" si="5"/>
        <v>2047.9214927600001</v>
      </c>
      <c r="I28" s="46">
        <v>553.45479350999994</v>
      </c>
      <c r="J28" s="46">
        <f t="shared" si="6"/>
        <v>1494.4666992500001</v>
      </c>
      <c r="K28" s="46">
        <v>704.74265049999997</v>
      </c>
      <c r="L28" s="46">
        <v>682.85946717000002</v>
      </c>
      <c r="M28" s="46">
        <v>106.86458158000001</v>
      </c>
      <c r="N28" s="46">
        <f t="shared" si="7"/>
        <v>913.47743081999988</v>
      </c>
      <c r="O28" s="46">
        <v>88.970452960000003</v>
      </c>
      <c r="P28" s="46">
        <f t="shared" si="8"/>
        <v>824.50697785999989</v>
      </c>
      <c r="Q28" s="46">
        <v>477.52979319999997</v>
      </c>
      <c r="R28" s="46">
        <v>306.47529585000001</v>
      </c>
      <c r="S28" s="46">
        <v>40.501888809999997</v>
      </c>
      <c r="T28" s="46"/>
      <c r="U28" s="46"/>
      <c r="V28" s="46"/>
      <c r="W28" s="46"/>
      <c r="X28" s="46"/>
      <c r="Y28" s="46"/>
    </row>
    <row r="29" spans="1:25" ht="12.75" hidden="1" customHeight="1" outlineLevel="1">
      <c r="A29" s="8">
        <v>41091</v>
      </c>
      <c r="B29" s="46">
        <v>2975.51714335</v>
      </c>
      <c r="C29" s="46">
        <f t="shared" si="0"/>
        <v>626.23435353000002</v>
      </c>
      <c r="D29" s="46">
        <f t="shared" si="1"/>
        <v>2349.2827898200003</v>
      </c>
      <c r="E29" s="46">
        <f t="shared" si="2"/>
        <v>1173.3356450800002</v>
      </c>
      <c r="F29" s="46">
        <f t="shared" si="3"/>
        <v>1025.4184484100001</v>
      </c>
      <c r="G29" s="46">
        <f t="shared" si="4"/>
        <v>150.52869633</v>
      </c>
      <c r="H29" s="46">
        <f t="shared" si="5"/>
        <v>2039.2479579700002</v>
      </c>
      <c r="I29" s="46">
        <v>538.15756493000004</v>
      </c>
      <c r="J29" s="46">
        <f t="shared" si="6"/>
        <v>1501.0903930400002</v>
      </c>
      <c r="K29" s="46">
        <v>704.54552419000004</v>
      </c>
      <c r="L29" s="46">
        <v>690.56585569000003</v>
      </c>
      <c r="M29" s="46">
        <v>105.97901315999999</v>
      </c>
      <c r="N29" s="46">
        <f t="shared" si="7"/>
        <v>936.26918538000007</v>
      </c>
      <c r="O29" s="46">
        <v>88.0767886</v>
      </c>
      <c r="P29" s="46">
        <f t="shared" si="8"/>
        <v>848.19239678000008</v>
      </c>
      <c r="Q29" s="46">
        <v>468.79012089000003</v>
      </c>
      <c r="R29" s="46">
        <v>334.85259272000002</v>
      </c>
      <c r="S29" s="46">
        <v>44.549683170000002</v>
      </c>
      <c r="T29" s="46"/>
      <c r="U29" s="46"/>
      <c r="V29" s="46"/>
      <c r="W29" s="46"/>
      <c r="X29" s="46"/>
      <c r="Y29" s="46"/>
    </row>
    <row r="30" spans="1:25" ht="12.75" hidden="1" customHeight="1" outlineLevel="1">
      <c r="A30" s="8">
        <v>41122</v>
      </c>
      <c r="B30" s="46">
        <v>2991.7172410500002</v>
      </c>
      <c r="C30" s="46">
        <f t="shared" si="0"/>
        <v>609.37503293999998</v>
      </c>
      <c r="D30" s="46">
        <f t="shared" si="1"/>
        <v>2382.3422081100002</v>
      </c>
      <c r="E30" s="46">
        <f t="shared" si="2"/>
        <v>1178.59503036</v>
      </c>
      <c r="F30" s="46">
        <f t="shared" si="3"/>
        <v>1048.3686579300002</v>
      </c>
      <c r="G30" s="46">
        <f t="shared" si="4"/>
        <v>155.37851982000001</v>
      </c>
      <c r="H30" s="46">
        <f t="shared" si="5"/>
        <v>2031.64465535</v>
      </c>
      <c r="I30" s="46">
        <v>521.89418276000004</v>
      </c>
      <c r="J30" s="46">
        <f t="shared" si="6"/>
        <v>1509.7504725900001</v>
      </c>
      <c r="K30" s="46">
        <v>713.60676156</v>
      </c>
      <c r="L30" s="46">
        <v>693.82957908000003</v>
      </c>
      <c r="M30" s="46">
        <v>102.31413195</v>
      </c>
      <c r="N30" s="46">
        <f t="shared" si="7"/>
        <v>960.07258569999999</v>
      </c>
      <c r="O30" s="46">
        <v>87.480850180000004</v>
      </c>
      <c r="P30" s="46">
        <f t="shared" si="8"/>
        <v>872.59173552000004</v>
      </c>
      <c r="Q30" s="46">
        <v>464.98826880000001</v>
      </c>
      <c r="R30" s="46">
        <v>354.53907885000001</v>
      </c>
      <c r="S30" s="46">
        <v>53.064387869999997</v>
      </c>
      <c r="T30" s="46"/>
      <c r="U30" s="46"/>
      <c r="V30" s="46"/>
      <c r="W30" s="46"/>
      <c r="X30" s="46"/>
      <c r="Y30" s="46"/>
    </row>
    <row r="31" spans="1:25" ht="12.75" hidden="1" customHeight="1" outlineLevel="1">
      <c r="A31" s="8">
        <v>41153</v>
      </c>
      <c r="B31" s="46">
        <v>3038.0740447999997</v>
      </c>
      <c r="C31" s="46">
        <f t="shared" si="0"/>
        <v>611.97884391999992</v>
      </c>
      <c r="D31" s="46">
        <f t="shared" si="1"/>
        <v>2426.09520088</v>
      </c>
      <c r="E31" s="46">
        <f t="shared" si="2"/>
        <v>1169.7356753899999</v>
      </c>
      <c r="F31" s="46">
        <f t="shared" si="3"/>
        <v>1108.18625148</v>
      </c>
      <c r="G31" s="46">
        <f t="shared" si="4"/>
        <v>148.17327401</v>
      </c>
      <c r="H31" s="46">
        <f t="shared" si="5"/>
        <v>2013.6704986599998</v>
      </c>
      <c r="I31" s="46">
        <v>517.86237747999996</v>
      </c>
      <c r="J31" s="46">
        <f t="shared" si="6"/>
        <v>1495.8081211799999</v>
      </c>
      <c r="K31" s="46">
        <v>706.87809421999998</v>
      </c>
      <c r="L31" s="46">
        <v>702.23493953000002</v>
      </c>
      <c r="M31" s="46">
        <v>86.695087430000001</v>
      </c>
      <c r="N31" s="46">
        <f t="shared" si="7"/>
        <v>1024.4035461400001</v>
      </c>
      <c r="O31" s="46">
        <v>94.116466439999996</v>
      </c>
      <c r="P31" s="46">
        <f t="shared" si="8"/>
        <v>930.28707970000005</v>
      </c>
      <c r="Q31" s="46">
        <v>462.85758117</v>
      </c>
      <c r="R31" s="46">
        <v>405.95131194999999</v>
      </c>
      <c r="S31" s="46">
        <v>61.478186579999999</v>
      </c>
      <c r="T31" s="46"/>
      <c r="U31" s="46"/>
      <c r="V31" s="46"/>
      <c r="W31" s="46"/>
      <c r="X31" s="46"/>
      <c r="Y31" s="46"/>
    </row>
    <row r="32" spans="1:25" ht="12.75" hidden="1" customHeight="1" outlineLevel="1">
      <c r="A32" s="8">
        <v>41183</v>
      </c>
      <c r="B32" s="46">
        <v>3115.4553072799999</v>
      </c>
      <c r="C32" s="46">
        <f t="shared" si="0"/>
        <v>627.73383736999995</v>
      </c>
      <c r="D32" s="46">
        <f t="shared" si="1"/>
        <v>2487.72146991</v>
      </c>
      <c r="E32" s="46">
        <f t="shared" si="2"/>
        <v>1190.32428357</v>
      </c>
      <c r="F32" s="46">
        <f t="shared" si="3"/>
        <v>1150.2191435999998</v>
      </c>
      <c r="G32" s="46">
        <f t="shared" si="4"/>
        <v>147.17804274</v>
      </c>
      <c r="H32" s="46">
        <f t="shared" si="5"/>
        <v>2043.58913467</v>
      </c>
      <c r="I32" s="46">
        <v>532.35820998999998</v>
      </c>
      <c r="J32" s="46">
        <f t="shared" si="6"/>
        <v>1511.23092468</v>
      </c>
      <c r="K32" s="46">
        <v>713.50644962000001</v>
      </c>
      <c r="L32" s="46">
        <v>718.23736815999996</v>
      </c>
      <c r="M32" s="46">
        <v>79.487106900000001</v>
      </c>
      <c r="N32" s="46">
        <f t="shared" si="7"/>
        <v>1071.8661726099999</v>
      </c>
      <c r="O32" s="46">
        <v>95.375627379999997</v>
      </c>
      <c r="P32" s="46">
        <f t="shared" si="8"/>
        <v>976.49054522999995</v>
      </c>
      <c r="Q32" s="46">
        <v>476.81783395000002</v>
      </c>
      <c r="R32" s="46">
        <v>431.98177543999998</v>
      </c>
      <c r="S32" s="46">
        <v>67.690935839999995</v>
      </c>
      <c r="T32" s="46"/>
      <c r="U32" s="46"/>
      <c r="V32" s="46"/>
      <c r="W32" s="46"/>
      <c r="X32" s="46"/>
      <c r="Y32" s="46"/>
    </row>
    <row r="33" spans="1:25" ht="12.75" hidden="1" customHeight="1" outlineLevel="1">
      <c r="A33" s="8">
        <v>41214</v>
      </c>
      <c r="B33" s="46">
        <v>3236.9151464500001</v>
      </c>
      <c r="C33" s="46">
        <f t="shared" si="0"/>
        <v>632.37162109999997</v>
      </c>
      <c r="D33" s="46">
        <f t="shared" si="1"/>
        <v>2604.54352535</v>
      </c>
      <c r="E33" s="46">
        <f t="shared" si="2"/>
        <v>1256.8006104900001</v>
      </c>
      <c r="F33" s="46">
        <f t="shared" si="3"/>
        <v>1186.8160545400001</v>
      </c>
      <c r="G33" s="46">
        <f t="shared" si="4"/>
        <v>160.92686032</v>
      </c>
      <c r="H33" s="46">
        <f t="shared" si="5"/>
        <v>2080.5044404300002</v>
      </c>
      <c r="I33" s="46">
        <v>529.78501365</v>
      </c>
      <c r="J33" s="46">
        <f t="shared" si="6"/>
        <v>1550.71942678</v>
      </c>
      <c r="K33" s="46">
        <v>754.31138329999999</v>
      </c>
      <c r="L33" s="46">
        <v>714.88912820999997</v>
      </c>
      <c r="M33" s="46">
        <v>81.518915269999994</v>
      </c>
      <c r="N33" s="46">
        <f t="shared" si="7"/>
        <v>1156.4107060200001</v>
      </c>
      <c r="O33" s="46">
        <v>102.58660745</v>
      </c>
      <c r="P33" s="46">
        <f t="shared" si="8"/>
        <v>1053.8240985700002</v>
      </c>
      <c r="Q33" s="46">
        <v>502.48922719000001</v>
      </c>
      <c r="R33" s="46">
        <v>471.92692633000001</v>
      </c>
      <c r="S33" s="46">
        <v>79.407945049999995</v>
      </c>
      <c r="T33" s="46"/>
      <c r="U33" s="46"/>
      <c r="V33" s="46"/>
      <c r="W33" s="46"/>
      <c r="X33" s="46"/>
      <c r="Y33" s="46"/>
    </row>
    <row r="34" spans="1:25" ht="12.75" hidden="1" customHeight="1" outlineLevel="1">
      <c r="A34" s="8">
        <v>41244</v>
      </c>
      <c r="B34" s="46">
        <v>3349.38148486</v>
      </c>
      <c r="C34" s="46">
        <f t="shared" si="0"/>
        <v>622.41066819999992</v>
      </c>
      <c r="D34" s="46">
        <f t="shared" si="1"/>
        <v>2726.9708166599999</v>
      </c>
      <c r="E34" s="46">
        <f t="shared" si="2"/>
        <v>1332.0922303899999</v>
      </c>
      <c r="F34" s="46">
        <f t="shared" si="3"/>
        <v>1229.66052294</v>
      </c>
      <c r="G34" s="46">
        <f t="shared" si="4"/>
        <v>165.21806333000001</v>
      </c>
      <c r="H34" s="46">
        <f t="shared" si="5"/>
        <v>2157.96403461</v>
      </c>
      <c r="I34" s="46">
        <v>525.77771829999995</v>
      </c>
      <c r="J34" s="46">
        <f t="shared" si="6"/>
        <v>1632.1863163099999</v>
      </c>
      <c r="K34" s="46">
        <v>829.17341958999998</v>
      </c>
      <c r="L34" s="46">
        <v>723.28903950999995</v>
      </c>
      <c r="M34" s="46">
        <v>79.723857210000006</v>
      </c>
      <c r="N34" s="46">
        <f t="shared" si="7"/>
        <v>1191.41745025</v>
      </c>
      <c r="O34" s="46">
        <v>96.6329499</v>
      </c>
      <c r="P34" s="46">
        <f t="shared" si="8"/>
        <v>1094.7845003499999</v>
      </c>
      <c r="Q34" s="46">
        <v>502.91881080000002</v>
      </c>
      <c r="R34" s="46">
        <v>506.37148343000001</v>
      </c>
      <c r="S34" s="46">
        <v>85.494206120000001</v>
      </c>
      <c r="T34" s="46"/>
      <c r="U34" s="46"/>
      <c r="V34" s="46"/>
      <c r="W34" s="46"/>
      <c r="X34" s="46"/>
      <c r="Y34" s="46"/>
    </row>
    <row r="35" spans="1:25" ht="12.75" hidden="1" customHeight="1" outlineLevel="1">
      <c r="A35" s="8">
        <v>41275</v>
      </c>
      <c r="B35" s="46">
        <v>3486.19432624</v>
      </c>
      <c r="C35" s="46">
        <f t="shared" si="0"/>
        <v>633.80304251999996</v>
      </c>
      <c r="D35" s="46">
        <f t="shared" si="1"/>
        <v>2852.3912837199996</v>
      </c>
      <c r="E35" s="46">
        <f t="shared" si="2"/>
        <v>1413.5218204</v>
      </c>
      <c r="F35" s="46">
        <f t="shared" si="3"/>
        <v>1271.0408340899999</v>
      </c>
      <c r="G35" s="46">
        <f t="shared" si="4"/>
        <v>167.82862922999999</v>
      </c>
      <c r="H35" s="46">
        <f t="shared" si="5"/>
        <v>2268.8879859199997</v>
      </c>
      <c r="I35" s="46">
        <v>540.16936512999996</v>
      </c>
      <c r="J35" s="46">
        <f t="shared" si="6"/>
        <v>1728.7186207899999</v>
      </c>
      <c r="K35" s="46">
        <v>903.03007404000004</v>
      </c>
      <c r="L35" s="46">
        <v>743.67541875999996</v>
      </c>
      <c r="M35" s="46">
        <v>82.013127990000001</v>
      </c>
      <c r="N35" s="46">
        <f t="shared" si="7"/>
        <v>1217.3063403199999</v>
      </c>
      <c r="O35" s="46">
        <v>93.633677390000003</v>
      </c>
      <c r="P35" s="46">
        <f t="shared" si="8"/>
        <v>1123.6726629299999</v>
      </c>
      <c r="Q35" s="46">
        <v>510.49174635999998</v>
      </c>
      <c r="R35" s="46">
        <v>527.36541533000002</v>
      </c>
      <c r="S35" s="46">
        <v>85.815501240000003</v>
      </c>
      <c r="T35" s="46"/>
      <c r="U35" s="46"/>
      <c r="V35" s="46"/>
      <c r="W35" s="46"/>
      <c r="X35" s="46"/>
      <c r="Y35" s="46"/>
    </row>
    <row r="36" spans="1:25" ht="12.75" hidden="1" customHeight="1" outlineLevel="1">
      <c r="A36" s="8">
        <v>41306</v>
      </c>
      <c r="B36" s="46">
        <v>3513.5351392699995</v>
      </c>
      <c r="C36" s="46">
        <f t="shared" si="0"/>
        <v>642.81263733000003</v>
      </c>
      <c r="D36" s="46">
        <f t="shared" si="1"/>
        <v>2870.7225019399998</v>
      </c>
      <c r="E36" s="46">
        <f t="shared" si="2"/>
        <v>1389.9224836799999</v>
      </c>
      <c r="F36" s="46">
        <f t="shared" si="3"/>
        <v>1466.3204968099999</v>
      </c>
      <c r="G36" s="46">
        <f t="shared" si="4"/>
        <v>14.47952145</v>
      </c>
      <c r="H36" s="46">
        <f t="shared" si="5"/>
        <v>2341.8295725600001</v>
      </c>
      <c r="I36" s="46">
        <v>558.56843271000002</v>
      </c>
      <c r="J36" s="46">
        <f t="shared" si="6"/>
        <v>1783.2611398500001</v>
      </c>
      <c r="K36" s="46">
        <v>924.71393436000005</v>
      </c>
      <c r="L36" s="46">
        <v>847.52585896000005</v>
      </c>
      <c r="M36" s="46">
        <v>11.021346530000001</v>
      </c>
      <c r="N36" s="46">
        <f t="shared" si="7"/>
        <v>1171.7055667099999</v>
      </c>
      <c r="O36" s="46">
        <v>84.244204620000005</v>
      </c>
      <c r="P36" s="46">
        <f t="shared" si="8"/>
        <v>1087.4613620899997</v>
      </c>
      <c r="Q36" s="46">
        <v>465.20854931999997</v>
      </c>
      <c r="R36" s="46">
        <v>618.79463784999996</v>
      </c>
      <c r="S36" s="46">
        <v>3.4581749199999998</v>
      </c>
      <c r="T36" s="46"/>
      <c r="U36" s="46"/>
      <c r="V36" s="46"/>
      <c r="W36" s="46"/>
      <c r="X36" s="46"/>
      <c r="Y36" s="46"/>
    </row>
    <row r="37" spans="1:25" ht="12.75" hidden="1" customHeight="1" outlineLevel="1">
      <c r="A37" s="8">
        <v>41334</v>
      </c>
      <c r="B37" s="46">
        <v>3574.1111187699998</v>
      </c>
      <c r="C37" s="46">
        <f t="shared" si="0"/>
        <v>664.35275360000003</v>
      </c>
      <c r="D37" s="46">
        <f t="shared" si="1"/>
        <v>2909.7583651699997</v>
      </c>
      <c r="E37" s="46">
        <f t="shared" si="2"/>
        <v>1416.7265636100001</v>
      </c>
      <c r="F37" s="46">
        <f t="shared" si="3"/>
        <v>1462.7063615100001</v>
      </c>
      <c r="G37" s="46">
        <f t="shared" si="4"/>
        <v>30.325440049999997</v>
      </c>
      <c r="H37" s="46">
        <f t="shared" si="5"/>
        <v>2409.7498648800001</v>
      </c>
      <c r="I37" s="46">
        <v>580.78673501000003</v>
      </c>
      <c r="J37" s="46">
        <f t="shared" si="6"/>
        <v>1828.9631298700001</v>
      </c>
      <c r="K37" s="46">
        <v>959.36751422999998</v>
      </c>
      <c r="L37" s="46">
        <v>842.39067235000005</v>
      </c>
      <c r="M37" s="46">
        <v>27.204943289999999</v>
      </c>
      <c r="N37" s="46">
        <f t="shared" si="7"/>
        <v>1164.3612538899997</v>
      </c>
      <c r="O37" s="46">
        <v>83.566018589999999</v>
      </c>
      <c r="P37" s="46">
        <f t="shared" si="8"/>
        <v>1080.7952352999998</v>
      </c>
      <c r="Q37" s="46">
        <v>457.35904937999999</v>
      </c>
      <c r="R37" s="46">
        <v>620.31568916000003</v>
      </c>
      <c r="S37" s="46">
        <v>3.12049676</v>
      </c>
      <c r="T37" s="46"/>
      <c r="U37" s="46"/>
      <c r="V37" s="46"/>
      <c r="W37" s="46"/>
      <c r="X37" s="46"/>
      <c r="Y37" s="46"/>
    </row>
    <row r="38" spans="1:25" ht="12.75" hidden="1" customHeight="1" outlineLevel="1">
      <c r="A38" s="8">
        <v>41365</v>
      </c>
      <c r="B38" s="46">
        <v>3648.22426215</v>
      </c>
      <c r="C38" s="46">
        <f t="shared" si="0"/>
        <v>700.92044928999997</v>
      </c>
      <c r="D38" s="46">
        <f t="shared" si="1"/>
        <v>2947.3038128600001</v>
      </c>
      <c r="E38" s="46">
        <f t="shared" si="2"/>
        <v>1400.3129294800001</v>
      </c>
      <c r="F38" s="46">
        <f t="shared" si="3"/>
        <v>1514.6404373299999</v>
      </c>
      <c r="G38" s="46">
        <f t="shared" si="4"/>
        <v>32.350446050000002</v>
      </c>
      <c r="H38" s="46">
        <f t="shared" si="5"/>
        <v>2497.00408427</v>
      </c>
      <c r="I38" s="46">
        <v>616.82779066000001</v>
      </c>
      <c r="J38" s="46">
        <f t="shared" si="6"/>
        <v>1880.1762936099999</v>
      </c>
      <c r="K38" s="46">
        <v>963.86124098000005</v>
      </c>
      <c r="L38" s="46">
        <v>887.01200618999997</v>
      </c>
      <c r="M38" s="46">
        <v>29.303046439999999</v>
      </c>
      <c r="N38" s="46">
        <f t="shared" si="7"/>
        <v>1151.2201778799999</v>
      </c>
      <c r="O38" s="46">
        <v>84.092658630000003</v>
      </c>
      <c r="P38" s="46">
        <f t="shared" si="8"/>
        <v>1067.12751925</v>
      </c>
      <c r="Q38" s="46">
        <v>436.45168849999999</v>
      </c>
      <c r="R38" s="46">
        <v>627.62843113999998</v>
      </c>
      <c r="S38" s="46">
        <v>3.0473996099999998</v>
      </c>
      <c r="T38" s="46"/>
      <c r="U38" s="46"/>
      <c r="V38" s="46"/>
      <c r="W38" s="46"/>
      <c r="X38" s="46"/>
      <c r="Y38" s="46"/>
    </row>
    <row r="39" spans="1:25" ht="12.75" hidden="1" customHeight="1" outlineLevel="1">
      <c r="A39" s="8">
        <v>41395</v>
      </c>
      <c r="B39" s="46">
        <v>3695.6846365600004</v>
      </c>
      <c r="C39" s="46">
        <f t="shared" si="0"/>
        <v>691.73264957000004</v>
      </c>
      <c r="D39" s="46">
        <f t="shared" si="1"/>
        <v>3003.95198699</v>
      </c>
      <c r="E39" s="46">
        <f t="shared" si="2"/>
        <v>1426.4508146799999</v>
      </c>
      <c r="F39" s="46">
        <f t="shared" si="3"/>
        <v>1537.9248590900002</v>
      </c>
      <c r="G39" s="46">
        <f t="shared" si="4"/>
        <v>39.576313220000003</v>
      </c>
      <c r="H39" s="46">
        <f t="shared" si="5"/>
        <v>2552.7539127299997</v>
      </c>
      <c r="I39" s="46">
        <v>607.04136552</v>
      </c>
      <c r="J39" s="46">
        <f t="shared" si="6"/>
        <v>1945.7125472099999</v>
      </c>
      <c r="K39" s="46">
        <v>1005.09293544</v>
      </c>
      <c r="L39" s="46">
        <v>903.87593484000001</v>
      </c>
      <c r="M39" s="46">
        <v>36.743676929999999</v>
      </c>
      <c r="N39" s="46">
        <f t="shared" si="7"/>
        <v>1142.93072383</v>
      </c>
      <c r="O39" s="46">
        <v>84.691284049999993</v>
      </c>
      <c r="P39" s="46">
        <f t="shared" si="8"/>
        <v>1058.2394397800001</v>
      </c>
      <c r="Q39" s="46">
        <v>421.35787923999999</v>
      </c>
      <c r="R39" s="46">
        <v>634.04892425000003</v>
      </c>
      <c r="S39" s="46">
        <v>2.8326362899999999</v>
      </c>
      <c r="T39" s="46"/>
      <c r="U39" s="46"/>
      <c r="V39" s="46"/>
      <c r="W39" s="46"/>
      <c r="X39" s="46"/>
      <c r="Y39" s="46"/>
    </row>
    <row r="40" spans="1:25" ht="12.75" hidden="1" customHeight="1" outlineLevel="1">
      <c r="A40" s="8">
        <v>41426</v>
      </c>
      <c r="B40" s="46">
        <v>3838.7056252399998</v>
      </c>
      <c r="C40" s="46">
        <f t="shared" si="0"/>
        <v>762.63192849999996</v>
      </c>
      <c r="D40" s="46">
        <f t="shared" si="1"/>
        <v>3076.0736967399998</v>
      </c>
      <c r="E40" s="46">
        <f t="shared" si="2"/>
        <v>1454.61316805</v>
      </c>
      <c r="F40" s="46">
        <f t="shared" si="3"/>
        <v>1577.5072648299999</v>
      </c>
      <c r="G40" s="46">
        <f t="shared" si="4"/>
        <v>43.95326386</v>
      </c>
      <c r="H40" s="46">
        <f t="shared" si="5"/>
        <v>2691.7983104799996</v>
      </c>
      <c r="I40" s="46">
        <v>676.03428415999997</v>
      </c>
      <c r="J40" s="46">
        <f t="shared" si="6"/>
        <v>2015.7640263199999</v>
      </c>
      <c r="K40" s="46">
        <v>1046.34633132</v>
      </c>
      <c r="L40" s="46">
        <v>928.99043372999995</v>
      </c>
      <c r="M40" s="46">
        <v>40.427261270000002</v>
      </c>
      <c r="N40" s="46">
        <f t="shared" si="7"/>
        <v>1146.90731476</v>
      </c>
      <c r="O40" s="46">
        <v>86.597644340000002</v>
      </c>
      <c r="P40" s="46">
        <f t="shared" si="8"/>
        <v>1060.30967042</v>
      </c>
      <c r="Q40" s="46">
        <v>408.26683673000002</v>
      </c>
      <c r="R40" s="46">
        <v>648.51683109999999</v>
      </c>
      <c r="S40" s="46">
        <v>3.52600259</v>
      </c>
      <c r="T40" s="46"/>
      <c r="U40" s="46"/>
      <c r="V40" s="46"/>
      <c r="W40" s="46"/>
      <c r="X40" s="46"/>
      <c r="Y40" s="46"/>
    </row>
    <row r="41" spans="1:25" ht="12.75" hidden="1" customHeight="1" outlineLevel="1">
      <c r="A41" s="8">
        <v>41456</v>
      </c>
      <c r="B41" s="46">
        <v>3883.0155</v>
      </c>
      <c r="C41" s="46">
        <f t="shared" si="0"/>
        <v>751.47377827000003</v>
      </c>
      <c r="D41" s="46">
        <f t="shared" si="1"/>
        <v>3131.5417217300001</v>
      </c>
      <c r="E41" s="46">
        <f t="shared" si="2"/>
        <v>1385.0090698299998</v>
      </c>
      <c r="F41" s="46">
        <f t="shared" si="3"/>
        <v>1703.2830967899999</v>
      </c>
      <c r="G41" s="46">
        <f t="shared" si="4"/>
        <v>43.249555110000003</v>
      </c>
      <c r="H41" s="46">
        <f t="shared" si="5"/>
        <v>2721.2251113100001</v>
      </c>
      <c r="I41" s="46">
        <v>658.56058886000005</v>
      </c>
      <c r="J41" s="46">
        <f t="shared" si="6"/>
        <v>2062.6645224499998</v>
      </c>
      <c r="K41" s="46">
        <v>1051.0772353299999</v>
      </c>
      <c r="L41" s="46">
        <v>970.99681131</v>
      </c>
      <c r="M41" s="46">
        <v>40.590475810000001</v>
      </c>
      <c r="N41" s="46">
        <f t="shared" si="7"/>
        <v>1161.7903886900001</v>
      </c>
      <c r="O41" s="46">
        <v>92.913189410000001</v>
      </c>
      <c r="P41" s="46">
        <f t="shared" si="8"/>
        <v>1068.87719928</v>
      </c>
      <c r="Q41" s="46">
        <v>333.93183449999998</v>
      </c>
      <c r="R41" s="46">
        <v>732.28628547999995</v>
      </c>
      <c r="S41" s="46">
        <v>2.6590793000000001</v>
      </c>
      <c r="T41" s="46"/>
      <c r="U41" s="46"/>
      <c r="V41" s="46"/>
      <c r="W41" s="46"/>
      <c r="X41" s="46"/>
      <c r="Y41" s="46"/>
    </row>
    <row r="42" spans="1:25" ht="12.75" hidden="1" customHeight="1" outlineLevel="1">
      <c r="A42" s="8">
        <v>41487</v>
      </c>
      <c r="B42" s="46">
        <v>3890.51154322</v>
      </c>
      <c r="C42" s="46">
        <f t="shared" si="0"/>
        <v>746.65547373000004</v>
      </c>
      <c r="D42" s="46">
        <f t="shared" si="1"/>
        <v>3143.8560694899998</v>
      </c>
      <c r="E42" s="46">
        <f t="shared" si="2"/>
        <v>1345.9669638099999</v>
      </c>
      <c r="F42" s="46">
        <f t="shared" si="3"/>
        <v>1740.7197663100001</v>
      </c>
      <c r="G42" s="46">
        <f t="shared" si="4"/>
        <v>57.169339370000003</v>
      </c>
      <c r="H42" s="46">
        <f t="shared" si="5"/>
        <v>2701.9891688500002</v>
      </c>
      <c r="I42" s="46">
        <v>630.54131815000005</v>
      </c>
      <c r="J42" s="46">
        <f t="shared" si="6"/>
        <v>2071.4478506999999</v>
      </c>
      <c r="K42" s="46">
        <v>1020.44268771</v>
      </c>
      <c r="L42" s="46">
        <v>997.28278232000002</v>
      </c>
      <c r="M42" s="46">
        <v>53.72238067</v>
      </c>
      <c r="N42" s="46">
        <f t="shared" si="7"/>
        <v>1188.5223743700001</v>
      </c>
      <c r="O42" s="46">
        <v>116.11415558</v>
      </c>
      <c r="P42" s="46">
        <f t="shared" si="8"/>
        <v>1072.4082187900001</v>
      </c>
      <c r="Q42" s="46">
        <v>325.52427610000001</v>
      </c>
      <c r="R42" s="46">
        <v>743.43698399000004</v>
      </c>
      <c r="S42" s="46">
        <v>3.4469587000000002</v>
      </c>
      <c r="T42" s="46"/>
      <c r="U42" s="46"/>
      <c r="V42" s="46"/>
      <c r="W42" s="46"/>
      <c r="X42" s="46"/>
      <c r="Y42" s="46"/>
    </row>
    <row r="43" spans="1:25" ht="12.75" hidden="1" customHeight="1" outlineLevel="1">
      <c r="A43" s="8">
        <v>41518</v>
      </c>
      <c r="B43" s="46">
        <v>3918.6657583099995</v>
      </c>
      <c r="C43" s="46">
        <f t="shared" si="0"/>
        <v>724.45779183999991</v>
      </c>
      <c r="D43" s="46">
        <f t="shared" si="1"/>
        <v>3194.20796647</v>
      </c>
      <c r="E43" s="46">
        <f t="shared" si="2"/>
        <v>1345.1733695299999</v>
      </c>
      <c r="F43" s="46">
        <f t="shared" si="3"/>
        <v>1779.13048015</v>
      </c>
      <c r="G43" s="46">
        <f t="shared" si="4"/>
        <v>69.904116790000003</v>
      </c>
      <c r="H43" s="46">
        <f t="shared" si="5"/>
        <v>2747.2867819499997</v>
      </c>
      <c r="I43" s="46">
        <v>634.13156919999994</v>
      </c>
      <c r="J43" s="46">
        <f t="shared" si="6"/>
        <v>2113.1552127499999</v>
      </c>
      <c r="K43" s="46">
        <v>1024.3192236299999</v>
      </c>
      <c r="L43" s="46">
        <v>1022.31559592</v>
      </c>
      <c r="M43" s="46">
        <v>66.520393200000001</v>
      </c>
      <c r="N43" s="46">
        <f t="shared" si="7"/>
        <v>1171.37897636</v>
      </c>
      <c r="O43" s="46">
        <v>90.326222639999997</v>
      </c>
      <c r="P43" s="46">
        <f t="shared" si="8"/>
        <v>1081.0527537200001</v>
      </c>
      <c r="Q43" s="46">
        <v>320.85414589999999</v>
      </c>
      <c r="R43" s="46">
        <v>756.81488422999996</v>
      </c>
      <c r="S43" s="46">
        <v>3.3837235899999998</v>
      </c>
      <c r="T43" s="46"/>
      <c r="U43" s="46"/>
      <c r="V43" s="46"/>
      <c r="W43" s="46"/>
      <c r="X43" s="46"/>
      <c r="Y43" s="46"/>
    </row>
    <row r="44" spans="1:25" ht="12.75" hidden="1" customHeight="1" outlineLevel="1">
      <c r="A44" s="8">
        <v>41548</v>
      </c>
      <c r="B44" s="46">
        <v>4002.3676473600003</v>
      </c>
      <c r="C44" s="46">
        <f t="shared" si="0"/>
        <v>717.99394955000002</v>
      </c>
      <c r="D44" s="46">
        <f t="shared" si="1"/>
        <v>3284.3736978100005</v>
      </c>
      <c r="E44" s="46">
        <f t="shared" si="2"/>
        <v>1366.3590668700001</v>
      </c>
      <c r="F44" s="46">
        <f t="shared" si="3"/>
        <v>1832.4777817700001</v>
      </c>
      <c r="G44" s="46">
        <f t="shared" si="4"/>
        <v>85.536849169999996</v>
      </c>
      <c r="H44" s="46">
        <f t="shared" si="5"/>
        <v>2813.4593603900003</v>
      </c>
      <c r="I44" s="46">
        <v>629.44716955000001</v>
      </c>
      <c r="J44" s="46">
        <f t="shared" si="6"/>
        <v>2184.0121908400001</v>
      </c>
      <c r="K44" s="46">
        <v>1048.3240221900001</v>
      </c>
      <c r="L44" s="46">
        <v>1052.9552217400001</v>
      </c>
      <c r="M44" s="46">
        <v>82.732946909999995</v>
      </c>
      <c r="N44" s="46">
        <f t="shared" si="7"/>
        <v>1188.9082869700001</v>
      </c>
      <c r="O44" s="46">
        <v>88.546779999999998</v>
      </c>
      <c r="P44" s="46">
        <f t="shared" si="8"/>
        <v>1100.3615069700002</v>
      </c>
      <c r="Q44" s="46">
        <v>318.03504468</v>
      </c>
      <c r="R44" s="46">
        <v>779.52256003000002</v>
      </c>
      <c r="S44" s="46">
        <v>2.8039022600000001</v>
      </c>
      <c r="T44" s="46"/>
      <c r="U44" s="46"/>
      <c r="V44" s="46"/>
      <c r="W44" s="46"/>
      <c r="X44" s="46"/>
      <c r="Y44" s="46"/>
    </row>
    <row r="45" spans="1:25" ht="12.75" hidden="1" customHeight="1" outlineLevel="1">
      <c r="A45" s="8">
        <v>41579</v>
      </c>
      <c r="B45" s="46">
        <v>4119.9181272699998</v>
      </c>
      <c r="C45" s="46">
        <f t="shared" si="0"/>
        <v>748.23729198000001</v>
      </c>
      <c r="D45" s="46">
        <f t="shared" si="1"/>
        <v>3371.6808352899998</v>
      </c>
      <c r="E45" s="46">
        <f t="shared" si="2"/>
        <v>1388.4418706199999</v>
      </c>
      <c r="F45" s="46">
        <f t="shared" si="3"/>
        <v>1875.46443402</v>
      </c>
      <c r="G45" s="46">
        <f t="shared" si="4"/>
        <v>107.77453065</v>
      </c>
      <c r="H45" s="46">
        <f t="shared" si="5"/>
        <v>2930.8148363500004</v>
      </c>
      <c r="I45" s="46">
        <v>658.09217267999998</v>
      </c>
      <c r="J45" s="46">
        <f t="shared" si="6"/>
        <v>2272.7226636700002</v>
      </c>
      <c r="K45" s="46">
        <v>1083.93016382</v>
      </c>
      <c r="L45" s="46">
        <v>1083.7623724600001</v>
      </c>
      <c r="M45" s="46">
        <v>105.03012739</v>
      </c>
      <c r="N45" s="46">
        <f t="shared" si="7"/>
        <v>1189.1032909199998</v>
      </c>
      <c r="O45" s="46">
        <v>90.145119300000005</v>
      </c>
      <c r="P45" s="46">
        <f t="shared" si="8"/>
        <v>1098.9581716199998</v>
      </c>
      <c r="Q45" s="46">
        <v>304.51170680000001</v>
      </c>
      <c r="R45" s="46">
        <v>791.70206155999995</v>
      </c>
      <c r="S45" s="46">
        <v>2.7444032599999999</v>
      </c>
      <c r="T45" s="46"/>
      <c r="U45" s="46"/>
      <c r="V45" s="46"/>
      <c r="W45" s="46"/>
      <c r="X45" s="46"/>
      <c r="Y45" s="46"/>
    </row>
    <row r="46" spans="1:25" ht="12.75" hidden="1" customHeight="1" outlineLevel="1">
      <c r="A46" s="8">
        <v>41609</v>
      </c>
      <c r="B46" s="46">
        <v>4191.9006133000003</v>
      </c>
      <c r="C46" s="46">
        <f t="shared" si="0"/>
        <v>765.72023737000006</v>
      </c>
      <c r="D46" s="46">
        <f t="shared" si="1"/>
        <v>3426.1803759299996</v>
      </c>
      <c r="E46" s="46">
        <f t="shared" si="2"/>
        <v>1379.5539156300001</v>
      </c>
      <c r="F46" s="46">
        <f t="shared" si="3"/>
        <v>1920.93595099</v>
      </c>
      <c r="G46" s="46">
        <f t="shared" si="4"/>
        <v>125.69050931000001</v>
      </c>
      <c r="H46" s="46">
        <f t="shared" si="5"/>
        <v>3018.2247850499998</v>
      </c>
      <c r="I46" s="46">
        <v>654.35433307000005</v>
      </c>
      <c r="J46" s="46">
        <f t="shared" si="6"/>
        <v>2363.8704519799999</v>
      </c>
      <c r="K46" s="46">
        <v>1098.7815473400001</v>
      </c>
      <c r="L46" s="46">
        <v>1143.28208333</v>
      </c>
      <c r="M46" s="46">
        <v>121.80682131</v>
      </c>
      <c r="N46" s="46">
        <f t="shared" si="7"/>
        <v>1173.6758282499998</v>
      </c>
      <c r="O46" s="46">
        <v>111.3659043</v>
      </c>
      <c r="P46" s="46">
        <f t="shared" si="8"/>
        <v>1062.3099239499998</v>
      </c>
      <c r="Q46" s="46">
        <v>280.77236828999997</v>
      </c>
      <c r="R46" s="46">
        <v>777.65386765999995</v>
      </c>
      <c r="S46" s="46">
        <v>3.8836879999999998</v>
      </c>
      <c r="T46" s="46"/>
      <c r="U46" s="46"/>
      <c r="V46" s="46"/>
      <c r="W46" s="46"/>
      <c r="X46" s="46"/>
      <c r="Y46" s="46"/>
    </row>
    <row r="47" spans="1:25" ht="12.75" hidden="1" customHeight="1" outlineLevel="1">
      <c r="A47" s="8">
        <v>41640</v>
      </c>
      <c r="B47" s="46">
        <v>4132.9129475099999</v>
      </c>
      <c r="C47" s="46">
        <f t="shared" si="0"/>
        <v>730.25618129000009</v>
      </c>
      <c r="D47" s="46">
        <f t="shared" si="1"/>
        <v>3402.6567662199996</v>
      </c>
      <c r="E47" s="46">
        <f t="shared" si="2"/>
        <v>1331.2033805799999</v>
      </c>
      <c r="F47" s="46">
        <f t="shared" si="3"/>
        <v>1929.1593723699998</v>
      </c>
      <c r="G47" s="46">
        <f t="shared" si="4"/>
        <v>142.29401326999999</v>
      </c>
      <c r="H47" s="46">
        <f t="shared" si="5"/>
        <v>2976.7969275300002</v>
      </c>
      <c r="I47" s="46">
        <v>621.56468285000005</v>
      </c>
      <c r="J47" s="46">
        <f t="shared" si="6"/>
        <v>2355.2322446799999</v>
      </c>
      <c r="K47" s="46">
        <v>1055.2309771499999</v>
      </c>
      <c r="L47" s="46">
        <v>1163.1167978599999</v>
      </c>
      <c r="M47" s="46">
        <v>136.88446966999999</v>
      </c>
      <c r="N47" s="46">
        <f t="shared" si="7"/>
        <v>1156.1160199799999</v>
      </c>
      <c r="O47" s="46">
        <v>108.69149844</v>
      </c>
      <c r="P47" s="46">
        <f t="shared" si="8"/>
        <v>1047.4245215399999</v>
      </c>
      <c r="Q47" s="46">
        <v>275.97240342999999</v>
      </c>
      <c r="R47" s="46">
        <v>766.04257451000001</v>
      </c>
      <c r="S47" s="46">
        <v>5.4095436000000001</v>
      </c>
      <c r="T47" s="46"/>
      <c r="U47" s="46"/>
      <c r="V47" s="46"/>
      <c r="W47" s="46"/>
      <c r="X47" s="46"/>
      <c r="Y47" s="46"/>
    </row>
    <row r="48" spans="1:25" ht="12.75" hidden="1" customHeight="1" outlineLevel="1">
      <c r="A48" s="8">
        <v>41671</v>
      </c>
      <c r="B48" s="46">
        <v>4123.8492495800001</v>
      </c>
      <c r="C48" s="46">
        <f t="shared" si="0"/>
        <v>618.06807978999996</v>
      </c>
      <c r="D48" s="46">
        <f t="shared" si="1"/>
        <v>3505.7811697900001</v>
      </c>
      <c r="E48" s="46">
        <f t="shared" si="2"/>
        <v>1323.97625825</v>
      </c>
      <c r="F48" s="46">
        <f t="shared" si="3"/>
        <v>2004.2586951999999</v>
      </c>
      <c r="G48" s="46">
        <f t="shared" si="4"/>
        <v>177.54621634</v>
      </c>
      <c r="H48" s="46">
        <f t="shared" si="5"/>
        <v>2750.4737038600001</v>
      </c>
      <c r="I48" s="46">
        <v>522.93046038</v>
      </c>
      <c r="J48" s="46">
        <f t="shared" si="6"/>
        <v>2227.54324348</v>
      </c>
      <c r="K48" s="46">
        <v>969.37332213000002</v>
      </c>
      <c r="L48" s="46">
        <v>1086.6768750199999</v>
      </c>
      <c r="M48" s="46">
        <v>171.49304633</v>
      </c>
      <c r="N48" s="46">
        <f t="shared" si="7"/>
        <v>1373.3755457200002</v>
      </c>
      <c r="O48" s="46">
        <v>95.137619409999999</v>
      </c>
      <c r="P48" s="46">
        <f t="shared" si="8"/>
        <v>1278.2379263100001</v>
      </c>
      <c r="Q48" s="46">
        <v>354.60293611999998</v>
      </c>
      <c r="R48" s="46">
        <v>917.58182018000002</v>
      </c>
      <c r="S48" s="46">
        <v>6.0531700099999997</v>
      </c>
      <c r="T48" s="46"/>
      <c r="U48" s="46"/>
      <c r="V48" s="46"/>
      <c r="W48" s="46"/>
      <c r="X48" s="46"/>
      <c r="Y48" s="46"/>
    </row>
    <row r="49" spans="1:25" ht="12.75" hidden="1" customHeight="1" outlineLevel="1">
      <c r="A49" s="8">
        <v>41699</v>
      </c>
      <c r="B49" s="46">
        <v>4049.8173455600008</v>
      </c>
      <c r="C49" s="46">
        <f t="shared" si="0"/>
        <v>633.10951382999997</v>
      </c>
      <c r="D49" s="46">
        <f t="shared" si="1"/>
        <v>3416.7078317300002</v>
      </c>
      <c r="E49" s="46">
        <f t="shared" si="2"/>
        <v>1292.21020617</v>
      </c>
      <c r="F49" s="46">
        <f t="shared" si="3"/>
        <v>1950.2151461799999</v>
      </c>
      <c r="G49" s="46">
        <f t="shared" si="4"/>
        <v>174.28247938000001</v>
      </c>
      <c r="H49" s="46">
        <f t="shared" si="5"/>
        <v>2640.82889819</v>
      </c>
      <c r="I49" s="46">
        <v>510.91057969000002</v>
      </c>
      <c r="J49" s="46">
        <f t="shared" si="6"/>
        <v>2129.9183185000002</v>
      </c>
      <c r="K49" s="46">
        <v>934.96811576000005</v>
      </c>
      <c r="L49" s="46">
        <v>1026.8514882699999</v>
      </c>
      <c r="M49" s="46">
        <v>168.09871447</v>
      </c>
      <c r="N49" s="46">
        <f t="shared" si="7"/>
        <v>1408.9884473699999</v>
      </c>
      <c r="O49" s="46">
        <v>122.19893414000001</v>
      </c>
      <c r="P49" s="46">
        <f t="shared" si="8"/>
        <v>1286.78951323</v>
      </c>
      <c r="Q49" s="46">
        <v>357.24209041</v>
      </c>
      <c r="R49" s="46">
        <v>923.36365791000003</v>
      </c>
      <c r="S49" s="46">
        <v>6.1837649099999998</v>
      </c>
      <c r="T49" s="46"/>
      <c r="U49" s="46"/>
      <c r="V49" s="46"/>
      <c r="W49" s="46"/>
      <c r="X49" s="46"/>
      <c r="Y49" s="46"/>
    </row>
    <row r="50" spans="1:25" ht="12.75" hidden="1" customHeight="1" outlineLevel="1">
      <c r="A50" s="8">
        <v>41730</v>
      </c>
      <c r="B50" s="46">
        <v>4150.2308120099997</v>
      </c>
      <c r="C50" s="46">
        <f t="shared" si="0"/>
        <v>710.75205772000004</v>
      </c>
      <c r="D50" s="46">
        <f t="shared" si="1"/>
        <v>3439.4787542900003</v>
      </c>
      <c r="E50" s="46">
        <f t="shared" si="2"/>
        <v>1348.6730783099999</v>
      </c>
      <c r="F50" s="46">
        <f t="shared" si="3"/>
        <v>1915.05704756</v>
      </c>
      <c r="G50" s="46">
        <f t="shared" si="4"/>
        <v>175.74862841999999</v>
      </c>
      <c r="H50" s="46">
        <f t="shared" si="5"/>
        <v>2760.0533969700004</v>
      </c>
      <c r="I50" s="46">
        <v>603.05337735000001</v>
      </c>
      <c r="J50" s="46">
        <f t="shared" si="6"/>
        <v>2157.0000196200003</v>
      </c>
      <c r="K50" s="46">
        <v>989.86837924999998</v>
      </c>
      <c r="L50" s="46">
        <v>997.73271724000006</v>
      </c>
      <c r="M50" s="46">
        <v>169.39892312999999</v>
      </c>
      <c r="N50" s="46">
        <f t="shared" si="7"/>
        <v>1390.1774150399999</v>
      </c>
      <c r="O50" s="46">
        <v>107.69868037000001</v>
      </c>
      <c r="P50" s="46">
        <f t="shared" si="8"/>
        <v>1282.47873467</v>
      </c>
      <c r="Q50" s="46">
        <v>358.80469906000002</v>
      </c>
      <c r="R50" s="46">
        <v>917.32433031999994</v>
      </c>
      <c r="S50" s="46">
        <v>6.3497052900000002</v>
      </c>
      <c r="T50" s="46"/>
      <c r="U50" s="46"/>
      <c r="V50" s="46"/>
      <c r="W50" s="46"/>
      <c r="X50" s="46"/>
      <c r="Y50" s="46"/>
    </row>
    <row r="51" spans="1:25" ht="12.75" hidden="1" customHeight="1" outlineLevel="1">
      <c r="A51" s="8">
        <v>41760</v>
      </c>
      <c r="B51" s="46">
        <v>4216.7585397599996</v>
      </c>
      <c r="C51" s="46">
        <f t="shared" si="0"/>
        <v>694.72924478000004</v>
      </c>
      <c r="D51" s="46">
        <f t="shared" si="1"/>
        <v>3522.0292949799996</v>
      </c>
      <c r="E51" s="46">
        <f t="shared" si="2"/>
        <v>1465.9451340800001</v>
      </c>
      <c r="F51" s="46">
        <f t="shared" si="3"/>
        <v>1869.8383525199999</v>
      </c>
      <c r="G51" s="46">
        <f t="shared" si="4"/>
        <v>186.24580838</v>
      </c>
      <c r="H51" s="46">
        <f t="shared" si="5"/>
        <v>2842.0363593299999</v>
      </c>
      <c r="I51" s="46">
        <v>598.71476065000002</v>
      </c>
      <c r="J51" s="46">
        <f t="shared" si="6"/>
        <v>2243.3215986799996</v>
      </c>
      <c r="K51" s="46">
        <v>1104.07611898</v>
      </c>
      <c r="L51" s="46">
        <v>959.51249127999995</v>
      </c>
      <c r="M51" s="46">
        <v>179.73298842</v>
      </c>
      <c r="N51" s="46">
        <f t="shared" si="7"/>
        <v>1374.72218043</v>
      </c>
      <c r="O51" s="46">
        <v>96.01448413</v>
      </c>
      <c r="P51" s="46">
        <f t="shared" si="8"/>
        <v>1278.7076963</v>
      </c>
      <c r="Q51" s="46">
        <v>361.86901510000001</v>
      </c>
      <c r="R51" s="46">
        <v>910.32586123999999</v>
      </c>
      <c r="S51" s="46">
        <v>6.5128199599999999</v>
      </c>
      <c r="T51" s="46"/>
      <c r="U51" s="46"/>
      <c r="V51" s="46"/>
      <c r="W51" s="46"/>
      <c r="X51" s="46"/>
      <c r="Y51" s="46"/>
    </row>
    <row r="52" spans="1:25" ht="12.75" hidden="1" customHeight="1" outlineLevel="1">
      <c r="A52" s="8">
        <v>41791</v>
      </c>
      <c r="B52" s="46">
        <v>4439.8607805199999</v>
      </c>
      <c r="C52" s="46">
        <f t="shared" si="0"/>
        <v>877.71718028999999</v>
      </c>
      <c r="D52" s="46">
        <f t="shared" si="1"/>
        <v>3562.1436002299997</v>
      </c>
      <c r="E52" s="46">
        <f t="shared" si="2"/>
        <v>1534.0409710499998</v>
      </c>
      <c r="F52" s="46">
        <f t="shared" si="3"/>
        <v>1833.9113366800002</v>
      </c>
      <c r="G52" s="46">
        <f t="shared" si="4"/>
        <v>194.1912925</v>
      </c>
      <c r="H52" s="46">
        <f t="shared" si="5"/>
        <v>3051.6368596799998</v>
      </c>
      <c r="I52" s="46">
        <v>742.28435305000005</v>
      </c>
      <c r="J52" s="46">
        <f t="shared" si="6"/>
        <v>2309.3525066299999</v>
      </c>
      <c r="K52" s="46">
        <v>1162.6146073899999</v>
      </c>
      <c r="L52" s="46">
        <v>959.18832396000005</v>
      </c>
      <c r="M52" s="46">
        <v>187.54957528</v>
      </c>
      <c r="N52" s="46">
        <f t="shared" si="7"/>
        <v>1388.2239208399999</v>
      </c>
      <c r="O52" s="46">
        <v>135.43282723999999</v>
      </c>
      <c r="P52" s="46">
        <f t="shared" si="8"/>
        <v>1252.7910935999998</v>
      </c>
      <c r="Q52" s="46">
        <v>371.42636365999999</v>
      </c>
      <c r="R52" s="46">
        <v>874.72301272000004</v>
      </c>
      <c r="S52" s="46">
        <v>6.6417172200000003</v>
      </c>
      <c r="T52" s="46"/>
      <c r="U52" s="46"/>
      <c r="V52" s="46"/>
      <c r="W52" s="46"/>
      <c r="X52" s="46"/>
      <c r="Y52" s="46"/>
    </row>
    <row r="53" spans="1:25" ht="12.75" hidden="1" customHeight="1" outlineLevel="1">
      <c r="A53" s="8">
        <v>41821</v>
      </c>
      <c r="B53" s="46">
        <v>4402.85805867</v>
      </c>
      <c r="C53" s="46">
        <f t="shared" si="0"/>
        <v>791.13085417000002</v>
      </c>
      <c r="D53" s="46">
        <f t="shared" si="1"/>
        <v>3611.7272045</v>
      </c>
      <c r="E53" s="46">
        <f t="shared" si="2"/>
        <v>1582.5287767</v>
      </c>
      <c r="F53" s="46">
        <f t="shared" si="3"/>
        <v>1833.507059</v>
      </c>
      <c r="G53" s="46">
        <f t="shared" si="4"/>
        <v>195.69136879999999</v>
      </c>
      <c r="H53" s="46">
        <f t="shared" si="5"/>
        <v>3017.19032668</v>
      </c>
      <c r="I53" s="46">
        <v>680.03841575000001</v>
      </c>
      <c r="J53" s="46">
        <f t="shared" si="6"/>
        <v>2337.1519109299998</v>
      </c>
      <c r="K53" s="46">
        <v>1182.5260604699999</v>
      </c>
      <c r="L53" s="46">
        <v>965.81105702000002</v>
      </c>
      <c r="M53" s="46">
        <v>188.81479343999999</v>
      </c>
      <c r="N53" s="46">
        <f t="shared" si="7"/>
        <v>1385.66773199</v>
      </c>
      <c r="O53" s="46">
        <v>111.09243841999999</v>
      </c>
      <c r="P53" s="46">
        <f t="shared" si="8"/>
        <v>1274.57529357</v>
      </c>
      <c r="Q53" s="46">
        <v>400.00271622999998</v>
      </c>
      <c r="R53" s="46">
        <v>867.69600198000001</v>
      </c>
      <c r="S53" s="46">
        <v>6.8765753600000004</v>
      </c>
      <c r="T53" s="46"/>
      <c r="U53" s="46"/>
      <c r="V53" s="46"/>
      <c r="W53" s="46"/>
      <c r="X53" s="46"/>
      <c r="Y53" s="46"/>
    </row>
    <row r="54" spans="1:25" hidden="1" outlineLevel="1">
      <c r="A54" s="8">
        <v>41852</v>
      </c>
      <c r="B54" s="46">
        <v>4449.2031548799996</v>
      </c>
      <c r="C54" s="46">
        <f t="shared" si="0"/>
        <v>820.59232826000004</v>
      </c>
      <c r="D54" s="46">
        <f t="shared" si="1"/>
        <v>3628.6108266199999</v>
      </c>
      <c r="E54" s="46">
        <f t="shared" si="2"/>
        <v>1541.28218384</v>
      </c>
      <c r="F54" s="46">
        <f t="shared" si="3"/>
        <v>1889.7145426899999</v>
      </c>
      <c r="G54" s="46">
        <f t="shared" si="4"/>
        <v>197.61410009000002</v>
      </c>
      <c r="H54" s="46">
        <f t="shared" si="5"/>
        <v>2956.1094480199999</v>
      </c>
      <c r="I54" s="46">
        <v>688.78613525000003</v>
      </c>
      <c r="J54" s="46">
        <f t="shared" si="6"/>
        <v>2267.32331277</v>
      </c>
      <c r="K54" s="46">
        <v>1141.02574082</v>
      </c>
      <c r="L54" s="46">
        <v>936.70320776999995</v>
      </c>
      <c r="M54" s="46">
        <v>189.59436418000001</v>
      </c>
      <c r="N54" s="46">
        <f t="shared" si="7"/>
        <v>1493.0937068600001</v>
      </c>
      <c r="O54" s="46">
        <v>131.80619300999999</v>
      </c>
      <c r="P54" s="46">
        <f t="shared" si="8"/>
        <v>1361.2875138500001</v>
      </c>
      <c r="Q54" s="46">
        <v>400.25644302000001</v>
      </c>
      <c r="R54" s="46">
        <v>953.01133491999997</v>
      </c>
      <c r="S54" s="46">
        <v>8.0197359099999996</v>
      </c>
      <c r="T54" s="46"/>
      <c r="U54" s="46"/>
      <c r="V54" s="46"/>
      <c r="W54" s="46"/>
      <c r="X54" s="46"/>
      <c r="Y54" s="46"/>
    </row>
    <row r="55" spans="1:25" hidden="1" outlineLevel="1" collapsed="1">
      <c r="A55" s="8">
        <v>41883</v>
      </c>
      <c r="B55" s="46">
        <v>4278.3424408800001</v>
      </c>
      <c r="C55" s="46">
        <f t="shared" si="0"/>
        <v>846.82217615000002</v>
      </c>
      <c r="D55" s="46">
        <f t="shared" si="1"/>
        <v>3431.5202647299998</v>
      </c>
      <c r="E55" s="46">
        <f t="shared" si="2"/>
        <v>1480.24446872</v>
      </c>
      <c r="F55" s="46">
        <f t="shared" si="3"/>
        <v>1758.1819619100002</v>
      </c>
      <c r="G55" s="46">
        <f t="shared" si="4"/>
        <v>193.09383410000001</v>
      </c>
      <c r="H55" s="46">
        <f t="shared" si="5"/>
        <v>2897.9118194399998</v>
      </c>
      <c r="I55" s="46">
        <v>709.89160486000003</v>
      </c>
      <c r="J55" s="46">
        <f t="shared" si="6"/>
        <v>2188.0202145799999</v>
      </c>
      <c r="K55" s="46">
        <v>1101.67657538</v>
      </c>
      <c r="L55" s="46">
        <v>900.81663442000001</v>
      </c>
      <c r="M55" s="46">
        <v>185.52700478</v>
      </c>
      <c r="N55" s="46">
        <f t="shared" si="7"/>
        <v>1380.4306214399999</v>
      </c>
      <c r="O55" s="46">
        <v>136.93057128999999</v>
      </c>
      <c r="P55" s="46">
        <f t="shared" si="8"/>
        <v>1243.5000501499999</v>
      </c>
      <c r="Q55" s="46">
        <v>378.56789334000001</v>
      </c>
      <c r="R55" s="46">
        <v>857.36532749000003</v>
      </c>
      <c r="S55" s="46">
        <v>7.5668293200000001</v>
      </c>
      <c r="T55" s="46"/>
      <c r="U55" s="46"/>
      <c r="V55" s="46"/>
      <c r="W55" s="46"/>
      <c r="X55" s="46"/>
      <c r="Y55" s="46"/>
    </row>
    <row r="56" spans="1:25" hidden="1" outlineLevel="1" collapsed="1">
      <c r="A56" s="8">
        <v>41913</v>
      </c>
      <c r="B56" s="46">
        <v>4246.9940194600003</v>
      </c>
      <c r="C56" s="46">
        <f t="shared" si="0"/>
        <v>856.3543641</v>
      </c>
      <c r="D56" s="46">
        <f t="shared" si="1"/>
        <v>3390.6396553599998</v>
      </c>
      <c r="E56" s="46">
        <f t="shared" si="2"/>
        <v>1471.06793171</v>
      </c>
      <c r="F56" s="46">
        <f t="shared" si="3"/>
        <v>1722.2374396099999</v>
      </c>
      <c r="G56" s="46">
        <f t="shared" si="4"/>
        <v>197.33428404</v>
      </c>
      <c r="H56" s="46">
        <f t="shared" si="5"/>
        <v>2884.9573503199999</v>
      </c>
      <c r="I56" s="46">
        <v>727.34900335999998</v>
      </c>
      <c r="J56" s="46">
        <f t="shared" si="6"/>
        <v>2157.6083469599998</v>
      </c>
      <c r="K56" s="46">
        <v>1080.0656513900001</v>
      </c>
      <c r="L56" s="46">
        <v>887.64221659999998</v>
      </c>
      <c r="M56" s="46">
        <v>189.90047896999999</v>
      </c>
      <c r="N56" s="46">
        <f t="shared" si="7"/>
        <v>1362.0366691400002</v>
      </c>
      <c r="O56" s="46">
        <v>129.00536073999999</v>
      </c>
      <c r="P56" s="46">
        <f t="shared" si="8"/>
        <v>1233.0313084000002</v>
      </c>
      <c r="Q56" s="46">
        <v>391.00228032000001</v>
      </c>
      <c r="R56" s="46">
        <v>834.59522301000004</v>
      </c>
      <c r="S56" s="46">
        <v>7.43380507</v>
      </c>
      <c r="T56" s="46"/>
      <c r="U56" s="46"/>
      <c r="V56" s="46"/>
      <c r="W56" s="46"/>
      <c r="X56" s="46"/>
      <c r="Y56" s="46"/>
    </row>
    <row r="57" spans="1:25" hidden="1" outlineLevel="1" collapsed="1">
      <c r="A57" s="8">
        <v>41944</v>
      </c>
      <c r="B57" s="46">
        <v>4424.95565799</v>
      </c>
      <c r="C57" s="46">
        <f t="shared" si="0"/>
        <v>875.19524668000008</v>
      </c>
      <c r="D57" s="46">
        <f t="shared" si="1"/>
        <v>3549.7604113100001</v>
      </c>
      <c r="E57" s="46">
        <f t="shared" si="2"/>
        <v>1553.8603615300001</v>
      </c>
      <c r="F57" s="46">
        <f t="shared" si="3"/>
        <v>1803.423391</v>
      </c>
      <c r="G57" s="46">
        <f t="shared" si="4"/>
        <v>192.47665877999998</v>
      </c>
      <c r="H57" s="46">
        <f t="shared" si="5"/>
        <v>2878.4576664200004</v>
      </c>
      <c r="I57" s="46">
        <v>722.98076127000002</v>
      </c>
      <c r="J57" s="46">
        <f t="shared" si="6"/>
        <v>2155.4769051500002</v>
      </c>
      <c r="K57" s="46">
        <v>1099.67642019</v>
      </c>
      <c r="L57" s="46">
        <v>871.41491652000002</v>
      </c>
      <c r="M57" s="46">
        <v>184.38556843999999</v>
      </c>
      <c r="N57" s="46">
        <f t="shared" si="7"/>
        <v>1546.4979915699998</v>
      </c>
      <c r="O57" s="46">
        <v>152.21448541000001</v>
      </c>
      <c r="P57" s="46">
        <f t="shared" si="8"/>
        <v>1394.2835061599999</v>
      </c>
      <c r="Q57" s="46">
        <v>454.18394133999999</v>
      </c>
      <c r="R57" s="46">
        <v>932.00847448000002</v>
      </c>
      <c r="S57" s="46">
        <v>8.0910903399999992</v>
      </c>
      <c r="T57" s="46"/>
      <c r="U57" s="46"/>
      <c r="V57" s="46"/>
      <c r="W57" s="46"/>
      <c r="X57" s="46"/>
      <c r="Y57" s="46"/>
    </row>
    <row r="58" spans="1:25" hidden="1" outlineLevel="1" collapsed="1">
      <c r="A58" s="8">
        <v>41974</v>
      </c>
      <c r="B58" s="46">
        <v>4431.8845325299999</v>
      </c>
      <c r="C58" s="46">
        <f t="shared" si="0"/>
        <v>890.94128782999996</v>
      </c>
      <c r="D58" s="46">
        <f t="shared" si="1"/>
        <v>3540.9432446999999</v>
      </c>
      <c r="E58" s="46">
        <f t="shared" si="2"/>
        <v>1640.0810361599999</v>
      </c>
      <c r="F58" s="46">
        <f t="shared" si="3"/>
        <v>1717.0824796100001</v>
      </c>
      <c r="G58" s="46">
        <f t="shared" si="4"/>
        <v>183.77972893</v>
      </c>
      <c r="H58" s="46">
        <f t="shared" si="5"/>
        <v>2808.9345469</v>
      </c>
      <c r="I58" s="46">
        <v>712.70603922999999</v>
      </c>
      <c r="J58" s="46">
        <f t="shared" si="6"/>
        <v>2096.22850767</v>
      </c>
      <c r="K58" s="46">
        <v>1127.1951172399999</v>
      </c>
      <c r="L58" s="46">
        <v>793.57926357999997</v>
      </c>
      <c r="M58" s="46">
        <v>175.45412684999999</v>
      </c>
      <c r="N58" s="46">
        <f t="shared" si="7"/>
        <v>1622.9499856299999</v>
      </c>
      <c r="O58" s="46">
        <v>178.23524860000001</v>
      </c>
      <c r="P58" s="46">
        <f t="shared" si="8"/>
        <v>1444.7147370299999</v>
      </c>
      <c r="Q58" s="46">
        <v>512.88591891999999</v>
      </c>
      <c r="R58" s="46">
        <v>923.50321602999998</v>
      </c>
      <c r="S58" s="46">
        <v>8.3256020799999995</v>
      </c>
      <c r="T58" s="46"/>
      <c r="U58" s="46"/>
      <c r="V58" s="46"/>
      <c r="W58" s="46"/>
      <c r="X58" s="46"/>
      <c r="Y58" s="46"/>
    </row>
    <row r="59" spans="1:25" hidden="1" outlineLevel="1" collapsed="1">
      <c r="A59" s="8">
        <v>42005</v>
      </c>
      <c r="B59" s="46">
        <v>4396.3318761700002</v>
      </c>
      <c r="C59" s="46">
        <f t="shared" si="0"/>
        <v>898.11404283000002</v>
      </c>
      <c r="D59" s="46">
        <f t="shared" si="1"/>
        <v>3498.2178333400007</v>
      </c>
      <c r="E59" s="46">
        <f t="shared" si="2"/>
        <v>1649.1435554</v>
      </c>
      <c r="F59" s="46">
        <f t="shared" si="3"/>
        <v>1667.2136874500002</v>
      </c>
      <c r="G59" s="46">
        <f t="shared" si="4"/>
        <v>181.86059048999999</v>
      </c>
      <c r="H59" s="46">
        <f t="shared" si="5"/>
        <v>2788.2553603700003</v>
      </c>
      <c r="I59" s="46">
        <v>728.97145691000003</v>
      </c>
      <c r="J59" s="46">
        <f t="shared" si="6"/>
        <v>2059.2839034600001</v>
      </c>
      <c r="K59" s="46">
        <v>1123.9281127100001</v>
      </c>
      <c r="L59" s="46">
        <v>762.04011686000001</v>
      </c>
      <c r="M59" s="46">
        <v>173.31567389</v>
      </c>
      <c r="N59" s="46">
        <f t="shared" si="7"/>
        <v>1608.0765158000004</v>
      </c>
      <c r="O59" s="46">
        <v>169.14258591999999</v>
      </c>
      <c r="P59" s="46">
        <f t="shared" si="8"/>
        <v>1438.9339298800003</v>
      </c>
      <c r="Q59" s="46">
        <v>525.21544269000003</v>
      </c>
      <c r="R59" s="46">
        <v>905.17357059000005</v>
      </c>
      <c r="S59" s="46">
        <v>8.5449166000000005</v>
      </c>
      <c r="T59" s="46"/>
      <c r="U59" s="46"/>
      <c r="V59" s="46"/>
      <c r="W59" s="46"/>
      <c r="X59" s="46"/>
      <c r="Y59" s="46"/>
    </row>
    <row r="60" spans="1:25" hidden="1" outlineLevel="1" collapsed="1">
      <c r="A60" s="8">
        <v>42036</v>
      </c>
      <c r="B60" s="46">
        <v>5343.3774690700002</v>
      </c>
      <c r="C60" s="46">
        <f t="shared" si="0"/>
        <v>1120.3101960900001</v>
      </c>
      <c r="D60" s="46">
        <f t="shared" si="1"/>
        <v>4223.0672729799999</v>
      </c>
      <c r="E60" s="46">
        <f t="shared" si="2"/>
        <v>1883.8837071600001</v>
      </c>
      <c r="F60" s="46">
        <f t="shared" si="3"/>
        <v>2127.7097046899999</v>
      </c>
      <c r="G60" s="46">
        <f t="shared" si="4"/>
        <v>211.47386113000002</v>
      </c>
      <c r="H60" s="46">
        <f t="shared" si="5"/>
        <v>2715.2600843099999</v>
      </c>
      <c r="I60" s="46">
        <v>755.39323787000001</v>
      </c>
      <c r="J60" s="46">
        <f t="shared" si="6"/>
        <v>1959.86684644</v>
      </c>
      <c r="K60" s="46">
        <v>1077.2534660700001</v>
      </c>
      <c r="L60" s="46">
        <v>685.34692526000003</v>
      </c>
      <c r="M60" s="46">
        <v>197.26645511000001</v>
      </c>
      <c r="N60" s="46">
        <f t="shared" si="7"/>
        <v>2628.1173847599998</v>
      </c>
      <c r="O60" s="46">
        <v>364.91695822000003</v>
      </c>
      <c r="P60" s="46">
        <f t="shared" si="8"/>
        <v>2263.2004265399996</v>
      </c>
      <c r="Q60" s="46">
        <v>806.63024109000003</v>
      </c>
      <c r="R60" s="46">
        <v>1442.36277943</v>
      </c>
      <c r="S60" s="46">
        <v>14.207406020000001</v>
      </c>
      <c r="T60" s="46"/>
      <c r="U60" s="46"/>
      <c r="V60" s="46"/>
      <c r="W60" s="46"/>
      <c r="X60" s="46"/>
      <c r="Y60" s="46"/>
    </row>
    <row r="61" spans="1:25" hidden="1" outlineLevel="1" collapsed="1">
      <c r="A61" s="8">
        <v>42064</v>
      </c>
      <c r="B61" s="46">
        <v>4730.6206240499996</v>
      </c>
      <c r="C61" s="46">
        <f t="shared" si="0"/>
        <v>998.99220910999998</v>
      </c>
      <c r="D61" s="46">
        <f t="shared" si="1"/>
        <v>3731.6284149399999</v>
      </c>
      <c r="E61" s="46">
        <f t="shared" si="2"/>
        <v>1730.2843583700001</v>
      </c>
      <c r="F61" s="46">
        <f t="shared" si="3"/>
        <v>1797.3949565600001</v>
      </c>
      <c r="G61" s="46">
        <f t="shared" si="4"/>
        <v>203.94910001</v>
      </c>
      <c r="H61" s="46">
        <f t="shared" si="5"/>
        <v>2655.0809466400001</v>
      </c>
      <c r="I61" s="46">
        <v>730.73472082000001</v>
      </c>
      <c r="J61" s="46">
        <f t="shared" si="6"/>
        <v>1924.34622582</v>
      </c>
      <c r="K61" s="46">
        <v>1073.14633699</v>
      </c>
      <c r="L61" s="46">
        <v>659.16504583000005</v>
      </c>
      <c r="M61" s="46">
        <v>192.034843</v>
      </c>
      <c r="N61" s="46">
        <f t="shared" si="7"/>
        <v>2075.53967741</v>
      </c>
      <c r="O61" s="46">
        <v>268.25748829000003</v>
      </c>
      <c r="P61" s="46">
        <f t="shared" si="8"/>
        <v>1807.2821891200001</v>
      </c>
      <c r="Q61" s="46">
        <v>657.13802138000005</v>
      </c>
      <c r="R61" s="46">
        <v>1138.22991073</v>
      </c>
      <c r="S61" s="46">
        <v>11.91425701</v>
      </c>
      <c r="T61" s="46"/>
      <c r="U61" s="46"/>
      <c r="V61" s="46"/>
      <c r="W61" s="46"/>
      <c r="X61" s="46"/>
      <c r="Y61" s="46"/>
    </row>
    <row r="62" spans="1:25" hidden="1" outlineLevel="1" collapsed="1">
      <c r="A62" s="8">
        <v>42095</v>
      </c>
      <c r="B62" s="46">
        <v>4531.52537648</v>
      </c>
      <c r="C62" s="46">
        <f t="shared" si="0"/>
        <v>987.00906821000001</v>
      </c>
      <c r="D62" s="46">
        <f t="shared" si="1"/>
        <v>3544.5163082700001</v>
      </c>
      <c r="E62" s="46">
        <f t="shared" si="2"/>
        <v>1677.50920576</v>
      </c>
      <c r="F62" s="46">
        <f t="shared" si="3"/>
        <v>1635.5271912799999</v>
      </c>
      <c r="G62" s="46">
        <f t="shared" si="4"/>
        <v>231.47991123</v>
      </c>
      <c r="H62" s="46">
        <f t="shared" si="5"/>
        <v>2715.6509229200001</v>
      </c>
      <c r="I62" s="46">
        <v>759.49828387000002</v>
      </c>
      <c r="J62" s="46">
        <f t="shared" si="6"/>
        <v>1956.1526390499998</v>
      </c>
      <c r="K62" s="46">
        <v>1098.6439835199999</v>
      </c>
      <c r="L62" s="46">
        <v>640.19486916999995</v>
      </c>
      <c r="M62" s="46">
        <v>217.31378635999999</v>
      </c>
      <c r="N62" s="46">
        <f t="shared" si="7"/>
        <v>1815.8744535599999</v>
      </c>
      <c r="O62" s="46">
        <v>227.51078433999999</v>
      </c>
      <c r="P62" s="46">
        <f t="shared" si="8"/>
        <v>1588.36366922</v>
      </c>
      <c r="Q62" s="46">
        <v>578.86522223999998</v>
      </c>
      <c r="R62" s="46">
        <v>995.33232210999995</v>
      </c>
      <c r="S62" s="46">
        <v>14.166124870000001</v>
      </c>
      <c r="T62" s="46"/>
      <c r="U62" s="46"/>
      <c r="V62" s="46"/>
      <c r="W62" s="46"/>
      <c r="X62" s="46"/>
      <c r="Y62" s="46"/>
    </row>
    <row r="63" spans="1:25" hidden="1" outlineLevel="1" collapsed="1">
      <c r="A63" s="8">
        <v>42125</v>
      </c>
      <c r="B63" s="46">
        <v>4423.5308405800006</v>
      </c>
      <c r="C63" s="46">
        <f t="shared" si="0"/>
        <v>1018.2516623299999</v>
      </c>
      <c r="D63" s="46">
        <f t="shared" si="1"/>
        <v>3405.2791782500003</v>
      </c>
      <c r="E63" s="46">
        <f t="shared" si="2"/>
        <v>1597.39930177</v>
      </c>
      <c r="F63" s="46">
        <f t="shared" si="3"/>
        <v>1575.41003978</v>
      </c>
      <c r="G63" s="46">
        <f t="shared" si="4"/>
        <v>232.4698367</v>
      </c>
      <c r="H63" s="46">
        <f t="shared" si="5"/>
        <v>2676.7377680200002</v>
      </c>
      <c r="I63" s="46">
        <v>766.36103766999997</v>
      </c>
      <c r="J63" s="46">
        <f t="shared" si="6"/>
        <v>1910.3767303500003</v>
      </c>
      <c r="K63" s="46">
        <v>1084.0523596600001</v>
      </c>
      <c r="L63" s="46">
        <v>608.11484882000002</v>
      </c>
      <c r="M63" s="46">
        <v>218.20952187</v>
      </c>
      <c r="N63" s="46">
        <f t="shared" si="7"/>
        <v>1746.7930725599999</v>
      </c>
      <c r="O63" s="46">
        <v>251.89062465999999</v>
      </c>
      <c r="P63" s="46">
        <f t="shared" si="8"/>
        <v>1494.9024479</v>
      </c>
      <c r="Q63" s="46">
        <v>513.34694210999999</v>
      </c>
      <c r="R63" s="46">
        <v>967.29519096000001</v>
      </c>
      <c r="S63" s="46">
        <v>14.26031483</v>
      </c>
      <c r="T63" s="46"/>
      <c r="U63" s="46"/>
      <c r="V63" s="46"/>
      <c r="W63" s="46"/>
      <c r="X63" s="46"/>
      <c r="Y63" s="46"/>
    </row>
    <row r="64" spans="1:25" hidden="1" outlineLevel="1" collapsed="1">
      <c r="A64" s="8">
        <v>42156</v>
      </c>
      <c r="B64" s="46">
        <v>4451.4951325000002</v>
      </c>
      <c r="C64" s="46">
        <f t="shared" si="0"/>
        <v>1034.19026336</v>
      </c>
      <c r="D64" s="46">
        <f t="shared" si="1"/>
        <v>3417.3048691399999</v>
      </c>
      <c r="E64" s="46">
        <f t="shared" si="2"/>
        <v>1623.17390963</v>
      </c>
      <c r="F64" s="46">
        <f t="shared" si="3"/>
        <v>1548.4966012899999</v>
      </c>
      <c r="G64" s="46">
        <f t="shared" si="4"/>
        <v>245.63435822</v>
      </c>
      <c r="H64" s="46">
        <f t="shared" si="5"/>
        <v>2724.5992658300001</v>
      </c>
      <c r="I64" s="46">
        <v>787.78023267000003</v>
      </c>
      <c r="J64" s="46">
        <f t="shared" si="6"/>
        <v>1936.8190331600001</v>
      </c>
      <c r="K64" s="46">
        <v>1126.8561997100001</v>
      </c>
      <c r="L64" s="46">
        <v>578.33007239999995</v>
      </c>
      <c r="M64" s="46">
        <v>231.63276105</v>
      </c>
      <c r="N64" s="46">
        <f t="shared" si="7"/>
        <v>1726.89586667</v>
      </c>
      <c r="O64" s="46">
        <v>246.41003069000001</v>
      </c>
      <c r="P64" s="46">
        <f t="shared" si="8"/>
        <v>1480.48583598</v>
      </c>
      <c r="Q64" s="46">
        <v>496.31770992000003</v>
      </c>
      <c r="R64" s="46">
        <v>970.16652889</v>
      </c>
      <c r="S64" s="46">
        <v>14.00159717</v>
      </c>
      <c r="T64" s="46"/>
      <c r="U64" s="46"/>
      <c r="V64" s="46"/>
      <c r="W64" s="46"/>
      <c r="X64" s="46"/>
      <c r="Y64" s="46"/>
    </row>
    <row r="65" spans="1:25" hidden="1" outlineLevel="1" collapsed="1">
      <c r="A65" s="8">
        <v>42186</v>
      </c>
      <c r="B65" s="46">
        <v>4413.5904408400002</v>
      </c>
      <c r="C65" s="46">
        <f t="shared" si="0"/>
        <v>1016.1655520300001</v>
      </c>
      <c r="D65" s="46">
        <f t="shared" si="1"/>
        <v>3397.4248888100001</v>
      </c>
      <c r="E65" s="46">
        <f t="shared" si="2"/>
        <v>1623.96316729</v>
      </c>
      <c r="F65" s="46">
        <f t="shared" si="3"/>
        <v>1530.1820699999998</v>
      </c>
      <c r="G65" s="46">
        <f t="shared" si="4"/>
        <v>243.27965151999999</v>
      </c>
      <c r="H65" s="46">
        <f t="shared" si="5"/>
        <v>2679.26467589</v>
      </c>
      <c r="I65" s="46">
        <v>765.03891391000002</v>
      </c>
      <c r="J65" s="46">
        <f t="shared" si="6"/>
        <v>1914.22576198</v>
      </c>
      <c r="K65" s="46">
        <v>1123.0787395699999</v>
      </c>
      <c r="L65" s="46">
        <v>561.89870894000001</v>
      </c>
      <c r="M65" s="46">
        <v>229.24831347</v>
      </c>
      <c r="N65" s="46">
        <f t="shared" si="7"/>
        <v>1734.3257649499999</v>
      </c>
      <c r="O65" s="46">
        <v>251.12663812</v>
      </c>
      <c r="P65" s="46">
        <f t="shared" si="8"/>
        <v>1483.1991268299998</v>
      </c>
      <c r="Q65" s="46">
        <v>500.88442772000002</v>
      </c>
      <c r="R65" s="46">
        <v>968.28336105999995</v>
      </c>
      <c r="S65" s="46">
        <v>14.03133805</v>
      </c>
      <c r="T65" s="46"/>
      <c r="U65" s="46"/>
      <c r="V65" s="46"/>
      <c r="W65" s="46"/>
      <c r="X65" s="46"/>
      <c r="Y65" s="46"/>
    </row>
    <row r="66" spans="1:25" ht="12.75" hidden="1" customHeight="1" outlineLevel="1" collapsed="1">
      <c r="A66" s="8">
        <v>42217</v>
      </c>
      <c r="B66" s="46">
        <v>4333.5612753200003</v>
      </c>
      <c r="C66" s="46">
        <f t="shared" si="0"/>
        <v>936.36877312000001</v>
      </c>
      <c r="D66" s="46">
        <f t="shared" si="1"/>
        <v>3397.1925022</v>
      </c>
      <c r="E66" s="46">
        <f t="shared" si="2"/>
        <v>1966.6004018499998</v>
      </c>
      <c r="F66" s="46">
        <f t="shared" si="3"/>
        <v>1196.4838412600002</v>
      </c>
      <c r="G66" s="46">
        <f t="shared" si="4"/>
        <v>234.10825909000002</v>
      </c>
      <c r="H66" s="46">
        <f t="shared" si="5"/>
        <v>2647.0341714400001</v>
      </c>
      <c r="I66" s="46">
        <v>709.84297215000004</v>
      </c>
      <c r="J66" s="46">
        <f t="shared" si="6"/>
        <v>1937.19119929</v>
      </c>
      <c r="K66" s="46">
        <v>1154.3986358</v>
      </c>
      <c r="L66" s="46">
        <v>562.09471826000004</v>
      </c>
      <c r="M66" s="46">
        <v>220.69784523000001</v>
      </c>
      <c r="N66" s="46">
        <f t="shared" si="7"/>
        <v>1686.5271038800001</v>
      </c>
      <c r="O66" s="46">
        <v>226.52580097000001</v>
      </c>
      <c r="P66" s="46">
        <f t="shared" si="8"/>
        <v>1460.00130291</v>
      </c>
      <c r="Q66" s="46">
        <v>812.20176604999995</v>
      </c>
      <c r="R66" s="46">
        <v>634.38912300000004</v>
      </c>
      <c r="S66" s="46">
        <v>13.41041386</v>
      </c>
      <c r="T66" s="46"/>
      <c r="U66" s="46"/>
      <c r="V66" s="46"/>
      <c r="W66" s="46"/>
      <c r="X66" s="46"/>
      <c r="Y66" s="46"/>
    </row>
    <row r="67" spans="1:25" ht="12.75" hidden="1" customHeight="1" outlineLevel="1" collapsed="1">
      <c r="A67" s="8">
        <v>42248</v>
      </c>
      <c r="B67" s="46">
        <v>4326.6028463700004</v>
      </c>
      <c r="C67" s="46">
        <f t="shared" si="0"/>
        <v>985.20795759000009</v>
      </c>
      <c r="D67" s="46">
        <f t="shared" si="1"/>
        <v>3341.3948887800002</v>
      </c>
      <c r="E67" s="46">
        <f t="shared" si="2"/>
        <v>2009.9206819199999</v>
      </c>
      <c r="F67" s="46">
        <f t="shared" si="3"/>
        <v>1107.4500194</v>
      </c>
      <c r="G67" s="46">
        <f t="shared" si="4"/>
        <v>224.02418746000001</v>
      </c>
      <c r="H67" s="46">
        <f t="shared" si="5"/>
        <v>2668.4269902200003</v>
      </c>
      <c r="I67" s="46">
        <v>778.49369535000005</v>
      </c>
      <c r="J67" s="46">
        <f t="shared" si="6"/>
        <v>1889.9332948700001</v>
      </c>
      <c r="K67" s="46">
        <v>1176.50390855</v>
      </c>
      <c r="L67" s="46">
        <v>497.94825715000002</v>
      </c>
      <c r="M67" s="46">
        <v>215.48112917</v>
      </c>
      <c r="N67" s="46">
        <f t="shared" si="7"/>
        <v>1658.1758561500001</v>
      </c>
      <c r="O67" s="46">
        <v>206.71426224000001</v>
      </c>
      <c r="P67" s="46">
        <f t="shared" si="8"/>
        <v>1451.4615939100001</v>
      </c>
      <c r="Q67" s="46">
        <v>833.41677336999999</v>
      </c>
      <c r="R67" s="46">
        <v>609.50176224999996</v>
      </c>
      <c r="S67" s="46">
        <v>8.5430582899999994</v>
      </c>
      <c r="T67" s="46"/>
      <c r="U67" s="46"/>
      <c r="V67" s="46"/>
      <c r="W67" s="46"/>
      <c r="X67" s="46"/>
      <c r="Y67" s="46"/>
    </row>
    <row r="68" spans="1:25" hidden="1" outlineLevel="1" collapsed="1">
      <c r="A68" s="8">
        <v>42278</v>
      </c>
      <c r="B68" s="46">
        <v>4418.7096952900001</v>
      </c>
      <c r="C68" s="46">
        <f t="shared" ref="C68" si="9">I68+O68</f>
        <v>976.8645001299999</v>
      </c>
      <c r="D68" s="46">
        <f t="shared" ref="D68" si="10">J68+P68</f>
        <v>3441.84519516</v>
      </c>
      <c r="E68" s="46">
        <f t="shared" ref="E68" si="11">K68+Q68</f>
        <v>2092.49771044</v>
      </c>
      <c r="F68" s="46">
        <f t="shared" ref="F68" si="12">L68+R68</f>
        <v>1104.06671985</v>
      </c>
      <c r="G68" s="46">
        <f t="shared" ref="G68" si="13">M68+S68</f>
        <v>245.28076486999998</v>
      </c>
      <c r="H68" s="46">
        <f t="shared" ref="H68" si="14">SUM(I68:J68)</f>
        <v>2668.5134781100001</v>
      </c>
      <c r="I68" s="46">
        <v>748.37470614999995</v>
      </c>
      <c r="J68" s="46">
        <f t="shared" ref="J68" si="15">SUM(K68:M68)</f>
        <v>1920.13877196</v>
      </c>
      <c r="K68" s="46">
        <v>1207.69450897</v>
      </c>
      <c r="L68" s="46">
        <v>476.18028206999998</v>
      </c>
      <c r="M68" s="46">
        <v>236.26398091999999</v>
      </c>
      <c r="N68" s="46">
        <f t="shared" ref="N68" si="16">SUM(O68:P68)</f>
        <v>1750.1962171800001</v>
      </c>
      <c r="O68" s="46">
        <v>228.48979398</v>
      </c>
      <c r="P68" s="46">
        <f t="shared" ref="P68" si="17">SUM(Q68:S68)</f>
        <v>1521.7064232</v>
      </c>
      <c r="Q68" s="46">
        <v>884.80320146999998</v>
      </c>
      <c r="R68" s="46">
        <v>627.88643778000005</v>
      </c>
      <c r="S68" s="46">
        <v>9.0167839500000007</v>
      </c>
      <c r="T68" s="46"/>
      <c r="U68" s="46"/>
      <c r="V68" s="46"/>
      <c r="W68" s="46"/>
      <c r="X68" s="46"/>
      <c r="Y68" s="46"/>
    </row>
    <row r="69" spans="1:25" hidden="1" outlineLevel="1" collapsed="1">
      <c r="A69" s="8">
        <v>42309</v>
      </c>
      <c r="B69" s="46">
        <v>4429.3902185300003</v>
      </c>
      <c r="C69" s="46">
        <f t="shared" ref="C69" si="18">I69+O69</f>
        <v>916.66536057999997</v>
      </c>
      <c r="D69" s="46">
        <f t="shared" ref="D69" si="19">J69+P69</f>
        <v>3512.7248579500001</v>
      </c>
      <c r="E69" s="46">
        <f t="shared" ref="E69" si="20">K69+Q69</f>
        <v>2142.34362646</v>
      </c>
      <c r="F69" s="46">
        <f t="shared" ref="F69" si="21">L69+R69</f>
        <v>1117.21025424</v>
      </c>
      <c r="G69" s="46">
        <f t="shared" ref="G69" si="22">M69+S69</f>
        <v>253.17097725000002</v>
      </c>
      <c r="H69" s="46">
        <f t="shared" ref="H69" si="23">SUM(I69:J69)</f>
        <v>2697.53923549</v>
      </c>
      <c r="I69" s="46">
        <v>721.60562425000001</v>
      </c>
      <c r="J69" s="46">
        <f t="shared" ref="J69" si="24">SUM(K69:M69)</f>
        <v>1975.9336112400001</v>
      </c>
      <c r="K69" s="46">
        <v>1261.05514014</v>
      </c>
      <c r="L69" s="46">
        <v>471.75484555000003</v>
      </c>
      <c r="M69" s="46">
        <v>243.12362555000001</v>
      </c>
      <c r="N69" s="46">
        <f t="shared" ref="N69" si="25">SUM(O69:P69)</f>
        <v>1731.8509830400001</v>
      </c>
      <c r="O69" s="46">
        <v>195.05973632999999</v>
      </c>
      <c r="P69" s="46">
        <f t="shared" ref="P69" si="26">SUM(Q69:S69)</f>
        <v>1536.79124671</v>
      </c>
      <c r="Q69" s="46">
        <v>881.28848631999995</v>
      </c>
      <c r="R69" s="46">
        <v>645.45540869000001</v>
      </c>
      <c r="S69" s="46">
        <v>10.0473517</v>
      </c>
      <c r="T69" s="46"/>
      <c r="U69" s="46"/>
      <c r="V69" s="46"/>
      <c r="W69" s="46"/>
      <c r="X69" s="46"/>
      <c r="Y69" s="46"/>
    </row>
    <row r="70" spans="1:25" hidden="1" outlineLevel="1" collapsed="1">
      <c r="A70" s="8">
        <v>42339</v>
      </c>
      <c r="B70" s="46">
        <v>4571.6965236200003</v>
      </c>
      <c r="C70" s="46">
        <f t="shared" ref="C70" si="27">I70+O70</f>
        <v>1108.05768429</v>
      </c>
      <c r="D70" s="46">
        <f t="shared" ref="D70" si="28">J70+P70</f>
        <v>3463.6388393300003</v>
      </c>
      <c r="E70" s="46">
        <f t="shared" ref="E70" si="29">K70+Q70</f>
        <v>2153.4340612000001</v>
      </c>
      <c r="F70" s="46">
        <f t="shared" ref="F70" si="30">L70+R70</f>
        <v>1043.5453213000001</v>
      </c>
      <c r="G70" s="46">
        <f t="shared" ref="G70" si="31">M70+S70</f>
        <v>266.65945683000001</v>
      </c>
      <c r="H70" s="46">
        <f t="shared" ref="H70" si="32">SUM(I70:J70)</f>
        <v>2890.00561457</v>
      </c>
      <c r="I70" s="46">
        <v>928.81737433000001</v>
      </c>
      <c r="J70" s="46">
        <f t="shared" ref="J70" si="33">SUM(K70:M70)</f>
        <v>1961.1882402400001</v>
      </c>
      <c r="K70" s="46">
        <v>1283.9407208600001</v>
      </c>
      <c r="L70" s="46">
        <v>427.46611188000003</v>
      </c>
      <c r="M70" s="46">
        <v>249.7814075</v>
      </c>
      <c r="N70" s="46">
        <f t="shared" ref="N70" si="34">SUM(O70:P70)</f>
        <v>1681.6909090500003</v>
      </c>
      <c r="O70" s="46">
        <v>179.24030995999999</v>
      </c>
      <c r="P70" s="46">
        <f t="shared" ref="P70" si="35">SUM(Q70:S70)</f>
        <v>1502.4505990900002</v>
      </c>
      <c r="Q70" s="46">
        <v>869.49334034000003</v>
      </c>
      <c r="R70" s="46">
        <v>616.07920941999998</v>
      </c>
      <c r="S70" s="46">
        <v>16.87804933</v>
      </c>
      <c r="T70" s="46"/>
      <c r="U70" s="46"/>
      <c r="V70" s="46"/>
      <c r="W70" s="46"/>
      <c r="X70" s="46"/>
      <c r="Y70" s="46"/>
    </row>
    <row r="71" spans="1:25" hidden="1" outlineLevel="1" collapsed="1">
      <c r="A71" s="8">
        <v>42370</v>
      </c>
      <c r="B71" s="46">
        <v>4591.7596953600005</v>
      </c>
      <c r="C71" s="46">
        <f t="shared" ref="C71" si="36">I71+O71</f>
        <v>988.82674143000008</v>
      </c>
      <c r="D71" s="46">
        <f t="shared" ref="D71" si="37">J71+P71</f>
        <v>3602.9329539300002</v>
      </c>
      <c r="E71" s="46">
        <f t="shared" ref="E71" si="38">K71+Q71</f>
        <v>2251.4641669399998</v>
      </c>
      <c r="F71" s="46">
        <f t="shared" ref="F71" si="39">L71+R71</f>
        <v>1073.28669962</v>
      </c>
      <c r="G71" s="46">
        <f t="shared" ref="G71" si="40">M71+S71</f>
        <v>278.18208737000003</v>
      </c>
      <c r="H71" s="46">
        <f t="shared" ref="H71" si="41">SUM(I71:J71)</f>
        <v>2798.1630297900001</v>
      </c>
      <c r="I71" s="46">
        <v>789.39590449000002</v>
      </c>
      <c r="J71" s="46">
        <f t="shared" ref="J71" si="42">SUM(K71:M71)</f>
        <v>2008.7671253000001</v>
      </c>
      <c r="K71" s="46">
        <v>1310.4444981500001</v>
      </c>
      <c r="L71" s="46">
        <v>437.85891416999999</v>
      </c>
      <c r="M71" s="46">
        <v>260.46371298000003</v>
      </c>
      <c r="N71" s="46">
        <f t="shared" ref="N71" si="43">SUM(O71:P71)</f>
        <v>1793.5966655700001</v>
      </c>
      <c r="O71" s="46">
        <v>199.43083694000001</v>
      </c>
      <c r="P71" s="46">
        <f t="shared" ref="P71" si="44">SUM(Q71:S71)</f>
        <v>1594.1658286300001</v>
      </c>
      <c r="Q71" s="46">
        <v>941.01966878999997</v>
      </c>
      <c r="R71" s="46">
        <v>635.4277854500001</v>
      </c>
      <c r="S71" s="46">
        <v>17.718374390000001</v>
      </c>
      <c r="T71" s="46"/>
      <c r="U71" s="46"/>
      <c r="V71" s="46"/>
      <c r="W71" s="46"/>
      <c r="X71" s="46"/>
      <c r="Y71" s="46"/>
    </row>
    <row r="72" spans="1:25" hidden="1" outlineLevel="1" collapsed="1">
      <c r="A72" s="8">
        <v>42401</v>
      </c>
      <c r="B72" s="46">
        <v>4698.5673824400001</v>
      </c>
      <c r="C72" s="46">
        <f t="shared" ref="C72" si="45">I72+O72</f>
        <v>957.47069145</v>
      </c>
      <c r="D72" s="46">
        <f t="shared" ref="D72" si="46">J72+P72</f>
        <v>3741.0966909899998</v>
      </c>
      <c r="E72" s="46">
        <f t="shared" ref="E72" si="47">K72+Q72</f>
        <v>2332.7550769300001</v>
      </c>
      <c r="F72" s="46">
        <f t="shared" ref="F72" si="48">L72+R72</f>
        <v>1119.19382212</v>
      </c>
      <c r="G72" s="46">
        <f t="shared" ref="G72" si="49">M72+S72</f>
        <v>289.14779193999999</v>
      </c>
      <c r="H72" s="46">
        <f t="shared" ref="H72" si="50">SUM(I72:J72)</f>
        <v>2753.8162054700001</v>
      </c>
      <c r="I72" s="46">
        <v>731.18657025999994</v>
      </c>
      <c r="J72" s="46">
        <f t="shared" ref="J72" si="51">SUM(K72:M72)</f>
        <v>2022.6296352100001</v>
      </c>
      <c r="K72" s="46">
        <v>1314.44694319</v>
      </c>
      <c r="L72" s="46">
        <v>438.14896397000001</v>
      </c>
      <c r="M72" s="46">
        <v>270.03372804999998</v>
      </c>
      <c r="N72" s="46">
        <f t="shared" ref="N72" si="52">SUM(O72:P72)</f>
        <v>1944.7511769699997</v>
      </c>
      <c r="O72" s="46">
        <v>226.28412119000001</v>
      </c>
      <c r="P72" s="46">
        <f t="shared" ref="P72" si="53">SUM(Q72:S72)</f>
        <v>1718.4670557799998</v>
      </c>
      <c r="Q72" s="46">
        <v>1018.30813374</v>
      </c>
      <c r="R72" s="46">
        <v>681.04485814999998</v>
      </c>
      <c r="S72" s="46">
        <v>19.114063890000001</v>
      </c>
      <c r="T72" s="46"/>
      <c r="U72" s="46"/>
      <c r="V72" s="46"/>
      <c r="W72" s="46"/>
      <c r="X72" s="46"/>
      <c r="Y72" s="46"/>
    </row>
    <row r="73" spans="1:25" hidden="1" outlineLevel="1" collapsed="1">
      <c r="A73" s="8">
        <v>42430</v>
      </c>
      <c r="B73" s="46">
        <v>4600.9602212600003</v>
      </c>
      <c r="C73" s="46">
        <f t="shared" ref="C73" si="54">I73+O73</f>
        <v>999.62541349000003</v>
      </c>
      <c r="D73" s="46">
        <f t="shared" ref="D73" si="55">J73+P73</f>
        <v>3601.3348077700002</v>
      </c>
      <c r="E73" s="46">
        <f t="shared" ref="E73" si="56">K73+Q73</f>
        <v>2193.8759084200001</v>
      </c>
      <c r="F73" s="46">
        <f t="shared" ref="F73" si="57">L73+R73</f>
        <v>1116.7458037299998</v>
      </c>
      <c r="G73" s="46">
        <f t="shared" ref="G73" si="58">M73+S73</f>
        <v>290.71309562000005</v>
      </c>
      <c r="H73" s="46">
        <f t="shared" ref="H73" si="59">SUM(I73:J73)</f>
        <v>2724.50659701</v>
      </c>
      <c r="I73" s="46">
        <v>776.91307724000001</v>
      </c>
      <c r="J73" s="46">
        <f t="shared" ref="J73" si="60">SUM(K73:M73)</f>
        <v>1947.5935197700001</v>
      </c>
      <c r="K73" s="46">
        <v>1228.45745715</v>
      </c>
      <c r="L73" s="46">
        <v>446.98724580999999</v>
      </c>
      <c r="M73" s="46">
        <v>272.14881681000003</v>
      </c>
      <c r="N73" s="46">
        <f t="shared" ref="N73" si="61">SUM(O73:P73)</f>
        <v>1876.4536242499998</v>
      </c>
      <c r="O73" s="46">
        <v>222.71233624999999</v>
      </c>
      <c r="P73" s="46">
        <f t="shared" ref="P73" si="62">SUM(Q73:S73)</f>
        <v>1653.7412879999999</v>
      </c>
      <c r="Q73" s="46">
        <v>965.41845127000011</v>
      </c>
      <c r="R73" s="46">
        <v>669.75855791999993</v>
      </c>
      <c r="S73" s="46">
        <v>18.564278810000001</v>
      </c>
      <c r="T73" s="46"/>
      <c r="U73" s="46"/>
      <c r="V73" s="46"/>
      <c r="W73" s="46"/>
      <c r="X73" s="46"/>
      <c r="Y73" s="46"/>
    </row>
    <row r="74" spans="1:25" hidden="1" outlineLevel="1" collapsed="1">
      <c r="A74" s="8">
        <v>42461</v>
      </c>
      <c r="B74" s="46">
        <v>4567.0589414400001</v>
      </c>
      <c r="C74" s="46">
        <f t="shared" ref="C74" si="63">I74+O74</f>
        <v>1030.5226104200001</v>
      </c>
      <c r="D74" s="46">
        <f t="shared" ref="D74" si="64">J74+P74</f>
        <v>3536.53633102</v>
      </c>
      <c r="E74" s="46">
        <f t="shared" ref="E74" si="65">K74+Q74</f>
        <v>2168.9945736099999</v>
      </c>
      <c r="F74" s="46">
        <f t="shared" ref="F74" si="66">L74+R74</f>
        <v>1206.2913324599999</v>
      </c>
      <c r="G74" s="46">
        <f t="shared" ref="G74" si="67">M74+S74</f>
        <v>161.25042495</v>
      </c>
      <c r="H74" s="46">
        <f t="shared" ref="H74" si="68">SUM(I74:J74)</f>
        <v>2751.4516549099999</v>
      </c>
      <c r="I74" s="46">
        <v>813.46619435000002</v>
      </c>
      <c r="J74" s="46">
        <f t="shared" ref="J74" si="69">SUM(K74:M74)</f>
        <v>1937.9854605599999</v>
      </c>
      <c r="K74" s="46">
        <v>1238.2536424899999</v>
      </c>
      <c r="L74" s="46">
        <v>556.51468007000005</v>
      </c>
      <c r="M74" s="46">
        <v>143.21713800000001</v>
      </c>
      <c r="N74" s="46">
        <f t="shared" ref="N74" si="70">SUM(O74:P74)</f>
        <v>1815.60728653</v>
      </c>
      <c r="O74" s="46">
        <v>217.05641607000001</v>
      </c>
      <c r="P74" s="46">
        <f t="shared" ref="P74" si="71">SUM(Q74:S74)</f>
        <v>1598.5508704599999</v>
      </c>
      <c r="Q74" s="46">
        <v>930.74093111999991</v>
      </c>
      <c r="R74" s="46">
        <v>649.77665238999998</v>
      </c>
      <c r="S74" s="46">
        <v>18.033286950000001</v>
      </c>
      <c r="T74" s="46"/>
      <c r="U74" s="46"/>
      <c r="V74" s="46"/>
      <c r="W74" s="46"/>
      <c r="X74" s="46"/>
      <c r="Y74" s="46"/>
    </row>
    <row r="75" spans="1:25" hidden="1" outlineLevel="1" collapsed="1">
      <c r="A75" s="8">
        <v>42491</v>
      </c>
      <c r="B75" s="46">
        <v>4574.0727560799996</v>
      </c>
      <c r="C75" s="46">
        <f t="shared" ref="C75" si="72">I75+O75</f>
        <v>1035.24982886</v>
      </c>
      <c r="D75" s="46">
        <f t="shared" ref="D75" si="73">J75+P75</f>
        <v>3538.8229272199997</v>
      </c>
      <c r="E75" s="46">
        <f t="shared" ref="E75" si="74">K75+Q75</f>
        <v>2214.3570223900001</v>
      </c>
      <c r="F75" s="46">
        <f t="shared" ref="F75" si="75">L75+R75</f>
        <v>1160.1818090100001</v>
      </c>
      <c r="G75" s="46">
        <f t="shared" ref="G75" si="76">M75+S75</f>
        <v>164.28409582</v>
      </c>
      <c r="H75" s="46">
        <f t="shared" ref="H75" si="77">SUM(I75:J75)</f>
        <v>2751.7853126300001</v>
      </c>
      <c r="I75" s="46">
        <v>829.75110493</v>
      </c>
      <c r="J75" s="46">
        <f t="shared" ref="J75" si="78">SUM(K75:M75)</f>
        <v>1922.0342077</v>
      </c>
      <c r="K75" s="46">
        <v>1256.4885595400001</v>
      </c>
      <c r="L75" s="46">
        <v>525.20778842999994</v>
      </c>
      <c r="M75" s="46">
        <v>140.33785972999999</v>
      </c>
      <c r="N75" s="46">
        <f t="shared" ref="N75" si="79">SUM(O75:P75)</f>
        <v>1822.28744345</v>
      </c>
      <c r="O75" s="46">
        <v>205.49872393000001</v>
      </c>
      <c r="P75" s="46">
        <f t="shared" ref="P75" si="80">SUM(Q75:S75)</f>
        <v>1616.7887195199999</v>
      </c>
      <c r="Q75" s="46">
        <v>957.86846285000001</v>
      </c>
      <c r="R75" s="46">
        <v>634.97402058</v>
      </c>
      <c r="S75" s="46">
        <v>23.946236089999999</v>
      </c>
      <c r="T75" s="46"/>
      <c r="U75" s="46"/>
      <c r="V75" s="46"/>
      <c r="W75" s="46"/>
      <c r="X75" s="46"/>
      <c r="Y75" s="46"/>
    </row>
    <row r="76" spans="1:25" hidden="1" outlineLevel="1" collapsed="1">
      <c r="A76" s="8">
        <v>42522</v>
      </c>
      <c r="B76" s="46">
        <v>4637.48089368</v>
      </c>
      <c r="C76" s="46">
        <f t="shared" ref="C76" si="81">I76+O76</f>
        <v>1129.2667891699998</v>
      </c>
      <c r="D76" s="46">
        <f t="shared" ref="D76" si="82">J76+P76</f>
        <v>3508.2141045099997</v>
      </c>
      <c r="E76" s="46">
        <f t="shared" ref="E76" si="83">K76+Q76</f>
        <v>2191.8355853000003</v>
      </c>
      <c r="F76" s="46">
        <f t="shared" ref="F76" si="84">L76+R76</f>
        <v>1152.4477235500001</v>
      </c>
      <c r="G76" s="46">
        <f t="shared" ref="G76" si="85">M76+S76</f>
        <v>163.93079566</v>
      </c>
      <c r="H76" s="46">
        <f t="shared" ref="H76" si="86">SUM(I76:J76)</f>
        <v>2814.4946450699999</v>
      </c>
      <c r="I76" s="46">
        <v>932.62272023999992</v>
      </c>
      <c r="J76" s="46">
        <f t="shared" ref="J76" si="87">SUM(K76:M76)</f>
        <v>1881.8719248300001</v>
      </c>
      <c r="K76" s="46">
        <v>1219.58740919</v>
      </c>
      <c r="L76" s="46">
        <v>529.61362700000006</v>
      </c>
      <c r="M76" s="46">
        <v>132.67088863999999</v>
      </c>
      <c r="N76" s="46">
        <f t="shared" ref="N76" si="88">SUM(O76:P76)</f>
        <v>1822.9862486099998</v>
      </c>
      <c r="O76" s="46">
        <v>196.64406893</v>
      </c>
      <c r="P76" s="46">
        <f t="shared" ref="P76" si="89">SUM(Q76:S76)</f>
        <v>1626.3421796799998</v>
      </c>
      <c r="Q76" s="46">
        <v>972.24817611000003</v>
      </c>
      <c r="R76" s="46">
        <v>622.83409655000003</v>
      </c>
      <c r="S76" s="46">
        <v>31.25990702</v>
      </c>
      <c r="T76" s="46"/>
      <c r="U76" s="46"/>
      <c r="V76" s="46"/>
      <c r="W76" s="46"/>
      <c r="X76" s="46"/>
      <c r="Y76" s="46"/>
    </row>
    <row r="77" spans="1:25" hidden="1" outlineLevel="1" collapsed="1">
      <c r="A77" s="8">
        <v>42552</v>
      </c>
      <c r="B77" s="46">
        <v>4722.66320335</v>
      </c>
      <c r="C77" s="46">
        <f t="shared" ref="C77" si="90">I77+O77</f>
        <v>1159.73939707</v>
      </c>
      <c r="D77" s="46">
        <f t="shared" ref="D77" si="91">J77+P77</f>
        <v>3562.92380628</v>
      </c>
      <c r="E77" s="46">
        <f t="shared" ref="E77" si="92">K77+Q77</f>
        <v>2188.2358941299999</v>
      </c>
      <c r="F77" s="46">
        <f t="shared" ref="F77" si="93">L77+R77</f>
        <v>1214.8682656400001</v>
      </c>
      <c r="G77" s="46">
        <f t="shared" ref="G77" si="94">M77+S77</f>
        <v>159.81964650999998</v>
      </c>
      <c r="H77" s="46">
        <f t="shared" ref="H77" si="95">SUM(I77:J77)</f>
        <v>2864.9389161399999</v>
      </c>
      <c r="I77" s="46">
        <v>956.70814763999999</v>
      </c>
      <c r="J77" s="46">
        <f t="shared" ref="J77" si="96">SUM(K77:M77)</f>
        <v>1908.2307685000001</v>
      </c>
      <c r="K77" s="46">
        <v>1208.9453223200001</v>
      </c>
      <c r="L77" s="46">
        <v>564.58473878999996</v>
      </c>
      <c r="M77" s="46">
        <v>134.70070738999999</v>
      </c>
      <c r="N77" s="46">
        <f t="shared" ref="N77" si="97">SUM(O77:P77)</f>
        <v>1857.7242872100001</v>
      </c>
      <c r="O77" s="46">
        <v>203.03124943</v>
      </c>
      <c r="P77" s="46">
        <f t="shared" ref="P77" si="98">SUM(Q77:S77)</f>
        <v>1654.6930377799999</v>
      </c>
      <c r="Q77" s="46">
        <v>979.29057180999996</v>
      </c>
      <c r="R77" s="46">
        <v>650.28352685000004</v>
      </c>
      <c r="S77" s="46">
        <v>25.11893912</v>
      </c>
      <c r="T77" s="46"/>
      <c r="U77" s="46"/>
      <c r="V77" s="46"/>
      <c r="W77" s="46"/>
      <c r="X77" s="46"/>
      <c r="Y77" s="46"/>
    </row>
    <row r="78" spans="1:25" hidden="1" outlineLevel="1" collapsed="1">
      <c r="A78" s="8">
        <v>42583</v>
      </c>
      <c r="B78" s="46">
        <v>4771.5121927099999</v>
      </c>
      <c r="C78" s="46">
        <f t="shared" ref="C78" si="99">I78+O78</f>
        <v>1178.4164736</v>
      </c>
      <c r="D78" s="46">
        <f t="shared" ref="D78" si="100">J78+P78</f>
        <v>3593.0957191100001</v>
      </c>
      <c r="E78" s="46">
        <f t="shared" ref="E78" si="101">K78+Q78</f>
        <v>2151.19624221</v>
      </c>
      <c r="F78" s="46">
        <f t="shared" ref="F78" si="102">L78+R78</f>
        <v>1403.4717513999999</v>
      </c>
      <c r="G78" s="46">
        <f t="shared" ref="G78" si="103">M78+S78</f>
        <v>38.427725500000001</v>
      </c>
      <c r="H78" s="46">
        <f t="shared" ref="H78" si="104">SUM(I78:J78)</f>
        <v>2838.9736400800002</v>
      </c>
      <c r="I78" s="46">
        <v>939.07159231000003</v>
      </c>
      <c r="J78" s="46">
        <f t="shared" ref="J78" si="105">SUM(K78:M78)</f>
        <v>1899.9020477700001</v>
      </c>
      <c r="K78" s="46">
        <v>1165.46313136</v>
      </c>
      <c r="L78" s="46">
        <v>721.04445469999996</v>
      </c>
      <c r="M78" s="46">
        <v>13.39446171</v>
      </c>
      <c r="N78" s="46">
        <f t="shared" ref="N78" si="106">SUM(O78:P78)</f>
        <v>1932.5385526300001</v>
      </c>
      <c r="O78" s="46">
        <v>239.34488128999999</v>
      </c>
      <c r="P78" s="46">
        <f t="shared" ref="P78" si="107">SUM(Q78:S78)</f>
        <v>1693.19367134</v>
      </c>
      <c r="Q78" s="46">
        <v>985.73311085</v>
      </c>
      <c r="R78" s="46">
        <v>682.42729669999994</v>
      </c>
      <c r="S78" s="46">
        <v>25.033263789999999</v>
      </c>
      <c r="T78" s="46"/>
      <c r="U78" s="46"/>
      <c r="V78" s="46"/>
      <c r="W78" s="46"/>
      <c r="X78" s="46"/>
      <c r="Y78" s="46"/>
    </row>
    <row r="79" spans="1:25" hidden="1" outlineLevel="1" collapsed="1">
      <c r="A79" s="8">
        <v>42614</v>
      </c>
      <c r="B79" s="46">
        <v>4859.7548370599998</v>
      </c>
      <c r="C79" s="46">
        <f t="shared" ref="C79" si="108">I79+O79</f>
        <v>1189.19831447</v>
      </c>
      <c r="D79" s="46">
        <f t="shared" ref="D79" si="109">J79+P79</f>
        <v>3670.55652259</v>
      </c>
      <c r="E79" s="46">
        <f t="shared" ref="E79" si="110">K79+Q79</f>
        <v>2181.4634916300001</v>
      </c>
      <c r="F79" s="46">
        <f t="shared" ref="F79" si="111">L79+R79</f>
        <v>1450.6763461</v>
      </c>
      <c r="G79" s="46">
        <f t="shared" ref="G79" si="112">M79+S79</f>
        <v>38.416684860000004</v>
      </c>
      <c r="H79" s="46">
        <f t="shared" ref="H79" si="113">SUM(I79:J79)</f>
        <v>2894.9679304900001</v>
      </c>
      <c r="I79" s="46">
        <v>946.21958415000006</v>
      </c>
      <c r="J79" s="46">
        <f t="shared" ref="J79" si="114">SUM(K79:M79)</f>
        <v>1948.7483463400001</v>
      </c>
      <c r="K79" s="46">
        <v>1181.14844453</v>
      </c>
      <c r="L79" s="46">
        <v>754.48566649000009</v>
      </c>
      <c r="M79" s="46">
        <v>13.114235320000001</v>
      </c>
      <c r="N79" s="46">
        <f t="shared" ref="N79" si="115">SUM(O79:P79)</f>
        <v>1964.7869065700002</v>
      </c>
      <c r="O79" s="46">
        <v>242.97873032000001</v>
      </c>
      <c r="P79" s="46">
        <f t="shared" ref="P79" si="116">SUM(Q79:S79)</f>
        <v>1721.8081762500001</v>
      </c>
      <c r="Q79" s="46">
        <v>1000.3150471</v>
      </c>
      <c r="R79" s="46">
        <v>696.19067960999996</v>
      </c>
      <c r="S79" s="46">
        <v>25.302449540000001</v>
      </c>
      <c r="T79" s="46"/>
      <c r="U79" s="46"/>
      <c r="V79" s="46"/>
      <c r="W79" s="46"/>
      <c r="X79" s="46"/>
      <c r="Y79" s="46"/>
    </row>
    <row r="80" spans="1:25" hidden="1" outlineLevel="1" collapsed="1">
      <c r="A80" s="8">
        <v>42644</v>
      </c>
      <c r="B80" s="46">
        <v>4832.4513894399997</v>
      </c>
      <c r="C80" s="46">
        <f t="shared" ref="C80" si="117">I80+O80</f>
        <v>1166.66881238</v>
      </c>
      <c r="D80" s="46">
        <f t="shared" ref="D80" si="118">J80+P80</f>
        <v>3665.7825770600002</v>
      </c>
      <c r="E80" s="46">
        <f t="shared" ref="E80" si="119">K80+Q80</f>
        <v>2146.2104954500001</v>
      </c>
      <c r="F80" s="46">
        <f t="shared" ref="F80" si="120">L80+R80</f>
        <v>1481.6572693000001</v>
      </c>
      <c r="G80" s="46">
        <f t="shared" ref="G80" si="121">M80+S80</f>
        <v>37.914812310000002</v>
      </c>
      <c r="H80" s="46">
        <f t="shared" ref="H80" si="122">SUM(I80:J80)</f>
        <v>2890.1087695000001</v>
      </c>
      <c r="I80" s="46">
        <v>928.15307498000004</v>
      </c>
      <c r="J80" s="46">
        <f t="shared" ref="J80" si="123">SUM(K80:M80)</f>
        <v>1961.95569452</v>
      </c>
      <c r="K80" s="46">
        <v>1164.2745726799999</v>
      </c>
      <c r="L80" s="46">
        <v>784.69165939000004</v>
      </c>
      <c r="M80" s="46">
        <v>12.98946245</v>
      </c>
      <c r="N80" s="46">
        <f t="shared" ref="N80" si="124">SUM(O80:P80)</f>
        <v>1942.3426199400001</v>
      </c>
      <c r="O80" s="46">
        <v>238.51573740000001</v>
      </c>
      <c r="P80" s="46">
        <f t="shared" ref="P80" si="125">SUM(Q80:S80)</f>
        <v>1703.82688254</v>
      </c>
      <c r="Q80" s="46">
        <v>981.93592277000005</v>
      </c>
      <c r="R80" s="46">
        <v>696.96560991000001</v>
      </c>
      <c r="S80" s="46">
        <v>24.925349860000001</v>
      </c>
      <c r="T80" s="46"/>
      <c r="U80" s="46"/>
      <c r="V80" s="46"/>
      <c r="W80" s="46"/>
      <c r="X80" s="46"/>
      <c r="Y80" s="46"/>
    </row>
    <row r="81" spans="1:25" hidden="1" outlineLevel="1" collapsed="1">
      <c r="A81" s="8">
        <v>42675</v>
      </c>
      <c r="B81" s="46">
        <v>4849.8466852499996</v>
      </c>
      <c r="C81" s="46">
        <f t="shared" ref="C81" si="126">I81+O81</f>
        <v>1192.67549736</v>
      </c>
      <c r="D81" s="46">
        <f t="shared" ref="D81" si="127">J81+P81</f>
        <v>3657.1711878900001</v>
      </c>
      <c r="E81" s="46">
        <f t="shared" ref="E81" si="128">K81+Q81</f>
        <v>2105.89587785</v>
      </c>
      <c r="F81" s="46">
        <f t="shared" ref="F81" si="129">L81+R81</f>
        <v>1512.05370664</v>
      </c>
      <c r="G81" s="46">
        <f t="shared" ref="G81" si="130">M81+S81</f>
        <v>39.221603399999999</v>
      </c>
      <c r="H81" s="46">
        <f t="shared" ref="H81" si="131">SUM(I81:J81)</f>
        <v>2886.7594198500001</v>
      </c>
      <c r="I81" s="46">
        <v>947.27061221999998</v>
      </c>
      <c r="J81" s="46">
        <f t="shared" ref="J81" si="132">SUM(K81:M81)</f>
        <v>1939.4888076299999</v>
      </c>
      <c r="K81" s="46">
        <v>1126.0809492799999</v>
      </c>
      <c r="L81" s="46">
        <v>800.08345605</v>
      </c>
      <c r="M81" s="46">
        <v>13.324402299999999</v>
      </c>
      <c r="N81" s="46">
        <f t="shared" ref="N81" si="133">SUM(O81:P81)</f>
        <v>1963.0872654000002</v>
      </c>
      <c r="O81" s="46">
        <v>245.40488514</v>
      </c>
      <c r="P81" s="46">
        <f t="shared" ref="P81" si="134">SUM(Q81:S81)</f>
        <v>1717.6823802600002</v>
      </c>
      <c r="Q81" s="46">
        <v>979.81492857000001</v>
      </c>
      <c r="R81" s="46">
        <v>711.97025058999998</v>
      </c>
      <c r="S81" s="46">
        <v>25.8972011</v>
      </c>
      <c r="T81" s="46"/>
      <c r="U81" s="46"/>
      <c r="V81" s="46"/>
      <c r="W81" s="46"/>
      <c r="X81" s="46"/>
      <c r="Y81" s="46"/>
    </row>
    <row r="82" spans="1:25" hidden="1" outlineLevel="1" collapsed="1">
      <c r="A82" s="8">
        <v>42705</v>
      </c>
      <c r="B82" s="46">
        <v>5002.5893990700006</v>
      </c>
      <c r="C82" s="46">
        <f t="shared" ref="C82" si="135">I82+O82</f>
        <v>1263.33151135</v>
      </c>
      <c r="D82" s="46">
        <f t="shared" ref="D82" si="136">J82+P82</f>
        <v>3739.2578877200003</v>
      </c>
      <c r="E82" s="46">
        <f t="shared" ref="E82" si="137">K82+Q82</f>
        <v>2116.12213918</v>
      </c>
      <c r="F82" s="46">
        <f t="shared" ref="F82" si="138">L82+R82</f>
        <v>1562.6707833600001</v>
      </c>
      <c r="G82" s="46">
        <f t="shared" ref="G82" si="139">M82+S82</f>
        <v>60.464965180000007</v>
      </c>
      <c r="H82" s="46">
        <f t="shared" ref="H82" si="140">SUM(I82:J82)</f>
        <v>2935.90773175</v>
      </c>
      <c r="I82" s="46">
        <v>1002.92314299</v>
      </c>
      <c r="J82" s="46">
        <f t="shared" ref="J82" si="141">SUM(K82:M82)</f>
        <v>1932.9845887600002</v>
      </c>
      <c r="K82" s="46">
        <v>1121.7104066500001</v>
      </c>
      <c r="L82" s="46">
        <v>796.62706474000004</v>
      </c>
      <c r="M82" s="46">
        <v>14.64711737</v>
      </c>
      <c r="N82" s="46">
        <f t="shared" ref="N82" si="142">SUM(O82:P82)</f>
        <v>2066.6816673200001</v>
      </c>
      <c r="O82" s="46">
        <v>260.40836836</v>
      </c>
      <c r="P82" s="46">
        <f t="shared" ref="P82" si="143">SUM(Q82:S82)</f>
        <v>1806.2732989600001</v>
      </c>
      <c r="Q82" s="46">
        <v>994.41173252999999</v>
      </c>
      <c r="R82" s="46">
        <v>766.04371862000005</v>
      </c>
      <c r="S82" s="46">
        <v>45.817847810000004</v>
      </c>
      <c r="T82" s="46"/>
      <c r="U82" s="46"/>
      <c r="V82" s="46"/>
      <c r="W82" s="46"/>
      <c r="X82" s="46"/>
      <c r="Y82" s="46"/>
    </row>
    <row r="83" spans="1:25" hidden="1" outlineLevel="1" collapsed="1">
      <c r="A83" s="8">
        <v>42736</v>
      </c>
      <c r="B83" s="46">
        <v>4938.57612479</v>
      </c>
      <c r="C83" s="46">
        <f t="shared" ref="C83" si="144">I83+O83</f>
        <v>1185.7895879100001</v>
      </c>
      <c r="D83" s="46">
        <f t="shared" ref="D83" si="145">J83+P83</f>
        <v>3752.7865368800003</v>
      </c>
      <c r="E83" s="46">
        <f t="shared" ref="E83" si="146">K83+Q83</f>
        <v>2095.9123017700003</v>
      </c>
      <c r="F83" s="46">
        <f t="shared" ref="F83" si="147">L83+R83</f>
        <v>1597.9444709899999</v>
      </c>
      <c r="G83" s="46">
        <f t="shared" ref="G83" si="148">M83+S83</f>
        <v>58.929764120000002</v>
      </c>
      <c r="H83" s="46">
        <f t="shared" ref="H83" si="149">SUM(I83:J83)</f>
        <v>2923.5861845700001</v>
      </c>
      <c r="I83" s="46">
        <v>945.73267937000003</v>
      </c>
      <c r="J83" s="46">
        <f t="shared" ref="J83" si="150">SUM(K83:M83)</f>
        <v>1977.8535052</v>
      </c>
      <c r="K83" s="46">
        <v>1139.7141026700001</v>
      </c>
      <c r="L83" s="46">
        <v>824.84190344000001</v>
      </c>
      <c r="M83" s="46">
        <v>13.297499090000001</v>
      </c>
      <c r="N83" s="46">
        <f t="shared" ref="N83" si="151">SUM(O83:P83)</f>
        <v>2014.9899402200001</v>
      </c>
      <c r="O83" s="46">
        <v>240.05690853999999</v>
      </c>
      <c r="P83" s="46">
        <f t="shared" ref="P83" si="152">SUM(Q83:S83)</f>
        <v>1774.9330316800001</v>
      </c>
      <c r="Q83" s="46">
        <v>956.19819910000001</v>
      </c>
      <c r="R83" s="46">
        <v>773.10256755</v>
      </c>
      <c r="S83" s="46">
        <v>45.632265029999999</v>
      </c>
      <c r="T83" s="46"/>
      <c r="U83" s="46"/>
      <c r="V83" s="46"/>
      <c r="W83" s="46"/>
      <c r="X83" s="46"/>
      <c r="Y83" s="46"/>
    </row>
    <row r="84" spans="1:25" hidden="1" outlineLevel="1" collapsed="1">
      <c r="A84" s="8">
        <v>42767</v>
      </c>
      <c r="B84" s="46">
        <v>5047.9020475399993</v>
      </c>
      <c r="C84" s="46">
        <f t="shared" ref="C84" si="153">I84+O84</f>
        <v>1252.9081093</v>
      </c>
      <c r="D84" s="46">
        <f t="shared" ref="D84" si="154">J84+P84</f>
        <v>3794.9939382399998</v>
      </c>
      <c r="E84" s="46">
        <f t="shared" ref="E84" si="155">K84+Q84</f>
        <v>2078.9230226</v>
      </c>
      <c r="F84" s="46">
        <f t="shared" ref="F84" si="156">L84+R84</f>
        <v>1656.9552002999999</v>
      </c>
      <c r="G84" s="46">
        <f t="shared" ref="G84" si="157">M84+S84</f>
        <v>59.115715339999994</v>
      </c>
      <c r="H84" s="46">
        <f t="shared" ref="H84" si="158">SUM(I84:J84)</f>
        <v>3018.4142021799998</v>
      </c>
      <c r="I84" s="46">
        <v>995.63640422000003</v>
      </c>
      <c r="J84" s="46">
        <f t="shared" ref="J84" si="159">SUM(K84:M84)</f>
        <v>2022.77779796</v>
      </c>
      <c r="K84" s="46">
        <v>1148.8394114</v>
      </c>
      <c r="L84" s="46">
        <v>860.59198122999999</v>
      </c>
      <c r="M84" s="46">
        <v>13.34640533</v>
      </c>
      <c r="N84" s="46">
        <f t="shared" ref="N84" si="160">SUM(O84:P84)</f>
        <v>2029.4878453599999</v>
      </c>
      <c r="O84" s="46">
        <v>257.27170508</v>
      </c>
      <c r="P84" s="46">
        <f t="shared" ref="P84" si="161">SUM(Q84:S84)</f>
        <v>1772.21614028</v>
      </c>
      <c r="Q84" s="46">
        <v>930.08361119999995</v>
      </c>
      <c r="R84" s="46">
        <v>796.36321907000001</v>
      </c>
      <c r="S84" s="46">
        <v>45.769310009999998</v>
      </c>
      <c r="T84" s="46"/>
      <c r="U84" s="46"/>
      <c r="V84" s="46"/>
      <c r="W84" s="46"/>
      <c r="X84" s="46"/>
      <c r="Y84" s="46"/>
    </row>
    <row r="85" spans="1:25" hidden="1" outlineLevel="1" collapsed="1">
      <c r="A85" s="8">
        <v>42795</v>
      </c>
      <c r="B85" s="46">
        <v>5052.9035628500005</v>
      </c>
      <c r="C85" s="46">
        <f t="shared" ref="C85" si="162">I85+O85</f>
        <v>1243.0249699199999</v>
      </c>
      <c r="D85" s="46">
        <f t="shared" ref="D85" si="163">J85+P85</f>
        <v>3809.8785929300002</v>
      </c>
      <c r="E85" s="46">
        <f t="shared" ref="E85" si="164">K85+Q85</f>
        <v>2029.8002227300001</v>
      </c>
      <c r="F85" s="46">
        <f t="shared" ref="F85" si="165">L85+R85</f>
        <v>1720.9360894199999</v>
      </c>
      <c r="G85" s="46">
        <f t="shared" ref="G85" si="166">M85+S85</f>
        <v>59.14228078</v>
      </c>
      <c r="H85" s="46">
        <f t="shared" ref="H85" si="167">SUM(I85:J85)</f>
        <v>3022.9779041299998</v>
      </c>
      <c r="I85" s="46">
        <v>962.94238129999997</v>
      </c>
      <c r="J85" s="46">
        <f t="shared" ref="J85" si="168">SUM(K85:M85)</f>
        <v>2060.03552283</v>
      </c>
      <c r="K85" s="46">
        <v>1127.30474718</v>
      </c>
      <c r="L85" s="46">
        <v>919.29647875000001</v>
      </c>
      <c r="M85" s="46">
        <v>13.4342969</v>
      </c>
      <c r="N85" s="46">
        <f t="shared" ref="N85" si="169">SUM(O85:P85)</f>
        <v>2029.9256587200002</v>
      </c>
      <c r="O85" s="46">
        <v>280.08258862000002</v>
      </c>
      <c r="P85" s="46">
        <f t="shared" ref="P85" si="170">SUM(Q85:S85)</f>
        <v>1749.8430701000002</v>
      </c>
      <c r="Q85" s="46">
        <v>902.49547555000004</v>
      </c>
      <c r="R85" s="46">
        <v>801.63961067000002</v>
      </c>
      <c r="S85" s="46">
        <v>45.70798388</v>
      </c>
      <c r="T85" s="46"/>
      <c r="U85" s="46"/>
      <c r="V85" s="46"/>
      <c r="W85" s="46"/>
      <c r="X85" s="46"/>
      <c r="Y85" s="46"/>
    </row>
    <row r="86" spans="1:25" hidden="1" outlineLevel="1" collapsed="1">
      <c r="A86" s="8">
        <v>42826</v>
      </c>
      <c r="B86" s="46">
        <v>5224.1682557399999</v>
      </c>
      <c r="C86" s="46">
        <f t="shared" ref="C86" si="171">I86+O86</f>
        <v>1369.14004017</v>
      </c>
      <c r="D86" s="46">
        <f t="shared" ref="D86" si="172">J86+P86</f>
        <v>3855.0282155700002</v>
      </c>
      <c r="E86" s="46">
        <f t="shared" ref="E86" si="173">K86+Q86</f>
        <v>2051.1019767299999</v>
      </c>
      <c r="F86" s="46">
        <f t="shared" ref="F86" si="174">L86+R86</f>
        <v>1745.50575179</v>
      </c>
      <c r="G86" s="46">
        <f t="shared" ref="G86" si="175">M86+S86</f>
        <v>58.420487049999998</v>
      </c>
      <c r="H86" s="46">
        <f t="shared" ref="H86" si="176">SUM(I86:J86)</f>
        <v>3195.4287330799998</v>
      </c>
      <c r="I86" s="46">
        <v>1063.88757986</v>
      </c>
      <c r="J86" s="46">
        <f t="shared" ref="J86" si="177">SUM(K86:M86)</f>
        <v>2131.5411532200001</v>
      </c>
      <c r="K86" s="46">
        <v>1155.2808364299999</v>
      </c>
      <c r="L86" s="46">
        <v>962.89360901999999</v>
      </c>
      <c r="M86" s="46">
        <v>13.36670777</v>
      </c>
      <c r="N86" s="46">
        <f t="shared" ref="N86" si="178">SUM(O86:P86)</f>
        <v>2028.7395226600001</v>
      </c>
      <c r="O86" s="46">
        <v>305.25246031</v>
      </c>
      <c r="P86" s="46">
        <f t="shared" ref="P86" si="179">SUM(Q86:S86)</f>
        <v>1723.4870623500001</v>
      </c>
      <c r="Q86" s="46">
        <v>895.82114030000002</v>
      </c>
      <c r="R86" s="46">
        <v>782.61214276999999</v>
      </c>
      <c r="S86" s="46">
        <v>45.053779280000001</v>
      </c>
      <c r="T86" s="46"/>
      <c r="U86" s="46"/>
      <c r="V86" s="46"/>
      <c r="W86" s="46"/>
      <c r="X86" s="46"/>
      <c r="Y86" s="46"/>
    </row>
    <row r="87" spans="1:25" hidden="1" outlineLevel="1" collapsed="1">
      <c r="A87" s="8">
        <v>42856</v>
      </c>
      <c r="B87" s="46">
        <v>5283.9386720399998</v>
      </c>
      <c r="C87" s="46">
        <f t="shared" ref="C87" si="180">I87+O87</f>
        <v>1428.6009529999999</v>
      </c>
      <c r="D87" s="46">
        <f t="shared" ref="D87" si="181">J87+P87</f>
        <v>3855.3377190399997</v>
      </c>
      <c r="E87" s="46">
        <f t="shared" ref="E87" si="182">K87+Q87</f>
        <v>2039.8596157300001</v>
      </c>
      <c r="F87" s="46">
        <f t="shared" ref="F87" si="183">L87+R87</f>
        <v>1757.26680536</v>
      </c>
      <c r="G87" s="46">
        <f t="shared" ref="G87" si="184">M87+S87</f>
        <v>58.211297950000002</v>
      </c>
      <c r="H87" s="46">
        <f t="shared" ref="H87" si="185">SUM(I87:J87)</f>
        <v>3274.7789539199998</v>
      </c>
      <c r="I87" s="46">
        <v>1123.9077599699999</v>
      </c>
      <c r="J87" s="46">
        <f t="shared" ref="J87" si="186">SUM(K87:M87)</f>
        <v>2150.8711939499999</v>
      </c>
      <c r="K87" s="46">
        <v>1170.21677034</v>
      </c>
      <c r="L87" s="46">
        <v>967.21116414999995</v>
      </c>
      <c r="M87" s="46">
        <v>13.44325946</v>
      </c>
      <c r="N87" s="46">
        <f t="shared" ref="N87" si="187">SUM(O87:P87)</f>
        <v>2009.15971812</v>
      </c>
      <c r="O87" s="46">
        <v>304.69319302999997</v>
      </c>
      <c r="P87" s="46">
        <f t="shared" ref="P87" si="188">SUM(Q87:S87)</f>
        <v>1704.46652509</v>
      </c>
      <c r="Q87" s="46">
        <v>869.64284539000005</v>
      </c>
      <c r="R87" s="46">
        <v>790.05564120999998</v>
      </c>
      <c r="S87" s="46">
        <v>44.768038490000002</v>
      </c>
      <c r="T87" s="46"/>
      <c r="U87" s="46"/>
      <c r="V87" s="46"/>
      <c r="W87" s="46"/>
      <c r="X87" s="46"/>
      <c r="Y87" s="46"/>
    </row>
    <row r="88" spans="1:25" hidden="1" outlineLevel="1" collapsed="1">
      <c r="A88" s="8">
        <v>42887</v>
      </c>
      <c r="B88" s="46">
        <v>5388.7536286099994</v>
      </c>
      <c r="C88" s="46">
        <f t="shared" ref="C88" si="189">I88+O88</f>
        <v>1541.5869439100002</v>
      </c>
      <c r="D88" s="46">
        <f t="shared" ref="D88" si="190">J88+P88</f>
        <v>3847.1666846999997</v>
      </c>
      <c r="E88" s="46">
        <f t="shared" ref="E88" si="191">K88+Q88</f>
        <v>2035.812915</v>
      </c>
      <c r="F88" s="46">
        <f t="shared" ref="F88" si="192">L88+R88</f>
        <v>1755.95134097</v>
      </c>
      <c r="G88" s="46">
        <f t="shared" ref="G88" si="193">M88+S88</f>
        <v>55.402428729999997</v>
      </c>
      <c r="H88" s="46">
        <f t="shared" ref="H88" si="194">SUM(I88:J88)</f>
        <v>3379.1552742000003</v>
      </c>
      <c r="I88" s="46">
        <v>1237.8349110500001</v>
      </c>
      <c r="J88" s="46">
        <f t="shared" ref="J88" si="195">SUM(K88:M88)</f>
        <v>2141.32036315</v>
      </c>
      <c r="K88" s="46">
        <v>1149.87703603</v>
      </c>
      <c r="L88" s="46">
        <v>977.89272115000006</v>
      </c>
      <c r="M88" s="46">
        <v>13.550605969999999</v>
      </c>
      <c r="N88" s="46">
        <f t="shared" ref="N88" si="196">SUM(O88:P88)</f>
        <v>2009.59835441</v>
      </c>
      <c r="O88" s="46">
        <v>303.75203285999999</v>
      </c>
      <c r="P88" s="46">
        <f t="shared" ref="P88" si="197">SUM(Q88:S88)</f>
        <v>1705.8463215499999</v>
      </c>
      <c r="Q88" s="46">
        <v>885.93587896999998</v>
      </c>
      <c r="R88" s="46">
        <v>778.05861981999999</v>
      </c>
      <c r="S88" s="46">
        <v>41.851822759999997</v>
      </c>
      <c r="T88" s="46"/>
      <c r="U88" s="46"/>
      <c r="V88" s="46"/>
      <c r="W88" s="46"/>
      <c r="X88" s="46"/>
      <c r="Y88" s="46"/>
    </row>
    <row r="89" spans="1:25" hidden="1" outlineLevel="1" collapsed="1">
      <c r="A89" s="8">
        <v>42917</v>
      </c>
      <c r="B89" s="46">
        <v>5376.7151145700009</v>
      </c>
      <c r="C89" s="46">
        <f t="shared" ref="C89" si="198">I89+O89</f>
        <v>1522.1085024600002</v>
      </c>
      <c r="D89" s="46">
        <f t="shared" ref="D89" si="199">J89+P89</f>
        <v>3854.6066121100002</v>
      </c>
      <c r="E89" s="46">
        <f t="shared" ref="E89" si="200">K89+Q89</f>
        <v>2025.08496982</v>
      </c>
      <c r="F89" s="46">
        <f t="shared" ref="F89" si="201">L89+R89</f>
        <v>1774.0081900800001</v>
      </c>
      <c r="G89" s="46">
        <f t="shared" ref="G89" si="202">M89+S89</f>
        <v>55.513452209999997</v>
      </c>
      <c r="H89" s="46">
        <f t="shared" ref="H89" si="203">SUM(I89:J89)</f>
        <v>3362.4656815200005</v>
      </c>
      <c r="I89" s="46">
        <v>1214.7988964000001</v>
      </c>
      <c r="J89" s="46">
        <f t="shared" ref="J89" si="204">SUM(K89:M89)</f>
        <v>2147.6667851200004</v>
      </c>
      <c r="K89" s="46">
        <v>1146.5840132400001</v>
      </c>
      <c r="L89" s="46">
        <v>987.24702506000006</v>
      </c>
      <c r="M89" s="46">
        <v>13.835746820000001</v>
      </c>
      <c r="N89" s="46">
        <f t="shared" ref="N89" si="205">SUM(O89:P89)</f>
        <v>2014.2494330500001</v>
      </c>
      <c r="O89" s="46">
        <v>307.30960606000002</v>
      </c>
      <c r="P89" s="46">
        <f t="shared" ref="P89" si="206">SUM(Q89:S89)</f>
        <v>1706.93982699</v>
      </c>
      <c r="Q89" s="46">
        <v>878.50095657999998</v>
      </c>
      <c r="R89" s="46">
        <v>786.76116502000002</v>
      </c>
      <c r="S89" s="46">
        <v>41.67770539</v>
      </c>
      <c r="T89" s="46"/>
      <c r="U89" s="46"/>
      <c r="V89" s="46"/>
      <c r="W89" s="46"/>
      <c r="X89" s="46"/>
      <c r="Y89" s="46"/>
    </row>
    <row r="90" spans="1:25" hidden="1" outlineLevel="1" collapsed="1">
      <c r="A90" s="8">
        <v>42948</v>
      </c>
      <c r="B90" s="46">
        <v>5331.8380560300002</v>
      </c>
      <c r="C90" s="46">
        <f t="shared" ref="C90" si="207">I90+O90</f>
        <v>1499.3459467500002</v>
      </c>
      <c r="D90" s="46">
        <f t="shared" ref="D90" si="208">J90+P90</f>
        <v>3832.49210928</v>
      </c>
      <c r="E90" s="46">
        <f t="shared" ref="E90" si="209">K90+Q90</f>
        <v>2039.70135527</v>
      </c>
      <c r="F90" s="46">
        <f t="shared" ref="F90" si="210">L90+R90</f>
        <v>1738.5490129099999</v>
      </c>
      <c r="G90" s="46">
        <f t="shared" ref="G90" si="211">M90+S90</f>
        <v>54.241741099999999</v>
      </c>
      <c r="H90" s="46">
        <f t="shared" ref="H90" si="212">SUM(I90:J90)</f>
        <v>3332.6503655400002</v>
      </c>
      <c r="I90" s="46">
        <v>1202.8204017600001</v>
      </c>
      <c r="J90" s="46">
        <f t="shared" ref="J90" si="213">SUM(K90:M90)</f>
        <v>2129.8299637800001</v>
      </c>
      <c r="K90" s="46">
        <v>1137.5501723899999</v>
      </c>
      <c r="L90" s="46">
        <v>978.44733298999995</v>
      </c>
      <c r="M90" s="46">
        <v>13.8324584</v>
      </c>
      <c r="N90" s="46">
        <f t="shared" ref="N90" si="214">SUM(O90:P90)</f>
        <v>1999.18769049</v>
      </c>
      <c r="O90" s="46">
        <v>296.52554499000001</v>
      </c>
      <c r="P90" s="46">
        <f t="shared" ref="P90" si="215">SUM(Q90:S90)</f>
        <v>1702.6621455</v>
      </c>
      <c r="Q90" s="46">
        <v>902.15118287999996</v>
      </c>
      <c r="R90" s="46">
        <v>760.10167992000004</v>
      </c>
      <c r="S90" s="46">
        <v>40.409282699999999</v>
      </c>
      <c r="T90" s="46"/>
      <c r="U90" s="46"/>
      <c r="V90" s="46"/>
      <c r="W90" s="46"/>
      <c r="X90" s="46"/>
      <c r="Y90" s="46"/>
    </row>
    <row r="91" spans="1:25" hidden="1" outlineLevel="1" collapsed="1">
      <c r="A91" s="8">
        <v>42979</v>
      </c>
      <c r="B91" s="46">
        <v>5430.6282875899997</v>
      </c>
      <c r="C91" s="46">
        <f t="shared" ref="C91" si="216">I91+O91</f>
        <v>1545.6818937899998</v>
      </c>
      <c r="D91" s="46">
        <f t="shared" ref="D91" si="217">J91+P91</f>
        <v>3884.9463937999999</v>
      </c>
      <c r="E91" s="46">
        <f t="shared" ref="E91" si="218">K91+Q91</f>
        <v>2084.6093412599998</v>
      </c>
      <c r="F91" s="46">
        <f t="shared" ref="F91" si="219">L91+R91</f>
        <v>1762.3837151100001</v>
      </c>
      <c r="G91" s="46">
        <f t="shared" ref="G91" si="220">M91+S91</f>
        <v>37.953337429999998</v>
      </c>
      <c r="H91" s="46">
        <f t="shared" ref="H91" si="221">SUM(I91:J91)</f>
        <v>3348.11648272</v>
      </c>
      <c r="I91" s="46">
        <v>1219.9000143599999</v>
      </c>
      <c r="J91" s="46">
        <f t="shared" ref="J91" si="222">SUM(K91:M91)</f>
        <v>2128.2164683599999</v>
      </c>
      <c r="K91" s="46">
        <v>1141.36218446</v>
      </c>
      <c r="L91" s="46">
        <v>973.05908204000002</v>
      </c>
      <c r="M91" s="46">
        <v>13.795201860000001</v>
      </c>
      <c r="N91" s="46">
        <f t="shared" ref="N91" si="223">SUM(O91:P91)</f>
        <v>2082.5118048700001</v>
      </c>
      <c r="O91" s="46">
        <v>325.78187943</v>
      </c>
      <c r="P91" s="46">
        <f t="shared" ref="P91" si="224">SUM(Q91:S91)</f>
        <v>1756.72992544</v>
      </c>
      <c r="Q91" s="46">
        <v>943.24715679999997</v>
      </c>
      <c r="R91" s="46">
        <v>789.32463307</v>
      </c>
      <c r="S91" s="46">
        <v>24.158135569999999</v>
      </c>
      <c r="T91" s="46"/>
      <c r="U91" s="46"/>
      <c r="V91" s="46"/>
      <c r="W91" s="46"/>
      <c r="X91" s="46"/>
      <c r="Y91" s="46"/>
    </row>
    <row r="92" spans="1:25" hidden="1" outlineLevel="1" collapsed="1">
      <c r="A92" s="8">
        <v>43009</v>
      </c>
      <c r="B92" s="46">
        <v>5433.3814166600005</v>
      </c>
      <c r="C92" s="46">
        <f t="shared" ref="C92" si="225">I92+O92</f>
        <v>1532.5435264799999</v>
      </c>
      <c r="D92" s="46">
        <f t="shared" ref="D92" si="226">J92+P92</f>
        <v>3900.8378901800002</v>
      </c>
      <c r="E92" s="46">
        <f t="shared" ref="E92" si="227">K92+Q92</f>
        <v>2086.2528620499997</v>
      </c>
      <c r="F92" s="46">
        <f t="shared" ref="F92" si="228">L92+R92</f>
        <v>1774.5236561300001</v>
      </c>
      <c r="G92" s="46">
        <f t="shared" ref="G92" si="229">M92+S92</f>
        <v>40.061371999999999</v>
      </c>
      <c r="H92" s="46">
        <f t="shared" ref="H92" si="230">SUM(I92:J92)</f>
        <v>3307.4421548099999</v>
      </c>
      <c r="I92" s="46">
        <v>1188.1439865699999</v>
      </c>
      <c r="J92" s="46">
        <f t="shared" ref="J92" si="231">SUM(K92:M92)</f>
        <v>2119.29816824</v>
      </c>
      <c r="K92" s="46">
        <v>1131.5408531099999</v>
      </c>
      <c r="L92" s="46">
        <v>973.95771219000005</v>
      </c>
      <c r="M92" s="46">
        <v>13.79960294</v>
      </c>
      <c r="N92" s="46">
        <f t="shared" ref="N92" si="232">SUM(O92:P92)</f>
        <v>2125.9392618500001</v>
      </c>
      <c r="O92" s="46">
        <v>344.39953990999999</v>
      </c>
      <c r="P92" s="46">
        <f t="shared" ref="P92" si="233">SUM(Q92:S92)</f>
        <v>1781.5397219400002</v>
      </c>
      <c r="Q92" s="46">
        <v>954.71200894000003</v>
      </c>
      <c r="R92" s="46">
        <v>800.56594394000001</v>
      </c>
      <c r="S92" s="46">
        <v>26.261769059999999</v>
      </c>
      <c r="T92" s="46"/>
      <c r="U92" s="46"/>
      <c r="V92" s="46"/>
      <c r="W92" s="46"/>
      <c r="X92" s="46"/>
      <c r="Y92" s="46"/>
    </row>
    <row r="93" spans="1:25" hidden="1" outlineLevel="1" collapsed="1">
      <c r="A93" s="8">
        <v>43040</v>
      </c>
      <c r="B93" s="46">
        <v>5549.6758958599994</v>
      </c>
      <c r="C93" s="46">
        <f t="shared" ref="C93" si="234">I93+O93</f>
        <v>1614.6586564999998</v>
      </c>
      <c r="D93" s="46">
        <f t="shared" ref="D93" si="235">J93+P93</f>
        <v>3935.0172393599996</v>
      </c>
      <c r="E93" s="46">
        <f t="shared" ref="E93" si="236">K93+Q93</f>
        <v>2141.8539589000002</v>
      </c>
      <c r="F93" s="46">
        <f t="shared" ref="F93" si="237">L93+R93</f>
        <v>1753.5781816900001</v>
      </c>
      <c r="G93" s="46">
        <f t="shared" ref="G93" si="238">M93+S93</f>
        <v>39.585098770000002</v>
      </c>
      <c r="H93" s="46">
        <f t="shared" ref="H93" si="239">SUM(I93:J93)</f>
        <v>3375.0695254299999</v>
      </c>
      <c r="I93" s="46">
        <v>1243.8934863699999</v>
      </c>
      <c r="J93" s="46">
        <f t="shared" ref="J93" si="240">SUM(K93:M93)</f>
        <v>2131.1760390599998</v>
      </c>
      <c r="K93" s="46">
        <v>1151.8716930800001</v>
      </c>
      <c r="L93" s="46">
        <v>966.02323722000006</v>
      </c>
      <c r="M93" s="46">
        <v>13.28110876</v>
      </c>
      <c r="N93" s="46">
        <f t="shared" ref="N93" si="241">SUM(O93:P93)</f>
        <v>2174.60637043</v>
      </c>
      <c r="O93" s="46">
        <v>370.76517013</v>
      </c>
      <c r="P93" s="46">
        <f t="shared" ref="P93" si="242">SUM(Q93:S93)</f>
        <v>1803.8412003000001</v>
      </c>
      <c r="Q93" s="46">
        <v>989.98226581999995</v>
      </c>
      <c r="R93" s="46">
        <v>787.55494447000001</v>
      </c>
      <c r="S93" s="46">
        <v>26.30399001</v>
      </c>
      <c r="T93" s="46"/>
      <c r="U93" s="46"/>
      <c r="V93" s="46"/>
      <c r="W93" s="46"/>
      <c r="X93" s="46"/>
      <c r="Y93" s="46"/>
    </row>
    <row r="94" spans="1:25" hidden="1" outlineLevel="1" collapsed="1">
      <c r="A94" s="8">
        <v>43070</v>
      </c>
      <c r="B94" s="46">
        <v>5773.3588546800001</v>
      </c>
      <c r="C94" s="46">
        <f t="shared" ref="C94" si="243">I94+O94</f>
        <v>1715.9939476900001</v>
      </c>
      <c r="D94" s="46">
        <f t="shared" ref="D94" si="244">J94+P94</f>
        <v>4057.3649069900002</v>
      </c>
      <c r="E94" s="46">
        <f t="shared" ref="E94" si="245">K94+Q94</f>
        <v>2428.01951964</v>
      </c>
      <c r="F94" s="46">
        <f t="shared" ref="F94" si="246">L94+R94</f>
        <v>1585.7654956400002</v>
      </c>
      <c r="G94" s="46">
        <f t="shared" ref="G94" si="247">M94+S94</f>
        <v>43.579891709999998</v>
      </c>
      <c r="H94" s="46">
        <f t="shared" ref="H94" si="248">SUM(I94:J94)</f>
        <v>3523.9275022800002</v>
      </c>
      <c r="I94" s="46">
        <v>1334.6440865100001</v>
      </c>
      <c r="J94" s="46">
        <f t="shared" ref="J94" si="249">SUM(K94:M94)</f>
        <v>2189.2834157699999</v>
      </c>
      <c r="K94" s="46">
        <v>1352.8431846599999</v>
      </c>
      <c r="L94" s="46">
        <v>821.19866893000005</v>
      </c>
      <c r="M94" s="46">
        <v>15.241562180000001</v>
      </c>
      <c r="N94" s="46">
        <f t="shared" ref="N94" si="250">SUM(O94:P94)</f>
        <v>2249.4313523999999</v>
      </c>
      <c r="O94" s="46">
        <v>381.34986118</v>
      </c>
      <c r="P94" s="46">
        <f t="shared" ref="P94" si="251">SUM(Q94:S94)</f>
        <v>1868.0814912200001</v>
      </c>
      <c r="Q94" s="46">
        <v>1075.1763349800001</v>
      </c>
      <c r="R94" s="46">
        <v>764.56682670999999</v>
      </c>
      <c r="S94" s="46">
        <v>28.338329529999999</v>
      </c>
      <c r="T94" s="46"/>
      <c r="U94" s="46"/>
      <c r="V94" s="46"/>
      <c r="W94" s="46"/>
      <c r="X94" s="46"/>
      <c r="Y94" s="46"/>
    </row>
    <row r="95" spans="1:25" hidden="1" outlineLevel="1" collapsed="1">
      <c r="A95" s="8">
        <v>43101</v>
      </c>
      <c r="B95" s="46">
        <v>5717.5493422399995</v>
      </c>
      <c r="C95" s="46">
        <f t="shared" ref="C95" si="252">I95+O95</f>
        <v>1655.0048562699999</v>
      </c>
      <c r="D95" s="46">
        <f t="shared" ref="D95" si="253">J95+P95</f>
        <v>4062.5444859700001</v>
      </c>
      <c r="E95" s="46">
        <f t="shared" ref="E95" si="254">K95+Q95</f>
        <v>2453.0285209100002</v>
      </c>
      <c r="F95" s="46">
        <f t="shared" ref="F95" si="255">L95+R95</f>
        <v>1562.66816599</v>
      </c>
      <c r="G95" s="46">
        <f t="shared" ref="G95" si="256">M95+S95</f>
        <v>46.847799070000001</v>
      </c>
      <c r="H95" s="46">
        <f t="shared" ref="H95" si="257">SUM(I95:J95)</f>
        <v>3478.7906978399997</v>
      </c>
      <c r="I95" s="46">
        <v>1286.32977117</v>
      </c>
      <c r="J95" s="46">
        <f t="shared" ref="J95" si="258">SUM(K95:M95)</f>
        <v>2192.4609266699999</v>
      </c>
      <c r="K95" s="46">
        <v>1386.77125576</v>
      </c>
      <c r="L95" s="46">
        <v>788.65791634000004</v>
      </c>
      <c r="M95" s="46">
        <v>17.03175457</v>
      </c>
      <c r="N95" s="46">
        <f t="shared" ref="N95" si="259">SUM(O95:P95)</f>
        <v>2238.7586443999999</v>
      </c>
      <c r="O95" s="46">
        <v>368.67508509999999</v>
      </c>
      <c r="P95" s="46">
        <f t="shared" ref="P95" si="260">SUM(Q95:S95)</f>
        <v>1870.0835592999999</v>
      </c>
      <c r="Q95" s="46">
        <v>1066.25726515</v>
      </c>
      <c r="R95" s="46">
        <v>774.01024964999999</v>
      </c>
      <c r="S95" s="46">
        <v>29.8160445</v>
      </c>
      <c r="T95" s="46"/>
      <c r="U95" s="46"/>
      <c r="V95" s="46"/>
      <c r="W95" s="46"/>
      <c r="X95" s="46"/>
      <c r="Y95" s="46"/>
    </row>
    <row r="96" spans="1:25" hidden="1" outlineLevel="1" collapsed="1">
      <c r="A96" s="8">
        <v>43132</v>
      </c>
      <c r="B96" s="46">
        <v>5709.5092103699999</v>
      </c>
      <c r="C96" s="46">
        <f t="shared" ref="C96" si="261">I96+O96</f>
        <v>1665.61516663</v>
      </c>
      <c r="D96" s="46">
        <f t="shared" ref="D96" si="262">J96+P96</f>
        <v>4043.8940437399997</v>
      </c>
      <c r="E96" s="46">
        <f t="shared" ref="E96" si="263">K96+Q96</f>
        <v>2498.1920479700002</v>
      </c>
      <c r="F96" s="46">
        <f t="shared" ref="F96" si="264">L96+R96</f>
        <v>1498.4307947299999</v>
      </c>
      <c r="G96" s="46">
        <f t="shared" ref="G96" si="265">M96+S96</f>
        <v>47.271201039999994</v>
      </c>
      <c r="H96" s="46">
        <f t="shared" ref="H96" si="266">SUM(I96:J96)</f>
        <v>3563.3512403699997</v>
      </c>
      <c r="I96" s="46">
        <v>1329.8778889499999</v>
      </c>
      <c r="J96" s="46">
        <f t="shared" ref="J96" si="267">SUM(K96:M96)</f>
        <v>2233.4733514199997</v>
      </c>
      <c r="K96" s="46">
        <v>1460.1067448599999</v>
      </c>
      <c r="L96" s="46">
        <v>755.33086966999997</v>
      </c>
      <c r="M96" s="46">
        <v>18.035736889999999</v>
      </c>
      <c r="N96" s="46">
        <f t="shared" ref="N96" si="268">SUM(O96:P96)</f>
        <v>2146.1579700000002</v>
      </c>
      <c r="O96" s="46">
        <v>335.73727767999998</v>
      </c>
      <c r="P96" s="46">
        <f t="shared" ref="P96" si="269">SUM(Q96:S96)</f>
        <v>1810.4206923200002</v>
      </c>
      <c r="Q96" s="46">
        <v>1038.08530311</v>
      </c>
      <c r="R96" s="46">
        <v>743.09992506000003</v>
      </c>
      <c r="S96" s="46">
        <v>29.235464149999999</v>
      </c>
      <c r="T96" s="46"/>
      <c r="U96" s="46"/>
      <c r="V96" s="46"/>
      <c r="W96" s="46"/>
      <c r="X96" s="46"/>
      <c r="Y96" s="46"/>
    </row>
    <row r="97" spans="1:25" hidden="1" outlineLevel="1" collapsed="1">
      <c r="A97" s="8">
        <v>43160</v>
      </c>
      <c r="B97" s="46">
        <v>5760.1913542699995</v>
      </c>
      <c r="C97" s="46">
        <f t="shared" ref="C97" si="270">I97+O97</f>
        <v>1701.22845519</v>
      </c>
      <c r="D97" s="46">
        <f t="shared" ref="D97" si="271">J97+P97</f>
        <v>4058.9628990800002</v>
      </c>
      <c r="E97" s="46">
        <f t="shared" ref="E97" si="272">K97+Q97</f>
        <v>2565.0737741100002</v>
      </c>
      <c r="F97" s="46">
        <f t="shared" ref="F97" si="273">L97+R97</f>
        <v>1442.1428008500002</v>
      </c>
      <c r="G97" s="46">
        <f t="shared" ref="G97" si="274">M97+S97</f>
        <v>51.746324119999997</v>
      </c>
      <c r="H97" s="46">
        <f t="shared" ref="H97" si="275">SUM(I97:J97)</f>
        <v>3634.5521315299998</v>
      </c>
      <c r="I97" s="46">
        <v>1370.0680066499999</v>
      </c>
      <c r="J97" s="46">
        <f t="shared" ref="J97" si="276">SUM(K97:M97)</f>
        <v>2264.4841248799999</v>
      </c>
      <c r="K97" s="46">
        <v>1539.46961794</v>
      </c>
      <c r="L97" s="46">
        <v>705.37359801000002</v>
      </c>
      <c r="M97" s="46">
        <v>19.640908929999998</v>
      </c>
      <c r="N97" s="46">
        <f t="shared" ref="N97" si="277">SUM(O97:P97)</f>
        <v>2125.6392227400002</v>
      </c>
      <c r="O97" s="46">
        <v>331.16044854</v>
      </c>
      <c r="P97" s="46">
        <f t="shared" ref="P97" si="278">SUM(Q97:S97)</f>
        <v>1794.4787742000001</v>
      </c>
      <c r="Q97" s="46">
        <v>1025.6041561699999</v>
      </c>
      <c r="R97" s="46">
        <v>736.76920284000005</v>
      </c>
      <c r="S97" s="46">
        <v>32.105415190000002</v>
      </c>
      <c r="T97" s="46"/>
      <c r="U97" s="46"/>
      <c r="V97" s="46"/>
      <c r="W97" s="46"/>
      <c r="X97" s="46"/>
      <c r="Y97" s="46"/>
    </row>
    <row r="98" spans="1:25" hidden="1" outlineLevel="1" collapsed="1">
      <c r="A98" s="8">
        <v>43191</v>
      </c>
      <c r="B98" s="46">
        <v>5832.8680082699993</v>
      </c>
      <c r="C98" s="46">
        <f t="shared" ref="C98" si="279">I98+O98</f>
        <v>1770.48431927</v>
      </c>
      <c r="D98" s="46">
        <f t="shared" ref="D98" si="280">J98+P98</f>
        <v>4062.3836890000002</v>
      </c>
      <c r="E98" s="46">
        <f t="shared" ref="E98" si="281">K98+Q98</f>
        <v>2668.3728725000001</v>
      </c>
      <c r="F98" s="46">
        <f t="shared" ref="F98" si="282">L98+R98</f>
        <v>1353.6042043100001</v>
      </c>
      <c r="G98" s="46">
        <f t="shared" ref="G98" si="283">M98+S98</f>
        <v>40.406612190000004</v>
      </c>
      <c r="H98" s="46">
        <f t="shared" ref="H98" si="284">SUM(I98:J98)</f>
        <v>3742.49412923</v>
      </c>
      <c r="I98" s="46">
        <v>1446.00945219</v>
      </c>
      <c r="J98" s="46">
        <f t="shared" ref="J98" si="285">SUM(K98:M98)</f>
        <v>2296.48467704</v>
      </c>
      <c r="K98" s="46">
        <v>1610.15285165</v>
      </c>
      <c r="L98" s="46">
        <v>671.68373656000006</v>
      </c>
      <c r="M98" s="46">
        <v>14.648088830000001</v>
      </c>
      <c r="N98" s="46">
        <f t="shared" ref="N98" si="286">SUM(O98:P98)</f>
        <v>2090.3738790400002</v>
      </c>
      <c r="O98" s="46">
        <v>324.47486708000002</v>
      </c>
      <c r="P98" s="46">
        <f t="shared" ref="P98" si="287">SUM(Q98:S98)</f>
        <v>1765.8990119600001</v>
      </c>
      <c r="Q98" s="46">
        <v>1058.2200208500001</v>
      </c>
      <c r="R98" s="46">
        <v>681.92046774999994</v>
      </c>
      <c r="S98" s="46">
        <v>25.758523360000002</v>
      </c>
      <c r="T98" s="46"/>
      <c r="U98" s="46"/>
      <c r="V98" s="46"/>
      <c r="W98" s="46"/>
      <c r="X98" s="46"/>
      <c r="Y98" s="46"/>
    </row>
    <row r="99" spans="1:25" hidden="1" outlineLevel="1" collapsed="1">
      <c r="A99" s="8">
        <v>43221</v>
      </c>
      <c r="B99" s="46">
        <v>5759.650524480001</v>
      </c>
      <c r="C99" s="46">
        <f t="shared" ref="C99" si="288">I99+O99</f>
        <v>1713.1534282300001</v>
      </c>
      <c r="D99" s="46">
        <f t="shared" ref="D99" si="289">J99+P99</f>
        <v>4046.4970962500001</v>
      </c>
      <c r="E99" s="46">
        <f t="shared" ref="E99" si="290">K99+Q99</f>
        <v>2719.6125488899997</v>
      </c>
      <c r="F99" s="46">
        <f t="shared" ref="F99" si="291">L99+R99</f>
        <v>1286.99086586</v>
      </c>
      <c r="G99" s="46">
        <f t="shared" ref="G99" si="292">M99+S99</f>
        <v>39.8936815</v>
      </c>
      <c r="H99" s="46">
        <f t="shared" ref="H99" si="293">SUM(I99:J99)</f>
        <v>3706.0173845700001</v>
      </c>
      <c r="I99" s="46">
        <v>1393.2558366400001</v>
      </c>
      <c r="J99" s="46">
        <f t="shared" ref="J99" si="294">SUM(K99:M99)</f>
        <v>2312.7615479299998</v>
      </c>
      <c r="K99" s="46">
        <v>1673.8079807199999</v>
      </c>
      <c r="L99" s="46">
        <v>624.69902566999997</v>
      </c>
      <c r="M99" s="46">
        <v>14.25454154</v>
      </c>
      <c r="N99" s="46">
        <f t="shared" ref="N99" si="295">SUM(O99:P99)</f>
        <v>2053.63313991</v>
      </c>
      <c r="O99" s="46">
        <v>319.89759158999999</v>
      </c>
      <c r="P99" s="46">
        <f t="shared" ref="P99" si="296">SUM(Q99:S99)</f>
        <v>1733.7355483200001</v>
      </c>
      <c r="Q99" s="46">
        <v>1045.80456817</v>
      </c>
      <c r="R99" s="46">
        <v>662.29184019000002</v>
      </c>
      <c r="S99" s="46">
        <v>25.639139960000001</v>
      </c>
      <c r="T99" s="46"/>
      <c r="U99" s="46"/>
      <c r="V99" s="46"/>
      <c r="W99" s="46"/>
      <c r="X99" s="46"/>
      <c r="Y99" s="46"/>
    </row>
    <row r="100" spans="1:25" hidden="1" outlineLevel="1" collapsed="1">
      <c r="A100" s="8">
        <v>43252</v>
      </c>
      <c r="B100" s="46">
        <v>5963.3877044299998</v>
      </c>
      <c r="C100" s="46">
        <f t="shared" ref="C100" si="297">I100+O100</f>
        <v>1941.0998819299998</v>
      </c>
      <c r="D100" s="46">
        <f t="shared" ref="D100" si="298">J100+P100</f>
        <v>4022.2878225000004</v>
      </c>
      <c r="E100" s="46">
        <f t="shared" ref="E100" si="299">K100+Q100</f>
        <v>2760.0087074399999</v>
      </c>
      <c r="F100" s="46">
        <f t="shared" ref="F100" si="300">L100+R100</f>
        <v>1221.99700057</v>
      </c>
      <c r="G100" s="46">
        <f t="shared" ref="G100" si="301">M100+S100</f>
        <v>40.282114489999998</v>
      </c>
      <c r="H100" s="46">
        <f t="shared" ref="H100" si="302">SUM(I100:J100)</f>
        <v>3921.1674531500003</v>
      </c>
      <c r="I100" s="46">
        <v>1617.3840991899999</v>
      </c>
      <c r="J100" s="46">
        <f t="shared" ref="J100" si="303">SUM(K100:M100)</f>
        <v>2303.7833539600001</v>
      </c>
      <c r="K100" s="46">
        <v>1718.58390072</v>
      </c>
      <c r="L100" s="46">
        <v>570.54725917999997</v>
      </c>
      <c r="M100" s="46">
        <v>14.652194059999999</v>
      </c>
      <c r="N100" s="46">
        <f t="shared" ref="N100" si="304">SUM(O100:P100)</f>
        <v>2042.22025128</v>
      </c>
      <c r="O100" s="46">
        <v>323.71578274000001</v>
      </c>
      <c r="P100" s="46">
        <f t="shared" ref="P100" si="305">SUM(Q100:S100)</f>
        <v>1718.5044685400001</v>
      </c>
      <c r="Q100" s="46">
        <v>1041.4248067200001</v>
      </c>
      <c r="R100" s="46">
        <v>651.44974138999999</v>
      </c>
      <c r="S100" s="46">
        <v>25.629920429999999</v>
      </c>
      <c r="T100" s="46"/>
      <c r="U100" s="46"/>
      <c r="V100" s="46"/>
      <c r="W100" s="46"/>
      <c r="X100" s="46"/>
      <c r="Y100" s="46"/>
    </row>
    <row r="101" spans="1:25" hidden="1" outlineLevel="1" collapsed="1">
      <c r="A101" s="8">
        <v>43282</v>
      </c>
      <c r="B101" s="46">
        <v>5983.5603992300003</v>
      </c>
      <c r="C101" s="46">
        <f t="shared" ref="C101" si="306">I101+O101</f>
        <v>1905.0174918600001</v>
      </c>
      <c r="D101" s="46">
        <f t="shared" ref="D101" si="307">J101+P101</f>
        <v>4078.5429073700002</v>
      </c>
      <c r="E101" s="46">
        <f t="shared" ref="E101" si="308">K101+Q101</f>
        <v>2836.7466433</v>
      </c>
      <c r="F101" s="46">
        <f t="shared" ref="F101" si="309">L101+R101</f>
        <v>1200.5734541100001</v>
      </c>
      <c r="G101" s="46">
        <f t="shared" ref="G101" si="310">M101+S101</f>
        <v>41.222809959999999</v>
      </c>
      <c r="H101" s="46">
        <f t="shared" ref="H101" si="311">SUM(I101:J101)</f>
        <v>3856.7049928800002</v>
      </c>
      <c r="I101" s="46">
        <v>1559.4624769100001</v>
      </c>
      <c r="J101" s="46">
        <f t="shared" ref="J101" si="312">SUM(K101:M101)</f>
        <v>2297.2425159700001</v>
      </c>
      <c r="K101" s="46">
        <v>1746.2767126000001</v>
      </c>
      <c r="L101" s="46">
        <v>535.42764596999996</v>
      </c>
      <c r="M101" s="46">
        <v>15.538157399999999</v>
      </c>
      <c r="N101" s="46">
        <f t="shared" ref="N101" si="313">SUM(O101:P101)</f>
        <v>2126.8554063500001</v>
      </c>
      <c r="O101" s="46">
        <v>345.55501494999999</v>
      </c>
      <c r="P101" s="46">
        <f t="shared" ref="P101" si="314">SUM(Q101:S101)</f>
        <v>1781.3003914000001</v>
      </c>
      <c r="Q101" s="46">
        <v>1090.4699307000001</v>
      </c>
      <c r="R101" s="46">
        <v>665.14580813999999</v>
      </c>
      <c r="S101" s="46">
        <v>25.68465256</v>
      </c>
      <c r="T101" s="46"/>
      <c r="U101" s="46"/>
      <c r="V101" s="46"/>
      <c r="W101" s="46"/>
      <c r="X101" s="46"/>
      <c r="Y101" s="46"/>
    </row>
    <row r="102" spans="1:25" hidden="1" outlineLevel="1" collapsed="1">
      <c r="A102" s="8">
        <v>43313</v>
      </c>
      <c r="B102" s="46">
        <v>6117.3803020100004</v>
      </c>
      <c r="C102" s="46">
        <f t="shared" ref="C102" si="315">I102+O102</f>
        <v>1925.50294411</v>
      </c>
      <c r="D102" s="46">
        <f t="shared" ref="D102" si="316">J102+P102</f>
        <v>4191.8773578999999</v>
      </c>
      <c r="E102" s="46">
        <f t="shared" ref="E102" si="317">K102+Q102</f>
        <v>2970.7964907699998</v>
      </c>
      <c r="F102" s="46">
        <f t="shared" ref="F102" si="318">L102+R102</f>
        <v>1178.1830692799999</v>
      </c>
      <c r="G102" s="46">
        <f t="shared" ref="G102" si="319">M102+S102</f>
        <v>42.897797850000003</v>
      </c>
      <c r="H102" s="46">
        <f t="shared" ref="H102" si="320">SUM(I102:J102)</f>
        <v>3838.7084013100002</v>
      </c>
      <c r="I102" s="46">
        <v>1555.7126088</v>
      </c>
      <c r="J102" s="46">
        <f t="shared" ref="J102" si="321">SUM(K102:M102)</f>
        <v>2282.9957925100002</v>
      </c>
      <c r="K102" s="46">
        <v>1785.9632122</v>
      </c>
      <c r="L102" s="46">
        <v>481.51293070000003</v>
      </c>
      <c r="M102" s="46">
        <v>15.51964961</v>
      </c>
      <c r="N102" s="46">
        <f t="shared" ref="N102" si="322">SUM(O102:P102)</f>
        <v>2278.6719006999997</v>
      </c>
      <c r="O102" s="46">
        <v>369.79033530999999</v>
      </c>
      <c r="P102" s="46">
        <f t="shared" ref="P102" si="323">SUM(Q102:S102)</f>
        <v>1908.8815653899999</v>
      </c>
      <c r="Q102" s="46">
        <v>1184.8332785699999</v>
      </c>
      <c r="R102" s="46">
        <v>696.67013857999996</v>
      </c>
      <c r="S102" s="46">
        <v>27.378148240000002</v>
      </c>
      <c r="T102" s="46"/>
      <c r="U102" s="46"/>
      <c r="V102" s="46"/>
      <c r="W102" s="46"/>
      <c r="X102" s="46"/>
      <c r="Y102" s="46"/>
    </row>
    <row r="103" spans="1:25" hidden="1" outlineLevel="1" collapsed="1">
      <c r="A103" s="8">
        <v>43344</v>
      </c>
      <c r="B103" s="46">
        <v>6201.9761828800001</v>
      </c>
      <c r="C103" s="46">
        <f t="shared" ref="C103" si="324">I103+O103</f>
        <v>1994.46897992</v>
      </c>
      <c r="D103" s="46">
        <f t="shared" ref="D103" si="325">J103+P103</f>
        <v>4207.5072029599996</v>
      </c>
      <c r="E103" s="46">
        <f t="shared" ref="E103" si="326">K103+Q103</f>
        <v>2999.89668385</v>
      </c>
      <c r="F103" s="46">
        <f t="shared" ref="F103" si="327">L103+R103</f>
        <v>1164.21531366</v>
      </c>
      <c r="G103" s="46">
        <f t="shared" ref="G103" si="328">M103+S103</f>
        <v>43.395205449999999</v>
      </c>
      <c r="H103" s="46">
        <f t="shared" ref="H103" si="329">SUM(I103:J103)</f>
        <v>3944.1048572999998</v>
      </c>
      <c r="I103" s="46">
        <v>1644.39789262</v>
      </c>
      <c r="J103" s="46">
        <f t="shared" ref="J103" si="330">SUM(K103:M103)</f>
        <v>2299.7069646799996</v>
      </c>
      <c r="K103" s="46">
        <v>1812.5357325</v>
      </c>
      <c r="L103" s="46">
        <v>471.54663227999998</v>
      </c>
      <c r="M103" s="46">
        <v>15.6245999</v>
      </c>
      <c r="N103" s="46">
        <f t="shared" ref="N103" si="331">SUM(O103:P103)</f>
        <v>2257.8713255799998</v>
      </c>
      <c r="O103" s="46">
        <v>350.07108729999999</v>
      </c>
      <c r="P103" s="46">
        <f t="shared" ref="P103" si="332">SUM(Q103:S103)</f>
        <v>1907.80023828</v>
      </c>
      <c r="Q103" s="46">
        <v>1187.3609513500001</v>
      </c>
      <c r="R103" s="46">
        <v>692.66868137999995</v>
      </c>
      <c r="S103" s="46">
        <v>27.770605549999999</v>
      </c>
      <c r="T103" s="46"/>
      <c r="U103" s="46"/>
      <c r="V103" s="46"/>
      <c r="W103" s="46"/>
      <c r="X103" s="46"/>
      <c r="Y103" s="46"/>
    </row>
    <row r="104" spans="1:25" hidden="1" outlineLevel="1" collapsed="1">
      <c r="A104" s="8">
        <v>43374</v>
      </c>
      <c r="B104" s="46">
        <v>6181.2446703799997</v>
      </c>
      <c r="C104" s="46">
        <f t="shared" ref="C104" si="333">I104+O104</f>
        <v>1980.23553752</v>
      </c>
      <c r="D104" s="46">
        <f t="shared" ref="D104" si="334">J104+P104</f>
        <v>4201.0091328599992</v>
      </c>
      <c r="E104" s="46">
        <f t="shared" ref="E104" si="335">K104+Q104</f>
        <v>3014.54325281</v>
      </c>
      <c r="F104" s="46">
        <f t="shared" ref="F104" si="336">L104+R104</f>
        <v>1143.2329841799999</v>
      </c>
      <c r="G104" s="46">
        <f t="shared" ref="G104" si="337">M104+S104</f>
        <v>43.23289587</v>
      </c>
      <c r="H104" s="46">
        <f t="shared" ref="H104" si="338">SUM(I104:J104)</f>
        <v>3934.7095534199998</v>
      </c>
      <c r="I104" s="46">
        <v>1612.93758088</v>
      </c>
      <c r="J104" s="46">
        <f t="shared" ref="J104" si="339">SUM(K104:M104)</f>
        <v>2321.7719725399998</v>
      </c>
      <c r="K104" s="46">
        <v>1843.35769676</v>
      </c>
      <c r="L104" s="46">
        <v>463.45092865999999</v>
      </c>
      <c r="M104" s="46">
        <v>14.96334712</v>
      </c>
      <c r="N104" s="46">
        <f t="shared" ref="N104" si="340">SUM(O104:P104)</f>
        <v>2246.5351169599999</v>
      </c>
      <c r="O104" s="46">
        <v>367.29795664</v>
      </c>
      <c r="P104" s="46">
        <f t="shared" ref="P104" si="341">SUM(Q104:S104)</f>
        <v>1879.2371603199999</v>
      </c>
      <c r="Q104" s="46">
        <v>1171.1855560500001</v>
      </c>
      <c r="R104" s="46">
        <v>679.78205551999997</v>
      </c>
      <c r="S104" s="46">
        <v>28.269548749999998</v>
      </c>
      <c r="T104" s="46"/>
      <c r="U104" s="46"/>
      <c r="V104" s="46"/>
      <c r="W104" s="46"/>
      <c r="X104" s="46"/>
      <c r="Y104" s="46"/>
    </row>
    <row r="105" spans="1:25" hidden="1" outlineLevel="1" collapsed="1">
      <c r="A105" s="8">
        <v>43405</v>
      </c>
      <c r="B105" s="46">
        <v>6217.3134488699998</v>
      </c>
      <c r="C105" s="46">
        <f t="shared" ref="C105" si="342">I105+O105</f>
        <v>1966.58829238</v>
      </c>
      <c r="D105" s="46">
        <f t="shared" ref="D105" si="343">J105+P105</f>
        <v>4250.7251564900007</v>
      </c>
      <c r="E105" s="46">
        <f t="shared" ref="E105" si="344">K105+Q105</f>
        <v>3063.3995614300002</v>
      </c>
      <c r="F105" s="46">
        <f t="shared" ref="F105" si="345">L105+R105</f>
        <v>1143.0442729399999</v>
      </c>
      <c r="G105" s="46">
        <f t="shared" ref="G105" si="346">M105+S105</f>
        <v>44.281322119999999</v>
      </c>
      <c r="H105" s="46">
        <f t="shared" ref="H105" si="347">SUM(I105:J105)</f>
        <v>3980.7906018800004</v>
      </c>
      <c r="I105" s="46">
        <v>1625.9971106200001</v>
      </c>
      <c r="J105" s="46">
        <f t="shared" ref="J105" si="348">SUM(K105:M105)</f>
        <v>2354.7934912600003</v>
      </c>
      <c r="K105" s="46">
        <v>1878.2350370500001</v>
      </c>
      <c r="L105" s="46">
        <v>461.37436896999998</v>
      </c>
      <c r="M105" s="46">
        <v>15.18408524</v>
      </c>
      <c r="N105" s="46">
        <f t="shared" ref="N105" si="349">SUM(O105:P105)</f>
        <v>2236.5228469900003</v>
      </c>
      <c r="O105" s="46">
        <v>340.59118175999998</v>
      </c>
      <c r="P105" s="46">
        <f t="shared" ref="P105" si="350">SUM(Q105:S105)</f>
        <v>1895.9316652300001</v>
      </c>
      <c r="Q105" s="46">
        <v>1185.1645243800001</v>
      </c>
      <c r="R105" s="46">
        <v>681.66990396999995</v>
      </c>
      <c r="S105" s="46">
        <v>29.097236880000001</v>
      </c>
      <c r="T105" s="46"/>
      <c r="U105" s="46"/>
      <c r="V105" s="46"/>
      <c r="W105" s="46"/>
      <c r="X105" s="46"/>
      <c r="Y105" s="46"/>
    </row>
    <row r="106" spans="1:25" hidden="1" outlineLevel="1" collapsed="1">
      <c r="A106" s="8">
        <v>43435</v>
      </c>
      <c r="B106" s="46">
        <v>6277.4162573400008</v>
      </c>
      <c r="C106" s="46">
        <f t="shared" ref="C106" si="351">I106+O106</f>
        <v>2048.4016012800002</v>
      </c>
      <c r="D106" s="46">
        <f t="shared" ref="D106" si="352">J106+P106</f>
        <v>4229.0146560599997</v>
      </c>
      <c r="E106" s="46">
        <f t="shared" ref="E106" si="353">K106+Q106</f>
        <v>3101.47752975</v>
      </c>
      <c r="F106" s="46">
        <f t="shared" ref="F106" si="354">L106+R106</f>
        <v>1091.5919164900001</v>
      </c>
      <c r="G106" s="46">
        <f t="shared" ref="G106" si="355">M106+S106</f>
        <v>35.945209820000002</v>
      </c>
      <c r="H106" s="46">
        <f t="shared" ref="H106" si="356">SUM(I106:J106)</f>
        <v>4125.94802574</v>
      </c>
      <c r="I106" s="46">
        <v>1702.5700344300001</v>
      </c>
      <c r="J106" s="46">
        <f t="shared" ref="J106" si="357">SUM(K106:M106)</f>
        <v>2423.3779913099997</v>
      </c>
      <c r="K106" s="46">
        <v>1955.78703221</v>
      </c>
      <c r="L106" s="46">
        <v>452.40835396</v>
      </c>
      <c r="M106" s="46">
        <v>15.18260514</v>
      </c>
      <c r="N106" s="46">
        <f t="shared" ref="N106" si="358">SUM(O106:P106)</f>
        <v>2151.4682316000003</v>
      </c>
      <c r="O106" s="46">
        <v>345.83156685</v>
      </c>
      <c r="P106" s="46">
        <f t="shared" ref="P106" si="359">SUM(Q106:S106)</f>
        <v>1805.6366647500001</v>
      </c>
      <c r="Q106" s="46">
        <v>1145.69049754</v>
      </c>
      <c r="R106" s="46">
        <v>639.18356253000002</v>
      </c>
      <c r="S106" s="46">
        <v>20.762604679999999</v>
      </c>
      <c r="T106" s="46"/>
      <c r="U106" s="46"/>
      <c r="V106" s="46"/>
      <c r="W106" s="46"/>
      <c r="X106" s="46"/>
      <c r="Y106" s="46"/>
    </row>
    <row r="107" spans="1:25" hidden="1" outlineLevel="1" collapsed="1">
      <c r="A107" s="8">
        <v>43466</v>
      </c>
      <c r="B107" s="46">
        <v>6313.2520851499994</v>
      </c>
      <c r="C107" s="46">
        <f t="shared" ref="C107" si="360">I107+O107</f>
        <v>2044.6220137</v>
      </c>
      <c r="D107" s="46">
        <f t="shared" ref="D107" si="361">J107+P107</f>
        <v>4268.6300714500003</v>
      </c>
      <c r="E107" s="46">
        <f t="shared" ref="E107" si="362">K107+Q107</f>
        <v>3104.8597139200001</v>
      </c>
      <c r="F107" s="46">
        <f t="shared" ref="F107" si="363">L107+R107</f>
        <v>1126.50856965</v>
      </c>
      <c r="G107" s="46">
        <f t="shared" ref="G107" si="364">M107+S107</f>
        <v>37.26178788</v>
      </c>
      <c r="H107" s="46">
        <f t="shared" ref="H107" si="365">SUM(I107:J107)</f>
        <v>4150.29702163</v>
      </c>
      <c r="I107" s="46">
        <v>1679.8496118800001</v>
      </c>
      <c r="J107" s="46">
        <f t="shared" ref="J107" si="366">SUM(K107:M107)</f>
        <v>2470.4474097500001</v>
      </c>
      <c r="K107" s="46">
        <v>1963.53552881</v>
      </c>
      <c r="L107" s="46">
        <v>490.78162608000002</v>
      </c>
      <c r="M107" s="46">
        <v>16.130254860000001</v>
      </c>
      <c r="N107" s="46">
        <f t="shared" ref="N107" si="367">SUM(O107:P107)</f>
        <v>2162.9550635199998</v>
      </c>
      <c r="O107" s="46">
        <v>364.77240182000003</v>
      </c>
      <c r="P107" s="46">
        <f t="shared" ref="P107" si="368">SUM(Q107:S107)</f>
        <v>1798.1826616999999</v>
      </c>
      <c r="Q107" s="46">
        <v>1141.3241851099999</v>
      </c>
      <c r="R107" s="46">
        <v>635.72694357</v>
      </c>
      <c r="S107" s="46">
        <v>21.131533019999999</v>
      </c>
      <c r="T107" s="46"/>
      <c r="U107" s="46"/>
      <c r="V107" s="46"/>
      <c r="W107" s="46"/>
      <c r="X107" s="46"/>
      <c r="Y107" s="46"/>
    </row>
    <row r="108" spans="1:25" hidden="1" outlineLevel="1" collapsed="1">
      <c r="A108" s="8">
        <v>43497</v>
      </c>
      <c r="B108" s="46">
        <v>6275.9005608299994</v>
      </c>
      <c r="C108" s="46">
        <f t="shared" ref="C108" si="369">I108+O108</f>
        <v>2065.9223639900001</v>
      </c>
      <c r="D108" s="46">
        <f t="shared" ref="D108" si="370">J108+P108</f>
        <v>4209.9781968400002</v>
      </c>
      <c r="E108" s="46">
        <f t="shared" ref="E108" si="371">K108+Q108</f>
        <v>3061.9606515200003</v>
      </c>
      <c r="F108" s="46">
        <f t="shared" ref="F108" si="372">L108+R108</f>
        <v>1110.1944213700001</v>
      </c>
      <c r="G108" s="46">
        <f t="shared" ref="G108" si="373">M108+S108</f>
        <v>37.823123949999996</v>
      </c>
      <c r="H108" s="46">
        <f t="shared" ref="H108" si="374">SUM(I108:J108)</f>
        <v>4168.7581405399997</v>
      </c>
      <c r="I108" s="46">
        <v>1720.0723908699999</v>
      </c>
      <c r="J108" s="46">
        <f t="shared" ref="J108" si="375">SUM(K108:M108)</f>
        <v>2448.68574967</v>
      </c>
      <c r="K108" s="46">
        <v>1944.35374738</v>
      </c>
      <c r="L108" s="46">
        <v>487.69886771</v>
      </c>
      <c r="M108" s="46">
        <v>16.63313458</v>
      </c>
      <c r="N108" s="46">
        <f t="shared" ref="N108" si="376">SUM(O108:P108)</f>
        <v>2107.1424202900002</v>
      </c>
      <c r="O108" s="46">
        <v>345.84997312000002</v>
      </c>
      <c r="P108" s="46">
        <f t="shared" ref="P108" si="377">SUM(Q108:S108)</f>
        <v>1761.2924471700001</v>
      </c>
      <c r="Q108" s="46">
        <v>1117.6069041400001</v>
      </c>
      <c r="R108" s="46">
        <v>622.49555366000004</v>
      </c>
      <c r="S108" s="46">
        <v>21.189989369999999</v>
      </c>
      <c r="T108" s="46"/>
      <c r="U108" s="46"/>
      <c r="V108" s="46"/>
      <c r="W108" s="46"/>
      <c r="X108" s="46"/>
      <c r="Y108" s="46"/>
    </row>
    <row r="109" spans="1:25" hidden="1" outlineLevel="1" collapsed="1">
      <c r="A109" s="8">
        <v>43525</v>
      </c>
      <c r="B109" s="46">
        <v>6306.9741032499996</v>
      </c>
      <c r="C109" s="46">
        <f t="shared" ref="C109" si="378">I109+O109</f>
        <v>2116.06872957</v>
      </c>
      <c r="D109" s="46">
        <f t="shared" ref="D109" si="379">J109+P109</f>
        <v>4190.9053736799997</v>
      </c>
      <c r="E109" s="46">
        <f t="shared" ref="E109" si="380">K109+Q109</f>
        <v>3083.6391871400001</v>
      </c>
      <c r="F109" s="46">
        <f t="shared" ref="F109" si="381">L109+R109</f>
        <v>1068.9825378</v>
      </c>
      <c r="G109" s="46">
        <f t="shared" ref="G109" si="382">M109+S109</f>
        <v>38.283648740000004</v>
      </c>
      <c r="H109" s="46">
        <f t="shared" ref="H109" si="383">SUM(I109:J109)</f>
        <v>4159.1757580399999</v>
      </c>
      <c r="I109" s="46">
        <v>1746.92364733</v>
      </c>
      <c r="J109" s="46">
        <f t="shared" ref="J109" si="384">SUM(K109:M109)</f>
        <v>2412.2521107100001</v>
      </c>
      <c r="K109" s="46">
        <v>1938.3445641400001</v>
      </c>
      <c r="L109" s="46">
        <v>457.1194807</v>
      </c>
      <c r="M109" s="46">
        <v>16.788065870000001</v>
      </c>
      <c r="N109" s="46">
        <f t="shared" ref="N109" si="385">SUM(O109:P109)</f>
        <v>2147.7983452100002</v>
      </c>
      <c r="O109" s="46">
        <v>369.14508224000002</v>
      </c>
      <c r="P109" s="46">
        <f t="shared" ref="P109" si="386">SUM(Q109:S109)</f>
        <v>1778.65326297</v>
      </c>
      <c r="Q109" s="46">
        <v>1145.294623</v>
      </c>
      <c r="R109" s="46">
        <v>611.86305709999999</v>
      </c>
      <c r="S109" s="46">
        <v>21.49558287</v>
      </c>
      <c r="T109" s="46"/>
      <c r="U109" s="46"/>
      <c r="V109" s="46"/>
      <c r="W109" s="46"/>
      <c r="X109" s="46"/>
      <c r="Y109" s="46"/>
    </row>
    <row r="110" spans="1:25" hidden="1" outlineLevel="1" collapsed="1">
      <c r="A110" s="8">
        <v>43556</v>
      </c>
      <c r="B110" s="46">
        <v>6307.6632664000008</v>
      </c>
      <c r="C110" s="46">
        <f t="shared" ref="C110" si="387">I110+O110</f>
        <v>2142.7967457300001</v>
      </c>
      <c r="D110" s="46">
        <f t="shared" ref="D110" si="388">J110+P110</f>
        <v>4164.8665206699998</v>
      </c>
      <c r="E110" s="46">
        <f t="shared" ref="E110" si="389">K110+Q110</f>
        <v>3061.9286340899998</v>
      </c>
      <c r="F110" s="46">
        <f t="shared" ref="F110" si="390">L110+R110</f>
        <v>1064.3697370899999</v>
      </c>
      <c r="G110" s="46">
        <f t="shared" ref="G110" si="391">M110+S110</f>
        <v>38.568149489999996</v>
      </c>
      <c r="H110" s="46">
        <f t="shared" ref="H110" si="392">SUM(I110:J110)</f>
        <v>4228.94688967</v>
      </c>
      <c r="I110" s="46">
        <v>1790.6601733699999</v>
      </c>
      <c r="J110" s="46">
        <f t="shared" ref="J110" si="393">SUM(K110:M110)</f>
        <v>2438.2867163000001</v>
      </c>
      <c r="K110" s="46">
        <v>1966.6567836500001</v>
      </c>
      <c r="L110" s="46">
        <v>454.61257158000001</v>
      </c>
      <c r="M110" s="46">
        <v>17.01736107</v>
      </c>
      <c r="N110" s="46">
        <f t="shared" ref="N110" si="394">SUM(O110:P110)</f>
        <v>2078.7163767299999</v>
      </c>
      <c r="O110" s="46">
        <v>352.13657236</v>
      </c>
      <c r="P110" s="46">
        <f t="shared" ref="P110" si="395">SUM(Q110:S110)</f>
        <v>1726.5798043699999</v>
      </c>
      <c r="Q110" s="46">
        <v>1095.27185044</v>
      </c>
      <c r="R110" s="46">
        <v>609.75716551000005</v>
      </c>
      <c r="S110" s="46">
        <v>21.55078842</v>
      </c>
      <c r="T110" s="46"/>
      <c r="U110" s="46"/>
      <c r="V110" s="46"/>
      <c r="W110" s="46"/>
      <c r="X110" s="46"/>
      <c r="Y110" s="46"/>
    </row>
    <row r="111" spans="1:25" hidden="1" outlineLevel="1" collapsed="1">
      <c r="A111" s="8">
        <v>43586</v>
      </c>
      <c r="B111" s="46">
        <v>6292.2378515</v>
      </c>
      <c r="C111" s="46">
        <f t="shared" ref="C111" si="396">I111+O111</f>
        <v>2097.1956391499998</v>
      </c>
      <c r="D111" s="46">
        <f t="shared" ref="D111" si="397">J111+P111</f>
        <v>4195.0422123500002</v>
      </c>
      <c r="E111" s="46">
        <f t="shared" ref="E111" si="398">K111+Q111</f>
        <v>3105.1406734900002</v>
      </c>
      <c r="F111" s="46">
        <f t="shared" ref="F111" si="399">L111+R111</f>
        <v>1051.2806480300001</v>
      </c>
      <c r="G111" s="46">
        <f t="shared" ref="G111" si="400">M111+S111</f>
        <v>38.62089083</v>
      </c>
      <c r="H111" s="46">
        <f t="shared" ref="H111" si="401">SUM(I111:J111)</f>
        <v>4179.3280256300004</v>
      </c>
      <c r="I111" s="46">
        <v>1720.71495667</v>
      </c>
      <c r="J111" s="46">
        <f t="shared" ref="J111" si="402">SUM(K111:M111)</f>
        <v>2458.6130689600004</v>
      </c>
      <c r="K111" s="46">
        <v>1993.2589840200001</v>
      </c>
      <c r="L111" s="46">
        <v>448.48613575000002</v>
      </c>
      <c r="M111" s="46">
        <v>16.867949190000001</v>
      </c>
      <c r="N111" s="46">
        <f t="shared" ref="N111" si="403">SUM(O111:P111)</f>
        <v>2112.9098258700001</v>
      </c>
      <c r="O111" s="46">
        <v>376.48068247999998</v>
      </c>
      <c r="P111" s="46">
        <f t="shared" ref="P111" si="404">SUM(Q111:S111)</f>
        <v>1736.42914339</v>
      </c>
      <c r="Q111" s="46">
        <v>1111.8816894700001</v>
      </c>
      <c r="R111" s="46">
        <v>602.79451228000005</v>
      </c>
      <c r="S111" s="46">
        <v>21.75294164</v>
      </c>
      <c r="T111" s="46"/>
      <c r="U111" s="46"/>
      <c r="V111" s="46"/>
      <c r="W111" s="46"/>
      <c r="X111" s="46"/>
      <c r="Y111" s="46"/>
    </row>
    <row r="112" spans="1:25" hidden="1" outlineLevel="1" collapsed="1">
      <c r="A112" s="8">
        <v>43617</v>
      </c>
      <c r="B112" s="46">
        <v>6569.4861243100004</v>
      </c>
      <c r="C112" s="46">
        <f t="shared" ref="C112" si="405">I112+O112</f>
        <v>2371.9951419199997</v>
      </c>
      <c r="D112" s="46">
        <f t="shared" ref="D112" si="406">J112+P112</f>
        <v>4197.4909823900007</v>
      </c>
      <c r="E112" s="46">
        <f t="shared" ref="E112" si="407">K112+Q112</f>
        <v>3166.4341501199997</v>
      </c>
      <c r="F112" s="46">
        <f t="shared" ref="F112" si="408">L112+R112</f>
        <v>963.74184869999999</v>
      </c>
      <c r="G112" s="46">
        <f t="shared" ref="G112" si="409">M112+S112</f>
        <v>67.314983569999995</v>
      </c>
      <c r="H112" s="46">
        <f t="shared" ref="H112" si="410">SUM(I112:J112)</f>
        <v>4447.1613480400001</v>
      </c>
      <c r="I112" s="46">
        <v>1970.2357399299999</v>
      </c>
      <c r="J112" s="46">
        <f t="shared" ref="J112" si="411">SUM(K112:M112)</f>
        <v>2476.9256081100002</v>
      </c>
      <c r="K112" s="46">
        <v>2080.0040021599998</v>
      </c>
      <c r="L112" s="46">
        <v>379.83894700000002</v>
      </c>
      <c r="M112" s="46">
        <v>17.082658949999999</v>
      </c>
      <c r="N112" s="46">
        <f t="shared" ref="N112" si="412">SUM(O112:P112)</f>
        <v>2122.3247762700003</v>
      </c>
      <c r="O112" s="46">
        <v>401.75940199000001</v>
      </c>
      <c r="P112" s="46">
        <f t="shared" ref="P112" si="413">SUM(Q112:S112)</f>
        <v>1720.5653742800002</v>
      </c>
      <c r="Q112" s="46">
        <v>1086.4301479600001</v>
      </c>
      <c r="R112" s="46">
        <v>583.90290170000003</v>
      </c>
      <c r="S112" s="46">
        <v>50.23232462</v>
      </c>
      <c r="T112" s="46"/>
      <c r="U112" s="46"/>
      <c r="V112" s="46"/>
      <c r="W112" s="46"/>
      <c r="X112" s="46"/>
      <c r="Y112" s="46"/>
    </row>
    <row r="113" spans="1:25" hidden="1" outlineLevel="1" collapsed="1">
      <c r="A113" s="8">
        <v>43647</v>
      </c>
      <c r="B113" s="46">
        <v>6444.4233084899997</v>
      </c>
      <c r="C113" s="46">
        <f t="shared" ref="C113" si="414">I113+O113</f>
        <v>2231.9984124399998</v>
      </c>
      <c r="D113" s="46">
        <f t="shared" ref="D113" si="415">J113+P113</f>
        <v>4212.4248960499999</v>
      </c>
      <c r="E113" s="46">
        <f t="shared" ref="E113" si="416">K113+Q113</f>
        <v>3105.0295788000003</v>
      </c>
      <c r="F113" s="46">
        <f t="shared" ref="F113" si="417">L113+R113</f>
        <v>1015.37053465</v>
      </c>
      <c r="G113" s="46">
        <f t="shared" ref="G113" si="418">M113+S113</f>
        <v>92.024782599999995</v>
      </c>
      <c r="H113" s="46">
        <f t="shared" ref="H113" si="419">SUM(I113:J113)</f>
        <v>4329.9574587099996</v>
      </c>
      <c r="I113" s="46">
        <v>1821.57820868</v>
      </c>
      <c r="J113" s="46">
        <f t="shared" ref="J113" si="420">SUM(K113:M113)</f>
        <v>2508.3792500300001</v>
      </c>
      <c r="K113" s="46">
        <v>2040.3836257400001</v>
      </c>
      <c r="L113" s="46">
        <v>457.52037940000002</v>
      </c>
      <c r="M113" s="46">
        <v>10.475244890000001</v>
      </c>
      <c r="N113" s="46">
        <f t="shared" ref="N113" si="421">SUM(O113:P113)</f>
        <v>2114.4658497800001</v>
      </c>
      <c r="O113" s="46">
        <v>410.42020375999999</v>
      </c>
      <c r="P113" s="46">
        <f t="shared" ref="P113" si="422">SUM(Q113:S113)</f>
        <v>1704.04564602</v>
      </c>
      <c r="Q113" s="46">
        <v>1064.64595306</v>
      </c>
      <c r="R113" s="46">
        <v>557.85015524999994</v>
      </c>
      <c r="S113" s="46">
        <v>81.549537709999996</v>
      </c>
      <c r="T113" s="46"/>
      <c r="U113" s="46"/>
      <c r="V113" s="46"/>
      <c r="W113" s="46"/>
      <c r="X113" s="46"/>
      <c r="Y113" s="46"/>
    </row>
    <row r="114" spans="1:25" hidden="1" outlineLevel="1" collapsed="1">
      <c r="A114" s="8">
        <v>43678</v>
      </c>
      <c r="B114" s="46">
        <v>6547.582866929999</v>
      </c>
      <c r="C114" s="46">
        <f t="shared" ref="C114" si="423">I114+O114</f>
        <v>2271.5212809300001</v>
      </c>
      <c r="D114" s="46">
        <f t="shared" ref="D114" si="424">J114+P114</f>
        <v>4276.0615859999998</v>
      </c>
      <c r="E114" s="46">
        <f t="shared" ref="E114" si="425">K114+Q114</f>
        <v>3176.8680152699999</v>
      </c>
      <c r="F114" s="46">
        <f t="shared" ref="F114" si="426">L114+R114</f>
        <v>1007.66886542</v>
      </c>
      <c r="G114" s="46">
        <f t="shared" ref="G114" si="427">M114+S114</f>
        <v>91.524705310000002</v>
      </c>
      <c r="H114" s="46">
        <f t="shared" ref="H114" si="428">SUM(I114:J114)</f>
        <v>4375.4788524100004</v>
      </c>
      <c r="I114" s="46">
        <v>1841.45759408</v>
      </c>
      <c r="J114" s="46">
        <f t="shared" ref="J114" si="429">SUM(K114:M114)</f>
        <v>2534.0212583299999</v>
      </c>
      <c r="K114" s="46">
        <v>2068.26654491</v>
      </c>
      <c r="L114" s="46">
        <v>455.98791217000002</v>
      </c>
      <c r="M114" s="46">
        <v>9.7668012500000003</v>
      </c>
      <c r="N114" s="46">
        <f t="shared" ref="N114" si="430">SUM(O114:P114)</f>
        <v>2172.10401452</v>
      </c>
      <c r="O114" s="46">
        <v>430.06368685000001</v>
      </c>
      <c r="P114" s="46">
        <f t="shared" ref="P114" si="431">SUM(Q114:S114)</f>
        <v>1742.0403276700001</v>
      </c>
      <c r="Q114" s="46">
        <v>1108.6014703599999</v>
      </c>
      <c r="R114" s="46">
        <v>551.68095325000002</v>
      </c>
      <c r="S114" s="46">
        <v>81.757904060000001</v>
      </c>
      <c r="T114" s="46"/>
      <c r="U114" s="46"/>
      <c r="V114" s="46"/>
      <c r="W114" s="46"/>
      <c r="X114" s="46"/>
      <c r="Y114" s="46"/>
    </row>
    <row r="115" spans="1:25" hidden="1" outlineLevel="1" collapsed="1">
      <c r="A115" s="8">
        <v>43709</v>
      </c>
      <c r="B115" s="46">
        <v>6486.3082356699997</v>
      </c>
      <c r="C115" s="46">
        <f t="shared" ref="C115" si="432">I115+O115</f>
        <v>2265.7285943299999</v>
      </c>
      <c r="D115" s="46">
        <f t="shared" ref="D115" si="433">J115+P115</f>
        <v>4220.5796413400003</v>
      </c>
      <c r="E115" s="46">
        <f t="shared" ref="E115" si="434">K115+Q115</f>
        <v>3162.0029406599997</v>
      </c>
      <c r="F115" s="46">
        <f t="shared" ref="F115" si="435">L115+R115</f>
        <v>971.63043244000005</v>
      </c>
      <c r="G115" s="46">
        <f t="shared" ref="G115" si="436">M115+S115</f>
        <v>86.946268239999995</v>
      </c>
      <c r="H115" s="46">
        <f t="shared" ref="H115" si="437">SUM(I115:J115)</f>
        <v>4420.3494095000005</v>
      </c>
      <c r="I115" s="46">
        <v>1888.24366136</v>
      </c>
      <c r="J115" s="46">
        <f t="shared" ref="J115" si="438">SUM(K115:M115)</f>
        <v>2532.1057481400003</v>
      </c>
      <c r="K115" s="46">
        <v>2074.96810022</v>
      </c>
      <c r="L115" s="46">
        <v>447.19691644</v>
      </c>
      <c r="M115" s="46">
        <v>9.9407314800000002</v>
      </c>
      <c r="N115" s="46">
        <f t="shared" ref="N115" si="439">SUM(O115:P115)</f>
        <v>2065.9588261700001</v>
      </c>
      <c r="O115" s="46">
        <v>377.48493296999999</v>
      </c>
      <c r="P115" s="46">
        <f t="shared" ref="P115" si="440">SUM(Q115:S115)</f>
        <v>1688.4738932</v>
      </c>
      <c r="Q115" s="46">
        <v>1087.0348404399999</v>
      </c>
      <c r="R115" s="46">
        <v>524.43351600000005</v>
      </c>
      <c r="S115" s="46">
        <v>77.005536759999998</v>
      </c>
      <c r="T115" s="46"/>
      <c r="U115" s="46"/>
      <c r="V115" s="46"/>
      <c r="W115" s="46"/>
      <c r="X115" s="46"/>
      <c r="Y115" s="46"/>
    </row>
    <row r="116" spans="1:25" hidden="1" outlineLevel="1" collapsed="1">
      <c r="A116" s="8">
        <v>43739</v>
      </c>
      <c r="B116" s="46">
        <v>6726.2866883300003</v>
      </c>
      <c r="C116" s="46">
        <f t="shared" ref="C116" si="441">I116+O116</f>
        <v>2384.349948</v>
      </c>
      <c r="D116" s="46">
        <f t="shared" ref="D116" si="442">J116+P116</f>
        <v>4341.9367403300002</v>
      </c>
      <c r="E116" s="46">
        <f t="shared" ref="E116" si="443">K116+Q116</f>
        <v>3262.6585856199999</v>
      </c>
      <c r="F116" s="46">
        <f t="shared" ref="F116" si="444">L116+R116</f>
        <v>992.03229078000004</v>
      </c>
      <c r="G116" s="46">
        <f t="shared" ref="G116" si="445">M116+S116</f>
        <v>87.245863929999999</v>
      </c>
      <c r="H116" s="46">
        <f t="shared" ref="H116" si="446">SUM(I116:J116)</f>
        <v>4502.8371568000002</v>
      </c>
      <c r="I116" s="46">
        <v>1951.81668825</v>
      </c>
      <c r="J116" s="46">
        <f t="shared" ref="J116" si="447">SUM(K116:M116)</f>
        <v>2551.0204685499998</v>
      </c>
      <c r="K116" s="46">
        <v>2097.70632514</v>
      </c>
      <c r="L116" s="46">
        <v>444.8433612</v>
      </c>
      <c r="M116" s="46">
        <v>8.4707822099999994</v>
      </c>
      <c r="N116" s="46">
        <f t="shared" ref="N116" si="448">SUM(O116:P116)</f>
        <v>2223.4495315300001</v>
      </c>
      <c r="O116" s="46">
        <v>432.53325975000001</v>
      </c>
      <c r="P116" s="46">
        <f t="shared" ref="P116" si="449">SUM(Q116:S116)</f>
        <v>1790.91627178</v>
      </c>
      <c r="Q116" s="46">
        <v>1164.9522604799999</v>
      </c>
      <c r="R116" s="46">
        <v>547.18892958000004</v>
      </c>
      <c r="S116" s="46">
        <v>78.775081720000003</v>
      </c>
      <c r="T116" s="46"/>
      <c r="U116" s="46"/>
      <c r="V116" s="46"/>
      <c r="W116" s="46"/>
      <c r="X116" s="46"/>
      <c r="Y116" s="46"/>
    </row>
    <row r="117" spans="1:25" hidden="1" outlineLevel="1" collapsed="1">
      <c r="A117" s="8">
        <v>43770</v>
      </c>
      <c r="B117" s="46">
        <v>6809.7672188299985</v>
      </c>
      <c r="C117" s="46">
        <f t="shared" ref="C117" si="450">I117+O117</f>
        <v>2500.05174812</v>
      </c>
      <c r="D117" s="46">
        <f t="shared" ref="D117" si="451">J117+P117</f>
        <v>4309.7154707099999</v>
      </c>
      <c r="E117" s="46">
        <f t="shared" ref="E117" si="452">K117+Q117</f>
        <v>3226.42349646</v>
      </c>
      <c r="F117" s="46">
        <f t="shared" ref="F117" si="453">L117+R117</f>
        <v>999.81999578</v>
      </c>
      <c r="G117" s="46">
        <f t="shared" ref="G117" si="454">M117+S117</f>
        <v>83.471978469999996</v>
      </c>
      <c r="H117" s="46">
        <f t="shared" ref="H117" si="455">SUM(I117:J117)</f>
        <v>4639.1223954400002</v>
      </c>
      <c r="I117" s="46">
        <v>2070.8777561500001</v>
      </c>
      <c r="J117" s="46">
        <f t="shared" ref="J117" si="456">SUM(K117:M117)</f>
        <v>2568.2446392900001</v>
      </c>
      <c r="K117" s="46">
        <v>2093.4395173600001</v>
      </c>
      <c r="L117" s="46">
        <v>466.26239385999997</v>
      </c>
      <c r="M117" s="46">
        <v>8.5427280700000008</v>
      </c>
      <c r="N117" s="46">
        <f t="shared" ref="N117" si="457">SUM(O117:P117)</f>
        <v>2170.6448233900001</v>
      </c>
      <c r="O117" s="46">
        <v>429.17399196999997</v>
      </c>
      <c r="P117" s="46">
        <f t="shared" ref="P117" si="458">SUM(Q117:S117)</f>
        <v>1741.47083142</v>
      </c>
      <c r="Q117" s="46">
        <v>1132.9839790999999</v>
      </c>
      <c r="R117" s="46">
        <v>533.55760192000002</v>
      </c>
      <c r="S117" s="46">
        <v>74.929250400000001</v>
      </c>
      <c r="T117" s="46"/>
      <c r="U117" s="46"/>
      <c r="V117" s="46"/>
      <c r="W117" s="46"/>
      <c r="X117" s="46"/>
      <c r="Y117" s="46"/>
    </row>
    <row r="118" spans="1:25" hidden="1" outlineLevel="1" collapsed="1">
      <c r="A118" s="8">
        <v>43800</v>
      </c>
      <c r="B118" s="46">
        <v>6963.6371417800001</v>
      </c>
      <c r="C118" s="46">
        <f t="shared" ref="C118" si="459">I118+O118</f>
        <v>2553.7744929199998</v>
      </c>
      <c r="D118" s="46">
        <f t="shared" ref="D118" si="460">J118+P118</f>
        <v>4409.8626488600003</v>
      </c>
      <c r="E118" s="46">
        <f t="shared" ref="E118" si="461">K118+Q118</f>
        <v>3316.42470426</v>
      </c>
      <c r="F118" s="46">
        <f t="shared" ref="F118" si="462">L118+R118</f>
        <v>1009.52775496</v>
      </c>
      <c r="G118" s="46">
        <f t="shared" ref="G118" si="463">M118+S118</f>
        <v>83.910189639999999</v>
      </c>
      <c r="H118" s="46">
        <f t="shared" ref="H118" si="464">SUM(I118:J118)</f>
        <v>4745.48741548</v>
      </c>
      <c r="I118" s="46">
        <v>2137.3346955799998</v>
      </c>
      <c r="J118" s="46">
        <f t="shared" ref="J118" si="465">SUM(K118:M118)</f>
        <v>2608.1527199000002</v>
      </c>
      <c r="K118" s="46">
        <v>2117.5265283200001</v>
      </c>
      <c r="L118" s="46">
        <v>482.03294959999999</v>
      </c>
      <c r="M118" s="46">
        <v>8.5932419800000002</v>
      </c>
      <c r="N118" s="46">
        <f t="shared" ref="N118" si="466">SUM(O118:P118)</f>
        <v>2218.1497263000001</v>
      </c>
      <c r="O118" s="46">
        <v>416.43979733999998</v>
      </c>
      <c r="P118" s="46">
        <f t="shared" ref="P118" si="467">SUM(Q118:S118)</f>
        <v>1801.7099289600001</v>
      </c>
      <c r="Q118" s="46">
        <v>1198.8981759400001</v>
      </c>
      <c r="R118" s="46">
        <v>527.49480535999999</v>
      </c>
      <c r="S118" s="46">
        <v>75.316947659999997</v>
      </c>
      <c r="T118" s="46"/>
      <c r="U118" s="46"/>
      <c r="V118" s="46"/>
      <c r="W118" s="46"/>
      <c r="X118" s="46"/>
      <c r="Y118" s="46"/>
    </row>
    <row r="119" spans="1:25" hidden="1" outlineLevel="1" collapsed="1">
      <c r="A119" s="8">
        <v>43831</v>
      </c>
      <c r="B119" s="46">
        <v>7124.0560914500002</v>
      </c>
      <c r="C119" s="46">
        <f t="shared" ref="C119" si="468">I119+O119</f>
        <v>2588.3107977700001</v>
      </c>
      <c r="D119" s="46">
        <f t="shared" ref="D119" si="469">J119+P119</f>
        <v>4535.74529368</v>
      </c>
      <c r="E119" s="46">
        <f t="shared" ref="E119" si="470">K119+Q119</f>
        <v>3408.8522936200002</v>
      </c>
      <c r="F119" s="46">
        <f t="shared" ref="F119" si="471">L119+R119</f>
        <v>1039.78438979</v>
      </c>
      <c r="G119" s="46">
        <f t="shared" ref="G119" si="472">M119+S119</f>
        <v>87.10861027</v>
      </c>
      <c r="H119" s="46">
        <f t="shared" ref="H119" si="473">SUM(I119:J119)</f>
        <v>4773.3559629400006</v>
      </c>
      <c r="I119" s="46">
        <v>2120.0640173199999</v>
      </c>
      <c r="J119" s="46">
        <f t="shared" ref="J119" si="474">SUM(K119:M119)</f>
        <v>2653.2919456200002</v>
      </c>
      <c r="K119" s="46">
        <v>2148.0784097300002</v>
      </c>
      <c r="L119" s="46">
        <v>496.56202502999997</v>
      </c>
      <c r="M119" s="46">
        <v>8.6515108600000001</v>
      </c>
      <c r="N119" s="46">
        <f t="shared" ref="N119" si="475">SUM(O119:P119)</f>
        <v>2350.70012851</v>
      </c>
      <c r="O119" s="46">
        <v>468.24678045000002</v>
      </c>
      <c r="P119" s="46">
        <f t="shared" ref="P119" si="476">SUM(Q119:S119)</f>
        <v>1882.4533480599998</v>
      </c>
      <c r="Q119" s="46">
        <v>1260.77388389</v>
      </c>
      <c r="R119" s="46">
        <v>543.22236476</v>
      </c>
      <c r="S119" s="46">
        <v>78.457099409999998</v>
      </c>
      <c r="T119" s="46"/>
      <c r="U119" s="46"/>
      <c r="V119" s="46"/>
      <c r="W119" s="46"/>
      <c r="X119" s="46"/>
      <c r="Y119" s="46"/>
    </row>
    <row r="120" spans="1:25" hidden="1" outlineLevel="1" collapsed="1">
      <c r="A120" s="8">
        <v>43862</v>
      </c>
      <c r="B120" s="46">
        <v>7176.7540257000001</v>
      </c>
      <c r="C120" s="46">
        <f t="shared" ref="C120" si="477">I120+O120</f>
        <v>2620.5517075399998</v>
      </c>
      <c r="D120" s="46">
        <f t="shared" ref="D120" si="478">J120+P120</f>
        <v>4556.2023181599998</v>
      </c>
      <c r="E120" s="46">
        <f t="shared" ref="E120" si="479">K120+Q120</f>
        <v>3426.2501256400001</v>
      </c>
      <c r="F120" s="46">
        <f t="shared" ref="F120" si="480">L120+R120</f>
        <v>1041.06349095</v>
      </c>
      <c r="G120" s="46">
        <f t="shared" ref="G120" si="481">M120+S120</f>
        <v>88.888701570000009</v>
      </c>
      <c r="H120" s="46">
        <f t="shared" ref="H120" si="482">SUM(I120:J120)</f>
        <v>4836.8434524099994</v>
      </c>
      <c r="I120" s="46">
        <v>2152.81107303</v>
      </c>
      <c r="J120" s="46">
        <f t="shared" ref="J120" si="483">SUM(K120:M120)</f>
        <v>2684.0323793799998</v>
      </c>
      <c r="K120" s="46">
        <v>2166.4438694800001</v>
      </c>
      <c r="L120" s="46">
        <v>508.85985653</v>
      </c>
      <c r="M120" s="46">
        <v>8.72865337</v>
      </c>
      <c r="N120" s="46">
        <f t="shared" ref="N120" si="484">SUM(O120:P120)</f>
        <v>2339.9105732899998</v>
      </c>
      <c r="O120" s="46">
        <v>467.74063451000001</v>
      </c>
      <c r="P120" s="46">
        <f t="shared" ref="P120" si="485">SUM(Q120:S120)</f>
        <v>1872.1699387799999</v>
      </c>
      <c r="Q120" s="46">
        <v>1259.80625616</v>
      </c>
      <c r="R120" s="46">
        <v>532.20363441999996</v>
      </c>
      <c r="S120" s="46">
        <v>80.160048200000006</v>
      </c>
      <c r="T120" s="46"/>
      <c r="U120" s="46"/>
      <c r="V120" s="46"/>
      <c r="W120" s="46"/>
      <c r="X120" s="46"/>
      <c r="Y120" s="46"/>
    </row>
    <row r="121" spans="1:25" hidden="1" outlineLevel="1" collapsed="1">
      <c r="A121" s="8">
        <v>43891</v>
      </c>
      <c r="B121" s="46">
        <v>7464.6477341999998</v>
      </c>
      <c r="C121" s="46">
        <f t="shared" ref="C121" si="486">I121+O121</f>
        <v>2799.0793344599997</v>
      </c>
      <c r="D121" s="46">
        <f t="shared" ref="D121" si="487">J121+P121</f>
        <v>4665.5683997399992</v>
      </c>
      <c r="E121" s="46">
        <f t="shared" ref="E121" si="488">K121+Q121</f>
        <v>3457.7104705900001</v>
      </c>
      <c r="F121" s="46">
        <f t="shared" ref="F121" si="489">L121+R121</f>
        <v>1106.9001957999999</v>
      </c>
      <c r="G121" s="46">
        <f t="shared" ref="G121" si="490">M121+S121</f>
        <v>100.95773335</v>
      </c>
      <c r="H121" s="46">
        <f t="shared" ref="H121" si="491">SUM(I121:J121)</f>
        <v>4892.7734129499995</v>
      </c>
      <c r="I121" s="46">
        <v>2206.3256127899999</v>
      </c>
      <c r="J121" s="46">
        <f t="shared" ref="J121" si="492">SUM(K121:M121)</f>
        <v>2686.4478001599996</v>
      </c>
      <c r="K121" s="46">
        <v>2157.9384832199999</v>
      </c>
      <c r="L121" s="46">
        <v>519.66287010999997</v>
      </c>
      <c r="M121" s="46">
        <v>8.8464468299999997</v>
      </c>
      <c r="N121" s="46">
        <f t="shared" ref="N121" si="493">SUM(O121:P121)</f>
        <v>2571.8743212500003</v>
      </c>
      <c r="O121" s="46">
        <v>592.75372167</v>
      </c>
      <c r="P121" s="46">
        <f t="shared" ref="P121" si="494">SUM(Q121:S121)</f>
        <v>1979.1205995800001</v>
      </c>
      <c r="Q121" s="46">
        <v>1299.77198737</v>
      </c>
      <c r="R121" s="46">
        <v>587.23732569000003</v>
      </c>
      <c r="S121" s="46">
        <v>92.111286519999993</v>
      </c>
      <c r="T121" s="46"/>
      <c r="U121" s="46"/>
      <c r="V121" s="46"/>
      <c r="W121" s="46"/>
      <c r="X121" s="46"/>
      <c r="Y121" s="46"/>
    </row>
    <row r="122" spans="1:25" hidden="1" outlineLevel="1" collapsed="1">
      <c r="A122" s="8">
        <v>43922</v>
      </c>
      <c r="B122" s="46">
        <v>7608.6279667899998</v>
      </c>
      <c r="C122" s="46">
        <f t="shared" ref="C122" si="495">I122+O122</f>
        <v>3108.5089570099999</v>
      </c>
      <c r="D122" s="46">
        <f t="shared" ref="D122" si="496">J122+P122</f>
        <v>4500.1190097800009</v>
      </c>
      <c r="E122" s="46">
        <f t="shared" ref="E122" si="497">K122+Q122</f>
        <v>3301.5905804900003</v>
      </c>
      <c r="F122" s="46">
        <f t="shared" ref="F122" si="498">L122+R122</f>
        <v>1102.4099876600001</v>
      </c>
      <c r="G122" s="46">
        <f t="shared" ref="G122" si="499">M122+S122</f>
        <v>96.118441630000007</v>
      </c>
      <c r="H122" s="46">
        <f t="shared" ref="H122" si="500">SUM(I122:J122)</f>
        <v>5265.0020171300002</v>
      </c>
      <c r="I122" s="46">
        <v>2602.23493792</v>
      </c>
      <c r="J122" s="46">
        <f t="shared" ref="J122" si="501">SUM(K122:M122)</f>
        <v>2662.7670792100002</v>
      </c>
      <c r="K122" s="46">
        <v>2120.2662128900001</v>
      </c>
      <c r="L122" s="46">
        <v>533.59868401000006</v>
      </c>
      <c r="M122" s="46">
        <v>8.9021823100000006</v>
      </c>
      <c r="N122" s="46">
        <f t="shared" ref="N122" si="502">SUM(O122:P122)</f>
        <v>2343.6259496600001</v>
      </c>
      <c r="O122" s="46">
        <v>506.27401909000002</v>
      </c>
      <c r="P122" s="46">
        <f t="shared" ref="P122" si="503">SUM(Q122:S122)</f>
        <v>1837.3519305700001</v>
      </c>
      <c r="Q122" s="46">
        <v>1181.3243676</v>
      </c>
      <c r="R122" s="46">
        <v>568.81130365000001</v>
      </c>
      <c r="S122" s="46">
        <v>87.216259320000006</v>
      </c>
      <c r="T122" s="46"/>
      <c r="U122" s="46"/>
      <c r="V122" s="46"/>
      <c r="W122" s="46"/>
      <c r="X122" s="46"/>
      <c r="Y122" s="46"/>
    </row>
    <row r="123" spans="1:25" hidden="1" outlineLevel="1" collapsed="1">
      <c r="A123" s="8">
        <v>43952</v>
      </c>
      <c r="B123" s="46">
        <v>7543.0167991500002</v>
      </c>
      <c r="C123" s="46">
        <f t="shared" ref="C123" si="504">I123+O123</f>
        <v>3092.4804075699999</v>
      </c>
      <c r="D123" s="46">
        <f t="shared" ref="D123" si="505">J123+P123</f>
        <v>4450.5363915800008</v>
      </c>
      <c r="E123" s="46">
        <f t="shared" ref="E123" si="506">K123+Q123</f>
        <v>3271.4722139999999</v>
      </c>
      <c r="F123" s="46">
        <f t="shared" ref="F123" si="507">L123+R123</f>
        <v>1081.98081484</v>
      </c>
      <c r="G123" s="46">
        <f t="shared" ref="G123" si="508">M123+S123</f>
        <v>97.083362739999998</v>
      </c>
      <c r="H123" s="46">
        <f t="shared" ref="H123" si="509">SUM(I123:J123)</f>
        <v>5245.0429983699996</v>
      </c>
      <c r="I123" s="46">
        <v>2560.62635525</v>
      </c>
      <c r="J123" s="46">
        <f t="shared" ref="J123" si="510">SUM(K123:M123)</f>
        <v>2684.4166431200001</v>
      </c>
      <c r="K123" s="46">
        <v>2130.3309541399999</v>
      </c>
      <c r="L123" s="46">
        <v>545.10850504999996</v>
      </c>
      <c r="M123" s="46">
        <v>8.9771839300000007</v>
      </c>
      <c r="N123" s="46">
        <f t="shared" ref="N123" si="511">SUM(O123:P123)</f>
        <v>2297.9738007800001</v>
      </c>
      <c r="O123" s="46">
        <v>531.85405232000005</v>
      </c>
      <c r="P123" s="46">
        <f t="shared" ref="P123" si="512">SUM(Q123:S123)</f>
        <v>1766.1197484600002</v>
      </c>
      <c r="Q123" s="46">
        <v>1141.14125986</v>
      </c>
      <c r="R123" s="46">
        <v>536.87230979000003</v>
      </c>
      <c r="S123" s="46">
        <v>88.106178810000003</v>
      </c>
      <c r="T123" s="46"/>
      <c r="U123" s="46"/>
      <c r="V123" s="46"/>
      <c r="W123" s="46"/>
      <c r="X123" s="46"/>
      <c r="Y123" s="46"/>
    </row>
    <row r="124" spans="1:25" hidden="1" outlineLevel="1" collapsed="1">
      <c r="A124" s="8">
        <v>43983</v>
      </c>
      <c r="B124" s="46">
        <v>7683.7458838199991</v>
      </c>
      <c r="C124" s="46">
        <f t="shared" ref="C124" si="513">I124+O124</f>
        <v>3246.44146581</v>
      </c>
      <c r="D124" s="46">
        <f t="shared" ref="D124" si="514">J124+P124</f>
        <v>4437.3044180100005</v>
      </c>
      <c r="E124" s="46">
        <f t="shared" ref="E124" si="515">K124+Q124</f>
        <v>3244.5011542000002</v>
      </c>
      <c r="F124" s="46">
        <f t="shared" ref="F124" si="516">L124+R124</f>
        <v>1094.83326407</v>
      </c>
      <c r="G124" s="46">
        <f t="shared" ref="G124" si="517">M124+S124</f>
        <v>97.969999740000006</v>
      </c>
      <c r="H124" s="46">
        <f t="shared" ref="H124" si="518">SUM(I124:J124)</f>
        <v>5360.6826325900001</v>
      </c>
      <c r="I124" s="46">
        <v>2679.9654808499999</v>
      </c>
      <c r="J124" s="46">
        <f t="shared" ref="J124" si="519">SUM(K124:M124)</f>
        <v>2680.7171517400002</v>
      </c>
      <c r="K124" s="46">
        <v>2113.30057016</v>
      </c>
      <c r="L124" s="46">
        <v>558.26916439000001</v>
      </c>
      <c r="M124" s="46">
        <v>9.1474171900000005</v>
      </c>
      <c r="N124" s="46">
        <f t="shared" ref="N124" si="520">SUM(O124:P124)</f>
        <v>2323.0632512299999</v>
      </c>
      <c r="O124" s="46">
        <v>566.47598496000001</v>
      </c>
      <c r="P124" s="46">
        <f t="shared" ref="P124" si="521">SUM(Q124:S124)</f>
        <v>1756.5872662700001</v>
      </c>
      <c r="Q124" s="46">
        <v>1131.20058404</v>
      </c>
      <c r="R124" s="46">
        <v>536.56409968000003</v>
      </c>
      <c r="S124" s="46">
        <v>88.822582550000007</v>
      </c>
      <c r="T124" s="46"/>
      <c r="U124" s="46"/>
      <c r="V124" s="46"/>
      <c r="W124" s="46"/>
      <c r="X124" s="46"/>
      <c r="Y124" s="46"/>
    </row>
    <row r="125" spans="1:25" hidden="1" outlineLevel="1" collapsed="1">
      <c r="A125" s="8">
        <v>44013</v>
      </c>
      <c r="B125" s="46">
        <v>7819.8358268900001</v>
      </c>
      <c r="C125" s="46">
        <f t="shared" ref="C125" si="522">I125+O125</f>
        <v>3309.7822636399997</v>
      </c>
      <c r="D125" s="46">
        <f t="shared" ref="D125" si="523">J125+P125</f>
        <v>4510.0535632499996</v>
      </c>
      <c r="E125" s="46">
        <f t="shared" ref="E125" si="524">K125+Q125</f>
        <v>3271.3392678999999</v>
      </c>
      <c r="F125" s="46">
        <f t="shared" ref="F125" si="525">L125+R125</f>
        <v>1133.6786634699999</v>
      </c>
      <c r="G125" s="46">
        <f t="shared" ref="G125" si="526">M125+S125</f>
        <v>105.03563188</v>
      </c>
      <c r="H125" s="46">
        <f t="shared" ref="H125" si="527">SUM(I125:J125)</f>
        <v>5371.4617712899999</v>
      </c>
      <c r="I125" s="46">
        <v>2682.3861127999999</v>
      </c>
      <c r="J125" s="46">
        <f t="shared" ref="J125" si="528">SUM(K125:M125)</f>
        <v>2689.07565849</v>
      </c>
      <c r="K125" s="46">
        <v>2102.42879567</v>
      </c>
      <c r="L125" s="46">
        <v>577.42093757999999</v>
      </c>
      <c r="M125" s="46">
        <v>9.2259252400000005</v>
      </c>
      <c r="N125" s="46">
        <f t="shared" ref="N125" si="529">SUM(O125:P125)</f>
        <v>2448.3740556000002</v>
      </c>
      <c r="O125" s="46">
        <v>627.39615084000002</v>
      </c>
      <c r="P125" s="46">
        <f t="shared" ref="P125" si="530">SUM(Q125:S125)</f>
        <v>1820.97790476</v>
      </c>
      <c r="Q125" s="46">
        <v>1168.9104722300001</v>
      </c>
      <c r="R125" s="46">
        <v>556.25772588999996</v>
      </c>
      <c r="S125" s="46">
        <v>95.809706640000002</v>
      </c>
      <c r="T125" s="46"/>
      <c r="U125" s="46"/>
      <c r="V125" s="46"/>
      <c r="W125" s="46"/>
      <c r="X125" s="46"/>
      <c r="Y125" s="46"/>
    </row>
    <row r="126" spans="1:25" hidden="1" outlineLevel="1" collapsed="1">
      <c r="A126" s="8">
        <v>44044</v>
      </c>
      <c r="B126" s="46">
        <v>7792.9945380999989</v>
      </c>
      <c r="C126" s="46">
        <f t="shared" ref="C126" si="531">I126+O126</f>
        <v>3312.3219094599999</v>
      </c>
      <c r="D126" s="46">
        <f t="shared" ref="D126" si="532">J126+P126</f>
        <v>4480.6726286399999</v>
      </c>
      <c r="E126" s="46">
        <f t="shared" ref="E126" si="533">K126+Q126</f>
        <v>3234.1264600000004</v>
      </c>
      <c r="F126" s="46">
        <f t="shared" ref="F126" si="534">L126+R126</f>
        <v>1140.83472274</v>
      </c>
      <c r="G126" s="46">
        <f t="shared" ref="G126" si="535">M126+S126</f>
        <v>105.7114459</v>
      </c>
      <c r="H126" s="46">
        <f t="shared" ref="H126" si="536">SUM(I126:J126)</f>
        <v>5346.9730297699998</v>
      </c>
      <c r="I126" s="46">
        <v>2657.9814184299998</v>
      </c>
      <c r="J126" s="46">
        <f t="shared" ref="J126" si="537">SUM(K126:M126)</f>
        <v>2688.99161134</v>
      </c>
      <c r="K126" s="46">
        <v>2089.9552532500002</v>
      </c>
      <c r="L126" s="46">
        <v>589.75353491999999</v>
      </c>
      <c r="M126" s="46">
        <v>9.2828231700000003</v>
      </c>
      <c r="N126" s="46">
        <f t="shared" ref="N126" si="538">SUM(O126:P126)</f>
        <v>2446.02150833</v>
      </c>
      <c r="O126" s="46">
        <v>654.34049102999995</v>
      </c>
      <c r="P126" s="46">
        <f t="shared" ref="P126" si="539">SUM(Q126:S126)</f>
        <v>1791.6810172999999</v>
      </c>
      <c r="Q126" s="46">
        <v>1144.17120675</v>
      </c>
      <c r="R126" s="46">
        <v>551.08118781999997</v>
      </c>
      <c r="S126" s="46">
        <v>96.428622730000001</v>
      </c>
      <c r="T126" s="46"/>
      <c r="U126" s="46"/>
      <c r="V126" s="46"/>
      <c r="W126" s="46"/>
      <c r="X126" s="46"/>
      <c r="Y126" s="46"/>
    </row>
    <row r="127" spans="1:25" hidden="1" outlineLevel="1" collapsed="1">
      <c r="A127" s="8">
        <v>44075</v>
      </c>
      <c r="B127" s="46">
        <v>7977.5115099900004</v>
      </c>
      <c r="C127" s="46">
        <f t="shared" ref="C127" si="540">I127+O127</f>
        <v>3478.68896696</v>
      </c>
      <c r="D127" s="46">
        <f t="shared" ref="D127" si="541">J127+P127</f>
        <v>4498.8225430299999</v>
      </c>
      <c r="E127" s="46">
        <f t="shared" ref="E127" si="542">K127+Q127</f>
        <v>3224.0597195399996</v>
      </c>
      <c r="F127" s="46">
        <f t="shared" ref="F127" si="543">L127+R127</f>
        <v>1165.67843328</v>
      </c>
      <c r="G127" s="46">
        <f t="shared" ref="G127" si="544">M127+S127</f>
        <v>109.08439021000001</v>
      </c>
      <c r="H127" s="46">
        <f t="shared" ref="H127" si="545">SUM(I127:J127)</f>
        <v>5490.9557450699995</v>
      </c>
      <c r="I127" s="46">
        <v>2809.1515942400001</v>
      </c>
      <c r="J127" s="46">
        <f t="shared" ref="J127" si="546">SUM(K127:M127)</f>
        <v>2681.8041508299998</v>
      </c>
      <c r="K127" s="46">
        <v>2064.8577597399999</v>
      </c>
      <c r="L127" s="46">
        <v>607.67916083</v>
      </c>
      <c r="M127" s="46">
        <v>9.2672302599999998</v>
      </c>
      <c r="N127" s="46">
        <f t="shared" ref="N127" si="547">SUM(O127:P127)</f>
        <v>2486.55576492</v>
      </c>
      <c r="O127" s="46">
        <v>669.53737272000001</v>
      </c>
      <c r="P127" s="46">
        <f t="shared" ref="P127" si="548">SUM(Q127:S127)</f>
        <v>1817.0183921999999</v>
      </c>
      <c r="Q127" s="46">
        <v>1159.2019597999999</v>
      </c>
      <c r="R127" s="46">
        <v>557.99927245000003</v>
      </c>
      <c r="S127" s="46">
        <v>99.817159950000004</v>
      </c>
      <c r="T127" s="46"/>
      <c r="U127" s="46"/>
      <c r="V127" s="46"/>
      <c r="W127" s="46"/>
      <c r="X127" s="46"/>
      <c r="Y127" s="46"/>
    </row>
    <row r="128" spans="1:25" hidden="1" outlineLevel="1" collapsed="1">
      <c r="A128" s="8">
        <v>44105</v>
      </c>
      <c r="B128" s="46">
        <v>8125.7167007400003</v>
      </c>
      <c r="C128" s="46">
        <f t="shared" ref="C128" si="549">I128+O128</f>
        <v>3614.1402823100002</v>
      </c>
      <c r="D128" s="46">
        <f t="shared" ref="D128" si="550">J128+P128</f>
        <v>4511.5764184299996</v>
      </c>
      <c r="E128" s="46">
        <f t="shared" ref="E128" si="551">K128+Q128</f>
        <v>3218.4040753999998</v>
      </c>
      <c r="F128" s="46">
        <f t="shared" ref="F128" si="552">L128+R128</f>
        <v>1182.82213766</v>
      </c>
      <c r="G128" s="46">
        <f t="shared" ref="G128" si="553">M128+S128</f>
        <v>110.35020537</v>
      </c>
      <c r="H128" s="46">
        <f t="shared" ref="H128" si="554">SUM(I128:J128)</f>
        <v>5625.0427611899995</v>
      </c>
      <c r="I128" s="46">
        <v>2927.3348092400001</v>
      </c>
      <c r="J128" s="46">
        <f t="shared" ref="J128" si="555">SUM(K128:M128)</f>
        <v>2697.7079519499998</v>
      </c>
      <c r="K128" s="46">
        <v>2065.4166930699998</v>
      </c>
      <c r="L128" s="46">
        <v>622.95254107999995</v>
      </c>
      <c r="M128" s="46">
        <v>9.3387177999999995</v>
      </c>
      <c r="N128" s="46">
        <f t="shared" ref="N128" si="556">SUM(O128:P128)</f>
        <v>2500.6739395499999</v>
      </c>
      <c r="O128" s="46">
        <v>686.80547306999995</v>
      </c>
      <c r="P128" s="46">
        <f t="shared" ref="P128" si="557">SUM(Q128:S128)</f>
        <v>1813.8684664800001</v>
      </c>
      <c r="Q128" s="46">
        <v>1152.9873823299999</v>
      </c>
      <c r="R128" s="46">
        <v>559.86959658000001</v>
      </c>
      <c r="S128" s="46">
        <v>101.01148757</v>
      </c>
      <c r="T128" s="46"/>
      <c r="U128" s="46"/>
      <c r="V128" s="46"/>
      <c r="W128" s="46"/>
      <c r="X128" s="46"/>
      <c r="Y128" s="46"/>
    </row>
    <row r="129" spans="1:25" hidden="1" outlineLevel="1" collapsed="1">
      <c r="A129" s="8">
        <v>44136</v>
      </c>
      <c r="B129" s="46">
        <v>8219.9157921299993</v>
      </c>
      <c r="C129" s="46">
        <f t="shared" ref="C129" si="558">I129+O129</f>
        <v>3711.29984874</v>
      </c>
      <c r="D129" s="46">
        <f t="shared" ref="D129" si="559">J129+P129</f>
        <v>4508.6159433900002</v>
      </c>
      <c r="E129" s="46">
        <f t="shared" ref="E129" si="560">K129+Q129</f>
        <v>3195.57833377</v>
      </c>
      <c r="F129" s="46">
        <f t="shared" ref="F129" si="561">L129+R129</f>
        <v>1199.9071158900001</v>
      </c>
      <c r="G129" s="46">
        <f t="shared" ref="G129" si="562">M129+S129</f>
        <v>113.13049373</v>
      </c>
      <c r="H129" s="46">
        <f t="shared" ref="H129" si="563">SUM(I129:J129)</f>
        <v>5698.6396972900002</v>
      </c>
      <c r="I129" s="46">
        <v>2997.0615782</v>
      </c>
      <c r="J129" s="46">
        <f t="shared" ref="J129" si="564">SUM(K129:M129)</f>
        <v>2701.5781190899997</v>
      </c>
      <c r="K129" s="46">
        <v>2046.9641999999999</v>
      </c>
      <c r="L129" s="46">
        <v>645.31757444000004</v>
      </c>
      <c r="M129" s="46">
        <v>9.29634465</v>
      </c>
      <c r="N129" s="46">
        <f t="shared" ref="N129" si="565">SUM(O129:P129)</f>
        <v>2521.27609484</v>
      </c>
      <c r="O129" s="46">
        <v>714.23827054000003</v>
      </c>
      <c r="P129" s="46">
        <f t="shared" ref="P129" si="566">SUM(Q129:S129)</f>
        <v>1807.0378243000002</v>
      </c>
      <c r="Q129" s="46">
        <v>1148.6141337700001</v>
      </c>
      <c r="R129" s="46">
        <v>554.58954144999996</v>
      </c>
      <c r="S129" s="46">
        <v>103.83414908</v>
      </c>
      <c r="T129" s="46"/>
      <c r="U129" s="46"/>
      <c r="V129" s="46"/>
      <c r="W129" s="46"/>
      <c r="X129" s="46"/>
      <c r="Y129" s="46"/>
    </row>
    <row r="130" spans="1:25" hidden="1" outlineLevel="1" collapsed="1">
      <c r="A130" s="8">
        <v>44166</v>
      </c>
      <c r="B130" s="46">
        <v>8430.6821595599995</v>
      </c>
      <c r="C130" s="46">
        <f t="shared" ref="C130" si="567">I130+O130</f>
        <v>4010.8444982000001</v>
      </c>
      <c r="D130" s="46">
        <f t="shared" ref="D130" si="568">J130+P130</f>
        <v>4419.8376613600003</v>
      </c>
      <c r="E130" s="46">
        <f t="shared" ref="E130" si="569">K130+Q130</f>
        <v>3163.7646733199999</v>
      </c>
      <c r="F130" s="46">
        <f t="shared" ref="F130" si="570">L130+R130</f>
        <v>1226.24421497</v>
      </c>
      <c r="G130" s="46">
        <f t="shared" ref="G130" si="571">M130+S130</f>
        <v>29.828773070000004</v>
      </c>
      <c r="H130" s="46">
        <f t="shared" ref="H130" si="572">SUM(I130:J130)</f>
        <v>6008.9286339800001</v>
      </c>
      <c r="I130" s="46">
        <v>3268.7468765100002</v>
      </c>
      <c r="J130" s="46">
        <f t="shared" ref="J130" si="573">SUM(K130:M130)</f>
        <v>2740.1817574700003</v>
      </c>
      <c r="K130" s="46">
        <v>2048.2678706199999</v>
      </c>
      <c r="L130" s="46">
        <v>682.53240527000003</v>
      </c>
      <c r="M130" s="46">
        <v>9.3814815800000009</v>
      </c>
      <c r="N130" s="46">
        <f t="shared" ref="N130" si="574">SUM(O130:P130)</f>
        <v>2421.7535255799999</v>
      </c>
      <c r="O130" s="46">
        <v>742.09762168999998</v>
      </c>
      <c r="P130" s="46">
        <f t="shared" ref="P130" si="575">SUM(Q130:S130)</f>
        <v>1679.65590389</v>
      </c>
      <c r="Q130" s="46">
        <v>1115.4968027</v>
      </c>
      <c r="R130" s="46">
        <v>543.7118097</v>
      </c>
      <c r="S130" s="46">
        <v>20.447291490000001</v>
      </c>
      <c r="T130" s="46"/>
      <c r="U130" s="46"/>
      <c r="V130" s="46"/>
      <c r="W130" s="46"/>
      <c r="X130" s="46"/>
      <c r="Y130" s="46"/>
    </row>
    <row r="131" spans="1:25" hidden="1" outlineLevel="1" collapsed="1">
      <c r="A131" s="8">
        <v>44197</v>
      </c>
      <c r="B131" s="46">
        <v>8320.21544928</v>
      </c>
      <c r="C131" s="46">
        <f t="shared" ref="C131" si="576">I131+O131</f>
        <v>3927.8267903199999</v>
      </c>
      <c r="D131" s="46">
        <f t="shared" ref="D131" si="577">J131+P131</f>
        <v>4392.3886589599997</v>
      </c>
      <c r="E131" s="46">
        <f t="shared" ref="E131" si="578">K131+Q131</f>
        <v>3143.9012984999999</v>
      </c>
      <c r="F131" s="46">
        <f t="shared" ref="F131" si="579">L131+R131</f>
        <v>1218.3240146799999</v>
      </c>
      <c r="G131" s="46">
        <f t="shared" ref="G131" si="580">M131+S131</f>
        <v>30.16334578</v>
      </c>
      <c r="H131" s="46">
        <f t="shared" ref="H131" si="581">SUM(I131:J131)</f>
        <v>5929.1615699799995</v>
      </c>
      <c r="I131" s="46">
        <v>3176.9246109599999</v>
      </c>
      <c r="J131" s="46">
        <f t="shared" ref="J131" si="582">SUM(K131:M131)</f>
        <v>2752.2369590199996</v>
      </c>
      <c r="K131" s="46">
        <v>2050.3263117299998</v>
      </c>
      <c r="L131" s="46">
        <v>692.14678035999998</v>
      </c>
      <c r="M131" s="46">
        <v>9.7638669300000007</v>
      </c>
      <c r="N131" s="46">
        <f t="shared" ref="N131" si="583">SUM(O131:P131)</f>
        <v>2391.0538792999996</v>
      </c>
      <c r="O131" s="46">
        <v>750.90217935999999</v>
      </c>
      <c r="P131" s="46">
        <f t="shared" ref="P131" si="584">SUM(Q131:S131)</f>
        <v>1640.1516999399998</v>
      </c>
      <c r="Q131" s="46">
        <v>1093.5749867699999</v>
      </c>
      <c r="R131" s="46">
        <v>526.17723432000003</v>
      </c>
      <c r="S131" s="46">
        <v>20.399478850000001</v>
      </c>
      <c r="T131" s="46"/>
      <c r="U131" s="46"/>
      <c r="V131" s="46"/>
      <c r="W131" s="46"/>
      <c r="X131" s="46"/>
      <c r="Y131" s="46"/>
    </row>
    <row r="132" spans="1:25" hidden="1" outlineLevel="1" collapsed="1">
      <c r="A132" s="8">
        <v>44228</v>
      </c>
      <c r="B132" s="46">
        <v>8341.2488231799998</v>
      </c>
      <c r="C132" s="46">
        <f t="shared" ref="C132" si="585">I132+O132</f>
        <v>3936.8538263800001</v>
      </c>
      <c r="D132" s="46">
        <f t="shared" ref="D132" si="586">J132+P132</f>
        <v>4404.3949967999997</v>
      </c>
      <c r="E132" s="46">
        <f t="shared" ref="E132" si="587">K132+Q132</f>
        <v>3123.3956916800003</v>
      </c>
      <c r="F132" s="46">
        <f t="shared" ref="F132" si="588">L132+R132</f>
        <v>1249.4893852099999</v>
      </c>
      <c r="G132" s="46">
        <f t="shared" ref="G132" si="589">M132+S132</f>
        <v>31.509919910000001</v>
      </c>
      <c r="H132" s="46">
        <f t="shared" ref="H132" si="590">SUM(I132:J132)</f>
        <v>5972.0211524999995</v>
      </c>
      <c r="I132" s="46">
        <v>3197.29822453</v>
      </c>
      <c r="J132" s="46">
        <f t="shared" ref="J132" si="591">SUM(K132:M132)</f>
        <v>2774.72292797</v>
      </c>
      <c r="K132" s="46">
        <v>2065.3516972500001</v>
      </c>
      <c r="L132" s="46">
        <v>698.58576088999996</v>
      </c>
      <c r="M132" s="46">
        <v>10.78546983</v>
      </c>
      <c r="N132" s="46">
        <f t="shared" ref="N132" si="592">SUM(O132:P132)</f>
        <v>2369.2276706799998</v>
      </c>
      <c r="O132" s="46">
        <v>739.55560185000002</v>
      </c>
      <c r="P132" s="46">
        <f t="shared" ref="P132" si="593">SUM(Q132:S132)</f>
        <v>1629.6720688299999</v>
      </c>
      <c r="Q132" s="46">
        <v>1058.0439944300001</v>
      </c>
      <c r="R132" s="46">
        <v>550.90362431999995</v>
      </c>
      <c r="S132" s="46">
        <v>20.72445008</v>
      </c>
      <c r="T132" s="46"/>
      <c r="U132" s="46"/>
      <c r="V132" s="46"/>
      <c r="W132" s="46"/>
      <c r="X132" s="46"/>
      <c r="Y132" s="46"/>
    </row>
    <row r="133" spans="1:25" hidden="1" outlineLevel="1" collapsed="1">
      <c r="A133" s="8">
        <v>44256</v>
      </c>
      <c r="B133" s="46">
        <v>8331.3706091799995</v>
      </c>
      <c r="C133" s="46">
        <f t="shared" ref="C133" si="594">I133+O133</f>
        <v>3969.42203556</v>
      </c>
      <c r="D133" s="46">
        <f t="shared" ref="D133" si="595">J133+P133</f>
        <v>4361.9485736199995</v>
      </c>
      <c r="E133" s="46">
        <f t="shared" ref="E133" si="596">K133+Q133</f>
        <v>3084.97757017</v>
      </c>
      <c r="F133" s="46">
        <f t="shared" ref="F133" si="597">L133+R133</f>
        <v>1243.5007240499999</v>
      </c>
      <c r="G133" s="46">
        <f t="shared" ref="G133" si="598">M133+S133</f>
        <v>33.470279399999995</v>
      </c>
      <c r="H133" s="46">
        <f t="shared" ref="H133" si="599">SUM(I133:J133)</f>
        <v>6005.7077568699997</v>
      </c>
      <c r="I133" s="46">
        <v>3212.19001776</v>
      </c>
      <c r="J133" s="46">
        <f t="shared" ref="J133" si="600">SUM(K133:M133)</f>
        <v>2793.5177391099996</v>
      </c>
      <c r="K133" s="46">
        <v>2072.7855345399998</v>
      </c>
      <c r="L133" s="46">
        <v>709.70375560000002</v>
      </c>
      <c r="M133" s="46">
        <v>11.028448969999999</v>
      </c>
      <c r="N133" s="46">
        <f t="shared" ref="N133" si="601">SUM(O133:P133)</f>
        <v>2325.6628523099998</v>
      </c>
      <c r="O133" s="46">
        <v>757.23201779999999</v>
      </c>
      <c r="P133" s="46">
        <f t="shared" ref="P133" si="602">SUM(Q133:S133)</f>
        <v>1568.4308345100001</v>
      </c>
      <c r="Q133" s="46">
        <v>1012.19203563</v>
      </c>
      <c r="R133" s="46">
        <v>533.79696845000001</v>
      </c>
      <c r="S133" s="46">
        <v>22.44183043</v>
      </c>
      <c r="T133" s="46"/>
      <c r="U133" s="46"/>
      <c r="V133" s="46"/>
      <c r="W133" s="46"/>
      <c r="X133" s="46"/>
      <c r="Y133" s="46"/>
    </row>
    <row r="134" spans="1:25" hidden="1" outlineLevel="1" collapsed="1">
      <c r="A134" s="8">
        <v>44287</v>
      </c>
      <c r="B134" s="46">
        <v>8505.5554274499991</v>
      </c>
      <c r="C134" s="46">
        <f t="shared" ref="C134" si="603">I134+O134</f>
        <v>4138.0180046400001</v>
      </c>
      <c r="D134" s="46">
        <f t="shared" ref="D134" si="604">J134+P134</f>
        <v>4367.53742281</v>
      </c>
      <c r="E134" s="46">
        <f t="shared" ref="E134" si="605">K134+Q134</f>
        <v>3050.5238050099997</v>
      </c>
      <c r="F134" s="46">
        <f t="shared" ref="F134" si="606">L134+R134</f>
        <v>1282.6841255200002</v>
      </c>
      <c r="G134" s="46">
        <f t="shared" ref="G134" si="607">M134+S134</f>
        <v>34.329492279999997</v>
      </c>
      <c r="H134" s="46">
        <f t="shared" ref="H134" si="608">SUM(I134:J134)</f>
        <v>6178.0530157600006</v>
      </c>
      <c r="I134" s="46">
        <v>3359.3830113700001</v>
      </c>
      <c r="J134" s="46">
        <f t="shared" ref="J134" si="609">SUM(K134:M134)</f>
        <v>2818.67000439</v>
      </c>
      <c r="K134" s="46">
        <v>2074.8954596799999</v>
      </c>
      <c r="L134" s="46">
        <v>732.43614104000005</v>
      </c>
      <c r="M134" s="46">
        <v>11.33840367</v>
      </c>
      <c r="N134" s="46">
        <f t="shared" ref="N134" si="610">SUM(O134:P134)</f>
        <v>2327.5024116899999</v>
      </c>
      <c r="O134" s="46">
        <v>778.63499327</v>
      </c>
      <c r="P134" s="46">
        <f t="shared" ref="P134" si="611">SUM(Q134:S134)</f>
        <v>1548.8674184199999</v>
      </c>
      <c r="Q134" s="46">
        <v>975.62834533</v>
      </c>
      <c r="R134" s="46">
        <v>550.24798448000001</v>
      </c>
      <c r="S134" s="46">
        <v>22.991088609999998</v>
      </c>
      <c r="T134" s="46"/>
      <c r="U134" s="46"/>
      <c r="V134" s="46"/>
      <c r="W134" s="46"/>
      <c r="X134" s="46"/>
      <c r="Y134" s="46"/>
    </row>
    <row r="135" spans="1:25" hidden="1" outlineLevel="1" collapsed="1">
      <c r="A135" s="8">
        <v>44317</v>
      </c>
      <c r="B135" s="46">
        <v>8432.5851184700005</v>
      </c>
      <c r="C135" s="46">
        <f t="shared" ref="C135" si="612">I135+O135</f>
        <v>4128.7732546200004</v>
      </c>
      <c r="D135" s="46">
        <f t="shared" ref="D135" si="613">J135+P135</f>
        <v>4303.81186385</v>
      </c>
      <c r="E135" s="46">
        <f t="shared" ref="E135" si="614">K135+Q135</f>
        <v>2988.6808001500003</v>
      </c>
      <c r="F135" s="46">
        <f t="shared" ref="F135" si="615">L135+R135</f>
        <v>1280.4880755099998</v>
      </c>
      <c r="G135" s="46">
        <f t="shared" ref="G135" si="616">M135+S135</f>
        <v>34.642988189999997</v>
      </c>
      <c r="H135" s="46">
        <f t="shared" ref="H135" si="617">SUM(I135:J135)</f>
        <v>6138.4471403699999</v>
      </c>
      <c r="I135" s="46">
        <v>3328.6684224800001</v>
      </c>
      <c r="J135" s="46">
        <f t="shared" ref="J135" si="618">SUM(K135:M135)</f>
        <v>2809.7787178899998</v>
      </c>
      <c r="K135" s="46">
        <v>2060.7250880900001</v>
      </c>
      <c r="L135" s="46">
        <v>737.40306242999998</v>
      </c>
      <c r="M135" s="46">
        <v>11.650567369999999</v>
      </c>
      <c r="N135" s="46">
        <f t="shared" ref="N135" si="619">SUM(O135:P135)</f>
        <v>2294.1379781000001</v>
      </c>
      <c r="O135" s="46">
        <v>800.10483213999998</v>
      </c>
      <c r="P135" s="46">
        <f t="shared" ref="P135" si="620">SUM(Q135:S135)</f>
        <v>1494.03314596</v>
      </c>
      <c r="Q135" s="46">
        <v>927.95571206</v>
      </c>
      <c r="R135" s="46">
        <v>543.08501307999995</v>
      </c>
      <c r="S135" s="46">
        <v>22.99242082</v>
      </c>
      <c r="T135" s="46"/>
      <c r="U135" s="46"/>
      <c r="V135" s="46"/>
      <c r="W135" s="46"/>
      <c r="X135" s="46"/>
      <c r="Y135" s="46"/>
    </row>
    <row r="136" spans="1:25" hidden="1" outlineLevel="1" collapsed="1">
      <c r="A136" s="8">
        <v>44348</v>
      </c>
      <c r="B136" s="46">
        <v>8608.0167143500003</v>
      </c>
      <c r="C136" s="46">
        <f t="shared" ref="C136" si="621">I136+O136</f>
        <v>4365.5951608699997</v>
      </c>
      <c r="D136" s="46">
        <f t="shared" ref="D136" si="622">J136+P136</f>
        <v>4242.4215534800005</v>
      </c>
      <c r="E136" s="46">
        <f t="shared" ref="E136" si="623">K136+Q136</f>
        <v>2930.9423202800003</v>
      </c>
      <c r="F136" s="46">
        <f t="shared" ref="F136" si="624">L136+R136</f>
        <v>1276.0216586900001</v>
      </c>
      <c r="G136" s="46">
        <f t="shared" ref="G136" si="625">M136+S136</f>
        <v>35.457574510000001</v>
      </c>
      <c r="H136" s="46">
        <f t="shared" ref="H136" si="626">SUM(I136:J136)</f>
        <v>6364.5787080600003</v>
      </c>
      <c r="I136" s="46">
        <v>3547.0075729999999</v>
      </c>
      <c r="J136" s="46">
        <f t="shared" ref="J136" si="627">SUM(K136:M136)</f>
        <v>2817.57113506</v>
      </c>
      <c r="K136" s="46">
        <v>2053.8010232400002</v>
      </c>
      <c r="L136" s="46">
        <v>751.88719057000003</v>
      </c>
      <c r="M136" s="46">
        <v>11.882921250000001</v>
      </c>
      <c r="N136" s="46">
        <f t="shared" ref="N136" si="628">SUM(O136:P136)</f>
        <v>2243.43800629</v>
      </c>
      <c r="O136" s="46">
        <v>818.58758786999999</v>
      </c>
      <c r="P136" s="46">
        <f t="shared" ref="P136" si="629">SUM(Q136:S136)</f>
        <v>1424.8504184200001</v>
      </c>
      <c r="Q136" s="46">
        <v>877.14129704000004</v>
      </c>
      <c r="R136" s="46">
        <v>524.13446811999995</v>
      </c>
      <c r="S136" s="46">
        <v>23.574653260000002</v>
      </c>
      <c r="T136" s="46"/>
      <c r="U136" s="46"/>
      <c r="V136" s="46"/>
      <c r="W136" s="46"/>
      <c r="X136" s="46"/>
      <c r="Y136" s="46"/>
    </row>
    <row r="137" spans="1:25" hidden="1" outlineLevel="1" collapsed="1">
      <c r="A137" s="8">
        <v>44378</v>
      </c>
      <c r="B137" s="46">
        <v>8509.3881151799997</v>
      </c>
      <c r="C137" s="46">
        <f t="shared" ref="C137" si="630">I137+O137</f>
        <v>4310.3359969599996</v>
      </c>
      <c r="D137" s="46">
        <f t="shared" ref="D137" si="631">J137+P137</f>
        <v>4199.05211822</v>
      </c>
      <c r="E137" s="46">
        <f t="shared" ref="E137" si="632">K137+Q137</f>
        <v>2890.34722263</v>
      </c>
      <c r="F137" s="46">
        <f t="shared" ref="F137" si="633">L137+R137</f>
        <v>1271.1921604300001</v>
      </c>
      <c r="G137" s="46">
        <f t="shared" ref="G137" si="634">M137+S137</f>
        <v>37.512735160000005</v>
      </c>
      <c r="H137" s="46">
        <f t="shared" ref="H137" si="635">SUM(I137:J137)</f>
        <v>6239.40729956</v>
      </c>
      <c r="I137" s="46">
        <v>3422.8750011299999</v>
      </c>
      <c r="J137" s="46">
        <f t="shared" ref="J137" si="636">SUM(K137:M137)</f>
        <v>2816.5322984300001</v>
      </c>
      <c r="K137" s="46">
        <v>2031.11006103</v>
      </c>
      <c r="L137" s="46">
        <v>773.43406212000002</v>
      </c>
      <c r="M137" s="46">
        <v>11.98817528</v>
      </c>
      <c r="N137" s="46">
        <f t="shared" ref="N137" si="637">SUM(O137:P137)</f>
        <v>2269.9808156199997</v>
      </c>
      <c r="O137" s="46">
        <v>887.46099583</v>
      </c>
      <c r="P137" s="46">
        <f t="shared" ref="P137" si="638">SUM(Q137:S137)</f>
        <v>1382.5198197899999</v>
      </c>
      <c r="Q137" s="46">
        <v>859.23716160000004</v>
      </c>
      <c r="R137" s="46">
        <v>497.75809830999998</v>
      </c>
      <c r="S137" s="46">
        <v>25.524559880000002</v>
      </c>
      <c r="T137" s="46"/>
      <c r="U137" s="46"/>
      <c r="V137" s="46"/>
      <c r="W137" s="46"/>
      <c r="X137" s="46"/>
      <c r="Y137" s="46"/>
    </row>
    <row r="138" spans="1:25" hidden="1" outlineLevel="1" collapsed="1">
      <c r="A138" s="8">
        <v>44409</v>
      </c>
      <c r="B138" s="46">
        <v>8417.4638261500004</v>
      </c>
      <c r="C138" s="46">
        <f t="shared" ref="C138" si="639">I138+O138</f>
        <v>4240.6884268499998</v>
      </c>
      <c r="D138" s="46">
        <f t="shared" ref="D138" si="640">J138+P138</f>
        <v>4176.7753993000006</v>
      </c>
      <c r="E138" s="46">
        <f t="shared" ref="E138" si="641">K138+Q138</f>
        <v>2863.0970443400001</v>
      </c>
      <c r="F138" s="46">
        <f t="shared" ref="F138" si="642">L138+R138</f>
        <v>1274.4161624799999</v>
      </c>
      <c r="G138" s="46">
        <f t="shared" ref="G138" si="643">M138+S138</f>
        <v>39.262192480000003</v>
      </c>
      <c r="H138" s="46">
        <f t="shared" ref="H138" si="644">SUM(I138:J138)</f>
        <v>6178.3817483399998</v>
      </c>
      <c r="I138" s="46">
        <v>3379.5487574399999</v>
      </c>
      <c r="J138" s="46">
        <f t="shared" ref="J138" si="645">SUM(K138:M138)</f>
        <v>2798.8329909000004</v>
      </c>
      <c r="K138" s="46">
        <v>1999.39149757</v>
      </c>
      <c r="L138" s="46">
        <v>787.01778360000003</v>
      </c>
      <c r="M138" s="46">
        <v>12.423709730000001</v>
      </c>
      <c r="N138" s="46">
        <f t="shared" ref="N138" si="646">SUM(O138:P138)</f>
        <v>2239.0820778099996</v>
      </c>
      <c r="O138" s="46">
        <v>861.13966941000001</v>
      </c>
      <c r="P138" s="46">
        <f t="shared" ref="P138" si="647">SUM(Q138:S138)</f>
        <v>1377.9424083999997</v>
      </c>
      <c r="Q138" s="46">
        <v>863.70554676999996</v>
      </c>
      <c r="R138" s="46">
        <v>487.39837888</v>
      </c>
      <c r="S138" s="46">
        <v>26.838482750000001</v>
      </c>
      <c r="T138" s="46"/>
      <c r="U138" s="46"/>
      <c r="V138" s="46"/>
      <c r="W138" s="46"/>
      <c r="X138" s="46"/>
      <c r="Y138" s="46"/>
    </row>
    <row r="139" spans="1:25" hidden="1" outlineLevel="1" collapsed="1">
      <c r="A139" s="8">
        <v>44440</v>
      </c>
      <c r="B139" s="46">
        <v>8474.6359340300005</v>
      </c>
      <c r="C139" s="46">
        <f t="shared" ref="C139" si="648">I139+O139</f>
        <v>4318.4411719899999</v>
      </c>
      <c r="D139" s="46">
        <f t="shared" ref="D139" si="649">J139+P139</f>
        <v>4156.1947620399997</v>
      </c>
      <c r="E139" s="46">
        <f t="shared" ref="E139" si="650">K139+Q139</f>
        <v>2835.8219195800002</v>
      </c>
      <c r="F139" s="46">
        <f t="shared" ref="F139" si="651">L139+R139</f>
        <v>1280.72246604</v>
      </c>
      <c r="G139" s="46">
        <f t="shared" ref="G139" si="652">M139+S139</f>
        <v>39.650376420000001</v>
      </c>
      <c r="H139" s="46">
        <f t="shared" ref="H139" si="653">SUM(I139:J139)</f>
        <v>6252.5279998799997</v>
      </c>
      <c r="I139" s="46">
        <v>3443.4991722599998</v>
      </c>
      <c r="J139" s="46">
        <f t="shared" ref="J139" si="654">SUM(K139:M139)</f>
        <v>2809.0288276199999</v>
      </c>
      <c r="K139" s="46">
        <v>1987.1929911</v>
      </c>
      <c r="L139" s="46">
        <v>809.29765098999997</v>
      </c>
      <c r="M139" s="46">
        <v>12.53818553</v>
      </c>
      <c r="N139" s="46">
        <f t="shared" ref="N139" si="655">SUM(O139:P139)</f>
        <v>2222.1079341499999</v>
      </c>
      <c r="O139" s="46">
        <v>874.94199973000002</v>
      </c>
      <c r="P139" s="46">
        <f t="shared" ref="P139" si="656">SUM(Q139:S139)</f>
        <v>1347.16593442</v>
      </c>
      <c r="Q139" s="46">
        <v>848.62892848000001</v>
      </c>
      <c r="R139" s="46">
        <v>471.42481505000001</v>
      </c>
      <c r="S139" s="46">
        <v>27.112190890000001</v>
      </c>
      <c r="T139" s="46"/>
      <c r="U139" s="46"/>
      <c r="V139" s="46"/>
      <c r="W139" s="46"/>
      <c r="X139" s="46"/>
      <c r="Y139" s="46"/>
    </row>
    <row r="140" spans="1:25" hidden="1" outlineLevel="1" collapsed="1">
      <c r="A140" s="8">
        <v>44470</v>
      </c>
      <c r="B140" s="46">
        <v>8503.8064826699992</v>
      </c>
      <c r="C140" s="46">
        <f t="shared" ref="C140" si="657">I140+O140</f>
        <v>4360.98999362</v>
      </c>
      <c r="D140" s="46">
        <f t="shared" ref="D140" si="658">J140+P140</f>
        <v>4142.8164890499993</v>
      </c>
      <c r="E140" s="46">
        <f t="shared" ref="E140" si="659">K140+Q140</f>
        <v>2819.9751673400001</v>
      </c>
      <c r="F140" s="46">
        <f t="shared" ref="F140" si="660">L140+R140</f>
        <v>1282.8029059999999</v>
      </c>
      <c r="G140" s="46">
        <f t="shared" ref="G140" si="661">M140+S140</f>
        <v>40.038415710000002</v>
      </c>
      <c r="H140" s="46">
        <f t="shared" ref="H140" si="662">SUM(I140:J140)</f>
        <v>6244.8097277500001</v>
      </c>
      <c r="I140" s="46">
        <v>3431.5851021899998</v>
      </c>
      <c r="J140" s="46">
        <f t="shared" ref="J140" si="663">SUM(K140:M140)</f>
        <v>2813.2246255599998</v>
      </c>
      <c r="K140" s="46">
        <v>1969.9257686999999</v>
      </c>
      <c r="L140" s="46">
        <v>830.73262641999997</v>
      </c>
      <c r="M140" s="46">
        <v>12.56623044</v>
      </c>
      <c r="N140" s="46">
        <f t="shared" ref="N140" si="664">SUM(O140:P140)</f>
        <v>2258.9967549200001</v>
      </c>
      <c r="O140" s="46">
        <v>929.40489143000002</v>
      </c>
      <c r="P140" s="46">
        <f t="shared" ref="P140" si="665">SUM(Q140:S140)</f>
        <v>1329.5918634899999</v>
      </c>
      <c r="Q140" s="46">
        <v>850.04939864000005</v>
      </c>
      <c r="R140" s="46">
        <v>452.07027957999998</v>
      </c>
      <c r="S140" s="46">
        <v>27.472185270000001</v>
      </c>
      <c r="T140" s="46"/>
      <c r="U140" s="46"/>
      <c r="V140" s="46"/>
      <c r="W140" s="46"/>
      <c r="X140" s="46"/>
      <c r="Y140" s="46"/>
    </row>
    <row r="141" spans="1:25" hidden="1" outlineLevel="1" collapsed="1">
      <c r="A141" s="8">
        <v>44501</v>
      </c>
      <c r="B141" s="46">
        <v>8658.0901096800008</v>
      </c>
      <c r="C141" s="46">
        <f t="shared" ref="C141" si="666">I141+O141</f>
        <v>4476.5547656300005</v>
      </c>
      <c r="D141" s="46">
        <f t="shared" ref="D141" si="667">J141+P141</f>
        <v>4181.5353440500003</v>
      </c>
      <c r="E141" s="46">
        <f t="shared" ref="E141" si="668">K141+Q141</f>
        <v>2828.3125097800003</v>
      </c>
      <c r="F141" s="46">
        <f t="shared" ref="F141" si="669">L141+R141</f>
        <v>1313.7308166400001</v>
      </c>
      <c r="G141" s="46">
        <f t="shared" ref="G141" si="670">M141+S141</f>
        <v>39.492017629999999</v>
      </c>
      <c r="H141" s="46">
        <f t="shared" ref="H141" si="671">SUM(I141:J141)</f>
        <v>6362.7818950500005</v>
      </c>
      <c r="I141" s="46">
        <v>3519.6329425600002</v>
      </c>
      <c r="J141" s="46">
        <f t="shared" ref="J141" si="672">SUM(K141:M141)</f>
        <v>2843.1489524899998</v>
      </c>
      <c r="K141" s="46">
        <v>1977.69845779</v>
      </c>
      <c r="L141" s="46">
        <v>853.24108418000003</v>
      </c>
      <c r="M141" s="46">
        <v>12.20941052</v>
      </c>
      <c r="N141" s="46">
        <f t="shared" ref="N141" si="673">SUM(O141:P141)</f>
        <v>2295.3082146300003</v>
      </c>
      <c r="O141" s="46">
        <v>956.92182306999996</v>
      </c>
      <c r="P141" s="46">
        <f t="shared" ref="P141" si="674">SUM(Q141:S141)</f>
        <v>1338.3863915600002</v>
      </c>
      <c r="Q141" s="46">
        <v>850.61405199000001</v>
      </c>
      <c r="R141" s="46">
        <v>460.48973246000003</v>
      </c>
      <c r="S141" s="46">
        <v>27.282607110000001</v>
      </c>
      <c r="T141" s="46"/>
      <c r="U141" s="46"/>
      <c r="V141" s="46"/>
      <c r="W141" s="46"/>
      <c r="X141" s="46"/>
      <c r="Y141" s="46"/>
    </row>
    <row r="142" spans="1:25" hidden="1" outlineLevel="1" collapsed="1">
      <c r="A142" s="8">
        <v>44531</v>
      </c>
      <c r="B142" s="46">
        <v>9148.835687660001</v>
      </c>
      <c r="C142" s="46">
        <f t="shared" ref="C142" si="675">I142+O142</f>
        <v>4983.6913709299997</v>
      </c>
      <c r="D142" s="46">
        <f t="shared" ref="D142" si="676">J142+P142</f>
        <v>4165.1443167300004</v>
      </c>
      <c r="E142" s="46">
        <f t="shared" ref="E142" si="677">K142+Q142</f>
        <v>2786.4709224500002</v>
      </c>
      <c r="F142" s="46">
        <f t="shared" ref="F142" si="678">L142+R142</f>
        <v>1341.1116129699999</v>
      </c>
      <c r="G142" s="46">
        <f t="shared" ref="G142" si="679">M142+S142</f>
        <v>37.561781310000001</v>
      </c>
      <c r="H142" s="46">
        <f t="shared" ref="H142" si="680">SUM(I142:J142)</f>
        <v>6901.22855282</v>
      </c>
      <c r="I142" s="46">
        <v>4040.4352448300001</v>
      </c>
      <c r="J142" s="46">
        <f t="shared" ref="J142" si="681">SUM(K142:M142)</f>
        <v>2860.7933079899999</v>
      </c>
      <c r="K142" s="46">
        <v>1964.6666451900001</v>
      </c>
      <c r="L142" s="46">
        <v>884.75561411000001</v>
      </c>
      <c r="M142" s="46">
        <v>11.37104869</v>
      </c>
      <c r="N142" s="46">
        <f t="shared" ref="N142" si="682">SUM(O142:P142)</f>
        <v>2247.6071348400001</v>
      </c>
      <c r="O142" s="46">
        <v>943.25612609999996</v>
      </c>
      <c r="P142" s="46">
        <f t="shared" ref="P142" si="683">SUM(Q142:S142)</f>
        <v>1304.3510087400002</v>
      </c>
      <c r="Q142" s="46">
        <v>821.80427726000005</v>
      </c>
      <c r="R142" s="46">
        <v>456.35599886</v>
      </c>
      <c r="S142" s="46">
        <v>26.190732619999999</v>
      </c>
      <c r="T142" s="46"/>
      <c r="U142" s="46"/>
      <c r="V142" s="46"/>
      <c r="W142" s="46"/>
      <c r="X142" s="46"/>
      <c r="Y142" s="46"/>
    </row>
    <row r="143" spans="1:25" hidden="1" outlineLevel="1" collapsed="1">
      <c r="A143" s="8">
        <v>44562</v>
      </c>
      <c r="B143" s="46">
        <v>8746.2506332100002</v>
      </c>
      <c r="C143" s="46">
        <f t="shared" ref="C143" si="684">I143+O143</f>
        <v>4579.7129167700004</v>
      </c>
      <c r="D143" s="46">
        <f t="shared" ref="D143" si="685">J143+P143</f>
        <v>4166.5377164400006</v>
      </c>
      <c r="E143" s="46">
        <f t="shared" ref="E143" si="686">K143+Q143</f>
        <v>2752.93434914</v>
      </c>
      <c r="F143" s="46">
        <f t="shared" ref="F143" si="687">L143+R143</f>
        <v>1374.0048671899999</v>
      </c>
      <c r="G143" s="46">
        <f t="shared" ref="G143" si="688">M143+S143</f>
        <v>39.598500110000003</v>
      </c>
      <c r="H143" s="46">
        <f t="shared" ref="H143" si="689">SUM(I143:J143)</f>
        <v>6415.554478940001</v>
      </c>
      <c r="I143" s="46">
        <v>3560.5677324100002</v>
      </c>
      <c r="J143" s="46">
        <f t="shared" ref="J143" si="690">SUM(K143:M143)</f>
        <v>2854.9867465300003</v>
      </c>
      <c r="K143" s="46">
        <v>1944.0976271699999</v>
      </c>
      <c r="L143" s="46">
        <v>899.70645530000002</v>
      </c>
      <c r="M143" s="46">
        <v>11.18266406</v>
      </c>
      <c r="N143" s="46">
        <f t="shared" ref="N143" si="691">SUM(O143:P143)</f>
        <v>2330.6961542700001</v>
      </c>
      <c r="O143" s="46">
        <v>1019.14518436</v>
      </c>
      <c r="P143" s="46">
        <f t="shared" ref="P143" si="692">SUM(Q143:S143)</f>
        <v>1311.55096991</v>
      </c>
      <c r="Q143" s="46">
        <v>808.83672196999999</v>
      </c>
      <c r="R143" s="46">
        <v>474.29841189000001</v>
      </c>
      <c r="S143" s="46">
        <v>28.415836049999999</v>
      </c>
      <c r="T143" s="46"/>
      <c r="U143" s="46"/>
      <c r="V143" s="46"/>
      <c r="W143" s="46"/>
      <c r="X143" s="46"/>
      <c r="Y143" s="46"/>
    </row>
    <row r="144" spans="1:25" hidden="1" outlineLevel="1" collapsed="1">
      <c r="A144" s="8">
        <v>44593</v>
      </c>
      <c r="B144" s="46">
        <v>8575.7933036299983</v>
      </c>
      <c r="C144" s="46">
        <f t="shared" ref="C144" si="693">I144+O144</f>
        <v>4554.9260402399996</v>
      </c>
      <c r="D144" s="46">
        <f t="shared" ref="D144" si="694">J144+P144</f>
        <v>4020.8672633900001</v>
      </c>
      <c r="E144" s="46">
        <f t="shared" ref="E144" si="695">K144+Q144</f>
        <v>2647.04545465</v>
      </c>
      <c r="F144" s="46">
        <f t="shared" ref="F144" si="696">L144+R144</f>
        <v>1333.66602453</v>
      </c>
      <c r="G144" s="46">
        <f t="shared" ref="G144" si="697">M144+S144</f>
        <v>40.15578421</v>
      </c>
      <c r="H144" s="46">
        <f t="shared" ref="H144" si="698">SUM(I144:J144)</f>
        <v>6346.8982883499993</v>
      </c>
      <c r="I144" s="46">
        <v>3558.3990982599998</v>
      </c>
      <c r="J144" s="46">
        <f t="shared" ref="J144" si="699">SUM(K144:M144)</f>
        <v>2788.49919009</v>
      </c>
      <c r="K144" s="46">
        <v>1886.5985730800001</v>
      </c>
      <c r="L144" s="46">
        <v>890.24409211</v>
      </c>
      <c r="M144" s="46">
        <v>11.656524900000001</v>
      </c>
      <c r="N144" s="46">
        <f t="shared" ref="N144" si="700">SUM(O144:P144)</f>
        <v>2228.8950152799998</v>
      </c>
      <c r="O144" s="46">
        <v>996.52694197999995</v>
      </c>
      <c r="P144" s="46">
        <f t="shared" ref="P144" si="701">SUM(Q144:S144)</f>
        <v>1232.3680733000001</v>
      </c>
      <c r="Q144" s="46">
        <v>760.44688156999996</v>
      </c>
      <c r="R144" s="46">
        <v>443.42193242000002</v>
      </c>
      <c r="S144" s="46">
        <v>28.499259309999999</v>
      </c>
      <c r="T144" s="46"/>
      <c r="U144" s="46"/>
      <c r="V144" s="46"/>
      <c r="W144" s="46"/>
      <c r="X144" s="46"/>
      <c r="Y144" s="46"/>
    </row>
    <row r="145" spans="1:25" hidden="1" outlineLevel="1" collapsed="1">
      <c r="A145" s="8">
        <v>44621</v>
      </c>
      <c r="B145" s="46">
        <v>9095.8300588900001</v>
      </c>
      <c r="C145" s="46">
        <f t="shared" ref="C145" si="702">I145+O145</f>
        <v>5334.5233574100002</v>
      </c>
      <c r="D145" s="46">
        <f t="shared" ref="D145" si="703">J145+P145</f>
        <v>3761.3067014799999</v>
      </c>
      <c r="E145" s="46">
        <f t="shared" ref="E145" si="704">K145+Q145</f>
        <v>2439.3182111699998</v>
      </c>
      <c r="F145" s="46">
        <f t="shared" ref="F145" si="705">L145+R145</f>
        <v>1281.9746587</v>
      </c>
      <c r="G145" s="46">
        <f t="shared" ref="G145" si="706">M145+S145</f>
        <v>40.013831610000004</v>
      </c>
      <c r="H145" s="46">
        <f t="shared" ref="H145" si="707">SUM(I145:J145)</f>
        <v>6924.3169097699993</v>
      </c>
      <c r="I145" s="46">
        <v>4260.2985062799999</v>
      </c>
      <c r="J145" s="46">
        <f t="shared" ref="J145" si="708">SUM(K145:M145)</f>
        <v>2664.0184034899999</v>
      </c>
      <c r="K145" s="46">
        <v>1773.8547884899999</v>
      </c>
      <c r="L145" s="46">
        <v>878.58550808999996</v>
      </c>
      <c r="M145" s="46">
        <v>11.578106910000001</v>
      </c>
      <c r="N145" s="46">
        <f t="shared" ref="N145" si="709">SUM(O145:P145)</f>
        <v>2171.51314912</v>
      </c>
      <c r="O145" s="46">
        <v>1074.2248511299999</v>
      </c>
      <c r="P145" s="46">
        <f t="shared" ref="P145" si="710">SUM(Q145:S145)</f>
        <v>1097.28829799</v>
      </c>
      <c r="Q145" s="46">
        <v>665.46342268000001</v>
      </c>
      <c r="R145" s="46">
        <v>403.38915061</v>
      </c>
      <c r="S145" s="46">
        <v>28.435724700000002</v>
      </c>
      <c r="T145" s="46"/>
      <c r="U145" s="46"/>
      <c r="V145" s="46"/>
      <c r="W145" s="46"/>
      <c r="X145" s="46"/>
      <c r="Y145" s="46"/>
    </row>
    <row r="146" spans="1:25" hidden="1" outlineLevel="1" collapsed="1">
      <c r="A146" s="8">
        <v>44652</v>
      </c>
      <c r="B146" s="46">
        <v>9222.0852639200002</v>
      </c>
      <c r="C146" s="46">
        <f t="shared" ref="C146" si="711">I146+O146</f>
        <v>5544.86960585</v>
      </c>
      <c r="D146" s="46">
        <f t="shared" ref="D146" si="712">J146+P146</f>
        <v>3677.2156580699998</v>
      </c>
      <c r="E146" s="46">
        <f t="shared" ref="E146" si="713">K146+Q146</f>
        <v>2376.1039487500002</v>
      </c>
      <c r="F146" s="46">
        <f t="shared" ref="F146" si="714">L146+R146</f>
        <v>1261.8980034000001</v>
      </c>
      <c r="G146" s="46">
        <f t="shared" ref="G146" si="715">M146+S146</f>
        <v>39.213705920000002</v>
      </c>
      <c r="H146" s="46">
        <f t="shared" ref="H146" si="716">SUM(I146:J146)</f>
        <v>7079.8213842900004</v>
      </c>
      <c r="I146" s="46">
        <v>4457.6551291300002</v>
      </c>
      <c r="J146" s="46">
        <f t="shared" ref="J146" si="717">SUM(K146:M146)</f>
        <v>2622.1662551599998</v>
      </c>
      <c r="K146" s="46">
        <v>1744.14117994</v>
      </c>
      <c r="L146" s="46">
        <v>866.38776029999997</v>
      </c>
      <c r="M146" s="46">
        <v>11.63731492</v>
      </c>
      <c r="N146" s="46">
        <f t="shared" ref="N146" si="718">SUM(O146:P146)</f>
        <v>2142.2638796299998</v>
      </c>
      <c r="O146" s="46">
        <v>1087.21447672</v>
      </c>
      <c r="P146" s="46">
        <f t="shared" ref="P146" si="719">SUM(Q146:S146)</f>
        <v>1055.04940291</v>
      </c>
      <c r="Q146" s="46">
        <v>631.96276880999994</v>
      </c>
      <c r="R146" s="46">
        <v>395.51024310000003</v>
      </c>
      <c r="S146" s="46">
        <v>27.576391000000001</v>
      </c>
      <c r="T146" s="46"/>
      <c r="U146" s="46"/>
      <c r="V146" s="46"/>
      <c r="W146" s="46"/>
      <c r="X146" s="46"/>
      <c r="Y146" s="46"/>
    </row>
    <row r="147" spans="1:25" hidden="1" outlineLevel="1" collapsed="1">
      <c r="A147" s="8">
        <v>44682</v>
      </c>
      <c r="B147" s="46">
        <v>9490.6229778699999</v>
      </c>
      <c r="C147" s="46">
        <f t="shared" ref="C147" si="720">I147+O147</f>
        <v>5844.9809651700007</v>
      </c>
      <c r="D147" s="46">
        <f t="shared" ref="D147" si="721">J147+P147</f>
        <v>3645.6420126999997</v>
      </c>
      <c r="E147" s="46">
        <f t="shared" ref="E147" si="722">K147+Q147</f>
        <v>2367.2103372000001</v>
      </c>
      <c r="F147" s="46">
        <f t="shared" ref="F147" si="723">L147+R147</f>
        <v>1237.86175583</v>
      </c>
      <c r="G147" s="46">
        <f t="shared" ref="G147" si="724">M147+S147</f>
        <v>40.569919670000004</v>
      </c>
      <c r="H147" s="46">
        <f t="shared" ref="H147" si="725">SUM(I147:J147)</f>
        <v>7333.8861473800007</v>
      </c>
      <c r="I147" s="46">
        <v>4705.4157355200005</v>
      </c>
      <c r="J147" s="46">
        <f t="shared" ref="J147" si="726">SUM(K147:M147)</f>
        <v>2628.4704118599998</v>
      </c>
      <c r="K147" s="46">
        <v>1748.1245679399999</v>
      </c>
      <c r="L147" s="46">
        <v>867.46578653999995</v>
      </c>
      <c r="M147" s="46">
        <v>12.88005738</v>
      </c>
      <c r="N147" s="46">
        <f t="shared" ref="N147" si="727">SUM(O147:P147)</f>
        <v>2156.7368304900001</v>
      </c>
      <c r="O147" s="46">
        <v>1139.56522965</v>
      </c>
      <c r="P147" s="46">
        <f t="shared" ref="P147" si="728">SUM(Q147:S147)</f>
        <v>1017.17160084</v>
      </c>
      <c r="Q147" s="46">
        <v>619.08576926000001</v>
      </c>
      <c r="R147" s="46">
        <v>370.39596928999998</v>
      </c>
      <c r="S147" s="46">
        <v>27.689862290000001</v>
      </c>
      <c r="T147" s="46"/>
      <c r="U147" s="46"/>
      <c r="V147" s="46"/>
      <c r="W147" s="46"/>
      <c r="X147" s="46"/>
      <c r="Y147" s="46"/>
    </row>
    <row r="148" spans="1:25" hidden="1" outlineLevel="1" collapsed="1">
      <c r="A148" s="8">
        <v>44713</v>
      </c>
      <c r="B148" s="46">
        <v>10129.90226852</v>
      </c>
      <c r="C148" s="46">
        <f t="shared" ref="C148" si="729">I148+O148</f>
        <v>6440.9699054899993</v>
      </c>
      <c r="D148" s="46">
        <f t="shared" ref="D148" si="730">J148+P148</f>
        <v>3688.9323630299996</v>
      </c>
      <c r="E148" s="46">
        <f t="shared" ref="E148" si="731">K148+Q148</f>
        <v>2421.9045614899997</v>
      </c>
      <c r="F148" s="46">
        <f t="shared" ref="F148" si="732">L148+R148</f>
        <v>1227.17804316</v>
      </c>
      <c r="G148" s="46">
        <f t="shared" ref="G148" si="733">M148+S148</f>
        <v>39.849758379999997</v>
      </c>
      <c r="H148" s="46">
        <f t="shared" ref="H148" si="734">SUM(I148:J148)</f>
        <v>7978.2832745099995</v>
      </c>
      <c r="I148" s="46">
        <v>5282.1137234099997</v>
      </c>
      <c r="J148" s="46">
        <f t="shared" ref="J148" si="735">SUM(K148:M148)</f>
        <v>2696.1695510999998</v>
      </c>
      <c r="K148" s="46">
        <v>1813.0318073599999</v>
      </c>
      <c r="L148" s="46">
        <v>870.39297915999998</v>
      </c>
      <c r="M148" s="46">
        <v>12.74476458</v>
      </c>
      <c r="N148" s="46">
        <f t="shared" ref="N148" si="736">SUM(O148:P148)</f>
        <v>2151.6189940099998</v>
      </c>
      <c r="O148" s="46">
        <v>1158.8561820800001</v>
      </c>
      <c r="P148" s="46">
        <f t="shared" ref="P148" si="737">SUM(Q148:S148)</f>
        <v>992.76281192999988</v>
      </c>
      <c r="Q148" s="46">
        <v>608.87275412999998</v>
      </c>
      <c r="R148" s="46">
        <v>356.78506399999998</v>
      </c>
      <c r="S148" s="46">
        <v>27.104993799999999</v>
      </c>
      <c r="T148" s="46"/>
      <c r="U148" s="46"/>
      <c r="V148" s="46"/>
      <c r="W148" s="46"/>
      <c r="X148" s="46"/>
      <c r="Y148" s="46"/>
    </row>
    <row r="149" spans="1:25" hidden="1" outlineLevel="1" collapsed="1">
      <c r="A149" s="8">
        <v>44743</v>
      </c>
      <c r="B149" s="46">
        <v>10734.342970830001</v>
      </c>
      <c r="C149" s="46">
        <f t="shared" ref="C149" si="738">I149+O149</f>
        <v>6790.0825266000002</v>
      </c>
      <c r="D149" s="46">
        <f t="shared" ref="D149" si="739">J149+P149</f>
        <v>3944.2604442299998</v>
      </c>
      <c r="E149" s="46">
        <f t="shared" ref="E149" si="740">K149+Q149</f>
        <v>2613.5320556000001</v>
      </c>
      <c r="F149" s="46">
        <f t="shared" ref="F149" si="741">L149+R149</f>
        <v>1285.7677088</v>
      </c>
      <c r="G149" s="46">
        <f t="shared" ref="G149" si="742">M149+S149</f>
        <v>44.960679829999997</v>
      </c>
      <c r="H149" s="46">
        <f t="shared" ref="H149" si="743">SUM(I149:J149)</f>
        <v>8078.2542104100003</v>
      </c>
      <c r="I149" s="46">
        <v>5339.8945643300003</v>
      </c>
      <c r="J149" s="46">
        <f t="shared" ref="J149" si="744">SUM(K149:M149)</f>
        <v>2738.3596460799999</v>
      </c>
      <c r="K149" s="46">
        <v>1874.9511015</v>
      </c>
      <c r="L149" s="46">
        <v>851.22595051999997</v>
      </c>
      <c r="M149" s="46">
        <v>12.18259406</v>
      </c>
      <c r="N149" s="46">
        <f t="shared" ref="N149" si="745">SUM(O149:P149)</f>
        <v>2656.0887604199997</v>
      </c>
      <c r="O149" s="46">
        <v>1450.1879622700001</v>
      </c>
      <c r="P149" s="46">
        <f t="shared" ref="P149" si="746">SUM(Q149:S149)</f>
        <v>1205.9007981499999</v>
      </c>
      <c r="Q149" s="46">
        <v>738.58095409999999</v>
      </c>
      <c r="R149" s="46">
        <v>434.54175828000001</v>
      </c>
      <c r="S149" s="46">
        <v>32.778085769999997</v>
      </c>
      <c r="T149" s="46"/>
      <c r="U149" s="46"/>
      <c r="V149" s="46"/>
      <c r="W149" s="46"/>
      <c r="X149" s="46"/>
      <c r="Y149" s="46"/>
    </row>
    <row r="150" spans="1:25" hidden="1" outlineLevel="1" collapsed="1">
      <c r="A150" s="8">
        <v>44774</v>
      </c>
      <c r="B150" s="46">
        <v>11025.13865436</v>
      </c>
      <c r="C150" s="46">
        <f t="shared" ref="C150" si="747">I150+O150</f>
        <v>7020.4851302999996</v>
      </c>
      <c r="D150" s="46">
        <f t="shared" ref="D150" si="748">J150+P150</f>
        <v>4004.6535240599997</v>
      </c>
      <c r="E150" s="46">
        <f t="shared" ref="E150" si="749">K150+Q150</f>
        <v>2704.3637310599997</v>
      </c>
      <c r="F150" s="46">
        <f t="shared" ref="F150" si="750">L150+R150</f>
        <v>1255.43893187</v>
      </c>
      <c r="G150" s="46">
        <f t="shared" ref="G150" si="751">M150+S150</f>
        <v>44.850861129999998</v>
      </c>
      <c r="H150" s="46">
        <f t="shared" ref="H150" si="752">SUM(I150:J150)</f>
        <v>8038.79441133</v>
      </c>
      <c r="I150" s="46">
        <v>5288.0530696400001</v>
      </c>
      <c r="J150" s="46">
        <f t="shared" ref="J150" si="753">SUM(K150:M150)</f>
        <v>2750.7413416899999</v>
      </c>
      <c r="K150" s="46">
        <v>1905.1314487899999</v>
      </c>
      <c r="L150" s="46">
        <v>833.55195546000004</v>
      </c>
      <c r="M150" s="46">
        <v>12.05793744</v>
      </c>
      <c r="N150" s="46">
        <f t="shared" ref="N150" si="754">SUM(O150:P150)</f>
        <v>2986.3442430300001</v>
      </c>
      <c r="O150" s="46">
        <v>1732.4320606599999</v>
      </c>
      <c r="P150" s="46">
        <f t="shared" ref="P150" si="755">SUM(Q150:S150)</f>
        <v>1253.91218237</v>
      </c>
      <c r="Q150" s="46">
        <v>799.23228227000004</v>
      </c>
      <c r="R150" s="46">
        <v>421.88697640999999</v>
      </c>
      <c r="S150" s="46">
        <v>32.792923690000002</v>
      </c>
      <c r="T150" s="46"/>
      <c r="U150" s="46"/>
      <c r="V150" s="46"/>
      <c r="W150" s="46"/>
      <c r="X150" s="46"/>
      <c r="Y150" s="46"/>
    </row>
    <row r="151" spans="1:25" hidden="1" outlineLevel="1" collapsed="1">
      <c r="A151" s="8">
        <v>44805</v>
      </c>
      <c r="B151" s="46">
        <v>12005.514078569999</v>
      </c>
      <c r="C151" s="46">
        <f t="shared" ref="C151" si="756">I151+O151</f>
        <v>7602.1522289599998</v>
      </c>
      <c r="D151" s="46">
        <f t="shared" ref="D151" si="757">J151+P151</f>
        <v>4403.3618496099998</v>
      </c>
      <c r="E151" s="46">
        <f t="shared" ref="E151" si="758">K151+Q151</f>
        <v>3093.48847252</v>
      </c>
      <c r="F151" s="46">
        <f t="shared" ref="F151" si="759">L151+R151</f>
        <v>1265.8346287100001</v>
      </c>
      <c r="G151" s="46">
        <f t="shared" ref="G151" si="760">M151+S151</f>
        <v>44.038748380000001</v>
      </c>
      <c r="H151" s="46">
        <f t="shared" ref="H151" si="761">SUM(I151:J151)</f>
        <v>8859.6561928200008</v>
      </c>
      <c r="I151" s="46">
        <v>5877.0072176100002</v>
      </c>
      <c r="J151" s="46">
        <f t="shared" ref="J151" si="762">SUM(K151:M151)</f>
        <v>2982.6489752100001</v>
      </c>
      <c r="K151" s="46">
        <v>2125.63076658</v>
      </c>
      <c r="L151" s="46">
        <v>844.97108274000004</v>
      </c>
      <c r="M151" s="46">
        <v>12.04712589</v>
      </c>
      <c r="N151" s="46">
        <f t="shared" ref="N151" si="763">SUM(O151:P151)</f>
        <v>3145.8578857499997</v>
      </c>
      <c r="O151" s="46">
        <v>1725.14501135</v>
      </c>
      <c r="P151" s="46">
        <f t="shared" ref="P151" si="764">SUM(Q151:S151)</f>
        <v>1420.7128743999999</v>
      </c>
      <c r="Q151" s="46">
        <v>967.85770593999996</v>
      </c>
      <c r="R151" s="46">
        <v>420.86354597000002</v>
      </c>
      <c r="S151" s="46">
        <v>31.991622490000001</v>
      </c>
      <c r="T151" s="46"/>
      <c r="U151" s="46"/>
      <c r="V151" s="46"/>
      <c r="W151" s="46"/>
      <c r="X151" s="46"/>
      <c r="Y151" s="46"/>
    </row>
    <row r="152" spans="1:25" hidden="1" outlineLevel="1" collapsed="1">
      <c r="A152" s="8">
        <v>44835</v>
      </c>
      <c r="B152" s="46">
        <v>12315.523856330001</v>
      </c>
      <c r="C152" s="46">
        <f t="shared" ref="C152" si="765">I152+O152</f>
        <v>7744.26772962</v>
      </c>
      <c r="D152" s="46">
        <f t="shared" ref="D152" si="766">J152+P152</f>
        <v>4571.2561267099991</v>
      </c>
      <c r="E152" s="46">
        <f t="shared" ref="E152" si="767">K152+Q152</f>
        <v>3276.9416456499998</v>
      </c>
      <c r="F152" s="46">
        <f t="shared" ref="F152" si="768">L152+R152</f>
        <v>1252.46847473</v>
      </c>
      <c r="G152" s="46">
        <f t="shared" ref="G152" si="769">M152+S152</f>
        <v>41.846006329999994</v>
      </c>
      <c r="H152" s="46">
        <f t="shared" ref="H152" si="770">SUM(I152:J152)</f>
        <v>9057.9326474599984</v>
      </c>
      <c r="I152" s="46">
        <v>6026.0812516799997</v>
      </c>
      <c r="J152" s="46">
        <f t="shared" ref="J152" si="771">SUM(K152:M152)</f>
        <v>3031.8513957799996</v>
      </c>
      <c r="K152" s="46">
        <v>2178.5160670099999</v>
      </c>
      <c r="L152" s="46">
        <v>842.99438019000002</v>
      </c>
      <c r="M152" s="46">
        <v>10.340948579999999</v>
      </c>
      <c r="N152" s="46">
        <f t="shared" ref="N152" si="772">SUM(O152:P152)</f>
        <v>3257.5912088699997</v>
      </c>
      <c r="O152" s="46">
        <v>1718.18647794</v>
      </c>
      <c r="P152" s="46">
        <f t="shared" ref="P152" si="773">SUM(Q152:S152)</f>
        <v>1539.4047309299999</v>
      </c>
      <c r="Q152" s="46">
        <v>1098.4255786399999</v>
      </c>
      <c r="R152" s="46">
        <v>409.47409454000001</v>
      </c>
      <c r="S152" s="46">
        <v>31.505057749999999</v>
      </c>
      <c r="T152" s="46"/>
      <c r="U152" s="46"/>
      <c r="V152" s="46"/>
      <c r="W152" s="46"/>
      <c r="X152" s="46"/>
      <c r="Y152" s="46"/>
    </row>
    <row r="153" spans="1:25" hidden="1" outlineLevel="1" collapsed="1">
      <c r="A153" s="8">
        <v>44866</v>
      </c>
      <c r="B153" s="46">
        <v>12737.18515942</v>
      </c>
      <c r="C153" s="46">
        <f t="shared" ref="C153" si="774">I153+O153</f>
        <v>7929.53530056</v>
      </c>
      <c r="D153" s="46">
        <f t="shared" ref="D153" si="775">J153+P153</f>
        <v>4807.6498588600007</v>
      </c>
      <c r="E153" s="46">
        <f t="shared" ref="E153" si="776">K153+Q153</f>
        <v>3523.1914552899998</v>
      </c>
      <c r="F153" s="46">
        <f t="shared" ref="F153" si="777">L153+R153</f>
        <v>1242.6411179199999</v>
      </c>
      <c r="G153" s="46">
        <f t="shared" ref="G153" si="778">M153+S153</f>
        <v>41.817285650000002</v>
      </c>
      <c r="H153" s="46">
        <f t="shared" ref="H153" si="779">SUM(I153:J153)</f>
        <v>9287.7102299300004</v>
      </c>
      <c r="I153" s="46">
        <v>6201.9202761300003</v>
      </c>
      <c r="J153" s="46">
        <f t="shared" ref="J153" si="780">SUM(K153:M153)</f>
        <v>3085.7899538000001</v>
      </c>
      <c r="K153" s="46">
        <v>2236.5103172300001</v>
      </c>
      <c r="L153" s="46">
        <v>838.92414532999999</v>
      </c>
      <c r="M153" s="46">
        <v>10.355491239999999</v>
      </c>
      <c r="N153" s="46">
        <f t="shared" ref="N153" si="781">SUM(O153:P153)</f>
        <v>3449.4749294900002</v>
      </c>
      <c r="O153" s="46">
        <v>1727.6150244299999</v>
      </c>
      <c r="P153" s="46">
        <f t="shared" ref="P153" si="782">SUM(Q153:S153)</f>
        <v>1721.8599050600001</v>
      </c>
      <c r="Q153" s="46">
        <v>1286.68113806</v>
      </c>
      <c r="R153" s="46">
        <v>403.71697259000001</v>
      </c>
      <c r="S153" s="46">
        <v>31.46179441</v>
      </c>
      <c r="T153" s="46"/>
      <c r="U153" s="46"/>
      <c r="V153" s="46"/>
      <c r="W153" s="46"/>
      <c r="X153" s="46"/>
      <c r="Y153" s="46"/>
    </row>
    <row r="154" spans="1:25" hidden="1" outlineLevel="1" collapsed="1">
      <c r="A154" s="8">
        <v>44896</v>
      </c>
      <c r="B154" s="46">
        <v>13591.85211747</v>
      </c>
      <c r="C154" s="46">
        <f t="shared" ref="C154" si="783">I154+O154</f>
        <v>8582.4048306100012</v>
      </c>
      <c r="D154" s="46">
        <f t="shared" ref="D154" si="784">J154+P154</f>
        <v>5009.4472868600005</v>
      </c>
      <c r="E154" s="46">
        <f t="shared" ref="E154" si="785">K154+Q154</f>
        <v>3675.3057879499997</v>
      </c>
      <c r="F154" s="46">
        <f t="shared" ref="F154" si="786">L154+R154</f>
        <v>1285.3733866</v>
      </c>
      <c r="G154" s="46">
        <f t="shared" ref="G154" si="787">M154+S154</f>
        <v>48.768112309999999</v>
      </c>
      <c r="H154" s="46">
        <f t="shared" ref="H154" si="788">SUM(I154:J154)</f>
        <v>9982.998801830001</v>
      </c>
      <c r="I154" s="46">
        <v>6812.0224236000004</v>
      </c>
      <c r="J154" s="46">
        <f t="shared" ref="J154" si="789">SUM(K154:M154)</f>
        <v>3170.9763782300001</v>
      </c>
      <c r="K154" s="46">
        <v>2280.4225767399998</v>
      </c>
      <c r="L154" s="46">
        <v>873.20026773999996</v>
      </c>
      <c r="M154" s="46">
        <v>17.35353375</v>
      </c>
      <c r="N154" s="46">
        <f t="shared" ref="N154" si="790">SUM(O154:P154)</f>
        <v>3608.8533156399999</v>
      </c>
      <c r="O154" s="46">
        <v>1770.38240701</v>
      </c>
      <c r="P154" s="46">
        <f t="shared" ref="P154" si="791">SUM(Q154:S154)</f>
        <v>1838.4709086299999</v>
      </c>
      <c r="Q154" s="46">
        <v>1394.8832112099999</v>
      </c>
      <c r="R154" s="46">
        <v>412.17311885999999</v>
      </c>
      <c r="S154" s="46">
        <v>31.414578559999999</v>
      </c>
      <c r="T154" s="46"/>
      <c r="U154" s="46"/>
      <c r="V154" s="46"/>
      <c r="W154" s="46"/>
      <c r="X154" s="46"/>
      <c r="Y154" s="46"/>
    </row>
    <row r="155" spans="1:25" hidden="1" outlineLevel="1" collapsed="1">
      <c r="A155" s="8">
        <v>44927</v>
      </c>
      <c r="B155" s="46">
        <v>13557.083934359998</v>
      </c>
      <c r="C155" s="46">
        <f t="shared" ref="C155" si="792">I155+O155</f>
        <v>8220.3272161799996</v>
      </c>
      <c r="D155" s="46">
        <f t="shared" ref="D155" si="793">J155+P155</f>
        <v>5336.7567181800005</v>
      </c>
      <c r="E155" s="46">
        <f t="shared" ref="E155" si="794">K155+Q155</f>
        <v>4002.0293368600001</v>
      </c>
      <c r="F155" s="46">
        <f t="shared" ref="F155" si="795">L155+R155</f>
        <v>1280.6467175800001</v>
      </c>
      <c r="G155" s="46">
        <f t="shared" ref="G155" si="796">M155+S155</f>
        <v>54.080663740000006</v>
      </c>
      <c r="H155" s="46">
        <f t="shared" ref="H155" si="797">SUM(I155:J155)</f>
        <v>9823.1147456100007</v>
      </c>
      <c r="I155" s="46">
        <v>6460.9926362400001</v>
      </c>
      <c r="J155" s="46">
        <f t="shared" ref="J155" si="798">SUM(K155:M155)</f>
        <v>3362.1221093700001</v>
      </c>
      <c r="K155" s="46">
        <v>2448.8795600200001</v>
      </c>
      <c r="L155" s="46">
        <v>890.71002721000002</v>
      </c>
      <c r="M155" s="46">
        <v>22.532522140000001</v>
      </c>
      <c r="N155" s="46">
        <f t="shared" ref="N155" si="799">SUM(O155:P155)</f>
        <v>3733.9691887499998</v>
      </c>
      <c r="O155" s="46">
        <v>1759.3345799399999</v>
      </c>
      <c r="P155" s="46">
        <f t="shared" ref="P155" si="800">SUM(Q155:S155)</f>
        <v>1974.6346088099999</v>
      </c>
      <c r="Q155" s="46">
        <v>1553.14977684</v>
      </c>
      <c r="R155" s="46">
        <v>389.93669037000001</v>
      </c>
      <c r="S155" s="46">
        <v>31.548141600000001</v>
      </c>
      <c r="T155" s="46"/>
      <c r="U155" s="46"/>
      <c r="V155" s="46"/>
      <c r="W155" s="46"/>
      <c r="X155" s="46"/>
      <c r="Y155" s="46"/>
    </row>
    <row r="156" spans="1:25" hidden="1" outlineLevel="1" collapsed="1">
      <c r="A156" s="8">
        <v>44958</v>
      </c>
      <c r="B156" s="46">
        <v>13678.101447590001</v>
      </c>
      <c r="C156" s="46">
        <f t="shared" ref="C156" si="801">I156+O156</f>
        <v>8120.2557165600001</v>
      </c>
      <c r="D156" s="46">
        <f t="shared" ref="D156" si="802">J156+P156</f>
        <v>5557.84573103</v>
      </c>
      <c r="E156" s="46">
        <f t="shared" ref="E156" si="803">K156+Q156</f>
        <v>4191.9918085899999</v>
      </c>
      <c r="F156" s="46">
        <f t="shared" ref="F156" si="804">L156+R156</f>
        <v>1297.27640787</v>
      </c>
      <c r="G156" s="46">
        <f t="shared" ref="G156" si="805">M156+S156</f>
        <v>68.577514570000005</v>
      </c>
      <c r="H156" s="46">
        <f t="shared" ref="H156" si="806">SUM(I156:J156)</f>
        <v>9929.6388980000011</v>
      </c>
      <c r="I156" s="46">
        <v>6452.2120831000002</v>
      </c>
      <c r="J156" s="46">
        <f t="shared" ref="J156" si="807">SUM(K156:M156)</f>
        <v>3477.4268149</v>
      </c>
      <c r="K156" s="46">
        <v>2530.3609459999998</v>
      </c>
      <c r="L156" s="46">
        <v>917.42060247999996</v>
      </c>
      <c r="M156" s="46">
        <v>29.645266419999999</v>
      </c>
      <c r="N156" s="46">
        <f t="shared" ref="N156" si="808">SUM(O156:P156)</f>
        <v>3748.46254959</v>
      </c>
      <c r="O156" s="46">
        <v>1668.0436334599999</v>
      </c>
      <c r="P156" s="46">
        <f t="shared" ref="P156" si="809">SUM(Q156:S156)</f>
        <v>2080.4189161300001</v>
      </c>
      <c r="Q156" s="46">
        <v>1661.6308625900001</v>
      </c>
      <c r="R156" s="46">
        <v>379.85580539</v>
      </c>
      <c r="S156" s="46">
        <v>38.932248149999999</v>
      </c>
      <c r="T156" s="46"/>
      <c r="U156" s="46"/>
      <c r="V156" s="46"/>
      <c r="W156" s="46"/>
      <c r="X156" s="46"/>
      <c r="Y156" s="46"/>
    </row>
    <row r="157" spans="1:25" hidden="1" outlineLevel="1" collapsed="1">
      <c r="A157" s="8">
        <v>44986</v>
      </c>
      <c r="B157" s="46">
        <v>13552.55831783</v>
      </c>
      <c r="C157" s="46">
        <f t="shared" ref="C157" si="810">I157+O157</f>
        <v>7915.5593672199993</v>
      </c>
      <c r="D157" s="46">
        <f t="shared" ref="D157" si="811">J157+P157</f>
        <v>5636.9989506100001</v>
      </c>
      <c r="E157" s="46">
        <f t="shared" ref="E157" si="812">K157+Q157</f>
        <v>4812.0408701100005</v>
      </c>
      <c r="F157" s="46">
        <f t="shared" ref="F157" si="813">L157+R157</f>
        <v>772.46377007000001</v>
      </c>
      <c r="G157" s="46">
        <f t="shared" ref="G157" si="814">M157+S157</f>
        <v>52.494310429999999</v>
      </c>
      <c r="H157" s="46">
        <f t="shared" ref="H157" si="815">SUM(I157:J157)</f>
        <v>9846.1546737799999</v>
      </c>
      <c r="I157" s="46">
        <v>6250.0111934899996</v>
      </c>
      <c r="J157" s="46">
        <f t="shared" ref="J157" si="816">SUM(K157:M157)</f>
        <v>3596.1434802900003</v>
      </c>
      <c r="K157" s="46">
        <v>3067.4847736500001</v>
      </c>
      <c r="L157" s="46">
        <v>516.59243762000006</v>
      </c>
      <c r="M157" s="46">
        <v>12.06626902</v>
      </c>
      <c r="N157" s="46">
        <f t="shared" ref="N157" si="817">SUM(O157:P157)</f>
        <v>3706.4036440499999</v>
      </c>
      <c r="O157" s="46">
        <v>1665.5481737299999</v>
      </c>
      <c r="P157" s="46">
        <f t="shared" ref="P157" si="818">SUM(Q157:S157)</f>
        <v>2040.85547032</v>
      </c>
      <c r="Q157" s="46">
        <v>1744.5560964599999</v>
      </c>
      <c r="R157" s="46">
        <v>255.87133245000001</v>
      </c>
      <c r="S157" s="46">
        <v>40.428041409999999</v>
      </c>
      <c r="T157" s="46"/>
      <c r="U157" s="46"/>
      <c r="V157" s="46"/>
      <c r="W157" s="46"/>
      <c r="X157" s="46"/>
      <c r="Y157" s="46"/>
    </row>
    <row r="158" spans="1:25" hidden="1" outlineLevel="1" collapsed="1">
      <c r="A158" s="8">
        <v>45017</v>
      </c>
      <c r="B158" s="46">
        <v>13642.64427952</v>
      </c>
      <c r="C158" s="46">
        <f t="shared" ref="C158" si="819">I158+O158</f>
        <v>8041.5460218100006</v>
      </c>
      <c r="D158" s="46">
        <f t="shared" ref="D158" si="820">J158+P158</f>
        <v>5601.0982577100003</v>
      </c>
      <c r="E158" s="46">
        <f t="shared" ref="E158" si="821">K158+Q158</f>
        <v>4761.37451986</v>
      </c>
      <c r="F158" s="46">
        <f t="shared" ref="F158" si="822">L158+R158</f>
        <v>785.93244015000005</v>
      </c>
      <c r="G158" s="46">
        <f t="shared" ref="G158" si="823">M158+S158</f>
        <v>53.791297700000001</v>
      </c>
      <c r="H158" s="46">
        <f t="shared" ref="H158" si="824">SUM(I158:J158)</f>
        <v>10047.11753093</v>
      </c>
      <c r="I158" s="46">
        <v>6378.4257515500003</v>
      </c>
      <c r="J158" s="46">
        <f t="shared" ref="J158" si="825">SUM(K158:M158)</f>
        <v>3668.6917793799998</v>
      </c>
      <c r="K158" s="46">
        <v>3116.3821819899999</v>
      </c>
      <c r="L158" s="46">
        <v>540.56669422000004</v>
      </c>
      <c r="M158" s="46">
        <v>11.74290317</v>
      </c>
      <c r="N158" s="46">
        <f t="shared" ref="N158" si="826">SUM(O158:P158)</f>
        <v>3595.5267485900004</v>
      </c>
      <c r="O158" s="46">
        <v>1663.1202702600001</v>
      </c>
      <c r="P158" s="46">
        <f t="shared" ref="P158" si="827">SUM(Q158:S158)</f>
        <v>1932.40647833</v>
      </c>
      <c r="Q158" s="46">
        <v>1644.99233787</v>
      </c>
      <c r="R158" s="46">
        <v>245.36574593</v>
      </c>
      <c r="S158" s="46">
        <v>42.048394530000003</v>
      </c>
      <c r="T158" s="46"/>
      <c r="U158" s="46"/>
      <c r="V158" s="46"/>
      <c r="W158" s="46"/>
      <c r="X158" s="46"/>
      <c r="Y158" s="46"/>
    </row>
    <row r="159" spans="1:25" hidden="1" outlineLevel="1" collapsed="1">
      <c r="A159" s="8">
        <v>45047</v>
      </c>
      <c r="B159" s="46">
        <v>13527.672282580003</v>
      </c>
      <c r="C159" s="46">
        <f t="shared" ref="C159" si="828">I159+O159</f>
        <v>8045.6860090700002</v>
      </c>
      <c r="D159" s="46">
        <f t="shared" ref="D159" si="829">J159+P159</f>
        <v>5481.9862735099996</v>
      </c>
      <c r="E159" s="46">
        <f t="shared" ref="E159" si="830">K159+Q159</f>
        <v>4019.1978670499998</v>
      </c>
      <c r="F159" s="46">
        <f t="shared" ref="F159" si="831">L159+R159</f>
        <v>1383.13628657</v>
      </c>
      <c r="G159" s="46">
        <f t="shared" ref="G159" si="832">M159+S159</f>
        <v>79.652119889999994</v>
      </c>
      <c r="H159" s="46">
        <f t="shared" ref="H159" si="833">SUM(I159:J159)</f>
        <v>10175.4634565</v>
      </c>
      <c r="I159" s="46">
        <v>6380.0923200500001</v>
      </c>
      <c r="J159" s="46">
        <f t="shared" ref="J159" si="834">SUM(K159:M159)</f>
        <v>3795.3711364499995</v>
      </c>
      <c r="K159" s="46">
        <v>2737.3610472999999</v>
      </c>
      <c r="L159" s="46">
        <v>1021.37330399</v>
      </c>
      <c r="M159" s="46">
        <v>36.636785160000002</v>
      </c>
      <c r="N159" s="46">
        <f t="shared" ref="N159" si="835">SUM(O159:P159)</f>
        <v>3352.2088260800001</v>
      </c>
      <c r="O159" s="46">
        <v>1665.5936890200001</v>
      </c>
      <c r="P159" s="46">
        <f t="shared" ref="P159" si="836">SUM(Q159:S159)</f>
        <v>1686.6151370599998</v>
      </c>
      <c r="Q159" s="46">
        <v>1281.8368197499999</v>
      </c>
      <c r="R159" s="46">
        <v>361.76298258000003</v>
      </c>
      <c r="S159" s="46">
        <v>43.015334729999999</v>
      </c>
      <c r="T159" s="46"/>
      <c r="U159" s="46"/>
      <c r="V159" s="46"/>
      <c r="W159" s="46"/>
      <c r="X159" s="46"/>
      <c r="Y159" s="46"/>
    </row>
    <row r="160" spans="1:25" hidden="1" outlineLevel="1" collapsed="1">
      <c r="A160" s="8">
        <v>45078</v>
      </c>
      <c r="B160" s="46">
        <v>13892.18206601</v>
      </c>
      <c r="C160" s="46">
        <f t="shared" ref="C160" si="837">I160+O160</f>
        <v>8289.0944820000004</v>
      </c>
      <c r="D160" s="46">
        <f t="shared" ref="D160" si="838">J160+P160</f>
        <v>5603.0875840099998</v>
      </c>
      <c r="E160" s="46">
        <f t="shared" ref="E160" si="839">K160+Q160</f>
        <v>4092.4358670299998</v>
      </c>
      <c r="F160" s="46">
        <f t="shared" ref="F160" si="840">L160+R160</f>
        <v>1429.43630383</v>
      </c>
      <c r="G160" s="46">
        <f t="shared" ref="G160" si="841">M160+S160</f>
        <v>81.215413149999989</v>
      </c>
      <c r="H160" s="46">
        <f t="shared" ref="H160" si="842">SUM(I160:J160)</f>
        <v>10670.80564499</v>
      </c>
      <c r="I160" s="46">
        <v>6666.1030313199999</v>
      </c>
      <c r="J160" s="46">
        <f t="shared" ref="J160" si="843">SUM(K160:M160)</f>
        <v>4004.7026136699997</v>
      </c>
      <c r="K160" s="46">
        <v>2916.3466911099999</v>
      </c>
      <c r="L160" s="46">
        <v>1049.8825095</v>
      </c>
      <c r="M160" s="46">
        <v>38.473413059999999</v>
      </c>
      <c r="N160" s="46">
        <f t="shared" ref="N160" si="844">SUM(O160:P160)</f>
        <v>3221.3764210199997</v>
      </c>
      <c r="O160" s="46">
        <v>1622.9914506800001</v>
      </c>
      <c r="P160" s="46">
        <f t="shared" ref="P160" si="845">SUM(Q160:S160)</f>
        <v>1598.3849703399999</v>
      </c>
      <c r="Q160" s="46">
        <v>1176.0891759199999</v>
      </c>
      <c r="R160" s="46">
        <v>379.55379433000002</v>
      </c>
      <c r="S160" s="46">
        <v>42.742000089999998</v>
      </c>
      <c r="T160" s="46"/>
      <c r="U160" s="46"/>
      <c r="V160" s="46"/>
      <c r="W160" s="46"/>
      <c r="X160" s="46"/>
      <c r="Y160" s="46"/>
    </row>
    <row r="161" spans="1:25" hidden="1" outlineLevel="1" collapsed="1">
      <c r="A161" s="8">
        <v>45108</v>
      </c>
      <c r="B161" s="46">
        <v>14107.732883639997</v>
      </c>
      <c r="C161" s="46">
        <f t="shared" ref="C161" si="846">I161+O161</f>
        <v>8674.87569515</v>
      </c>
      <c r="D161" s="46">
        <f t="shared" ref="D161" si="847">J161+P161</f>
        <v>5432.8571884899993</v>
      </c>
      <c r="E161" s="46">
        <f t="shared" ref="E161" si="848">K161+Q161</f>
        <v>4195.6002879600001</v>
      </c>
      <c r="F161" s="46">
        <f t="shared" ref="F161" si="849">L161+R161</f>
        <v>1153.6178334599999</v>
      </c>
      <c r="G161" s="46">
        <f t="shared" ref="G161" si="850">M161+S161</f>
        <v>83.63906707000001</v>
      </c>
      <c r="H161" s="46">
        <f t="shared" ref="H161" si="851">SUM(I161:J161)</f>
        <v>10895.499867439999</v>
      </c>
      <c r="I161" s="46">
        <v>6901.2797935899998</v>
      </c>
      <c r="J161" s="46">
        <f t="shared" ref="J161" si="852">SUM(K161:M161)</f>
        <v>3994.2200738499996</v>
      </c>
      <c r="K161" s="46">
        <v>3153.6378569899998</v>
      </c>
      <c r="L161" s="46">
        <v>799.61576257000002</v>
      </c>
      <c r="M161" s="46">
        <v>40.966454290000001</v>
      </c>
      <c r="N161" s="46">
        <f t="shared" ref="N161" si="853">SUM(O161:P161)</f>
        <v>3212.2330161999998</v>
      </c>
      <c r="O161" s="46">
        <v>1773.5959015599999</v>
      </c>
      <c r="P161" s="46">
        <f t="shared" ref="P161" si="854">SUM(Q161:S161)</f>
        <v>1438.6371146399999</v>
      </c>
      <c r="Q161" s="46">
        <v>1041.96243097</v>
      </c>
      <c r="R161" s="46">
        <v>354.00207089000003</v>
      </c>
      <c r="S161" s="46">
        <v>42.672612780000001</v>
      </c>
      <c r="T161" s="46"/>
      <c r="U161" s="46"/>
      <c r="V161" s="46"/>
      <c r="W161" s="46"/>
      <c r="X161" s="46"/>
      <c r="Y161" s="46"/>
    </row>
    <row r="162" spans="1:25" hidden="1" outlineLevel="1" collapsed="1">
      <c r="A162" s="8">
        <v>45139</v>
      </c>
      <c r="B162" s="46">
        <v>14177.13983538</v>
      </c>
      <c r="C162" s="46">
        <f t="shared" ref="C162" si="855">I162+O162</f>
        <v>8082.4367101400003</v>
      </c>
      <c r="D162" s="46">
        <f t="shared" ref="D162" si="856">J162+P162</f>
        <v>6094.7031252400002</v>
      </c>
      <c r="E162" s="46">
        <f t="shared" ref="E162" si="857">K162+Q162</f>
        <v>4776.6480450700001</v>
      </c>
      <c r="F162" s="46">
        <f t="shared" ref="F162" si="858">L162+R162</f>
        <v>1231.22062863</v>
      </c>
      <c r="G162" s="46">
        <f t="shared" ref="G162" si="859">M162+S162</f>
        <v>86.834451540000003</v>
      </c>
      <c r="H162" s="46">
        <f t="shared" ref="H162" si="860">SUM(I162:J162)</f>
        <v>10955.55596351</v>
      </c>
      <c r="I162" s="46">
        <v>6524.1059007800004</v>
      </c>
      <c r="J162" s="46">
        <f t="shared" ref="J162" si="861">SUM(K162:M162)</f>
        <v>4431.4500627300004</v>
      </c>
      <c r="K162" s="46">
        <v>3529.36942718</v>
      </c>
      <c r="L162" s="46">
        <v>858.95852642</v>
      </c>
      <c r="M162" s="46">
        <v>43.122109129999998</v>
      </c>
      <c r="N162" s="46">
        <f t="shared" ref="N162" si="862">SUM(O162:P162)</f>
        <v>3221.5838718700002</v>
      </c>
      <c r="O162" s="46">
        <v>1558.3308093600001</v>
      </c>
      <c r="P162" s="46">
        <f t="shared" ref="P162" si="863">SUM(Q162:S162)</f>
        <v>1663.2530625100001</v>
      </c>
      <c r="Q162" s="46">
        <v>1247.2786178900001</v>
      </c>
      <c r="R162" s="46">
        <v>372.26210221000002</v>
      </c>
      <c r="S162" s="46">
        <v>43.712342409999998</v>
      </c>
      <c r="T162" s="46"/>
      <c r="U162" s="46"/>
      <c r="V162" s="46"/>
      <c r="W162" s="46"/>
      <c r="X162" s="46"/>
      <c r="Y162" s="46"/>
    </row>
    <row r="163" spans="1:25" hidden="1" outlineLevel="1" collapsed="1">
      <c r="A163" s="8">
        <v>45170</v>
      </c>
      <c r="B163" s="46">
        <v>14583.528989840001</v>
      </c>
      <c r="C163" s="46">
        <f t="shared" ref="C163" si="864">I163+O163</f>
        <v>8328.4604740800005</v>
      </c>
      <c r="D163" s="46">
        <f t="shared" ref="D163" si="865">J163+P163</f>
        <v>6255.0685157600001</v>
      </c>
      <c r="E163" s="46">
        <f t="shared" ref="E163" si="866">K163+Q163</f>
        <v>5036.0947442099996</v>
      </c>
      <c r="F163" s="46">
        <f t="shared" ref="F163" si="867">L163+R163</f>
        <v>1132.8190646599999</v>
      </c>
      <c r="G163" s="46">
        <f t="shared" ref="G163" si="868">M163+S163</f>
        <v>86.15470689</v>
      </c>
      <c r="H163" s="46">
        <f t="shared" ref="H163" si="869">SUM(I163:J163)</f>
        <v>11347.48975221</v>
      </c>
      <c r="I163" s="46">
        <v>6794.7170513700003</v>
      </c>
      <c r="J163" s="46">
        <f t="shared" ref="J163" si="870">SUM(K163:M163)</f>
        <v>4552.7727008399997</v>
      </c>
      <c r="K163" s="46">
        <v>3726.0845672599999</v>
      </c>
      <c r="L163" s="46">
        <v>782.95217677999995</v>
      </c>
      <c r="M163" s="46">
        <v>43.735956799999997</v>
      </c>
      <c r="N163" s="46">
        <f t="shared" ref="N163" si="871">SUM(O163:P163)</f>
        <v>3236.0392376299997</v>
      </c>
      <c r="O163" s="46">
        <v>1533.74342271</v>
      </c>
      <c r="P163" s="46">
        <f t="shared" ref="P163" si="872">SUM(Q163:S163)</f>
        <v>1702.2958149199999</v>
      </c>
      <c r="Q163" s="46">
        <v>1310.01017695</v>
      </c>
      <c r="R163" s="46">
        <v>349.86688787999998</v>
      </c>
      <c r="S163" s="46">
        <v>42.418750090000003</v>
      </c>
      <c r="T163" s="46"/>
      <c r="U163" s="46"/>
      <c r="V163" s="46"/>
      <c r="W163" s="46"/>
      <c r="X163" s="46"/>
      <c r="Y163" s="46"/>
    </row>
    <row r="164" spans="1:25" hidden="1" outlineLevel="1" collapsed="1">
      <c r="A164" s="8">
        <v>45200</v>
      </c>
      <c r="B164" s="46">
        <v>14602.43513036</v>
      </c>
      <c r="C164" s="46">
        <f t="shared" ref="C164" si="873">I164+O164</f>
        <v>8294.8927074399999</v>
      </c>
      <c r="D164" s="46">
        <f t="shared" ref="D164" si="874">J164+P164</f>
        <v>6307.5424229199998</v>
      </c>
      <c r="E164" s="46">
        <f t="shared" ref="E164" si="875">K164+Q164</f>
        <v>5087.4641809599998</v>
      </c>
      <c r="F164" s="46">
        <f t="shared" ref="F164" si="876">L164+R164</f>
        <v>1132.31329927</v>
      </c>
      <c r="G164" s="46">
        <f t="shared" ref="G164" si="877">M164+S164</f>
        <v>87.764942689999998</v>
      </c>
      <c r="H164" s="46">
        <f t="shared" ref="H164" si="878">SUM(I164:J164)</f>
        <v>11321.39376078</v>
      </c>
      <c r="I164" s="46">
        <v>6729.7416070999998</v>
      </c>
      <c r="J164" s="46">
        <f t="shared" ref="J164" si="879">SUM(K164:M164)</f>
        <v>4591.6521536800001</v>
      </c>
      <c r="K164" s="46">
        <v>3756.4044403900002</v>
      </c>
      <c r="L164" s="46">
        <v>790.03599792</v>
      </c>
      <c r="M164" s="46">
        <v>45.21171537</v>
      </c>
      <c r="N164" s="46">
        <f t="shared" ref="N164" si="880">SUM(O164:P164)</f>
        <v>3281.0413695799998</v>
      </c>
      <c r="O164" s="46">
        <v>1565.1511003400001</v>
      </c>
      <c r="P164" s="46">
        <f t="shared" ref="P164" si="881">SUM(Q164:S164)</f>
        <v>1715.89026924</v>
      </c>
      <c r="Q164" s="46">
        <v>1331.05974057</v>
      </c>
      <c r="R164" s="46">
        <v>342.27730135000002</v>
      </c>
      <c r="S164" s="46">
        <v>42.553227319999998</v>
      </c>
      <c r="T164" s="46"/>
      <c r="U164" s="46"/>
      <c r="V164" s="46"/>
      <c r="W164" s="46"/>
      <c r="X164" s="46"/>
      <c r="Y164" s="46"/>
    </row>
    <row r="165" spans="1:25" collapsed="1">
      <c r="A165" s="8">
        <v>45231</v>
      </c>
      <c r="B165" s="46">
        <v>14980.058739749998</v>
      </c>
      <c r="C165" s="46">
        <f t="shared" ref="C165" si="882">I165+O165</f>
        <v>8597.3696579099997</v>
      </c>
      <c r="D165" s="46">
        <f t="shared" ref="D165" si="883">J165+P165</f>
        <v>6382.6890818399997</v>
      </c>
      <c r="E165" s="46">
        <f t="shared" ref="E165" si="884">K165+Q165</f>
        <v>4861.5064226300001</v>
      </c>
      <c r="F165" s="46">
        <f t="shared" ref="F165" si="885">L165+R165</f>
        <v>1433.20858292</v>
      </c>
      <c r="G165" s="46">
        <f t="shared" ref="G165" si="886">M165+S165</f>
        <v>87.974076289999999</v>
      </c>
      <c r="H165" s="46">
        <f t="shared" ref="H165" si="887">SUM(I165:J165)</f>
        <v>11666.628747819999</v>
      </c>
      <c r="I165" s="46">
        <v>7001.0963717200002</v>
      </c>
      <c r="J165" s="46">
        <f t="shared" ref="J165" si="888">SUM(K165:M165)</f>
        <v>4665.5323761</v>
      </c>
      <c r="K165" s="46">
        <v>3579.1365442000001</v>
      </c>
      <c r="L165" s="46">
        <v>1040.4154101300001</v>
      </c>
      <c r="M165" s="46">
        <v>45.98042177</v>
      </c>
      <c r="N165" s="46">
        <f t="shared" ref="N165" si="889">SUM(O165:P165)</f>
        <v>3313.4299919300001</v>
      </c>
      <c r="O165" s="46">
        <v>1596.2732861899999</v>
      </c>
      <c r="P165" s="46">
        <f t="shared" ref="P165" si="890">SUM(Q165:S165)</f>
        <v>1717.15670574</v>
      </c>
      <c r="Q165" s="46">
        <v>1282.36987843</v>
      </c>
      <c r="R165" s="46">
        <v>392.79317279000003</v>
      </c>
      <c r="S165" s="46">
        <v>41.99365452</v>
      </c>
      <c r="T165" s="46"/>
      <c r="U165" s="46"/>
      <c r="V165" s="46"/>
      <c r="W165" s="46"/>
      <c r="X165" s="46"/>
      <c r="Y165" s="46"/>
    </row>
    <row r="166" spans="1:25">
      <c r="A166" s="8">
        <v>45261</v>
      </c>
      <c r="B166" s="46">
        <v>15918.67641817</v>
      </c>
      <c r="C166" s="46">
        <f t="shared" ref="C166" si="891">I166+O166</f>
        <v>9384.5150809300012</v>
      </c>
      <c r="D166" s="46">
        <f t="shared" ref="D166" si="892">J166+P166</f>
        <v>6534.1613372399997</v>
      </c>
      <c r="E166" s="46">
        <f t="shared" ref="E166" si="893">K166+Q166</f>
        <v>5264.5408369999996</v>
      </c>
      <c r="F166" s="46">
        <f t="shared" ref="F166" si="894">L166+R166</f>
        <v>1143.15608471</v>
      </c>
      <c r="G166" s="46">
        <f t="shared" ref="G166" si="895">M166+S166</f>
        <v>126.46441553</v>
      </c>
      <c r="H166" s="46">
        <f t="shared" ref="H166" si="896">SUM(I166:J166)</f>
        <v>12403.48045771</v>
      </c>
      <c r="I166" s="46">
        <v>7651.3451639000004</v>
      </c>
      <c r="J166" s="46">
        <f t="shared" ref="J166" si="897">SUM(K166:M166)</f>
        <v>4752.1352938099999</v>
      </c>
      <c r="K166" s="46">
        <v>3929.5339162199998</v>
      </c>
      <c r="L166" s="46">
        <v>756.96893083999998</v>
      </c>
      <c r="M166" s="46">
        <v>65.63244675</v>
      </c>
      <c r="N166" s="46">
        <f t="shared" ref="N166" si="898">SUM(O166:P166)</f>
        <v>3515.1959604599997</v>
      </c>
      <c r="O166" s="46">
        <v>1733.1699170300001</v>
      </c>
      <c r="P166" s="46">
        <f t="shared" ref="P166" si="899">SUM(Q166:S166)</f>
        <v>1782.0260434299998</v>
      </c>
      <c r="Q166" s="46">
        <v>1335.00692078</v>
      </c>
      <c r="R166" s="46">
        <v>386.18715386999997</v>
      </c>
      <c r="S166" s="46">
        <v>60.831968779999997</v>
      </c>
      <c r="T166" s="46"/>
      <c r="U166" s="46"/>
      <c r="V166" s="46"/>
      <c r="W166" s="46"/>
      <c r="X166" s="46"/>
      <c r="Y166" s="46"/>
    </row>
    <row r="167" spans="1:25">
      <c r="A167" s="8">
        <v>45292</v>
      </c>
      <c r="B167" s="46">
        <v>15219.653073310001</v>
      </c>
      <c r="C167" s="46">
        <f t="shared" ref="C167" si="900">I167+O167</f>
        <v>8642.91605084</v>
      </c>
      <c r="D167" s="46">
        <f t="shared" ref="D167" si="901">J167+P167</f>
        <v>6576.7370224700007</v>
      </c>
      <c r="E167" s="46">
        <f t="shared" ref="E167" si="902">K167+Q167</f>
        <v>5336.1621486200002</v>
      </c>
      <c r="F167" s="46">
        <f t="shared" ref="F167" si="903">L167+R167</f>
        <v>1120.41425744</v>
      </c>
      <c r="G167" s="46">
        <f t="shared" ref="G167" si="904">M167+S167</f>
        <v>120.16061641</v>
      </c>
      <c r="H167" s="46">
        <f t="shared" ref="H167" si="905">SUM(I167:J167)</f>
        <v>11827.208135600002</v>
      </c>
      <c r="I167" s="46">
        <v>6988.7475322800001</v>
      </c>
      <c r="J167" s="46">
        <f t="shared" ref="J167" si="906">SUM(K167:M167)</f>
        <v>4838.4606033200007</v>
      </c>
      <c r="K167" s="46">
        <v>4020.2291108700001</v>
      </c>
      <c r="L167" s="46">
        <v>755.73673536000001</v>
      </c>
      <c r="M167" s="46">
        <v>62.49475709</v>
      </c>
      <c r="N167" s="46">
        <f t="shared" ref="N167" si="907">SUM(O167:P167)</f>
        <v>3392.44493771</v>
      </c>
      <c r="O167" s="46">
        <v>1654.1685185599999</v>
      </c>
      <c r="P167" s="46">
        <f t="shared" ref="P167" si="908">SUM(Q167:S167)</f>
        <v>1738.27641915</v>
      </c>
      <c r="Q167" s="46">
        <v>1315.93303775</v>
      </c>
      <c r="R167" s="46">
        <v>364.67752208000002</v>
      </c>
      <c r="S167" s="46">
        <v>57.665859320000003</v>
      </c>
      <c r="T167" s="46"/>
      <c r="U167" s="46"/>
      <c r="V167" s="46"/>
      <c r="W167" s="46"/>
      <c r="X167" s="46"/>
      <c r="Y167" s="46"/>
    </row>
    <row r="168" spans="1:25">
      <c r="A168" s="8">
        <v>45323</v>
      </c>
      <c r="B168" s="46">
        <v>15286.263889250002</v>
      </c>
      <c r="C168" s="46">
        <f t="shared" ref="C168" si="909">I168+O168</f>
        <v>8676.2741752599995</v>
      </c>
      <c r="D168" s="46">
        <f t="shared" ref="D168" si="910">J168+P168</f>
        <v>6609.9897139900004</v>
      </c>
      <c r="E168" s="46">
        <f t="shared" ref="E168" si="911">K168+Q168</f>
        <v>5369.0779035899996</v>
      </c>
      <c r="F168" s="46">
        <f t="shared" ref="F168" si="912">L168+R168</f>
        <v>1116.4640492000001</v>
      </c>
      <c r="G168" s="46">
        <f t="shared" ref="G168" si="913">M168+S168</f>
        <v>124.4477612</v>
      </c>
      <c r="H168" s="46">
        <f t="shared" ref="H168" si="914">SUM(I168:J168)</f>
        <v>11939.729131669999</v>
      </c>
      <c r="I168" s="46">
        <v>7053.7639305900002</v>
      </c>
      <c r="J168" s="46">
        <f t="shared" ref="J168" si="915">SUM(K168:M168)</f>
        <v>4885.96520108</v>
      </c>
      <c r="K168" s="46">
        <v>4063.07778336</v>
      </c>
      <c r="L168" s="46">
        <v>759.75270862000002</v>
      </c>
      <c r="M168" s="46">
        <v>63.134709100000002</v>
      </c>
      <c r="N168" s="46">
        <f t="shared" ref="N168" si="916">SUM(O168:P168)</f>
        <v>3346.5347575800001</v>
      </c>
      <c r="O168" s="46">
        <v>1622.51024467</v>
      </c>
      <c r="P168" s="46">
        <f t="shared" ref="P168" si="917">SUM(Q168:S168)</f>
        <v>1724.0245129100001</v>
      </c>
      <c r="Q168" s="46">
        <v>1306.00012023</v>
      </c>
      <c r="R168" s="46">
        <v>356.71134058000001</v>
      </c>
      <c r="S168" s="46">
        <v>61.3130521</v>
      </c>
      <c r="T168" s="46"/>
      <c r="U168" s="46"/>
      <c r="V168" s="46"/>
      <c r="W168" s="46"/>
      <c r="X168" s="46"/>
      <c r="Y168" s="46"/>
    </row>
    <row r="169" spans="1:25">
      <c r="A169" s="8">
        <v>45352</v>
      </c>
      <c r="B169" s="46">
        <v>15363.136759030001</v>
      </c>
      <c r="C169" s="46">
        <f t="shared" ref="C169" si="918">I169+O169</f>
        <v>8674.8293640000011</v>
      </c>
      <c r="D169" s="46">
        <f t="shared" ref="D169" si="919">J169+P169</f>
        <v>6688.3073950299995</v>
      </c>
      <c r="E169" s="46">
        <f t="shared" ref="E169" si="920">K169+Q169</f>
        <v>5454.51586752</v>
      </c>
      <c r="F169" s="46">
        <f t="shared" ref="F169" si="921">L169+R169</f>
        <v>1128.64338234</v>
      </c>
      <c r="G169" s="46">
        <f t="shared" ref="G169" si="922">M169+S169</f>
        <v>105.14814516999999</v>
      </c>
      <c r="H169" s="46">
        <f t="shared" ref="H169" si="923">SUM(I169:J169)</f>
        <v>12004.956490820001</v>
      </c>
      <c r="I169" s="46">
        <v>7024.6709594800004</v>
      </c>
      <c r="J169" s="46">
        <f t="shared" ref="J169" si="924">SUM(K169:M169)</f>
        <v>4980.2855313399996</v>
      </c>
      <c r="K169" s="46">
        <v>4159.5715713099999</v>
      </c>
      <c r="L169" s="46">
        <v>762.65694384999995</v>
      </c>
      <c r="M169" s="46">
        <v>58.057016179999998</v>
      </c>
      <c r="N169" s="46">
        <f t="shared" ref="N169" si="925">SUM(O169:P169)</f>
        <v>3358.1802682099997</v>
      </c>
      <c r="O169" s="46">
        <v>1650.15840452</v>
      </c>
      <c r="P169" s="46">
        <f t="shared" ref="P169" si="926">SUM(Q169:S169)</f>
        <v>1708.0218636899999</v>
      </c>
      <c r="Q169" s="46">
        <v>1294.9442962099999</v>
      </c>
      <c r="R169" s="46">
        <v>365.98643849000001</v>
      </c>
      <c r="S169" s="46">
        <v>47.091128990000001</v>
      </c>
      <c r="T169" s="46"/>
      <c r="U169" s="46"/>
      <c r="V169" s="46"/>
      <c r="W169" s="46"/>
      <c r="X169" s="46"/>
      <c r="Y169" s="46"/>
    </row>
    <row r="170" spans="1:25">
      <c r="A170" s="8">
        <v>45383</v>
      </c>
      <c r="B170" s="46">
        <v>15516.579581360002</v>
      </c>
      <c r="C170" s="46">
        <f t="shared" ref="C170" si="927">I170+O170</f>
        <v>8828.1238737000003</v>
      </c>
      <c r="D170" s="46">
        <f t="shared" ref="D170" si="928">J170+P170</f>
        <v>6688.4557076600004</v>
      </c>
      <c r="E170" s="46">
        <f t="shared" ref="E170" si="929">K170+Q170</f>
        <v>5472.77334281</v>
      </c>
      <c r="F170" s="46">
        <f t="shared" ref="F170" si="930">L170+R170</f>
        <v>1108.6640076599999</v>
      </c>
      <c r="G170" s="46">
        <f t="shared" ref="G170" si="931">M170+S170</f>
        <v>107.01835718999999</v>
      </c>
      <c r="H170" s="46">
        <f t="shared" ref="H170" si="932">SUM(I170:J170)</f>
        <v>12154.170441419999</v>
      </c>
      <c r="I170" s="46">
        <v>7139.2544786600001</v>
      </c>
      <c r="J170" s="46">
        <f t="shared" ref="J170" si="933">SUM(K170:M170)</f>
        <v>5014.9159627600002</v>
      </c>
      <c r="K170" s="46">
        <v>4196.0361620000003</v>
      </c>
      <c r="L170" s="46">
        <v>759.95146215</v>
      </c>
      <c r="M170" s="46">
        <v>58.928338609999997</v>
      </c>
      <c r="N170" s="46">
        <f t="shared" ref="N170" si="934">SUM(O170:P170)</f>
        <v>3362.4091399399999</v>
      </c>
      <c r="O170" s="46">
        <v>1688.86939504</v>
      </c>
      <c r="P170" s="46">
        <f t="shared" ref="P170" si="935">SUM(Q170:S170)</f>
        <v>1673.5397449</v>
      </c>
      <c r="Q170" s="46">
        <v>1276.7371808099999</v>
      </c>
      <c r="R170" s="46">
        <v>348.71254550999998</v>
      </c>
      <c r="S170" s="46">
        <v>48.090018579999999</v>
      </c>
      <c r="T170" s="46"/>
      <c r="U170" s="46"/>
      <c r="V170" s="46"/>
      <c r="W170" s="46"/>
      <c r="X170" s="46"/>
      <c r="Y170" s="46"/>
    </row>
    <row r="171" spans="1:25">
      <c r="A171" s="8">
        <v>45413</v>
      </c>
      <c r="B171" s="46">
        <v>15771.810889789998</v>
      </c>
      <c r="C171" s="46">
        <f t="shared" ref="C171" si="936">I171+O171</f>
        <v>9042.365212050001</v>
      </c>
      <c r="D171" s="46">
        <f t="shared" ref="D171" si="937">J171+P171</f>
        <v>6729.4456777400001</v>
      </c>
      <c r="E171" s="46">
        <f t="shared" ref="E171" si="938">K171+Q171</f>
        <v>5492.2574822699999</v>
      </c>
      <c r="F171" s="46">
        <f t="shared" ref="F171" si="939">L171+R171</f>
        <v>1131.5608011300001</v>
      </c>
      <c r="G171" s="46">
        <f t="shared" ref="G171" si="940">M171+S171</f>
        <v>105.62739434</v>
      </c>
      <c r="H171" s="46">
        <f t="shared" ref="H171" si="941">SUM(I171:J171)</f>
        <v>12323.950413099999</v>
      </c>
      <c r="I171" s="46">
        <v>7303.25015721</v>
      </c>
      <c r="J171" s="46">
        <f t="shared" ref="J171" si="942">SUM(K171:M171)</f>
        <v>5020.7002558900003</v>
      </c>
      <c r="K171" s="46">
        <v>4190.19562253</v>
      </c>
      <c r="L171" s="46">
        <v>773.39817979999998</v>
      </c>
      <c r="M171" s="46">
        <v>57.106453559999999</v>
      </c>
      <c r="N171" s="46">
        <f t="shared" ref="N171" si="943">SUM(O171:P171)</f>
        <v>3447.8604766899998</v>
      </c>
      <c r="O171" s="46">
        <v>1739.1150548400001</v>
      </c>
      <c r="P171" s="46">
        <f t="shared" ref="P171" si="944">SUM(Q171:S171)</f>
        <v>1708.74542185</v>
      </c>
      <c r="Q171" s="46">
        <v>1302.06185974</v>
      </c>
      <c r="R171" s="46">
        <v>358.16262132999998</v>
      </c>
      <c r="S171" s="46">
        <v>48.520940779999997</v>
      </c>
      <c r="T171" s="46"/>
      <c r="U171" s="46"/>
      <c r="V171" s="46"/>
      <c r="W171" s="46"/>
      <c r="X171" s="46"/>
      <c r="Y171" s="46"/>
    </row>
    <row r="172" spans="1:25">
      <c r="A172" s="8">
        <v>45444</v>
      </c>
      <c r="B172" s="46">
        <v>16562.604856499998</v>
      </c>
      <c r="C172" s="46">
        <f t="shared" ref="C172" si="945">I172+O172</f>
        <v>9695.56693911</v>
      </c>
      <c r="D172" s="46">
        <f t="shared" ref="D172" si="946">J172+P172</f>
        <v>6867.0379173900001</v>
      </c>
      <c r="E172" s="46">
        <f t="shared" ref="E172" si="947">K172+Q172</f>
        <v>5644.5214556600004</v>
      </c>
      <c r="F172" s="46">
        <f t="shared" ref="F172" si="948">L172+R172</f>
        <v>1113.65202776</v>
      </c>
      <c r="G172" s="46">
        <f t="shared" ref="G172" si="949">M172+S172</f>
        <v>108.86443396999999</v>
      </c>
      <c r="H172" s="46">
        <f t="shared" ref="H172" si="950">SUM(I172:J172)</f>
        <v>13056.717499750001</v>
      </c>
      <c r="I172" s="46">
        <v>7967.6006078500004</v>
      </c>
      <c r="J172" s="46">
        <f t="shared" ref="J172" si="951">SUM(K172:M172)</f>
        <v>5089.1168919000002</v>
      </c>
      <c r="K172" s="46">
        <v>4272.7110695199999</v>
      </c>
      <c r="L172" s="46">
        <v>757.28944536999995</v>
      </c>
      <c r="M172" s="46">
        <v>59.116377010000001</v>
      </c>
      <c r="N172" s="46">
        <f t="shared" ref="N172" si="952">SUM(O172:P172)</f>
        <v>3505.88735675</v>
      </c>
      <c r="O172" s="46">
        <v>1727.9663312600001</v>
      </c>
      <c r="P172" s="46">
        <f t="shared" ref="P172" si="953">SUM(Q172:S172)</f>
        <v>1777.9210254899999</v>
      </c>
      <c r="Q172" s="46">
        <v>1371.81038614</v>
      </c>
      <c r="R172" s="46">
        <v>356.36258239</v>
      </c>
      <c r="S172" s="46">
        <v>49.74805696</v>
      </c>
      <c r="T172" s="46"/>
      <c r="U172" s="46"/>
      <c r="V172" s="46"/>
      <c r="W172" s="46"/>
      <c r="X172" s="46"/>
      <c r="Y172" s="46"/>
    </row>
    <row r="173" spans="1:25">
      <c r="A173" s="8">
        <v>45474</v>
      </c>
      <c r="B173" s="46">
        <v>16721.040736230003</v>
      </c>
      <c r="C173" s="46">
        <f t="shared" ref="C173" si="954">I173+O173</f>
        <v>9847.21485579</v>
      </c>
      <c r="D173" s="46">
        <f t="shared" ref="D173" si="955">J173+P173</f>
        <v>6873.8258804399993</v>
      </c>
      <c r="E173" s="46">
        <f t="shared" ref="E173" si="956">K173+Q173</f>
        <v>5028.5833630799998</v>
      </c>
      <c r="F173" s="46">
        <f t="shared" ref="F173" si="957">L173+R173</f>
        <v>1735.3990883399999</v>
      </c>
      <c r="G173" s="46">
        <f t="shared" ref="G173" si="958">M173+S173</f>
        <v>109.84342902</v>
      </c>
      <c r="H173" s="46">
        <f t="shared" ref="H173" si="959">SUM(I173:J173)</f>
        <v>13158.984584669999</v>
      </c>
      <c r="I173" s="46">
        <v>8042.2381523599997</v>
      </c>
      <c r="J173" s="46">
        <f t="shared" ref="J173" si="960">SUM(K173:M173)</f>
        <v>5116.7464323099994</v>
      </c>
      <c r="K173" s="46">
        <v>3833.2380562799999</v>
      </c>
      <c r="L173" s="46">
        <v>1223.1538673699999</v>
      </c>
      <c r="M173" s="46">
        <v>60.35450866</v>
      </c>
      <c r="N173" s="46">
        <f t="shared" ref="N173" si="961">SUM(O173:P173)</f>
        <v>3562.0561515600002</v>
      </c>
      <c r="O173" s="46">
        <v>1804.97670343</v>
      </c>
      <c r="P173" s="46">
        <f t="shared" ref="P173" si="962">SUM(Q173:S173)</f>
        <v>1757.0794481299999</v>
      </c>
      <c r="Q173" s="46">
        <v>1195.3453067999999</v>
      </c>
      <c r="R173" s="46">
        <v>512.24522096999999</v>
      </c>
      <c r="S173" s="46">
        <v>49.488920360000002</v>
      </c>
      <c r="T173" s="46"/>
      <c r="U173" s="46"/>
      <c r="V173" s="46"/>
      <c r="W173" s="46"/>
      <c r="X173" s="46"/>
      <c r="Y173" s="46"/>
    </row>
    <row r="174" spans="1:25">
      <c r="A174" s="8">
        <v>45505</v>
      </c>
      <c r="B174" s="46">
        <v>16841.440201739999</v>
      </c>
      <c r="C174" s="46">
        <f t="shared" ref="C174" si="963">I174+O174</f>
        <v>9841.6286758400001</v>
      </c>
      <c r="D174" s="46">
        <f t="shared" ref="D174" si="964">J174+P174</f>
        <v>6999.8115258999997</v>
      </c>
      <c r="E174" s="46">
        <f t="shared" ref="E174" si="965">K174+Q174</f>
        <v>5125.7969024200002</v>
      </c>
      <c r="F174" s="46">
        <f t="shared" ref="F174" si="966">L174+R174</f>
        <v>1761.2224200599999</v>
      </c>
      <c r="G174" s="46">
        <f t="shared" ref="G174" si="967">M174+S174</f>
        <v>112.79220341999999</v>
      </c>
      <c r="H174" s="46">
        <f t="shared" ref="H174" si="968">SUM(I174:J174)</f>
        <v>13200.306469110001</v>
      </c>
      <c r="I174" s="46">
        <v>8008.9467670200002</v>
      </c>
      <c r="J174" s="46">
        <f t="shared" ref="J174" si="969">SUM(K174:M174)</f>
        <v>5191.3597020899997</v>
      </c>
      <c r="K174" s="46">
        <v>3899.5762586000001</v>
      </c>
      <c r="L174" s="46">
        <v>1229.7031336</v>
      </c>
      <c r="M174" s="46">
        <v>62.080309890000002</v>
      </c>
      <c r="N174" s="46">
        <f t="shared" ref="N174" si="970">SUM(O174:P174)</f>
        <v>3641.1337326299999</v>
      </c>
      <c r="O174" s="46">
        <v>1832.68190882</v>
      </c>
      <c r="P174" s="46">
        <f t="shared" ref="P174" si="971">SUM(Q174:S174)</f>
        <v>1808.45182381</v>
      </c>
      <c r="Q174" s="46">
        <v>1226.2206438200001</v>
      </c>
      <c r="R174" s="46">
        <v>531.51928645999999</v>
      </c>
      <c r="S174" s="46">
        <v>50.711893529999998</v>
      </c>
      <c r="T174" s="46"/>
      <c r="U174" s="46"/>
      <c r="V174" s="46"/>
      <c r="W174" s="46"/>
      <c r="X174" s="46"/>
      <c r="Y174" s="46"/>
    </row>
    <row r="175" spans="1:25">
      <c r="A175" s="8">
        <v>45536</v>
      </c>
      <c r="B175" s="46">
        <v>16918.793369430001</v>
      </c>
      <c r="C175" s="46">
        <f t="shared" ref="C175" si="972">I175+O175</f>
        <v>9924.3221693699998</v>
      </c>
      <c r="D175" s="46">
        <f t="shared" ref="D175" si="973">J175+P175</f>
        <v>6994.4712000599993</v>
      </c>
      <c r="E175" s="46">
        <f t="shared" ref="E175" si="974">K175+Q175</f>
        <v>5148.0717669900005</v>
      </c>
      <c r="F175" s="46">
        <f t="shared" ref="F175" si="975">L175+R175</f>
        <v>1733.5257132500001</v>
      </c>
      <c r="G175" s="46">
        <f t="shared" ref="G175" si="976">M175+S175</f>
        <v>112.87371981999999</v>
      </c>
      <c r="H175" s="46">
        <f t="shared" ref="H175" si="977">SUM(I175:J175)</f>
        <v>13355.130552479999</v>
      </c>
      <c r="I175" s="46">
        <v>8121.0459609199997</v>
      </c>
      <c r="J175" s="46">
        <f t="shared" ref="J175" si="978">SUM(K175:M175)</f>
        <v>5234.0845915599994</v>
      </c>
      <c r="K175" s="46">
        <v>3956.2623045</v>
      </c>
      <c r="L175" s="46">
        <v>1214.50645175</v>
      </c>
      <c r="M175" s="46">
        <v>63.315835309999997</v>
      </c>
      <c r="N175" s="46">
        <f t="shared" ref="N175" si="979">SUM(O175:P175)</f>
        <v>3563.66281695</v>
      </c>
      <c r="O175" s="46">
        <v>1803.27620845</v>
      </c>
      <c r="P175" s="46">
        <f t="shared" ref="P175" si="980">SUM(Q175:S175)</f>
        <v>1760.3866085</v>
      </c>
      <c r="Q175" s="46">
        <v>1191.80946249</v>
      </c>
      <c r="R175" s="46">
        <v>519.01926149999997</v>
      </c>
      <c r="S175" s="46">
        <v>49.557884510000001</v>
      </c>
      <c r="T175" s="46"/>
      <c r="U175" s="46"/>
      <c r="V175" s="46"/>
      <c r="W175" s="46"/>
      <c r="X175" s="46"/>
      <c r="Y175" s="46"/>
    </row>
    <row r="176" spans="1:25">
      <c r="A176" s="8">
        <v>45566</v>
      </c>
      <c r="B176" s="46">
        <v>17078.296788150001</v>
      </c>
      <c r="C176" s="46">
        <f t="shared" ref="C176" si="981">I176+O176</f>
        <v>10024.251398930001</v>
      </c>
      <c r="D176" s="46">
        <f t="shared" ref="D176" si="982">J176+P176</f>
        <v>7054.0453892200003</v>
      </c>
      <c r="E176" s="46">
        <f t="shared" ref="E176" si="983">K176+Q176</f>
        <v>5156.9798977400005</v>
      </c>
      <c r="F176" s="46">
        <f t="shared" ref="F176" si="984">L176+R176</f>
        <v>1780.7651535299999</v>
      </c>
      <c r="G176" s="46">
        <f t="shared" ref="G176" si="985">M176+S176</f>
        <v>116.30033795</v>
      </c>
      <c r="H176" s="46">
        <f t="shared" ref="H176" si="986">SUM(I176:J176)</f>
        <v>13513.90292275</v>
      </c>
      <c r="I176" s="46">
        <v>8257.1144142100002</v>
      </c>
      <c r="J176" s="46">
        <f t="shared" ref="J176" si="987">SUM(K176:M176)</f>
        <v>5256.7885085400003</v>
      </c>
      <c r="K176" s="46">
        <v>3948.9690844400002</v>
      </c>
      <c r="L176" s="46">
        <v>1239.8862600499999</v>
      </c>
      <c r="M176" s="46">
        <v>67.933164050000002</v>
      </c>
      <c r="N176" s="46">
        <f t="shared" ref="N176" si="988">SUM(O176:P176)</f>
        <v>3564.3938654000003</v>
      </c>
      <c r="O176" s="46">
        <v>1767.1369847200001</v>
      </c>
      <c r="P176" s="46">
        <f t="shared" ref="P176" si="989">SUM(Q176:S176)</f>
        <v>1797.25688068</v>
      </c>
      <c r="Q176" s="46">
        <v>1208.0108133000001</v>
      </c>
      <c r="R176" s="46">
        <v>540.87889347999999</v>
      </c>
      <c r="S176" s="46">
        <v>48.367173899999997</v>
      </c>
      <c r="T176" s="46"/>
      <c r="U176" s="46"/>
      <c r="V176" s="46"/>
      <c r="W176" s="46"/>
      <c r="X176" s="46"/>
      <c r="Y176" s="46"/>
    </row>
    <row r="177" spans="1:25">
      <c r="A177" s="8">
        <v>45597</v>
      </c>
      <c r="B177" s="46">
        <v>17218.676908199999</v>
      </c>
      <c r="C177" s="46">
        <f t="shared" ref="C177" si="990">I177+O177</f>
        <v>10114.47122915</v>
      </c>
      <c r="D177" s="46">
        <f t="shared" ref="D177" si="991">J177+P177</f>
        <v>7104.2056790499992</v>
      </c>
      <c r="E177" s="46">
        <f t="shared" ref="E177" si="992">K177+Q177</f>
        <v>5202.88164891</v>
      </c>
      <c r="F177" s="46">
        <f t="shared" ref="F177" si="993">L177+R177</f>
        <v>1766.8786690300001</v>
      </c>
      <c r="G177" s="46">
        <f t="shared" ref="G177" si="994">M177+S177</f>
        <v>134.44536110999999</v>
      </c>
      <c r="H177" s="46">
        <f t="shared" ref="H177" si="995">SUM(I177:J177)</f>
        <v>13618.20369772</v>
      </c>
      <c r="I177" s="46">
        <v>8342.6029596000008</v>
      </c>
      <c r="J177" s="46">
        <f t="shared" ref="J177" si="996">SUM(K177:M177)</f>
        <v>5275.6007381199997</v>
      </c>
      <c r="K177" s="46">
        <v>3963.6288192799998</v>
      </c>
      <c r="L177" s="46">
        <v>1236.8863311600001</v>
      </c>
      <c r="M177" s="46">
        <v>75.085587680000003</v>
      </c>
      <c r="N177" s="46">
        <f t="shared" ref="N177" si="997">SUM(O177:P177)</f>
        <v>3600.4732104799996</v>
      </c>
      <c r="O177" s="46">
        <v>1771.8682695499999</v>
      </c>
      <c r="P177" s="46">
        <f t="shared" ref="P177" si="998">SUM(Q177:S177)</f>
        <v>1828.6049409299999</v>
      </c>
      <c r="Q177" s="46">
        <v>1239.25282963</v>
      </c>
      <c r="R177" s="46">
        <v>529.99233787000003</v>
      </c>
      <c r="S177" s="46">
        <v>59.359773429999997</v>
      </c>
      <c r="T177" s="46"/>
      <c r="U177" s="46"/>
      <c r="V177" s="46"/>
      <c r="W177" s="46"/>
      <c r="X177" s="46"/>
      <c r="Y177" s="46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3.332031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664062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131</v>
      </c>
      <c r="B1" s="10"/>
    </row>
    <row r="2" spans="1:23" ht="5.25" customHeight="1"/>
    <row r="3" spans="1:23" ht="25.5" customHeight="1">
      <c r="A3" s="215" t="s">
        <v>106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</row>
    <row r="4" spans="1:23" ht="12.75" customHeight="1">
      <c r="A4" s="220" t="s">
        <v>130</v>
      </c>
      <c r="B4" s="221"/>
      <c r="C4" s="221"/>
      <c r="D4" s="221"/>
      <c r="E4" s="221"/>
      <c r="F4" s="221"/>
    </row>
    <row r="5" spans="1:23" ht="12.75" customHeight="1">
      <c r="A5" s="13" t="s">
        <v>229</v>
      </c>
    </row>
    <row r="6" spans="1:23" ht="12.75" customHeight="1">
      <c r="A6" s="236" t="s">
        <v>0</v>
      </c>
      <c r="B6" s="240" t="s">
        <v>1</v>
      </c>
      <c r="C6" s="230" t="s">
        <v>50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2"/>
    </row>
    <row r="7" spans="1:23" s="27" customFormat="1" ht="12.75" customHeight="1">
      <c r="A7" s="237"/>
      <c r="B7" s="241"/>
      <c r="C7" s="226" t="s">
        <v>49</v>
      </c>
      <c r="D7" s="226" t="s">
        <v>48</v>
      </c>
      <c r="E7" s="226" t="s">
        <v>47</v>
      </c>
      <c r="F7" s="226" t="s">
        <v>46</v>
      </c>
      <c r="G7" s="226" t="s">
        <v>45</v>
      </c>
      <c r="H7" s="226" t="s">
        <v>44</v>
      </c>
      <c r="I7" s="226" t="s">
        <v>43</v>
      </c>
      <c r="J7" s="226" t="s">
        <v>42</v>
      </c>
      <c r="K7" s="226" t="s">
        <v>41</v>
      </c>
      <c r="L7" s="226" t="s">
        <v>40</v>
      </c>
      <c r="M7" s="229" t="s">
        <v>261</v>
      </c>
      <c r="N7" s="226" t="s">
        <v>39</v>
      </c>
      <c r="O7" s="226" t="s">
        <v>38</v>
      </c>
      <c r="P7" s="226" t="s">
        <v>52</v>
      </c>
      <c r="Q7" s="226" t="s">
        <v>37</v>
      </c>
      <c r="R7" s="226" t="s">
        <v>36</v>
      </c>
      <c r="S7" s="233" t="s">
        <v>35</v>
      </c>
      <c r="T7" s="226" t="s">
        <v>34</v>
      </c>
    </row>
    <row r="8" spans="1:23" s="27" customFormat="1" ht="12.75" customHeight="1">
      <c r="A8" s="238"/>
      <c r="B8" s="242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34"/>
      <c r="T8" s="227"/>
    </row>
    <row r="9" spans="1:23" s="27" customFormat="1" ht="71.25" customHeight="1">
      <c r="A9" s="239"/>
      <c r="B9" s="243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35"/>
      <c r="T9" s="228"/>
    </row>
    <row r="10" spans="1:23" s="27" customFormat="1" collapsed="1">
      <c r="A10" s="143">
        <v>1</v>
      </c>
      <c r="B10" s="134">
        <v>2</v>
      </c>
      <c r="C10" s="135">
        <v>3</v>
      </c>
      <c r="D10" s="134">
        <v>4</v>
      </c>
      <c r="E10" s="135">
        <v>5</v>
      </c>
      <c r="F10" s="134">
        <v>6</v>
      </c>
      <c r="G10" s="135">
        <v>7</v>
      </c>
      <c r="H10" s="134">
        <v>8</v>
      </c>
      <c r="I10" s="135">
        <v>9</v>
      </c>
      <c r="J10" s="134">
        <v>10</v>
      </c>
      <c r="K10" s="135">
        <v>11</v>
      </c>
      <c r="L10" s="134">
        <v>12</v>
      </c>
      <c r="M10" s="135">
        <v>13</v>
      </c>
      <c r="N10" s="134">
        <v>14</v>
      </c>
      <c r="O10" s="135">
        <v>15</v>
      </c>
      <c r="P10" s="134">
        <v>16</v>
      </c>
      <c r="Q10" s="135">
        <v>17</v>
      </c>
      <c r="R10" s="134">
        <v>18</v>
      </c>
      <c r="S10" s="135">
        <v>19</v>
      </c>
      <c r="T10" s="134">
        <v>20</v>
      </c>
      <c r="U10" s="136"/>
      <c r="V10" s="136"/>
      <c r="W10" s="136"/>
    </row>
    <row r="11" spans="1:23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3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3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3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3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3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30">
        <v>1167.6194325199997</v>
      </c>
      <c r="C35" s="130">
        <v>535.67044369999996</v>
      </c>
      <c r="D35" s="130">
        <v>6.6084619399999998</v>
      </c>
      <c r="E35" s="130">
        <v>289.79133619999999</v>
      </c>
      <c r="F35" s="130">
        <v>33.052821940000001</v>
      </c>
      <c r="G35" s="130">
        <v>2.7481281900000001</v>
      </c>
      <c r="H35" s="130">
        <v>62.451376460000006</v>
      </c>
      <c r="I35" s="130">
        <v>133.60995463999998</v>
      </c>
      <c r="J35" s="130">
        <v>28.813849010000002</v>
      </c>
      <c r="K35" s="130">
        <v>1.03369435</v>
      </c>
      <c r="L35" s="130">
        <v>15.976591900000001</v>
      </c>
      <c r="M35" s="168" t="s">
        <v>188</v>
      </c>
      <c r="N35" s="130">
        <v>7.2344077900000006</v>
      </c>
      <c r="O35" s="130">
        <v>40.698253429999994</v>
      </c>
      <c r="P35" s="130">
        <v>2.6233821699999997</v>
      </c>
      <c r="Q35" s="130">
        <v>2.6247469700000003</v>
      </c>
      <c r="R35" s="130">
        <v>1.6088760200000001</v>
      </c>
      <c r="S35" s="130">
        <v>0.5728156900000001</v>
      </c>
      <c r="T35" s="130">
        <v>2.5002921200000001</v>
      </c>
      <c r="U35" s="130"/>
      <c r="V35" s="130"/>
    </row>
    <row r="36" spans="1:22" hidden="1" outlineLevel="1">
      <c r="A36" s="8">
        <v>41306</v>
      </c>
      <c r="B36" s="130">
        <v>1169.9880921599997</v>
      </c>
      <c r="C36" s="130">
        <v>587.31410901000004</v>
      </c>
      <c r="D36" s="130">
        <v>6.3780734499999996</v>
      </c>
      <c r="E36" s="130">
        <v>255.26881894000002</v>
      </c>
      <c r="F36" s="130">
        <v>43.790710849999996</v>
      </c>
      <c r="G36" s="130">
        <v>3.6447564299999997</v>
      </c>
      <c r="H36" s="130">
        <v>58.30839838</v>
      </c>
      <c r="I36" s="130">
        <v>128.43723603999999</v>
      </c>
      <c r="J36" s="130">
        <v>31.376374030000004</v>
      </c>
      <c r="K36" s="130">
        <v>0.94486701000000006</v>
      </c>
      <c r="L36" s="130">
        <v>16.34320464</v>
      </c>
      <c r="M36" s="168" t="s">
        <v>188</v>
      </c>
      <c r="N36" s="130">
        <v>4.7838750000000001</v>
      </c>
      <c r="O36" s="130">
        <v>23.10755305</v>
      </c>
      <c r="P36" s="130">
        <v>3.0372984000000001</v>
      </c>
      <c r="Q36" s="130">
        <v>2.7530841799999997</v>
      </c>
      <c r="R36" s="130">
        <v>1.39953708</v>
      </c>
      <c r="S36" s="130">
        <v>0.53080572999999998</v>
      </c>
      <c r="T36" s="130">
        <v>2.5693899399999998</v>
      </c>
      <c r="U36" s="130"/>
      <c r="V36" s="130"/>
    </row>
    <row r="37" spans="1:22" hidden="1" outlineLevel="1">
      <c r="A37" s="8">
        <v>41334</v>
      </c>
      <c r="B37" s="130">
        <v>1209.5462971400002</v>
      </c>
      <c r="C37" s="130">
        <v>605.11038907</v>
      </c>
      <c r="D37" s="130">
        <v>5.4175063399999992</v>
      </c>
      <c r="E37" s="130">
        <v>284.63566794999997</v>
      </c>
      <c r="F37" s="130">
        <v>27.304178</v>
      </c>
      <c r="G37" s="130">
        <v>3.5622044200000005</v>
      </c>
      <c r="H37" s="130">
        <v>62.879964180000002</v>
      </c>
      <c r="I37" s="130">
        <v>143.53747555000001</v>
      </c>
      <c r="J37" s="130">
        <v>24.575611270000003</v>
      </c>
      <c r="K37" s="130">
        <v>0.88809521999999985</v>
      </c>
      <c r="L37" s="130">
        <v>15.593622290000003</v>
      </c>
      <c r="M37" s="168" t="s">
        <v>188</v>
      </c>
      <c r="N37" s="130">
        <v>4.6795970100000002</v>
      </c>
      <c r="O37" s="130">
        <v>20.669934690000005</v>
      </c>
      <c r="P37" s="130">
        <v>3.4968326399999996</v>
      </c>
      <c r="Q37" s="130">
        <v>2.7296766100000003</v>
      </c>
      <c r="R37" s="130">
        <v>1.3564707899999999</v>
      </c>
      <c r="S37" s="130">
        <v>0.60942359999999995</v>
      </c>
      <c r="T37" s="130">
        <v>2.4996475099999995</v>
      </c>
      <c r="U37" s="130"/>
      <c r="V37" s="130"/>
    </row>
    <row r="38" spans="1:22" hidden="1" outlineLevel="1">
      <c r="A38" s="8">
        <v>41365</v>
      </c>
      <c r="B38" s="130">
        <v>1295.5686598699999</v>
      </c>
      <c r="C38" s="130">
        <v>623.18566240999985</v>
      </c>
      <c r="D38" s="130">
        <v>9.1215261099999996</v>
      </c>
      <c r="E38" s="130">
        <v>298.68842218999998</v>
      </c>
      <c r="F38" s="130">
        <v>43.15490518</v>
      </c>
      <c r="G38" s="130">
        <v>3.5967028600000002</v>
      </c>
      <c r="H38" s="130">
        <v>60.746766700000002</v>
      </c>
      <c r="I38" s="130">
        <v>144.27287139999999</v>
      </c>
      <c r="J38" s="130">
        <v>60.485181579999995</v>
      </c>
      <c r="K38" s="130">
        <v>0.71219041999999999</v>
      </c>
      <c r="L38" s="130">
        <v>16.709721200000001</v>
      </c>
      <c r="M38" s="168" t="s">
        <v>188</v>
      </c>
      <c r="N38" s="130">
        <v>5.08990586</v>
      </c>
      <c r="O38" s="130">
        <v>19.918369720000001</v>
      </c>
      <c r="P38" s="130">
        <v>3.4046314300000002</v>
      </c>
      <c r="Q38" s="130">
        <v>2.31324006</v>
      </c>
      <c r="R38" s="130">
        <v>1.1643702599999999</v>
      </c>
      <c r="S38" s="130">
        <v>0.73442302999999998</v>
      </c>
      <c r="T38" s="130">
        <v>2.2697694599999996</v>
      </c>
      <c r="U38" s="130"/>
      <c r="V38" s="130"/>
    </row>
    <row r="39" spans="1:22" hidden="1" outlineLevel="1">
      <c r="A39" s="8">
        <v>41395</v>
      </c>
      <c r="B39" s="130">
        <v>1259.88832985</v>
      </c>
      <c r="C39" s="130">
        <v>607.28510791999997</v>
      </c>
      <c r="D39" s="130">
        <v>7.284532630000002</v>
      </c>
      <c r="E39" s="130">
        <v>300.46888342</v>
      </c>
      <c r="F39" s="130">
        <v>33.259944699999998</v>
      </c>
      <c r="G39" s="130">
        <v>2.9117090599999997</v>
      </c>
      <c r="H39" s="130">
        <v>31.53809742</v>
      </c>
      <c r="I39" s="130">
        <v>157.26172177000001</v>
      </c>
      <c r="J39" s="130">
        <v>61.55974509</v>
      </c>
      <c r="K39" s="130">
        <v>0.69745934999999992</v>
      </c>
      <c r="L39" s="130">
        <v>17.470257110000002</v>
      </c>
      <c r="M39" s="168" t="s">
        <v>188</v>
      </c>
      <c r="N39" s="130">
        <v>5.9445221699999999</v>
      </c>
      <c r="O39" s="130">
        <v>24.001781100000002</v>
      </c>
      <c r="P39" s="130">
        <v>2.9424858900000004</v>
      </c>
      <c r="Q39" s="130">
        <v>2.4010073700000003</v>
      </c>
      <c r="R39" s="130">
        <v>1.3657577400000001</v>
      </c>
      <c r="S39" s="130">
        <v>0.63815434999999998</v>
      </c>
      <c r="T39" s="130">
        <v>2.8571627599999996</v>
      </c>
      <c r="U39" s="130"/>
      <c r="V39" s="130"/>
    </row>
    <row r="40" spans="1:22" hidden="1" outlineLevel="1">
      <c r="A40" s="8">
        <v>41426</v>
      </c>
      <c r="B40" s="130">
        <v>1453.2215184500005</v>
      </c>
      <c r="C40" s="130">
        <v>533.84206286000006</v>
      </c>
      <c r="D40" s="130">
        <v>19.902161200000002</v>
      </c>
      <c r="E40" s="130">
        <v>604.51944074999994</v>
      </c>
      <c r="F40" s="130">
        <v>27.521229739999999</v>
      </c>
      <c r="G40" s="130">
        <v>3.5911436999999999</v>
      </c>
      <c r="H40" s="130">
        <v>28.72102512</v>
      </c>
      <c r="I40" s="130">
        <v>159.25078599</v>
      </c>
      <c r="J40" s="130">
        <v>20.31967272</v>
      </c>
      <c r="K40" s="130">
        <v>0.67570083000000003</v>
      </c>
      <c r="L40" s="130">
        <v>15.276700010000003</v>
      </c>
      <c r="M40" s="168" t="s">
        <v>188</v>
      </c>
      <c r="N40" s="130">
        <v>4.31285629</v>
      </c>
      <c r="O40" s="130">
        <v>25.505726539999998</v>
      </c>
      <c r="P40" s="130">
        <v>2.95238391</v>
      </c>
      <c r="Q40" s="130">
        <v>1.9912842099999999</v>
      </c>
      <c r="R40" s="130">
        <v>1.5754034299999999</v>
      </c>
      <c r="S40" s="130">
        <v>0.74978537000000012</v>
      </c>
      <c r="T40" s="130">
        <v>2.5141557799999998</v>
      </c>
      <c r="U40" s="130"/>
      <c r="V40" s="130"/>
    </row>
    <row r="41" spans="1:22" hidden="1" outlineLevel="1">
      <c r="A41" s="8">
        <v>41456</v>
      </c>
      <c r="B41" s="130">
        <v>1227.6795194600004</v>
      </c>
      <c r="C41" s="130">
        <v>574.39596190999998</v>
      </c>
      <c r="D41" s="130">
        <v>21.07478356</v>
      </c>
      <c r="E41" s="130">
        <v>291.87518910999995</v>
      </c>
      <c r="F41" s="130">
        <v>31.02892374</v>
      </c>
      <c r="G41" s="130">
        <v>3.7799408699999999</v>
      </c>
      <c r="H41" s="130">
        <v>30.644509399999997</v>
      </c>
      <c r="I41" s="130">
        <v>185.77974965999996</v>
      </c>
      <c r="J41" s="130">
        <v>23.399123030000002</v>
      </c>
      <c r="K41" s="130">
        <v>0.73921324999999993</v>
      </c>
      <c r="L41" s="130">
        <v>16.586406610000001</v>
      </c>
      <c r="M41" s="168" t="s">
        <v>188</v>
      </c>
      <c r="N41" s="130">
        <v>5.9966346599999998</v>
      </c>
      <c r="O41" s="130">
        <v>25.711760610000002</v>
      </c>
      <c r="P41" s="130">
        <v>8.7526901199999987</v>
      </c>
      <c r="Q41" s="130">
        <v>1.9208735600000002</v>
      </c>
      <c r="R41" s="130">
        <v>2.2218829499999999</v>
      </c>
      <c r="S41" s="130">
        <v>0.73501574000000003</v>
      </c>
      <c r="T41" s="130">
        <v>3.0368606799999998</v>
      </c>
      <c r="U41" s="130"/>
      <c r="V41" s="130"/>
    </row>
    <row r="42" spans="1:22" hidden="1" outlineLevel="1">
      <c r="A42" s="8">
        <v>41487</v>
      </c>
      <c r="B42" s="130">
        <v>1084.51009604</v>
      </c>
      <c r="C42" s="130">
        <v>525.92700258999992</v>
      </c>
      <c r="D42" s="130">
        <v>22.773711280000001</v>
      </c>
      <c r="E42" s="130">
        <v>251.4511809</v>
      </c>
      <c r="F42" s="130">
        <v>14.711373200000001</v>
      </c>
      <c r="G42" s="130">
        <v>3.1504174900000002</v>
      </c>
      <c r="H42" s="130">
        <v>25.578355410000004</v>
      </c>
      <c r="I42" s="130">
        <v>164.10590691000002</v>
      </c>
      <c r="J42" s="130">
        <v>15.732720950000001</v>
      </c>
      <c r="K42" s="130">
        <v>1.2222780700000002</v>
      </c>
      <c r="L42" s="130">
        <v>16.424784389999999</v>
      </c>
      <c r="M42" s="168" t="s">
        <v>188</v>
      </c>
      <c r="N42" s="130">
        <v>5.2139491999999992</v>
      </c>
      <c r="O42" s="130">
        <v>21.769368190000002</v>
      </c>
      <c r="P42" s="130">
        <v>8.344550739999999</v>
      </c>
      <c r="Q42" s="130">
        <v>2.72193884</v>
      </c>
      <c r="R42" s="130">
        <v>2.0262890800000002</v>
      </c>
      <c r="S42" s="130">
        <v>0.48086348000000001</v>
      </c>
      <c r="T42" s="130">
        <v>2.87540532</v>
      </c>
      <c r="U42" s="130"/>
      <c r="V42" s="130"/>
    </row>
    <row r="43" spans="1:22" hidden="1" outlineLevel="1">
      <c r="A43" s="8">
        <v>41518</v>
      </c>
      <c r="B43" s="130">
        <v>1095.2130212900001</v>
      </c>
      <c r="C43" s="130">
        <v>490.79653500000001</v>
      </c>
      <c r="D43" s="130">
        <v>21.77716337</v>
      </c>
      <c r="E43" s="130">
        <v>196.69534597000001</v>
      </c>
      <c r="F43" s="130">
        <v>16.13720288</v>
      </c>
      <c r="G43" s="130">
        <v>4.7342978999999996</v>
      </c>
      <c r="H43" s="130">
        <v>41.75723545999999</v>
      </c>
      <c r="I43" s="130">
        <v>229.43960791000001</v>
      </c>
      <c r="J43" s="130">
        <v>24.04531248</v>
      </c>
      <c r="K43" s="130">
        <v>2.1080962699999999</v>
      </c>
      <c r="L43" s="130">
        <v>17.071957770000001</v>
      </c>
      <c r="M43" s="168" t="s">
        <v>188</v>
      </c>
      <c r="N43" s="130">
        <v>5.1764319599999995</v>
      </c>
      <c r="O43" s="130">
        <v>25.940996349999999</v>
      </c>
      <c r="P43" s="130">
        <v>11.057256360000002</v>
      </c>
      <c r="Q43" s="130">
        <v>2.6780861100000002</v>
      </c>
      <c r="R43" s="130">
        <v>2.0451626000000003</v>
      </c>
      <c r="S43" s="130">
        <v>0.56504321999999996</v>
      </c>
      <c r="T43" s="130">
        <v>3.1872896800000001</v>
      </c>
      <c r="U43" s="130"/>
      <c r="V43" s="130"/>
    </row>
    <row r="44" spans="1:22" hidden="1" outlineLevel="1">
      <c r="A44" s="8">
        <v>41548</v>
      </c>
      <c r="B44" s="130">
        <v>1157.57360406</v>
      </c>
      <c r="C44" s="130">
        <v>593.09422567999991</v>
      </c>
      <c r="D44" s="130">
        <v>28.705361229999998</v>
      </c>
      <c r="E44" s="130">
        <v>208.85388762000002</v>
      </c>
      <c r="F44" s="130">
        <v>14.036892330000001</v>
      </c>
      <c r="G44" s="130">
        <v>3.0845171900000001</v>
      </c>
      <c r="H44" s="130">
        <v>32.375592220000001</v>
      </c>
      <c r="I44" s="130">
        <v>184.36329279</v>
      </c>
      <c r="J44" s="130">
        <v>23.868711560000001</v>
      </c>
      <c r="K44" s="130">
        <v>1.2544026699999999</v>
      </c>
      <c r="L44" s="130">
        <v>16.007216939999999</v>
      </c>
      <c r="M44" s="168" t="s">
        <v>188</v>
      </c>
      <c r="N44" s="130">
        <v>5.2811415799999999</v>
      </c>
      <c r="O44" s="130">
        <v>26.91347288</v>
      </c>
      <c r="P44" s="130">
        <v>9.0094482500000002</v>
      </c>
      <c r="Q44" s="130">
        <v>2.7057099199999994</v>
      </c>
      <c r="R44" s="130">
        <v>4.2213007899999999</v>
      </c>
      <c r="S44" s="130">
        <v>0.55278222999999993</v>
      </c>
      <c r="T44" s="130">
        <v>3.2456481799999999</v>
      </c>
      <c r="U44" s="130"/>
      <c r="V44" s="130"/>
    </row>
    <row r="45" spans="1:22" hidden="1" outlineLevel="1">
      <c r="A45" s="8">
        <v>41579</v>
      </c>
      <c r="B45" s="130">
        <v>1565.6346756999999</v>
      </c>
      <c r="C45" s="130">
        <v>615.47670616999994</v>
      </c>
      <c r="D45" s="130">
        <v>24.941876090000001</v>
      </c>
      <c r="E45" s="130">
        <v>596.47769027999993</v>
      </c>
      <c r="F45" s="130">
        <v>18.941711670000004</v>
      </c>
      <c r="G45" s="130">
        <v>3.4609075299999996</v>
      </c>
      <c r="H45" s="130">
        <v>45.283034789999995</v>
      </c>
      <c r="I45" s="130">
        <v>171.64077220999999</v>
      </c>
      <c r="J45" s="130">
        <v>26.325323620000002</v>
      </c>
      <c r="K45" s="130">
        <v>0.99142613999999996</v>
      </c>
      <c r="L45" s="130">
        <v>15.621092490000001</v>
      </c>
      <c r="M45" s="168" t="s">
        <v>188</v>
      </c>
      <c r="N45" s="130">
        <v>3.7645874900000003</v>
      </c>
      <c r="O45" s="130">
        <v>23.893911449999997</v>
      </c>
      <c r="P45" s="130">
        <v>9.0596674799999999</v>
      </c>
      <c r="Q45" s="130">
        <v>1.8802286399999997</v>
      </c>
      <c r="R45" s="130">
        <v>3.4238797600000002</v>
      </c>
      <c r="S45" s="130">
        <v>0.60373130000000008</v>
      </c>
      <c r="T45" s="130">
        <v>3.8481285899999995</v>
      </c>
      <c r="U45" s="130"/>
      <c r="V45" s="130"/>
    </row>
    <row r="46" spans="1:22" hidden="1" outlineLevel="1">
      <c r="A46" s="8">
        <v>41609</v>
      </c>
      <c r="B46" s="130">
        <v>1912.9416513399997</v>
      </c>
      <c r="C46" s="130">
        <v>469.3032508</v>
      </c>
      <c r="D46" s="130">
        <v>23.621543209999999</v>
      </c>
      <c r="E46" s="130">
        <v>813.61052868999968</v>
      </c>
      <c r="F46" s="130">
        <v>43.393457499999997</v>
      </c>
      <c r="G46" s="130">
        <v>4.7996604999999999</v>
      </c>
      <c r="H46" s="130">
        <v>34.993336749999997</v>
      </c>
      <c r="I46" s="130">
        <v>391.08139982</v>
      </c>
      <c r="J46" s="130">
        <v>71.842869939999986</v>
      </c>
      <c r="K46" s="130">
        <v>1.24445436</v>
      </c>
      <c r="L46" s="130">
        <v>15.28095774</v>
      </c>
      <c r="M46" s="168" t="s">
        <v>188</v>
      </c>
      <c r="N46" s="130">
        <v>5.4034462999999997</v>
      </c>
      <c r="O46" s="130">
        <v>23.888542889999997</v>
      </c>
      <c r="P46" s="130">
        <v>7.4373917500000006</v>
      </c>
      <c r="Q46" s="130">
        <v>2.1740381100000001</v>
      </c>
      <c r="R46" s="130">
        <v>2.0188462000000005</v>
      </c>
      <c r="S46" s="130">
        <v>0.40089098000000001</v>
      </c>
      <c r="T46" s="130">
        <v>2.4470358000000001</v>
      </c>
      <c r="U46" s="130"/>
      <c r="V46" s="130"/>
    </row>
    <row r="47" spans="1:22" hidden="1" outlineLevel="1">
      <c r="A47" s="8">
        <v>41640</v>
      </c>
      <c r="B47" s="130">
        <v>1235.2331464000001</v>
      </c>
      <c r="C47" s="130">
        <v>482.56105141000006</v>
      </c>
      <c r="D47" s="130">
        <v>20.329834420000001</v>
      </c>
      <c r="E47" s="130">
        <v>244.16681389999997</v>
      </c>
      <c r="F47" s="130">
        <v>26.895049009999997</v>
      </c>
      <c r="G47" s="130">
        <v>2.7837377399999998</v>
      </c>
      <c r="H47" s="130">
        <v>30.851535910000003</v>
      </c>
      <c r="I47" s="130">
        <v>351.72370979999999</v>
      </c>
      <c r="J47" s="130">
        <v>17.927388140000001</v>
      </c>
      <c r="K47" s="130">
        <v>0.86842998999999987</v>
      </c>
      <c r="L47" s="130">
        <v>17.347273340000001</v>
      </c>
      <c r="M47" s="168" t="s">
        <v>188</v>
      </c>
      <c r="N47" s="130">
        <v>5.9274888399999988</v>
      </c>
      <c r="O47" s="130">
        <v>19.417479199999999</v>
      </c>
      <c r="P47" s="130">
        <v>6.8762568500000008</v>
      </c>
      <c r="Q47" s="130">
        <v>2.2595992299999996</v>
      </c>
      <c r="R47" s="130">
        <v>2.2129919500000002</v>
      </c>
      <c r="S47" s="130">
        <v>0.36858456000000001</v>
      </c>
      <c r="T47" s="130">
        <v>2.7159221099999997</v>
      </c>
      <c r="U47" s="130"/>
      <c r="V47" s="130"/>
    </row>
    <row r="48" spans="1:22" hidden="1" outlineLevel="1">
      <c r="A48" s="8">
        <v>41671</v>
      </c>
      <c r="B48" s="130">
        <v>1423.2002380700001</v>
      </c>
      <c r="C48" s="130">
        <v>447.04745588999998</v>
      </c>
      <c r="D48" s="130">
        <v>26.47464591</v>
      </c>
      <c r="E48" s="130">
        <v>325.73095489000002</v>
      </c>
      <c r="F48" s="130">
        <v>30.77443491</v>
      </c>
      <c r="G48" s="130">
        <v>2.9298328900000001</v>
      </c>
      <c r="H48" s="130">
        <v>31.619638870000003</v>
      </c>
      <c r="I48" s="130">
        <v>485.34044673</v>
      </c>
      <c r="J48" s="130">
        <v>18.916444250000001</v>
      </c>
      <c r="K48" s="130">
        <v>0.65475698999999998</v>
      </c>
      <c r="L48" s="130">
        <v>19.71504221</v>
      </c>
      <c r="M48" s="168" t="s">
        <v>188</v>
      </c>
      <c r="N48" s="130">
        <v>5.0782824399999988</v>
      </c>
      <c r="O48" s="130">
        <v>15.25070418</v>
      </c>
      <c r="P48" s="130">
        <v>6.6088588099999992</v>
      </c>
      <c r="Q48" s="130">
        <v>1.9220004399999997</v>
      </c>
      <c r="R48" s="130">
        <v>1.79269867</v>
      </c>
      <c r="S48" s="130">
        <v>0.39689256000000001</v>
      </c>
      <c r="T48" s="130">
        <v>2.9471474300000002</v>
      </c>
      <c r="U48" s="130"/>
      <c r="V48" s="130"/>
    </row>
    <row r="49" spans="1:22" hidden="1" outlineLevel="1">
      <c r="A49" s="8">
        <v>41699</v>
      </c>
      <c r="B49" s="130">
        <v>1458.6217764799999</v>
      </c>
      <c r="C49" s="130">
        <v>531.54327980999994</v>
      </c>
      <c r="D49" s="130">
        <v>28.959801110000001</v>
      </c>
      <c r="E49" s="130">
        <v>294.92190646999995</v>
      </c>
      <c r="F49" s="130">
        <v>36.477107910000001</v>
      </c>
      <c r="G49" s="130">
        <v>7.9129008100000009</v>
      </c>
      <c r="H49" s="130">
        <v>29.667396180000001</v>
      </c>
      <c r="I49" s="130">
        <v>450.78439318</v>
      </c>
      <c r="J49" s="130">
        <v>26.309975940000001</v>
      </c>
      <c r="K49" s="130">
        <v>0.73558791999999995</v>
      </c>
      <c r="L49" s="130">
        <v>18.34880021</v>
      </c>
      <c r="M49" s="168" t="s">
        <v>188</v>
      </c>
      <c r="N49" s="130">
        <v>5.0465492699999999</v>
      </c>
      <c r="O49" s="130">
        <v>15.525890909999999</v>
      </c>
      <c r="P49" s="130">
        <v>6.2665043000000011</v>
      </c>
      <c r="Q49" s="130">
        <v>1.88444944</v>
      </c>
      <c r="R49" s="130">
        <v>1.4554252300000001</v>
      </c>
      <c r="S49" s="130">
        <v>0.36470045000000001</v>
      </c>
      <c r="T49" s="130">
        <v>2.4171073399999994</v>
      </c>
      <c r="U49" s="130"/>
      <c r="V49" s="130"/>
    </row>
    <row r="50" spans="1:22" hidden="1" outlineLevel="1">
      <c r="A50" s="8">
        <v>41730</v>
      </c>
      <c r="B50" s="130">
        <v>1644.9790168500003</v>
      </c>
      <c r="C50" s="130">
        <v>778.37945417000003</v>
      </c>
      <c r="D50" s="130">
        <v>33.770859270000003</v>
      </c>
      <c r="E50" s="130">
        <v>322.26837612999998</v>
      </c>
      <c r="F50" s="130">
        <v>60.707290180000001</v>
      </c>
      <c r="G50" s="130">
        <v>4.2328227499999995</v>
      </c>
      <c r="H50" s="130">
        <v>55.004633150000004</v>
      </c>
      <c r="I50" s="130">
        <v>295.71822115999998</v>
      </c>
      <c r="J50" s="130">
        <v>40.0782442</v>
      </c>
      <c r="K50" s="130">
        <v>0.63351851999999997</v>
      </c>
      <c r="L50" s="130">
        <v>17.966166800000003</v>
      </c>
      <c r="M50" s="168" t="s">
        <v>188</v>
      </c>
      <c r="N50" s="130">
        <v>6.75471165</v>
      </c>
      <c r="O50" s="130">
        <v>16.665683470000001</v>
      </c>
      <c r="P50" s="130">
        <v>6.6138610500000006</v>
      </c>
      <c r="Q50" s="130">
        <v>2.2405418199999998</v>
      </c>
      <c r="R50" s="130">
        <v>1.2455257800000001</v>
      </c>
      <c r="S50" s="130">
        <v>0.38258567999999998</v>
      </c>
      <c r="T50" s="130">
        <v>2.3165210699999994</v>
      </c>
      <c r="U50" s="130"/>
      <c r="V50" s="130"/>
    </row>
    <row r="51" spans="1:22" hidden="1" outlineLevel="1">
      <c r="A51" s="8">
        <v>41760</v>
      </c>
      <c r="B51" s="130">
        <v>1924.64847502</v>
      </c>
      <c r="C51" s="130">
        <v>946.30175880000024</v>
      </c>
      <c r="D51" s="130">
        <v>36.935663980000001</v>
      </c>
      <c r="E51" s="130">
        <v>345.27320886999996</v>
      </c>
      <c r="F51" s="130">
        <v>49.665787869999996</v>
      </c>
      <c r="G51" s="130">
        <v>3.0800450000000001</v>
      </c>
      <c r="H51" s="130">
        <v>42.473210890000004</v>
      </c>
      <c r="I51" s="130">
        <v>394.67745443999996</v>
      </c>
      <c r="J51" s="130">
        <v>46.458886079999999</v>
      </c>
      <c r="K51" s="130">
        <v>0.34070871000000003</v>
      </c>
      <c r="L51" s="130">
        <v>17.878616130000001</v>
      </c>
      <c r="M51" s="168" t="s">
        <v>188</v>
      </c>
      <c r="N51" s="130">
        <v>4.6807755999999996</v>
      </c>
      <c r="O51" s="130">
        <v>20.125486259999999</v>
      </c>
      <c r="P51" s="130">
        <v>7.2279482199999991</v>
      </c>
      <c r="Q51" s="130">
        <v>2.5118640000000001</v>
      </c>
      <c r="R51" s="130">
        <v>2.0351545900000003</v>
      </c>
      <c r="S51" s="130">
        <v>0.43334360999999999</v>
      </c>
      <c r="T51" s="130">
        <v>4.5485619699999997</v>
      </c>
      <c r="U51" s="130"/>
      <c r="V51" s="130"/>
    </row>
    <row r="52" spans="1:22" hidden="1" outlineLevel="1">
      <c r="A52" s="8">
        <v>41791</v>
      </c>
      <c r="B52" s="130">
        <v>2755.4348813999995</v>
      </c>
      <c r="C52" s="130">
        <v>903.3876615800001</v>
      </c>
      <c r="D52" s="130">
        <v>40.158858029999998</v>
      </c>
      <c r="E52" s="130">
        <v>1296.0366284699999</v>
      </c>
      <c r="F52" s="130">
        <v>47.361050069999997</v>
      </c>
      <c r="G52" s="130">
        <v>3.8481015399999996</v>
      </c>
      <c r="H52" s="130">
        <v>41.157065269999997</v>
      </c>
      <c r="I52" s="130">
        <v>317.14196326000007</v>
      </c>
      <c r="J52" s="130">
        <v>45.25226855999999</v>
      </c>
      <c r="K52" s="130">
        <v>0.82383286999999994</v>
      </c>
      <c r="L52" s="130">
        <v>17.96544535</v>
      </c>
      <c r="M52" s="168" t="s">
        <v>188</v>
      </c>
      <c r="N52" s="130">
        <v>7.2429373399999992</v>
      </c>
      <c r="O52" s="130">
        <v>19.133746189999997</v>
      </c>
      <c r="P52" s="130">
        <v>7.5811481600000006</v>
      </c>
      <c r="Q52" s="130">
        <v>2.2982917399999998</v>
      </c>
      <c r="R52" s="130">
        <v>2.7462627099999999</v>
      </c>
      <c r="S52" s="130">
        <v>0.61980685999999996</v>
      </c>
      <c r="T52" s="130">
        <v>2.6798134</v>
      </c>
      <c r="U52" s="130"/>
      <c r="V52" s="130"/>
    </row>
    <row r="53" spans="1:22" hidden="1" outlineLevel="1">
      <c r="A53" s="8">
        <v>41821</v>
      </c>
      <c r="B53" s="130">
        <v>1758.41073951</v>
      </c>
      <c r="C53" s="130">
        <v>901.84903781000003</v>
      </c>
      <c r="D53" s="130">
        <v>40.392924460000003</v>
      </c>
      <c r="E53" s="130">
        <v>350.17493845999996</v>
      </c>
      <c r="F53" s="130">
        <v>40.528465169999997</v>
      </c>
      <c r="G53" s="130">
        <v>4.8421541900000005</v>
      </c>
      <c r="H53" s="130">
        <v>35.231231490000006</v>
      </c>
      <c r="I53" s="130">
        <v>306.82547941999997</v>
      </c>
      <c r="J53" s="130">
        <v>16.71640069</v>
      </c>
      <c r="K53" s="130">
        <v>1.6284092400000001</v>
      </c>
      <c r="L53" s="130">
        <v>17.84131635</v>
      </c>
      <c r="M53" s="168" t="s">
        <v>188</v>
      </c>
      <c r="N53" s="130">
        <v>4.8734866000000006</v>
      </c>
      <c r="O53" s="130">
        <v>19.828341349999999</v>
      </c>
      <c r="P53" s="130">
        <v>8.8947379099999981</v>
      </c>
      <c r="Q53" s="130">
        <v>2.3168686999999997</v>
      </c>
      <c r="R53" s="130">
        <v>2.8150202799999997</v>
      </c>
      <c r="S53" s="130">
        <v>0.52625063999999999</v>
      </c>
      <c r="T53" s="130">
        <v>3.1256767500000002</v>
      </c>
      <c r="U53" s="130"/>
      <c r="V53" s="130"/>
    </row>
    <row r="54" spans="1:22" hidden="1" outlineLevel="1">
      <c r="A54" s="8">
        <v>41852</v>
      </c>
      <c r="B54" s="130">
        <v>1924.2904580999998</v>
      </c>
      <c r="C54" s="130">
        <v>770.23449946000005</v>
      </c>
      <c r="D54" s="130">
        <v>41.532903879999999</v>
      </c>
      <c r="E54" s="130">
        <v>505.14192381000004</v>
      </c>
      <c r="F54" s="130">
        <v>43.460150819999996</v>
      </c>
      <c r="G54" s="130">
        <v>4.3176388499999998</v>
      </c>
      <c r="H54" s="130">
        <v>48.181026060000001</v>
      </c>
      <c r="I54" s="130">
        <v>428.96008631999996</v>
      </c>
      <c r="J54" s="130">
        <v>16.161126590000002</v>
      </c>
      <c r="K54" s="130">
        <v>1.85696273</v>
      </c>
      <c r="L54" s="130">
        <v>19.663402050000002</v>
      </c>
      <c r="M54" s="168" t="s">
        <v>188</v>
      </c>
      <c r="N54" s="130">
        <v>4.0866696399999993</v>
      </c>
      <c r="O54" s="130">
        <v>22.896329590000001</v>
      </c>
      <c r="P54" s="130">
        <v>7.0800111399999999</v>
      </c>
      <c r="Q54" s="130">
        <v>3.0179656100000001</v>
      </c>
      <c r="R54" s="130">
        <v>3.8206470799999996</v>
      </c>
      <c r="S54" s="130">
        <v>0.62583522999999996</v>
      </c>
      <c r="T54" s="130">
        <v>3.2532792399999999</v>
      </c>
      <c r="U54" s="130"/>
      <c r="V54" s="137"/>
    </row>
    <row r="55" spans="1:22" hidden="1" outlineLevel="1">
      <c r="A55" s="8">
        <v>41883</v>
      </c>
      <c r="B55" s="130">
        <v>1709.8263610700001</v>
      </c>
      <c r="C55" s="130">
        <v>726.3466345999999</v>
      </c>
      <c r="D55" s="130">
        <v>39.285443010000002</v>
      </c>
      <c r="E55" s="130">
        <v>358.49999084000001</v>
      </c>
      <c r="F55" s="130">
        <v>60.435869940000003</v>
      </c>
      <c r="G55" s="130">
        <v>6.8019665800000002</v>
      </c>
      <c r="H55" s="130">
        <v>86.364858249999997</v>
      </c>
      <c r="I55" s="130">
        <v>349.37612479999996</v>
      </c>
      <c r="J55" s="130">
        <v>19.165544820000001</v>
      </c>
      <c r="K55" s="130">
        <v>1.3972650499999999</v>
      </c>
      <c r="L55" s="130">
        <v>19.405442730000001</v>
      </c>
      <c r="M55" s="168" t="s">
        <v>188</v>
      </c>
      <c r="N55" s="130">
        <v>4.4580121400000001</v>
      </c>
      <c r="O55" s="130">
        <v>22.417484519999999</v>
      </c>
      <c r="P55" s="130">
        <v>6.7455547400000011</v>
      </c>
      <c r="Q55" s="130">
        <v>2.88329323</v>
      </c>
      <c r="R55" s="130">
        <v>2.8446704699999996</v>
      </c>
      <c r="S55" s="130">
        <v>0.53354310000000005</v>
      </c>
      <c r="T55" s="130">
        <v>2.8646622500000003</v>
      </c>
      <c r="U55" s="130"/>
      <c r="V55" s="130"/>
    </row>
    <row r="56" spans="1:22" hidden="1" outlineLevel="1">
      <c r="A56" s="8">
        <v>41913</v>
      </c>
      <c r="B56" s="130">
        <v>1610.76350632</v>
      </c>
      <c r="C56" s="130">
        <v>671.96686054999986</v>
      </c>
      <c r="D56" s="130">
        <v>32.414890760000006</v>
      </c>
      <c r="E56" s="130">
        <v>378.16847769000003</v>
      </c>
      <c r="F56" s="130">
        <v>61.573490920000005</v>
      </c>
      <c r="G56" s="130">
        <v>8.6678393599999985</v>
      </c>
      <c r="H56" s="130">
        <v>53.233415780000001</v>
      </c>
      <c r="I56" s="130">
        <v>297.78430466999998</v>
      </c>
      <c r="J56" s="130">
        <v>31.203632689999999</v>
      </c>
      <c r="K56" s="130">
        <v>1.19998523</v>
      </c>
      <c r="L56" s="130">
        <v>28.639765990000001</v>
      </c>
      <c r="M56" s="168" t="s">
        <v>188</v>
      </c>
      <c r="N56" s="130">
        <v>5.0757365100000005</v>
      </c>
      <c r="O56" s="130">
        <v>25.902566240000002</v>
      </c>
      <c r="P56" s="130">
        <v>6.0706497200000005</v>
      </c>
      <c r="Q56" s="130">
        <v>3.1115815299999996</v>
      </c>
      <c r="R56" s="130">
        <v>2.5464200200000002</v>
      </c>
      <c r="S56" s="130">
        <v>0.54200675999999992</v>
      </c>
      <c r="T56" s="130">
        <v>2.6618819</v>
      </c>
      <c r="U56" s="130"/>
      <c r="V56" s="130"/>
    </row>
    <row r="57" spans="1:22" hidden="1" outlineLevel="1">
      <c r="A57" s="8">
        <v>41944</v>
      </c>
      <c r="B57" s="130">
        <v>1707.4635763499998</v>
      </c>
      <c r="C57" s="130">
        <v>731.34091390999993</v>
      </c>
      <c r="D57" s="130">
        <v>27.845766580000003</v>
      </c>
      <c r="E57" s="130">
        <v>430.05946705000008</v>
      </c>
      <c r="F57" s="130">
        <v>39.940079369999999</v>
      </c>
      <c r="G57" s="130">
        <v>14.486247669999999</v>
      </c>
      <c r="H57" s="130">
        <v>46.992068120000006</v>
      </c>
      <c r="I57" s="130">
        <v>314.35100478000004</v>
      </c>
      <c r="J57" s="130">
        <v>30.348662960000002</v>
      </c>
      <c r="K57" s="130">
        <v>0.94571908999999998</v>
      </c>
      <c r="L57" s="130">
        <v>25.994053040000001</v>
      </c>
      <c r="M57" s="168" t="s">
        <v>188</v>
      </c>
      <c r="N57" s="130">
        <v>4.2972447000000003</v>
      </c>
      <c r="O57" s="130">
        <v>26.274963019999994</v>
      </c>
      <c r="P57" s="130">
        <v>5.7849092699999991</v>
      </c>
      <c r="Q57" s="130">
        <v>3.1890567000000001</v>
      </c>
      <c r="R57" s="130">
        <v>2.2934568799999999</v>
      </c>
      <c r="S57" s="130">
        <v>0.38174134999999998</v>
      </c>
      <c r="T57" s="130">
        <v>2.9382218600000005</v>
      </c>
      <c r="U57" s="130"/>
      <c r="V57" s="130"/>
    </row>
    <row r="58" spans="1:22" hidden="1" outlineLevel="1">
      <c r="A58" s="8">
        <v>41974</v>
      </c>
      <c r="B58" s="130">
        <v>1452.2467033700004</v>
      </c>
      <c r="C58" s="130">
        <v>562.32527417000006</v>
      </c>
      <c r="D58" s="130">
        <v>31.201298469999998</v>
      </c>
      <c r="E58" s="130">
        <v>391.14088214000003</v>
      </c>
      <c r="F58" s="130">
        <v>56.271851349999999</v>
      </c>
      <c r="G58" s="130">
        <v>11.65287037</v>
      </c>
      <c r="H58" s="130">
        <v>39.80445297</v>
      </c>
      <c r="I58" s="130">
        <v>268.03288397</v>
      </c>
      <c r="J58" s="130">
        <v>28.959923930000002</v>
      </c>
      <c r="K58" s="130">
        <v>1.20578338</v>
      </c>
      <c r="L58" s="130">
        <v>25.226301329999998</v>
      </c>
      <c r="M58" s="168" t="s">
        <v>188</v>
      </c>
      <c r="N58" s="130">
        <v>3.5471440000000003</v>
      </c>
      <c r="O58" s="130">
        <v>22.198234810000002</v>
      </c>
      <c r="P58" s="130">
        <v>4.3797007700000004</v>
      </c>
      <c r="Q58" s="130">
        <v>2.7914387999999999</v>
      </c>
      <c r="R58" s="130">
        <v>1.3234907800000002</v>
      </c>
      <c r="S58" s="130">
        <v>0.34011294000000003</v>
      </c>
      <c r="T58" s="130">
        <v>1.84505919</v>
      </c>
      <c r="U58" s="130"/>
      <c r="V58" s="130"/>
    </row>
    <row r="59" spans="1:22" hidden="1" outlineLevel="1">
      <c r="A59" s="8">
        <v>42005</v>
      </c>
      <c r="B59" s="130">
        <v>1573.9957722299998</v>
      </c>
      <c r="C59" s="130">
        <v>672.77172117999999</v>
      </c>
      <c r="D59" s="130">
        <v>25.783921550000002</v>
      </c>
      <c r="E59" s="130">
        <v>410.21523587999997</v>
      </c>
      <c r="F59" s="130">
        <v>45.342776549999996</v>
      </c>
      <c r="G59" s="130">
        <v>11.692117099999999</v>
      </c>
      <c r="H59" s="130">
        <v>34.699702220000006</v>
      </c>
      <c r="I59" s="130">
        <v>282.29366756000002</v>
      </c>
      <c r="J59" s="130">
        <v>26.611295149999997</v>
      </c>
      <c r="K59" s="130">
        <v>1.0615295300000001</v>
      </c>
      <c r="L59" s="130">
        <v>28.564683219999999</v>
      </c>
      <c r="M59" s="168" t="s">
        <v>188</v>
      </c>
      <c r="N59" s="130">
        <v>3.2782896699999999</v>
      </c>
      <c r="O59" s="130">
        <v>17.21943692</v>
      </c>
      <c r="P59" s="130">
        <v>4.7097986699999996</v>
      </c>
      <c r="Q59" s="130">
        <v>3.8894247499999999</v>
      </c>
      <c r="R59" s="130">
        <v>2.0894988899999998</v>
      </c>
      <c r="S59" s="130">
        <v>0.35892953</v>
      </c>
      <c r="T59" s="130">
        <v>3.4137438599999999</v>
      </c>
      <c r="U59" s="130"/>
      <c r="V59" s="130"/>
    </row>
    <row r="60" spans="1:22" hidden="1" outlineLevel="1">
      <c r="A60" s="8">
        <v>42036</v>
      </c>
      <c r="B60" s="130">
        <v>1883.1881488099998</v>
      </c>
      <c r="C60" s="130">
        <v>735.00456961999998</v>
      </c>
      <c r="D60" s="130">
        <v>46.020895359999997</v>
      </c>
      <c r="E60" s="130">
        <v>388.10959898000004</v>
      </c>
      <c r="F60" s="130">
        <v>85.480737719999993</v>
      </c>
      <c r="G60" s="130">
        <v>7.6430921999999999</v>
      </c>
      <c r="H60" s="130">
        <v>130.23230242</v>
      </c>
      <c r="I60" s="130">
        <v>333.57671492999998</v>
      </c>
      <c r="J60" s="130">
        <v>25.994383209999999</v>
      </c>
      <c r="K60" s="130">
        <v>0.85652999000000007</v>
      </c>
      <c r="L60" s="130">
        <v>28.43213257</v>
      </c>
      <c r="M60" s="168" t="s">
        <v>188</v>
      </c>
      <c r="N60" s="130">
        <v>3.9887536599999995</v>
      </c>
      <c r="O60" s="130">
        <v>21.107811609999999</v>
      </c>
      <c r="P60" s="130">
        <v>4.4454181999999998</v>
      </c>
      <c r="Q60" s="130">
        <v>4.4422586099999997</v>
      </c>
      <c r="R60" s="130">
        <v>1.8185147100000001</v>
      </c>
      <c r="S60" s="130">
        <v>0.39990165</v>
      </c>
      <c r="T60" s="130">
        <v>65.63453337</v>
      </c>
      <c r="U60" s="130"/>
      <c r="V60" s="130"/>
    </row>
    <row r="61" spans="1:22" hidden="1" outlineLevel="1">
      <c r="A61" s="8">
        <v>42064</v>
      </c>
      <c r="B61" s="130">
        <v>1960.6004521899999</v>
      </c>
      <c r="C61" s="130">
        <v>862.26130780000005</v>
      </c>
      <c r="D61" s="130">
        <v>37.115682029999995</v>
      </c>
      <c r="E61" s="130">
        <v>395.77335455000002</v>
      </c>
      <c r="F61" s="130">
        <v>114.27316331000002</v>
      </c>
      <c r="G61" s="130">
        <v>6.0422382799999994</v>
      </c>
      <c r="H61" s="130">
        <v>108.44835671000001</v>
      </c>
      <c r="I61" s="130">
        <v>340.94544972</v>
      </c>
      <c r="J61" s="130">
        <v>29.255586039999997</v>
      </c>
      <c r="K61" s="130">
        <v>1.0011109</v>
      </c>
      <c r="L61" s="130">
        <v>25.011444580000003</v>
      </c>
      <c r="M61" s="168" t="s">
        <v>188</v>
      </c>
      <c r="N61" s="130">
        <v>3.9242390299999999</v>
      </c>
      <c r="O61" s="130">
        <v>21.70722379</v>
      </c>
      <c r="P61" s="130">
        <v>5.2985205000000004</v>
      </c>
      <c r="Q61" s="130">
        <v>3.9908791399999997</v>
      </c>
      <c r="R61" s="130">
        <v>1.62608369</v>
      </c>
      <c r="S61" s="130">
        <v>0.47432079999999999</v>
      </c>
      <c r="T61" s="130">
        <v>3.4514913200000001</v>
      </c>
      <c r="U61" s="130"/>
      <c r="V61" s="130"/>
    </row>
    <row r="62" spans="1:22" hidden="1" outlineLevel="1">
      <c r="A62" s="8">
        <v>42095</v>
      </c>
      <c r="B62" s="130">
        <v>2072.2979598799998</v>
      </c>
      <c r="C62" s="130">
        <v>967.19233303999999</v>
      </c>
      <c r="D62" s="130">
        <v>32.007390819999998</v>
      </c>
      <c r="E62" s="130">
        <v>401.41482759999997</v>
      </c>
      <c r="F62" s="130">
        <v>92.303785719999993</v>
      </c>
      <c r="G62" s="130">
        <v>5.2019064199999994</v>
      </c>
      <c r="H62" s="130">
        <v>117.37951534</v>
      </c>
      <c r="I62" s="130">
        <v>351.46643127999999</v>
      </c>
      <c r="J62" s="130">
        <v>33.220908019999996</v>
      </c>
      <c r="K62" s="130">
        <v>0.86202769999999984</v>
      </c>
      <c r="L62" s="130">
        <v>24.54263151</v>
      </c>
      <c r="M62" s="168" t="s">
        <v>188</v>
      </c>
      <c r="N62" s="130">
        <v>4.2210383000000009</v>
      </c>
      <c r="O62" s="130">
        <v>26.689398820000001</v>
      </c>
      <c r="P62" s="130">
        <v>4.65715754</v>
      </c>
      <c r="Q62" s="130">
        <v>3.7070130299999997</v>
      </c>
      <c r="R62" s="130">
        <v>1.36404926</v>
      </c>
      <c r="S62" s="130">
        <v>0.44026096000000003</v>
      </c>
      <c r="T62" s="130">
        <v>5.6272845199999999</v>
      </c>
      <c r="U62" s="130"/>
      <c r="V62" s="130"/>
    </row>
    <row r="63" spans="1:22" hidden="1" outlineLevel="1">
      <c r="A63" s="8">
        <v>42125</v>
      </c>
      <c r="B63" s="130">
        <v>2503.5421433199999</v>
      </c>
      <c r="C63" s="130">
        <v>1413.5369646999998</v>
      </c>
      <c r="D63" s="130">
        <v>32.052247249999994</v>
      </c>
      <c r="E63" s="130">
        <v>333.39614231000002</v>
      </c>
      <c r="F63" s="130">
        <v>79.868201400000004</v>
      </c>
      <c r="G63" s="130">
        <v>5.30476071</v>
      </c>
      <c r="H63" s="130">
        <v>103.09825710000001</v>
      </c>
      <c r="I63" s="130">
        <v>435.44188508999997</v>
      </c>
      <c r="J63" s="130">
        <v>28.569374860000003</v>
      </c>
      <c r="K63" s="130">
        <v>1.7786974199999999</v>
      </c>
      <c r="L63" s="130">
        <v>25.170520280000002</v>
      </c>
      <c r="M63" s="168" t="s">
        <v>188</v>
      </c>
      <c r="N63" s="130">
        <v>3.8392927200000004</v>
      </c>
      <c r="O63" s="130">
        <v>26.593811330000005</v>
      </c>
      <c r="P63" s="130">
        <v>3.7917641300000002</v>
      </c>
      <c r="Q63" s="130">
        <v>3.8601622500000001</v>
      </c>
      <c r="R63" s="130">
        <v>1.7236670199999997</v>
      </c>
      <c r="S63" s="130">
        <v>0.39486669000000002</v>
      </c>
      <c r="T63" s="130">
        <v>5.1215280600000002</v>
      </c>
      <c r="U63" s="130"/>
      <c r="V63" s="130"/>
    </row>
    <row r="64" spans="1:22" hidden="1" outlineLevel="1">
      <c r="A64" s="8">
        <v>42156</v>
      </c>
      <c r="B64" s="130">
        <v>2718.9051078699999</v>
      </c>
      <c r="C64" s="130">
        <v>1432.7972187999999</v>
      </c>
      <c r="D64" s="130">
        <v>35.134180349999994</v>
      </c>
      <c r="E64" s="130">
        <v>473.52235817999991</v>
      </c>
      <c r="F64" s="130">
        <v>83.049754960000001</v>
      </c>
      <c r="G64" s="130">
        <v>7.3959689399999995</v>
      </c>
      <c r="H64" s="130">
        <v>123.1385921</v>
      </c>
      <c r="I64" s="130">
        <v>469.20394716999999</v>
      </c>
      <c r="J64" s="130">
        <v>25.55848864</v>
      </c>
      <c r="K64" s="130">
        <v>1.97742051</v>
      </c>
      <c r="L64" s="130">
        <v>24.637540130000001</v>
      </c>
      <c r="M64" s="168" t="s">
        <v>188</v>
      </c>
      <c r="N64" s="130">
        <v>4.699254240000001</v>
      </c>
      <c r="O64" s="130">
        <v>23.782988179999997</v>
      </c>
      <c r="P64" s="130">
        <v>3.8414808399999991</v>
      </c>
      <c r="Q64" s="130">
        <v>3.9424029599999999</v>
      </c>
      <c r="R64" s="130">
        <v>2.0022461999999996</v>
      </c>
      <c r="S64" s="130">
        <v>0.51438861000000002</v>
      </c>
      <c r="T64" s="130">
        <v>3.7068770600000001</v>
      </c>
      <c r="U64" s="130"/>
      <c r="V64" s="130"/>
    </row>
    <row r="65" spans="1:22" hidden="1" outlineLevel="1">
      <c r="A65" s="8">
        <v>42186</v>
      </c>
      <c r="B65" s="130">
        <v>2593.2060829599995</v>
      </c>
      <c r="C65" s="130">
        <v>1329.3727387400002</v>
      </c>
      <c r="D65" s="130">
        <v>39.669066900000004</v>
      </c>
      <c r="E65" s="130">
        <v>452.97827001999997</v>
      </c>
      <c r="F65" s="130">
        <v>65.729695869999986</v>
      </c>
      <c r="G65" s="130">
        <v>6.3144987999999991</v>
      </c>
      <c r="H65" s="130">
        <v>123.53011444000001</v>
      </c>
      <c r="I65" s="130">
        <v>467.22478996000007</v>
      </c>
      <c r="J65" s="130">
        <v>20.007153600000002</v>
      </c>
      <c r="K65" s="130">
        <v>2.6682863699999997</v>
      </c>
      <c r="L65" s="130">
        <v>24.942252610000004</v>
      </c>
      <c r="M65" s="168" t="s">
        <v>188</v>
      </c>
      <c r="N65" s="130">
        <v>4.5364845799999998</v>
      </c>
      <c r="O65" s="130">
        <v>26.450216069999996</v>
      </c>
      <c r="P65" s="130">
        <v>4.4277435199999999</v>
      </c>
      <c r="Q65" s="130">
        <v>3.8856564300000001</v>
      </c>
      <c r="R65" s="130">
        <v>4.75952281</v>
      </c>
      <c r="S65" s="130">
        <v>0.54472856000000003</v>
      </c>
      <c r="T65" s="130">
        <v>16.16486368</v>
      </c>
      <c r="U65" s="130"/>
      <c r="V65" s="130"/>
    </row>
    <row r="66" spans="1:22" hidden="1" outlineLevel="1">
      <c r="A66" s="8">
        <v>42217</v>
      </c>
      <c r="B66" s="130">
        <v>2527.9509193299996</v>
      </c>
      <c r="C66" s="130">
        <v>1163.2555251899998</v>
      </c>
      <c r="D66" s="130">
        <v>39.448447959999996</v>
      </c>
      <c r="E66" s="130">
        <v>535.06178391999993</v>
      </c>
      <c r="F66" s="130">
        <v>71.049258210000005</v>
      </c>
      <c r="G66" s="130">
        <v>5.54868819</v>
      </c>
      <c r="H66" s="130">
        <v>129.90268444999998</v>
      </c>
      <c r="I66" s="130">
        <v>434.76013967000006</v>
      </c>
      <c r="J66" s="130">
        <v>65.122645890000001</v>
      </c>
      <c r="K66" s="130">
        <v>2.1406291800000004</v>
      </c>
      <c r="L66" s="130">
        <v>24.66235554</v>
      </c>
      <c r="M66" s="168" t="s">
        <v>188</v>
      </c>
      <c r="N66" s="130">
        <v>4.48724174</v>
      </c>
      <c r="O66" s="130">
        <v>23.211594479999999</v>
      </c>
      <c r="P66" s="130">
        <v>5.9414500399999994</v>
      </c>
      <c r="Q66" s="130">
        <v>4.7436850499999998</v>
      </c>
      <c r="R66" s="130">
        <v>2.5225237200000001</v>
      </c>
      <c r="S66" s="130">
        <v>0.48603676000000001</v>
      </c>
      <c r="T66" s="130">
        <v>15.606229340000001</v>
      </c>
      <c r="U66" s="130"/>
      <c r="V66" s="130"/>
    </row>
    <row r="67" spans="1:22" hidden="1" outlineLevel="1">
      <c r="A67" s="8">
        <v>42248</v>
      </c>
      <c r="B67" s="130">
        <v>2803.5073005699996</v>
      </c>
      <c r="C67" s="130">
        <v>1514.0723726600002</v>
      </c>
      <c r="D67" s="130">
        <v>32.993845190000002</v>
      </c>
      <c r="E67" s="130">
        <v>436.40138755999999</v>
      </c>
      <c r="F67" s="130">
        <v>65.473970609999995</v>
      </c>
      <c r="G67" s="130">
        <v>4.716340129999999</v>
      </c>
      <c r="H67" s="130">
        <v>138.43230636999999</v>
      </c>
      <c r="I67" s="130">
        <v>493.71624715000002</v>
      </c>
      <c r="J67" s="130">
        <v>20.278212459999999</v>
      </c>
      <c r="K67" s="130">
        <v>1.3835006400000001</v>
      </c>
      <c r="L67" s="130">
        <v>24.521867539999999</v>
      </c>
      <c r="M67" s="168" t="s">
        <v>188</v>
      </c>
      <c r="N67" s="130">
        <v>7.35221795</v>
      </c>
      <c r="O67" s="130">
        <v>32.980157150000004</v>
      </c>
      <c r="P67" s="130">
        <v>5.49107886</v>
      </c>
      <c r="Q67" s="130">
        <v>5.0084028700000003</v>
      </c>
      <c r="R67" s="130">
        <v>3.2809011300000002</v>
      </c>
      <c r="S67" s="130">
        <v>0.42303213000000001</v>
      </c>
      <c r="T67" s="130">
        <v>16.981460169999998</v>
      </c>
      <c r="U67" s="130"/>
      <c r="V67" s="130"/>
    </row>
    <row r="68" spans="1:22" hidden="1" outlineLevel="1">
      <c r="A68" s="8">
        <v>42278</v>
      </c>
      <c r="B68" s="130">
        <v>2665.8665199999996</v>
      </c>
      <c r="C68" s="130">
        <v>1411.8317971200001</v>
      </c>
      <c r="D68" s="130">
        <v>41.318383820000001</v>
      </c>
      <c r="E68" s="130">
        <v>391.03446149999996</v>
      </c>
      <c r="F68" s="130">
        <v>77.377638450000006</v>
      </c>
      <c r="G68" s="130">
        <v>8.7716196600000007</v>
      </c>
      <c r="H68" s="130">
        <v>147.51434562000003</v>
      </c>
      <c r="I68" s="130">
        <v>448.22883281999998</v>
      </c>
      <c r="J68" s="130">
        <v>51.495338179999997</v>
      </c>
      <c r="K68" s="130">
        <v>1.3076255300000001</v>
      </c>
      <c r="L68" s="130">
        <v>27.11925531</v>
      </c>
      <c r="M68" s="168" t="s">
        <v>188</v>
      </c>
      <c r="N68" s="130">
        <v>6.1988754199999994</v>
      </c>
      <c r="O68" s="130">
        <v>26.208007459999997</v>
      </c>
      <c r="P68" s="130">
        <v>14.527938639999999</v>
      </c>
      <c r="Q68" s="130">
        <v>5.2572364599999997</v>
      </c>
      <c r="R68" s="130">
        <v>3.1234812199999999</v>
      </c>
      <c r="S68" s="130">
        <v>0.44867201000000001</v>
      </c>
      <c r="T68" s="130">
        <v>4.10301078</v>
      </c>
      <c r="U68" s="130"/>
      <c r="V68" s="130"/>
    </row>
    <row r="69" spans="1:22" hidden="1" outlineLevel="1">
      <c r="A69" s="8">
        <v>42309</v>
      </c>
      <c r="B69" s="130">
        <v>2448.3985534500002</v>
      </c>
      <c r="C69" s="130">
        <v>1294.8463590699998</v>
      </c>
      <c r="D69" s="130">
        <v>41.442914970000004</v>
      </c>
      <c r="E69" s="130">
        <v>336.63285331000003</v>
      </c>
      <c r="F69" s="130">
        <v>114.51541784000001</v>
      </c>
      <c r="G69" s="130">
        <v>5.6695040300000006</v>
      </c>
      <c r="H69" s="130">
        <v>130.26022219000001</v>
      </c>
      <c r="I69" s="130">
        <v>397.95269890999998</v>
      </c>
      <c r="J69" s="130">
        <v>34.376004000000002</v>
      </c>
      <c r="K69" s="130">
        <v>1.21147988</v>
      </c>
      <c r="L69" s="130">
        <v>27.327931020000001</v>
      </c>
      <c r="M69" s="168" t="s">
        <v>188</v>
      </c>
      <c r="N69" s="130">
        <v>5.9436833900000003</v>
      </c>
      <c r="O69" s="130">
        <v>25.904183700000001</v>
      </c>
      <c r="P69" s="130">
        <v>18.284292839999999</v>
      </c>
      <c r="Q69" s="130">
        <v>5.1554800000000007</v>
      </c>
      <c r="R69" s="130">
        <v>3.9720132800000001</v>
      </c>
      <c r="S69" s="130">
        <v>0.42871675000000004</v>
      </c>
      <c r="T69" s="130">
        <v>4.47479827</v>
      </c>
      <c r="U69" s="130"/>
      <c r="V69" s="130"/>
    </row>
    <row r="70" spans="1:22" hidden="1" outlineLevel="1">
      <c r="A70" s="8">
        <v>42339</v>
      </c>
      <c r="B70" s="130">
        <v>2410.4296776399992</v>
      </c>
      <c r="C70" s="130">
        <v>1427.3914465499997</v>
      </c>
      <c r="D70" s="130">
        <v>42.395318590000002</v>
      </c>
      <c r="E70" s="130">
        <v>263.32860644000004</v>
      </c>
      <c r="F70" s="130">
        <v>83.501222949999999</v>
      </c>
      <c r="G70" s="130">
        <v>3.3592988799999999</v>
      </c>
      <c r="H70" s="130">
        <v>140.71017598</v>
      </c>
      <c r="I70" s="130">
        <v>279.79482018000004</v>
      </c>
      <c r="J70" s="130">
        <v>66.667478400000007</v>
      </c>
      <c r="K70" s="130">
        <v>1.2908532699999999</v>
      </c>
      <c r="L70" s="130">
        <v>19.909582889999999</v>
      </c>
      <c r="M70" s="168" t="s">
        <v>188</v>
      </c>
      <c r="N70" s="130">
        <v>15.64839594</v>
      </c>
      <c r="O70" s="130">
        <v>35.072776509999997</v>
      </c>
      <c r="P70" s="130">
        <v>19.144880939999997</v>
      </c>
      <c r="Q70" s="130">
        <v>4.8899924499999994</v>
      </c>
      <c r="R70" s="130">
        <v>3.8379793099999997</v>
      </c>
      <c r="S70" s="130">
        <v>0.18593884000000002</v>
      </c>
      <c r="T70" s="130">
        <v>3.3009095200000003</v>
      </c>
      <c r="U70" s="130"/>
      <c r="V70" s="130"/>
    </row>
    <row r="71" spans="1:22" hidden="1" outlineLevel="1">
      <c r="A71" s="8">
        <v>42370</v>
      </c>
      <c r="B71" s="130">
        <v>2528.2053971</v>
      </c>
      <c r="C71" s="130">
        <v>1457.7296474100001</v>
      </c>
      <c r="D71" s="130">
        <v>40.628026859999999</v>
      </c>
      <c r="E71" s="130">
        <v>374.90040413000003</v>
      </c>
      <c r="F71" s="130">
        <v>71.615415170000006</v>
      </c>
      <c r="G71" s="130">
        <v>3.6681398299999999</v>
      </c>
      <c r="H71" s="130">
        <v>126.00498673000001</v>
      </c>
      <c r="I71" s="130">
        <v>300.52858547</v>
      </c>
      <c r="J71" s="130">
        <v>45.502974590000001</v>
      </c>
      <c r="K71" s="130">
        <v>1.1409416100000001</v>
      </c>
      <c r="L71" s="130">
        <v>21.831932980000001</v>
      </c>
      <c r="M71" s="168" t="s">
        <v>188</v>
      </c>
      <c r="N71" s="130">
        <v>9.9317981400000015</v>
      </c>
      <c r="O71" s="130">
        <v>41.487326010000004</v>
      </c>
      <c r="P71" s="130">
        <v>19.722744119999998</v>
      </c>
      <c r="Q71" s="130">
        <v>5.3792966599999996</v>
      </c>
      <c r="R71" s="130">
        <v>3.9582262200000002</v>
      </c>
      <c r="S71" s="130">
        <v>0.19961629000000003</v>
      </c>
      <c r="T71" s="130">
        <v>3.9753348800000001</v>
      </c>
      <c r="U71" s="130"/>
      <c r="V71" s="130"/>
    </row>
    <row r="72" spans="1:22" hidden="1" outlineLevel="1">
      <c r="A72" s="8">
        <v>42401</v>
      </c>
      <c r="B72" s="130">
        <v>2864.2694713199999</v>
      </c>
      <c r="C72" s="130">
        <v>1508.09308171</v>
      </c>
      <c r="D72" s="130">
        <v>39.812810730000002</v>
      </c>
      <c r="E72" s="130">
        <v>605.99221411000008</v>
      </c>
      <c r="F72" s="130">
        <v>88.4264309</v>
      </c>
      <c r="G72" s="130">
        <v>3.3659549500000003</v>
      </c>
      <c r="H72" s="130">
        <v>156.81731911</v>
      </c>
      <c r="I72" s="130">
        <v>319.17361871000003</v>
      </c>
      <c r="J72" s="130">
        <v>27.897799690000003</v>
      </c>
      <c r="K72" s="130">
        <v>1.14208639</v>
      </c>
      <c r="L72" s="130">
        <v>21.760892980000001</v>
      </c>
      <c r="M72" s="168" t="s">
        <v>188</v>
      </c>
      <c r="N72" s="130">
        <v>24.18483234</v>
      </c>
      <c r="O72" s="130">
        <v>39.254931380000002</v>
      </c>
      <c r="P72" s="130">
        <v>14.797495810000001</v>
      </c>
      <c r="Q72" s="130">
        <v>5.6275502900000003</v>
      </c>
      <c r="R72" s="130">
        <v>3.2960274300000001</v>
      </c>
      <c r="S72" s="130">
        <v>0.27363951999999997</v>
      </c>
      <c r="T72" s="130">
        <v>4.35278527</v>
      </c>
      <c r="U72" s="130"/>
      <c r="V72" s="130"/>
    </row>
    <row r="73" spans="1:22" hidden="1" outlineLevel="1">
      <c r="A73" s="8">
        <v>42430</v>
      </c>
      <c r="B73" s="130">
        <v>2989.2067090600003</v>
      </c>
      <c r="C73" s="130">
        <v>1561.60658038</v>
      </c>
      <c r="D73" s="130">
        <v>46.683042270000001</v>
      </c>
      <c r="E73" s="130">
        <v>584.41718567999999</v>
      </c>
      <c r="F73" s="130">
        <v>81.879392940000002</v>
      </c>
      <c r="G73" s="130">
        <v>2.9041540600000002</v>
      </c>
      <c r="H73" s="130">
        <v>223.23475148</v>
      </c>
      <c r="I73" s="130">
        <v>331.78071019000004</v>
      </c>
      <c r="J73" s="130">
        <v>57.148211600000003</v>
      </c>
      <c r="K73" s="130">
        <v>1.2211929800000001</v>
      </c>
      <c r="L73" s="130">
        <v>23.509416089999998</v>
      </c>
      <c r="M73" s="168" t="s">
        <v>188</v>
      </c>
      <c r="N73" s="130">
        <v>8.2633461299999986</v>
      </c>
      <c r="O73" s="130">
        <v>36.296398769999996</v>
      </c>
      <c r="P73" s="130">
        <v>16.624846760000001</v>
      </c>
      <c r="Q73" s="130">
        <v>5.6287662999999997</v>
      </c>
      <c r="R73" s="130">
        <v>3.6248892199999996</v>
      </c>
      <c r="S73" s="130">
        <v>0.22675262000000002</v>
      </c>
      <c r="T73" s="130">
        <v>4.1570715900000001</v>
      </c>
      <c r="U73" s="130"/>
      <c r="V73" s="130"/>
    </row>
    <row r="74" spans="1:22" hidden="1" outlineLevel="1">
      <c r="A74" s="8">
        <v>42461</v>
      </c>
      <c r="B74" s="130">
        <v>3384.5508763699995</v>
      </c>
      <c r="C74" s="130">
        <v>1807.04918144</v>
      </c>
      <c r="D74" s="130">
        <v>43.75307832</v>
      </c>
      <c r="E74" s="130">
        <v>549.07444677000001</v>
      </c>
      <c r="F74" s="130">
        <v>99.07320412</v>
      </c>
      <c r="G74" s="130">
        <v>2.8404472100000002</v>
      </c>
      <c r="H74" s="130">
        <v>261.24982829999999</v>
      </c>
      <c r="I74" s="130">
        <v>455.90136220000005</v>
      </c>
      <c r="J74" s="130">
        <v>68.937246860000002</v>
      </c>
      <c r="K74" s="130">
        <v>1.4357435000000001</v>
      </c>
      <c r="L74" s="130">
        <v>24.453644499999999</v>
      </c>
      <c r="M74" s="168" t="s">
        <v>188</v>
      </c>
      <c r="N74" s="130">
        <v>8.0873171300000006</v>
      </c>
      <c r="O74" s="130">
        <v>34.157081980000001</v>
      </c>
      <c r="P74" s="130">
        <v>15.352271429999998</v>
      </c>
      <c r="Q74" s="130">
        <v>5.091383200000001</v>
      </c>
      <c r="R74" s="130">
        <v>3.3712631399999999</v>
      </c>
      <c r="S74" s="130">
        <v>2.2697921499999998</v>
      </c>
      <c r="T74" s="130">
        <v>2.4535841199999999</v>
      </c>
      <c r="U74" s="130"/>
      <c r="V74" s="130"/>
    </row>
    <row r="75" spans="1:22" hidden="1" outlineLevel="1">
      <c r="A75" s="8">
        <v>42491</v>
      </c>
      <c r="B75" s="130">
        <v>3758.3337417499997</v>
      </c>
      <c r="C75" s="130">
        <v>2050.0483389699998</v>
      </c>
      <c r="D75" s="130">
        <v>46.640830539999996</v>
      </c>
      <c r="E75" s="130">
        <v>564.21018199000002</v>
      </c>
      <c r="F75" s="130">
        <v>103.33049795999999</v>
      </c>
      <c r="G75" s="130">
        <v>3.2022653700000001</v>
      </c>
      <c r="H75" s="130">
        <v>296.68157052999999</v>
      </c>
      <c r="I75" s="130">
        <v>520.61618096000007</v>
      </c>
      <c r="J75" s="130">
        <v>79.49807392999999</v>
      </c>
      <c r="K75" s="130">
        <v>1.6545306799999999</v>
      </c>
      <c r="L75" s="130">
        <v>23.046097279999998</v>
      </c>
      <c r="M75" s="168" t="s">
        <v>188</v>
      </c>
      <c r="N75" s="130">
        <v>8.0474740600000008</v>
      </c>
      <c r="O75" s="130">
        <v>33.026820559999997</v>
      </c>
      <c r="P75" s="130">
        <v>12.458944030000001</v>
      </c>
      <c r="Q75" s="130">
        <v>5.3878327399999995</v>
      </c>
      <c r="R75" s="130">
        <v>4.9664647300000011</v>
      </c>
      <c r="S75" s="130">
        <v>2.5805754299999997</v>
      </c>
      <c r="T75" s="130">
        <v>2.9370619899999997</v>
      </c>
      <c r="U75" s="130"/>
      <c r="V75" s="130"/>
    </row>
    <row r="76" spans="1:22" hidden="1" outlineLevel="1">
      <c r="A76" s="8">
        <v>42522</v>
      </c>
      <c r="B76" s="130">
        <v>3712.1207533200004</v>
      </c>
      <c r="C76" s="130">
        <v>2161.12455292</v>
      </c>
      <c r="D76" s="130">
        <v>40.941280840000005</v>
      </c>
      <c r="E76" s="130">
        <v>560.43157989000008</v>
      </c>
      <c r="F76" s="130">
        <v>83.180711830000007</v>
      </c>
      <c r="G76" s="130">
        <v>3.0099757200000004</v>
      </c>
      <c r="H76" s="130">
        <v>216.82709252000001</v>
      </c>
      <c r="I76" s="130">
        <v>453.50417607999998</v>
      </c>
      <c r="J76" s="130">
        <v>109.33420744</v>
      </c>
      <c r="K76" s="130">
        <v>3.1543571599999995</v>
      </c>
      <c r="L76" s="130">
        <v>24.469757139999999</v>
      </c>
      <c r="M76" s="168" t="s">
        <v>188</v>
      </c>
      <c r="N76" s="130">
        <v>7.1303863300000003</v>
      </c>
      <c r="O76" s="130">
        <v>21.818865800000001</v>
      </c>
      <c r="P76" s="130">
        <v>12.726335799999999</v>
      </c>
      <c r="Q76" s="130">
        <v>4.8985549800000001</v>
      </c>
      <c r="R76" s="130">
        <v>4.7762999900000001</v>
      </c>
      <c r="S76" s="130">
        <v>1.7781105400000001</v>
      </c>
      <c r="T76" s="130">
        <v>3.0145083400000003</v>
      </c>
      <c r="U76" s="130"/>
      <c r="V76" s="130"/>
    </row>
    <row r="77" spans="1:22" hidden="1" outlineLevel="1">
      <c r="A77" s="8">
        <v>42552</v>
      </c>
      <c r="B77" s="130">
        <v>3594.9862685500002</v>
      </c>
      <c r="C77" s="130">
        <v>2053.7941995900001</v>
      </c>
      <c r="D77" s="130">
        <v>39.881821680000002</v>
      </c>
      <c r="E77" s="130">
        <v>522.75947334000011</v>
      </c>
      <c r="F77" s="130">
        <v>79.928072480000012</v>
      </c>
      <c r="G77" s="130">
        <v>4.6228778899999998</v>
      </c>
      <c r="H77" s="130">
        <v>197.91145709</v>
      </c>
      <c r="I77" s="130">
        <v>480.39938417000002</v>
      </c>
      <c r="J77" s="130">
        <v>118.45964119999999</v>
      </c>
      <c r="K77" s="130">
        <v>4.6707831199999994</v>
      </c>
      <c r="L77" s="130">
        <v>24.761888930000001</v>
      </c>
      <c r="M77" s="168" t="s">
        <v>188</v>
      </c>
      <c r="N77" s="130">
        <v>10.44493593</v>
      </c>
      <c r="O77" s="130">
        <v>29.712137970000001</v>
      </c>
      <c r="P77" s="130">
        <v>13.745356559999999</v>
      </c>
      <c r="Q77" s="130">
        <v>5.1165966999999997</v>
      </c>
      <c r="R77" s="130">
        <v>4.5685664499999996</v>
      </c>
      <c r="S77" s="130">
        <v>1.4640179099999999</v>
      </c>
      <c r="T77" s="130">
        <v>2.7450575400000004</v>
      </c>
      <c r="U77" s="130"/>
      <c r="V77" s="130"/>
    </row>
    <row r="78" spans="1:22" hidden="1" outlineLevel="1">
      <c r="A78" s="8">
        <v>42583</v>
      </c>
      <c r="B78" s="130">
        <v>3171.2941794400003</v>
      </c>
      <c r="C78" s="130">
        <v>1580.0876811999999</v>
      </c>
      <c r="D78" s="130">
        <v>42.626844240000004</v>
      </c>
      <c r="E78" s="130">
        <v>621.88120064999998</v>
      </c>
      <c r="F78" s="130">
        <v>83.858716540000003</v>
      </c>
      <c r="G78" s="130">
        <v>2.6634572700000003</v>
      </c>
      <c r="H78" s="130">
        <v>191.18422580999999</v>
      </c>
      <c r="I78" s="130">
        <v>457.87827654</v>
      </c>
      <c r="J78" s="130">
        <v>101.93650522999999</v>
      </c>
      <c r="K78" s="130">
        <v>3.6992627599999999</v>
      </c>
      <c r="L78" s="130">
        <v>22.92035731</v>
      </c>
      <c r="M78" s="168" t="s">
        <v>188</v>
      </c>
      <c r="N78" s="130">
        <v>8.9744922199999984</v>
      </c>
      <c r="O78" s="130">
        <v>26.938879609999997</v>
      </c>
      <c r="P78" s="130">
        <v>10.71205614</v>
      </c>
      <c r="Q78" s="130">
        <v>6.4323326999999999</v>
      </c>
      <c r="R78" s="130">
        <v>5.6143724500000003</v>
      </c>
      <c r="S78" s="130">
        <v>1.1205914599999998</v>
      </c>
      <c r="T78" s="130">
        <v>2.76492731</v>
      </c>
      <c r="U78" s="130"/>
      <c r="V78" s="130"/>
    </row>
    <row r="79" spans="1:22" hidden="1" outlineLevel="1">
      <c r="A79" s="8">
        <v>42614</v>
      </c>
      <c r="B79" s="130">
        <v>3125.1673975799995</v>
      </c>
      <c r="C79" s="130">
        <v>1595.3021133100001</v>
      </c>
      <c r="D79" s="130">
        <v>48.314690320000004</v>
      </c>
      <c r="E79" s="130">
        <v>544.12057913000001</v>
      </c>
      <c r="F79" s="130">
        <v>66.358836820000008</v>
      </c>
      <c r="G79" s="130">
        <v>3.4723980199999995</v>
      </c>
      <c r="H79" s="130">
        <v>198.28186210999996</v>
      </c>
      <c r="I79" s="130">
        <v>473.82554915999998</v>
      </c>
      <c r="J79" s="130">
        <v>99.838614960000001</v>
      </c>
      <c r="K79" s="130">
        <v>3.0816118900000005</v>
      </c>
      <c r="L79" s="130">
        <v>26.2828254</v>
      </c>
      <c r="M79" s="168" t="s">
        <v>188</v>
      </c>
      <c r="N79" s="130">
        <v>11.316952920000002</v>
      </c>
      <c r="O79" s="130">
        <v>26.649434710000001</v>
      </c>
      <c r="P79" s="130">
        <v>10.532251669999999</v>
      </c>
      <c r="Q79" s="130">
        <v>6.9099014599999995</v>
      </c>
      <c r="R79" s="130">
        <v>6.0976376500000002</v>
      </c>
      <c r="S79" s="130">
        <v>0.93488001999999992</v>
      </c>
      <c r="T79" s="130">
        <v>3.8472580300000003</v>
      </c>
      <c r="U79" s="130"/>
      <c r="V79" s="130"/>
    </row>
    <row r="80" spans="1:22" hidden="1" outlineLevel="1">
      <c r="A80" s="8">
        <v>42644</v>
      </c>
      <c r="B80" s="130">
        <v>2926.99938415</v>
      </c>
      <c r="C80" s="130">
        <v>1504.0134278399998</v>
      </c>
      <c r="D80" s="130">
        <v>52.459476469999998</v>
      </c>
      <c r="E80" s="130">
        <v>475.17260123000005</v>
      </c>
      <c r="F80" s="130">
        <v>74.963014819999998</v>
      </c>
      <c r="G80" s="130">
        <v>3.1093194899999999</v>
      </c>
      <c r="H80" s="130">
        <v>150.73620424000001</v>
      </c>
      <c r="I80" s="130">
        <v>491.38324633000002</v>
      </c>
      <c r="J80" s="130">
        <v>84.133506819999994</v>
      </c>
      <c r="K80" s="130">
        <v>2.73386993</v>
      </c>
      <c r="L80" s="130">
        <v>24.290786789999999</v>
      </c>
      <c r="M80" s="168" t="s">
        <v>188</v>
      </c>
      <c r="N80" s="130">
        <v>12.206468329999998</v>
      </c>
      <c r="O80" s="130">
        <v>26.854742800000004</v>
      </c>
      <c r="P80" s="130">
        <v>10.26430854</v>
      </c>
      <c r="Q80" s="130">
        <v>6.821470810000001</v>
      </c>
      <c r="R80" s="130">
        <v>5.25604856</v>
      </c>
      <c r="S80" s="130">
        <v>0.35905055000000008</v>
      </c>
      <c r="T80" s="130">
        <v>2.2418405999999997</v>
      </c>
      <c r="U80" s="130"/>
      <c r="V80" s="130"/>
    </row>
    <row r="81" spans="1:22" hidden="1" outlineLevel="1">
      <c r="A81" s="8">
        <v>42675</v>
      </c>
      <c r="B81" s="130">
        <v>2857.2452919500001</v>
      </c>
      <c r="C81" s="130">
        <v>1412.0626076800002</v>
      </c>
      <c r="D81" s="130">
        <v>48.915599739999998</v>
      </c>
      <c r="E81" s="130">
        <v>427.53006974000004</v>
      </c>
      <c r="F81" s="130">
        <v>71.816604339999998</v>
      </c>
      <c r="G81" s="130">
        <v>3.6956866400000004</v>
      </c>
      <c r="H81" s="130">
        <v>162.50344494000001</v>
      </c>
      <c r="I81" s="130">
        <v>513.6556417700001</v>
      </c>
      <c r="J81" s="130">
        <v>110.57052974</v>
      </c>
      <c r="K81" s="130">
        <v>1.8862158199999999</v>
      </c>
      <c r="L81" s="130">
        <v>22.156412939999999</v>
      </c>
      <c r="M81" s="168" t="s">
        <v>188</v>
      </c>
      <c r="N81" s="130">
        <v>10.557558729999998</v>
      </c>
      <c r="O81" s="130">
        <v>26.691056469999996</v>
      </c>
      <c r="P81" s="130">
        <v>22.691125049999997</v>
      </c>
      <c r="Q81" s="130">
        <v>7.1606722999999999</v>
      </c>
      <c r="R81" s="130">
        <v>7.6925024899999999</v>
      </c>
      <c r="S81" s="130">
        <v>5.4187778299999998</v>
      </c>
      <c r="T81" s="130">
        <v>2.2407857300000003</v>
      </c>
      <c r="U81" s="130"/>
      <c r="V81" s="130"/>
    </row>
    <row r="82" spans="1:22" hidden="1" outlineLevel="1">
      <c r="A82" s="8">
        <v>42705</v>
      </c>
      <c r="B82" s="130">
        <v>2742.1304285200004</v>
      </c>
      <c r="C82" s="130">
        <v>1406.3759742299999</v>
      </c>
      <c r="D82" s="130">
        <v>54.577744230000008</v>
      </c>
      <c r="E82" s="130">
        <v>380.76488759999995</v>
      </c>
      <c r="F82" s="130">
        <v>110.20847443</v>
      </c>
      <c r="G82" s="130">
        <v>4.1260146499999992</v>
      </c>
      <c r="H82" s="130">
        <v>180.95615802</v>
      </c>
      <c r="I82" s="130">
        <v>462.60668846999999</v>
      </c>
      <c r="J82" s="130">
        <v>55.95493682</v>
      </c>
      <c r="K82" s="130">
        <v>1.86420355</v>
      </c>
      <c r="L82" s="130">
        <v>21.075192890000004</v>
      </c>
      <c r="M82" s="168" t="s">
        <v>188</v>
      </c>
      <c r="N82" s="130">
        <v>9.2146536800000014</v>
      </c>
      <c r="O82" s="130">
        <v>25.68425951</v>
      </c>
      <c r="P82" s="130">
        <v>11.416600039999999</v>
      </c>
      <c r="Q82" s="130">
        <v>7.3021391999999992</v>
      </c>
      <c r="R82" s="130">
        <v>4.7276657000000002</v>
      </c>
      <c r="S82" s="130">
        <v>3.03964371</v>
      </c>
      <c r="T82" s="130">
        <v>2.23519179</v>
      </c>
      <c r="U82" s="130"/>
      <c r="V82" s="130"/>
    </row>
    <row r="83" spans="1:22" hidden="1" outlineLevel="1">
      <c r="A83" s="8">
        <v>42736</v>
      </c>
      <c r="B83" s="130">
        <v>2659.9513725199995</v>
      </c>
      <c r="C83" s="130">
        <v>1301.65028624</v>
      </c>
      <c r="D83" s="130">
        <v>52.933526510000007</v>
      </c>
      <c r="E83" s="130">
        <v>462.93635437999995</v>
      </c>
      <c r="F83" s="130">
        <v>115.63008810000001</v>
      </c>
      <c r="G83" s="130">
        <v>4.707539699999999</v>
      </c>
      <c r="H83" s="130">
        <v>156.04509067999999</v>
      </c>
      <c r="I83" s="130">
        <v>442.06955083000003</v>
      </c>
      <c r="J83" s="130">
        <v>48.706841419999996</v>
      </c>
      <c r="K83" s="130">
        <v>1.6851287099999999</v>
      </c>
      <c r="L83" s="130">
        <v>17.523687430000003</v>
      </c>
      <c r="M83" s="168" t="s">
        <v>188</v>
      </c>
      <c r="N83" s="130">
        <v>8.330408349999999</v>
      </c>
      <c r="O83" s="130">
        <v>21.666945950000002</v>
      </c>
      <c r="P83" s="130">
        <v>10.981915949999999</v>
      </c>
      <c r="Q83" s="130">
        <v>8.0292800500000006</v>
      </c>
      <c r="R83" s="130">
        <v>4.5948184399999992</v>
      </c>
      <c r="S83" s="130">
        <v>0.31493029</v>
      </c>
      <c r="T83" s="130">
        <v>2.1449794900000003</v>
      </c>
      <c r="U83" s="130"/>
      <c r="V83" s="130"/>
    </row>
    <row r="84" spans="1:22" hidden="1" outlineLevel="1">
      <c r="A84" s="8">
        <v>42767</v>
      </c>
      <c r="B84" s="130">
        <v>2827.0248989900001</v>
      </c>
      <c r="C84" s="130">
        <v>1383.2593259300002</v>
      </c>
      <c r="D84" s="130">
        <v>50.136104029999998</v>
      </c>
      <c r="E84" s="130">
        <v>462.88490757</v>
      </c>
      <c r="F84" s="130">
        <v>146.95572694000001</v>
      </c>
      <c r="G84" s="130">
        <v>4.9534726600000001</v>
      </c>
      <c r="H84" s="130">
        <v>163.37567314</v>
      </c>
      <c r="I84" s="130">
        <v>463.74407561999999</v>
      </c>
      <c r="J84" s="130">
        <v>70.402668180000006</v>
      </c>
      <c r="K84" s="130">
        <v>1.5713248</v>
      </c>
      <c r="L84" s="130">
        <v>18.518035949999998</v>
      </c>
      <c r="M84" s="168" t="s">
        <v>188</v>
      </c>
      <c r="N84" s="130">
        <v>8.5947990399999998</v>
      </c>
      <c r="O84" s="130">
        <v>25.7595931</v>
      </c>
      <c r="P84" s="130">
        <v>10.5213877</v>
      </c>
      <c r="Q84" s="130">
        <v>7.7238585200000003</v>
      </c>
      <c r="R84" s="130">
        <v>5.9174484700000001</v>
      </c>
      <c r="S84" s="130">
        <v>0.30587555999999999</v>
      </c>
      <c r="T84" s="130">
        <v>2.4006217799999998</v>
      </c>
      <c r="U84" s="130"/>
      <c r="V84" s="130"/>
    </row>
    <row r="85" spans="1:22" hidden="1" outlineLevel="1">
      <c r="A85" s="8">
        <v>42795</v>
      </c>
      <c r="B85" s="130">
        <v>2959.270399210001</v>
      </c>
      <c r="C85" s="130">
        <v>1500.8214534599999</v>
      </c>
      <c r="D85" s="130">
        <v>50.426225369999997</v>
      </c>
      <c r="E85" s="130">
        <v>385.27304719999995</v>
      </c>
      <c r="F85" s="130">
        <v>114.39955353000001</v>
      </c>
      <c r="G85" s="130">
        <v>4.2879716400000003</v>
      </c>
      <c r="H85" s="130">
        <v>240.73622386</v>
      </c>
      <c r="I85" s="130">
        <v>494.64628772999993</v>
      </c>
      <c r="J85" s="130">
        <v>74.045729780000002</v>
      </c>
      <c r="K85" s="130">
        <v>1.6179820900000002</v>
      </c>
      <c r="L85" s="130">
        <v>18.626382880000001</v>
      </c>
      <c r="M85" s="168" t="s">
        <v>188</v>
      </c>
      <c r="N85" s="130">
        <v>10.11649603</v>
      </c>
      <c r="O85" s="130">
        <v>25.749651840000002</v>
      </c>
      <c r="P85" s="130">
        <v>9.1647461900000007</v>
      </c>
      <c r="Q85" s="130">
        <v>7.9047515599999993</v>
      </c>
      <c r="R85" s="130">
        <v>5.7577314400000006</v>
      </c>
      <c r="S85" s="130">
        <v>12.509959650000001</v>
      </c>
      <c r="T85" s="130">
        <v>3.18620496</v>
      </c>
      <c r="U85" s="130"/>
      <c r="V85" s="130"/>
    </row>
    <row r="86" spans="1:22" hidden="1" outlineLevel="1">
      <c r="A86" s="8">
        <v>42826</v>
      </c>
      <c r="B86" s="130">
        <v>3183.2331999600001</v>
      </c>
      <c r="C86" s="130">
        <v>1783.3994772300002</v>
      </c>
      <c r="D86" s="130">
        <v>51.993827479999993</v>
      </c>
      <c r="E86" s="130">
        <v>395.09396491000001</v>
      </c>
      <c r="F86" s="130">
        <v>98.431870419999996</v>
      </c>
      <c r="G86" s="130">
        <v>4.0988002199999993</v>
      </c>
      <c r="H86" s="130">
        <v>195.89878702999997</v>
      </c>
      <c r="I86" s="130">
        <v>493.92400529000003</v>
      </c>
      <c r="J86" s="130">
        <v>70.135994570000008</v>
      </c>
      <c r="K86" s="130">
        <v>1.24358601</v>
      </c>
      <c r="L86" s="130">
        <v>23.883567710000001</v>
      </c>
      <c r="M86" s="168" t="s">
        <v>188</v>
      </c>
      <c r="N86" s="130">
        <v>10.64822019</v>
      </c>
      <c r="O86" s="130">
        <v>24.1707851</v>
      </c>
      <c r="P86" s="130">
        <v>7.7331910099999996</v>
      </c>
      <c r="Q86" s="130">
        <v>7.6846882599999997</v>
      </c>
      <c r="R86" s="130">
        <v>6.0112098400000002</v>
      </c>
      <c r="S86" s="130">
        <v>5.2179197399999993</v>
      </c>
      <c r="T86" s="130">
        <v>3.6633049500000001</v>
      </c>
      <c r="U86" s="130"/>
      <c r="V86" s="130"/>
    </row>
    <row r="87" spans="1:22" hidden="1" outlineLevel="1">
      <c r="A87" s="8">
        <v>42856</v>
      </c>
      <c r="B87" s="130">
        <v>3575.8090782000008</v>
      </c>
      <c r="C87" s="130">
        <v>1943.4373784099998</v>
      </c>
      <c r="D87" s="130">
        <v>53.445937180000001</v>
      </c>
      <c r="E87" s="130">
        <v>417.05757051000012</v>
      </c>
      <c r="F87" s="130">
        <v>79.914265709999995</v>
      </c>
      <c r="G87" s="130">
        <v>3.6997514100000006</v>
      </c>
      <c r="H87" s="130">
        <v>361.95444872999997</v>
      </c>
      <c r="I87" s="130">
        <v>488.14143354999999</v>
      </c>
      <c r="J87" s="130">
        <v>114.53521496</v>
      </c>
      <c r="K87" s="130">
        <v>1.18565744</v>
      </c>
      <c r="L87" s="130">
        <v>26.709452920000004</v>
      </c>
      <c r="M87" s="168" t="s">
        <v>188</v>
      </c>
      <c r="N87" s="130">
        <v>13.915020819999999</v>
      </c>
      <c r="O87" s="130">
        <v>24.734879889999998</v>
      </c>
      <c r="P87" s="130">
        <v>9.2267894599999991</v>
      </c>
      <c r="Q87" s="130">
        <v>8.1914471300000002</v>
      </c>
      <c r="R87" s="130">
        <v>13.881979059999999</v>
      </c>
      <c r="S87" s="130">
        <v>12.090855810000001</v>
      </c>
      <c r="T87" s="130">
        <v>3.6869952099999996</v>
      </c>
      <c r="U87" s="130"/>
      <c r="V87" s="130"/>
    </row>
    <row r="88" spans="1:22" hidden="1" outlineLevel="1">
      <c r="A88" s="8">
        <v>42887</v>
      </c>
      <c r="B88" s="130">
        <v>3214.1634735100001</v>
      </c>
      <c r="C88" s="130">
        <v>1827.41083536</v>
      </c>
      <c r="D88" s="130">
        <v>50.323274229999996</v>
      </c>
      <c r="E88" s="130">
        <v>405.84256929000003</v>
      </c>
      <c r="F88" s="130">
        <v>106.34549094</v>
      </c>
      <c r="G88" s="130">
        <v>5.0491954500000009</v>
      </c>
      <c r="H88" s="130">
        <v>254.11000575000003</v>
      </c>
      <c r="I88" s="130">
        <v>379.82151363000003</v>
      </c>
      <c r="J88" s="130">
        <v>81.992003220000001</v>
      </c>
      <c r="K88" s="130">
        <v>3.42769462</v>
      </c>
      <c r="L88" s="130">
        <v>25.57151773</v>
      </c>
      <c r="M88" s="168" t="s">
        <v>188</v>
      </c>
      <c r="N88" s="130">
        <v>13.57703248</v>
      </c>
      <c r="O88" s="130">
        <v>25.99347453</v>
      </c>
      <c r="P88" s="130">
        <v>8.7162120500000011</v>
      </c>
      <c r="Q88" s="130">
        <v>7.9148368499999995</v>
      </c>
      <c r="R88" s="130">
        <v>10.247360469999999</v>
      </c>
      <c r="S88" s="130">
        <v>4.9954051900000005</v>
      </c>
      <c r="T88" s="130">
        <v>2.8250517199999998</v>
      </c>
      <c r="U88" s="130"/>
      <c r="V88" s="130"/>
    </row>
    <row r="89" spans="1:22" hidden="1" outlineLevel="1">
      <c r="A89" s="8">
        <v>42917</v>
      </c>
      <c r="B89" s="130">
        <v>3472.4159258500003</v>
      </c>
      <c r="C89" s="130">
        <v>1909.6479192299998</v>
      </c>
      <c r="D89" s="130">
        <v>51.919839960000004</v>
      </c>
      <c r="E89" s="130">
        <v>671.50405036000006</v>
      </c>
      <c r="F89" s="130">
        <v>85.48195355</v>
      </c>
      <c r="G89" s="130">
        <v>3.9285614800000004</v>
      </c>
      <c r="H89" s="130">
        <v>141.24908124999999</v>
      </c>
      <c r="I89" s="130">
        <v>437.28211769000006</v>
      </c>
      <c r="J89" s="130">
        <v>68.949084150000004</v>
      </c>
      <c r="K89" s="130">
        <v>4.7101166500000007</v>
      </c>
      <c r="L89" s="130">
        <v>25.502489569999998</v>
      </c>
      <c r="M89" s="168" t="s">
        <v>188</v>
      </c>
      <c r="N89" s="130">
        <v>16.566451529999998</v>
      </c>
      <c r="O89" s="130">
        <v>25.888310449999995</v>
      </c>
      <c r="P89" s="130">
        <v>9.3916078899999995</v>
      </c>
      <c r="Q89" s="130">
        <v>7.8808584499999998</v>
      </c>
      <c r="R89" s="130">
        <v>7.1255643800000001</v>
      </c>
      <c r="S89" s="130">
        <v>2.6664341499999997</v>
      </c>
      <c r="T89" s="130">
        <v>2.7214851099999997</v>
      </c>
      <c r="U89" s="130"/>
      <c r="V89" s="130"/>
    </row>
    <row r="90" spans="1:22" hidden="1" outlineLevel="1">
      <c r="A90" s="8">
        <v>42948</v>
      </c>
      <c r="B90" s="130">
        <v>3181.3605210099995</v>
      </c>
      <c r="C90" s="130">
        <v>1646.3645529600001</v>
      </c>
      <c r="D90" s="130">
        <v>61.489689249999998</v>
      </c>
      <c r="E90" s="130">
        <v>657.97580603999995</v>
      </c>
      <c r="F90" s="130">
        <v>63.538397439999997</v>
      </c>
      <c r="G90" s="130">
        <v>4.5054379400000002</v>
      </c>
      <c r="H90" s="130">
        <v>132.53529388999999</v>
      </c>
      <c r="I90" s="130">
        <v>440.14457068999997</v>
      </c>
      <c r="J90" s="130">
        <v>78.091878010000002</v>
      </c>
      <c r="K90" s="130">
        <v>3.2518615300000002</v>
      </c>
      <c r="L90" s="130">
        <v>26.696343549999998</v>
      </c>
      <c r="M90" s="168" t="s">
        <v>188</v>
      </c>
      <c r="N90" s="130">
        <v>13.994145810000001</v>
      </c>
      <c r="O90" s="130">
        <v>26.786968180000002</v>
      </c>
      <c r="P90" s="130">
        <v>10.38324699</v>
      </c>
      <c r="Q90" s="130">
        <v>7.3391724600000003</v>
      </c>
      <c r="R90" s="130">
        <v>3.5295592299999994</v>
      </c>
      <c r="S90" s="130">
        <v>1.3915736499999998</v>
      </c>
      <c r="T90" s="130">
        <v>3.34202339</v>
      </c>
      <c r="U90" s="130"/>
      <c r="V90" s="130"/>
    </row>
    <row r="91" spans="1:22" hidden="1" outlineLevel="1">
      <c r="A91" s="8">
        <v>42979</v>
      </c>
      <c r="B91" s="130">
        <v>2992.5592712400003</v>
      </c>
      <c r="C91" s="130">
        <v>1619.3445115699999</v>
      </c>
      <c r="D91" s="130">
        <v>60.651474070000006</v>
      </c>
      <c r="E91" s="130">
        <v>542.47334105000004</v>
      </c>
      <c r="F91" s="130">
        <v>72.106260570000003</v>
      </c>
      <c r="G91" s="130">
        <v>6.3272087399999997</v>
      </c>
      <c r="H91" s="130">
        <v>66.782854670000006</v>
      </c>
      <c r="I91" s="130">
        <v>450.81077402</v>
      </c>
      <c r="J91" s="130">
        <v>72.399699010000006</v>
      </c>
      <c r="K91" s="130">
        <v>3.3608095700000002</v>
      </c>
      <c r="L91" s="130">
        <v>21.865438149999999</v>
      </c>
      <c r="M91" s="168" t="s">
        <v>188</v>
      </c>
      <c r="N91" s="130">
        <v>13.87853265</v>
      </c>
      <c r="O91" s="130">
        <v>37.236661409999996</v>
      </c>
      <c r="P91" s="130">
        <v>9.8278931099999998</v>
      </c>
      <c r="Q91" s="130">
        <v>7.9017895400000002</v>
      </c>
      <c r="R91" s="130">
        <v>2.9227701300000004</v>
      </c>
      <c r="S91" s="130">
        <v>1.1207937100000001</v>
      </c>
      <c r="T91" s="130">
        <v>3.5484592700000004</v>
      </c>
      <c r="U91" s="130"/>
      <c r="V91" s="130"/>
    </row>
    <row r="92" spans="1:22" hidden="1" outlineLevel="1">
      <c r="A92" s="8">
        <v>43009</v>
      </c>
      <c r="B92" s="130">
        <v>2976.7579108300001</v>
      </c>
      <c r="C92" s="130">
        <v>1428.0062349200002</v>
      </c>
      <c r="D92" s="130">
        <v>70.563354970000006</v>
      </c>
      <c r="E92" s="130">
        <v>579.28639361</v>
      </c>
      <c r="F92" s="130">
        <v>65.642580870000003</v>
      </c>
      <c r="G92" s="130">
        <v>7.7776120100000012</v>
      </c>
      <c r="H92" s="130">
        <v>67.905472450000005</v>
      </c>
      <c r="I92" s="130">
        <v>541.08906274999993</v>
      </c>
      <c r="J92" s="130">
        <v>85.378628390000003</v>
      </c>
      <c r="K92" s="130">
        <v>2.9387730300000001</v>
      </c>
      <c r="L92" s="130">
        <v>27.627215920000001</v>
      </c>
      <c r="M92" s="168" t="s">
        <v>188</v>
      </c>
      <c r="N92" s="130">
        <v>19.550729839999999</v>
      </c>
      <c r="O92" s="130">
        <v>44.633296289999997</v>
      </c>
      <c r="P92" s="130">
        <v>11.11209006</v>
      </c>
      <c r="Q92" s="130">
        <v>7.7087297599999998</v>
      </c>
      <c r="R92" s="130">
        <v>3.6202647799999994</v>
      </c>
      <c r="S92" s="130">
        <v>10.417209</v>
      </c>
      <c r="T92" s="130">
        <v>3.50026218</v>
      </c>
      <c r="U92" s="130"/>
      <c r="V92" s="130"/>
    </row>
    <row r="93" spans="1:22" hidden="1" outlineLevel="1">
      <c r="A93" s="8">
        <v>43040</v>
      </c>
      <c r="B93" s="130">
        <v>2862.5756577900002</v>
      </c>
      <c r="C93" s="130">
        <v>1433.05506135</v>
      </c>
      <c r="D93" s="130">
        <v>65.344059650000005</v>
      </c>
      <c r="E93" s="130">
        <v>552.67312659000004</v>
      </c>
      <c r="F93" s="130">
        <v>109.40844633000002</v>
      </c>
      <c r="G93" s="130">
        <v>5.7335561799999999</v>
      </c>
      <c r="H93" s="130">
        <v>66.281833779999999</v>
      </c>
      <c r="I93" s="130">
        <v>440.27449168000004</v>
      </c>
      <c r="J93" s="130">
        <v>75.322611050000006</v>
      </c>
      <c r="K93" s="130">
        <v>2.6797992500000003</v>
      </c>
      <c r="L93" s="130">
        <v>25.195480800000002</v>
      </c>
      <c r="M93" s="168" t="s">
        <v>188</v>
      </c>
      <c r="N93" s="130">
        <v>15.105879300000002</v>
      </c>
      <c r="O93" s="130">
        <v>33.983362020000001</v>
      </c>
      <c r="P93" s="130">
        <v>9.6572542499999994</v>
      </c>
      <c r="Q93" s="130">
        <v>7.7610664799999993</v>
      </c>
      <c r="R93" s="130">
        <v>5.2738017099999999</v>
      </c>
      <c r="S93" s="130">
        <v>10.19188962</v>
      </c>
      <c r="T93" s="130">
        <v>4.6339377499999994</v>
      </c>
      <c r="U93" s="130"/>
      <c r="V93" s="130"/>
    </row>
    <row r="94" spans="1:22" hidden="1" outlineLevel="1">
      <c r="A94" s="8">
        <v>43070</v>
      </c>
      <c r="B94" s="130">
        <v>3045.1985865500001</v>
      </c>
      <c r="C94" s="130">
        <v>1374.5678534900001</v>
      </c>
      <c r="D94" s="130">
        <v>71.606801039999993</v>
      </c>
      <c r="E94" s="130">
        <v>720.84610647</v>
      </c>
      <c r="F94" s="130">
        <v>76.385933629999997</v>
      </c>
      <c r="G94" s="130">
        <v>6.6531925099999993</v>
      </c>
      <c r="H94" s="130">
        <v>120.84939448</v>
      </c>
      <c r="I94" s="130">
        <v>450.56544945000002</v>
      </c>
      <c r="J94" s="130">
        <v>103.16503610000001</v>
      </c>
      <c r="K94" s="130">
        <v>2.4858144700000002</v>
      </c>
      <c r="L94" s="130">
        <v>25.05852715</v>
      </c>
      <c r="M94" s="168" t="s">
        <v>188</v>
      </c>
      <c r="N94" s="130">
        <v>16.384669450000001</v>
      </c>
      <c r="O94" s="130">
        <v>45.110154309999992</v>
      </c>
      <c r="P94" s="130">
        <v>12.538588149999999</v>
      </c>
      <c r="Q94" s="130">
        <v>7.9288764500000006</v>
      </c>
      <c r="R94" s="130">
        <v>4.2452433200000002</v>
      </c>
      <c r="S94" s="130">
        <v>1.56387733</v>
      </c>
      <c r="T94" s="130">
        <v>5.2430687499999999</v>
      </c>
      <c r="U94" s="130"/>
      <c r="V94" s="130"/>
    </row>
    <row r="95" spans="1:22" hidden="1" outlineLevel="1">
      <c r="A95" s="8">
        <v>43101</v>
      </c>
      <c r="B95" s="130">
        <v>2890.7628711799998</v>
      </c>
      <c r="C95" s="130">
        <v>1413.8884636800001</v>
      </c>
      <c r="D95" s="130">
        <v>61.441417389999998</v>
      </c>
      <c r="E95" s="130">
        <v>705.88779433000002</v>
      </c>
      <c r="F95" s="130">
        <v>94.200250600000004</v>
      </c>
      <c r="G95" s="130">
        <v>6.782454200000001</v>
      </c>
      <c r="H95" s="130">
        <v>63.253754130000004</v>
      </c>
      <c r="I95" s="130">
        <v>365.19827222999999</v>
      </c>
      <c r="J95" s="130">
        <v>66.765295179999995</v>
      </c>
      <c r="K95" s="130">
        <v>2.1356563899999998</v>
      </c>
      <c r="L95" s="130">
        <v>28.097271020000001</v>
      </c>
      <c r="M95" s="168" t="s">
        <v>188</v>
      </c>
      <c r="N95" s="130">
        <v>16.324053859999999</v>
      </c>
      <c r="O95" s="130">
        <v>27.379130849999996</v>
      </c>
      <c r="P95" s="130">
        <v>13.88224383</v>
      </c>
      <c r="Q95" s="130">
        <v>9.4445951099999998</v>
      </c>
      <c r="R95" s="130">
        <v>9.4184980100000004</v>
      </c>
      <c r="S95" s="130">
        <v>3.6529379100000003</v>
      </c>
      <c r="T95" s="130">
        <v>3.0107824599999997</v>
      </c>
      <c r="U95" s="130"/>
      <c r="V95" s="130"/>
    </row>
    <row r="96" spans="1:22" hidden="1" outlineLevel="1">
      <c r="A96" s="8">
        <v>43132</v>
      </c>
      <c r="B96" s="130">
        <v>3075.3939985799998</v>
      </c>
      <c r="C96" s="130">
        <v>1540.9692182399999</v>
      </c>
      <c r="D96" s="130">
        <v>66.620273600000004</v>
      </c>
      <c r="E96" s="130">
        <v>803.97705533999999</v>
      </c>
      <c r="F96" s="130">
        <v>91.353120709999999</v>
      </c>
      <c r="G96" s="130">
        <v>5.3214887900000001</v>
      </c>
      <c r="H96" s="130">
        <v>59.424627000000001</v>
      </c>
      <c r="I96" s="130">
        <v>339.64940831000001</v>
      </c>
      <c r="J96" s="130">
        <v>67.515577059999998</v>
      </c>
      <c r="K96" s="130">
        <v>1.9084618000000002</v>
      </c>
      <c r="L96" s="130">
        <v>26.124338140000003</v>
      </c>
      <c r="M96" s="168" t="s">
        <v>188</v>
      </c>
      <c r="N96" s="130">
        <v>14.17738114</v>
      </c>
      <c r="O96" s="130">
        <v>26.315114040000001</v>
      </c>
      <c r="P96" s="130">
        <v>10.55167383</v>
      </c>
      <c r="Q96" s="130">
        <v>9.3064735600000006</v>
      </c>
      <c r="R96" s="130">
        <v>7.984078929999999</v>
      </c>
      <c r="S96" s="130">
        <v>1.7402090600000002</v>
      </c>
      <c r="T96" s="130">
        <v>2.4554990299999999</v>
      </c>
      <c r="U96" s="130"/>
      <c r="V96" s="130"/>
    </row>
    <row r="97" spans="1:22" hidden="1" outlineLevel="1">
      <c r="A97" s="8">
        <v>43160</v>
      </c>
      <c r="B97" s="130">
        <v>2991.6705071100005</v>
      </c>
      <c r="C97" s="130">
        <v>1624.52292472</v>
      </c>
      <c r="D97" s="130">
        <v>59.191559570000003</v>
      </c>
      <c r="E97" s="130">
        <v>668.11450957</v>
      </c>
      <c r="F97" s="130">
        <v>85.70733005999999</v>
      </c>
      <c r="G97" s="130">
        <v>4.1464037999999999</v>
      </c>
      <c r="H97" s="130">
        <v>52.279305190000002</v>
      </c>
      <c r="I97" s="130">
        <v>323.25845112999997</v>
      </c>
      <c r="J97" s="130">
        <v>57.563640559999996</v>
      </c>
      <c r="K97" s="130">
        <v>1.6292545700000001</v>
      </c>
      <c r="L97" s="130">
        <v>28.133839809999998</v>
      </c>
      <c r="M97" s="168" t="s">
        <v>188</v>
      </c>
      <c r="N97" s="130">
        <v>18.915005219999998</v>
      </c>
      <c r="O97" s="130">
        <v>33.542331340000004</v>
      </c>
      <c r="P97" s="130">
        <v>12.683676669999999</v>
      </c>
      <c r="Q97" s="130">
        <v>9.9069302100000005</v>
      </c>
      <c r="R97" s="130">
        <v>8.170988509999999</v>
      </c>
      <c r="S97" s="130">
        <v>1.5593258500000002</v>
      </c>
      <c r="T97" s="130">
        <v>2.3450303300000002</v>
      </c>
      <c r="U97" s="130"/>
      <c r="V97" s="130"/>
    </row>
    <row r="98" spans="1:22" hidden="1" outlineLevel="1">
      <c r="A98" s="8">
        <v>43191</v>
      </c>
      <c r="B98" s="130">
        <v>3233.9871414700001</v>
      </c>
      <c r="C98" s="130">
        <v>1795.8335252100001</v>
      </c>
      <c r="D98" s="130">
        <v>65.486488180000009</v>
      </c>
      <c r="E98" s="130">
        <v>686.96051513999998</v>
      </c>
      <c r="F98" s="130">
        <v>91.737681559999999</v>
      </c>
      <c r="G98" s="130">
        <v>3.7370875899999998</v>
      </c>
      <c r="H98" s="130">
        <v>47.637198510000005</v>
      </c>
      <c r="I98" s="130">
        <v>370.38530750999996</v>
      </c>
      <c r="J98" s="130">
        <v>54.15297734</v>
      </c>
      <c r="K98" s="130">
        <v>1.4816959999999999</v>
      </c>
      <c r="L98" s="130">
        <v>32.037296310000002</v>
      </c>
      <c r="M98" s="168" t="s">
        <v>188</v>
      </c>
      <c r="N98" s="130">
        <v>17.251936060000002</v>
      </c>
      <c r="O98" s="130">
        <v>36.337905230000004</v>
      </c>
      <c r="P98" s="130">
        <v>12.69171549</v>
      </c>
      <c r="Q98" s="130">
        <v>9.9303928100000007</v>
      </c>
      <c r="R98" s="130">
        <v>4.5418082200000001</v>
      </c>
      <c r="S98" s="130">
        <v>0.77595394000000006</v>
      </c>
      <c r="T98" s="130">
        <v>3.0076563699999999</v>
      </c>
      <c r="U98" s="130"/>
      <c r="V98" s="130"/>
    </row>
    <row r="99" spans="1:22" hidden="1" outlineLevel="1">
      <c r="A99" s="8">
        <v>43221</v>
      </c>
      <c r="B99" s="130">
        <v>3192.64437843</v>
      </c>
      <c r="C99" s="130">
        <v>1861.7324917199999</v>
      </c>
      <c r="D99" s="130">
        <v>67.044973749999997</v>
      </c>
      <c r="E99" s="130">
        <v>557.81895100000008</v>
      </c>
      <c r="F99" s="130">
        <v>84.844893209999995</v>
      </c>
      <c r="G99" s="130">
        <v>4.4230619899999999</v>
      </c>
      <c r="H99" s="130">
        <v>50.266826840000007</v>
      </c>
      <c r="I99" s="130">
        <v>372.91625881000004</v>
      </c>
      <c r="J99" s="130">
        <v>55.62807789</v>
      </c>
      <c r="K99" s="130">
        <v>2.0515442600000005</v>
      </c>
      <c r="L99" s="130">
        <v>25.379535820000001</v>
      </c>
      <c r="M99" s="168" t="s">
        <v>188</v>
      </c>
      <c r="N99" s="130">
        <v>26.085119940000002</v>
      </c>
      <c r="O99" s="130">
        <v>36.671569269999999</v>
      </c>
      <c r="P99" s="130">
        <v>14.706786080000001</v>
      </c>
      <c r="Q99" s="130">
        <v>9.2446590400000002</v>
      </c>
      <c r="R99" s="130">
        <v>4.0538238199999999</v>
      </c>
      <c r="S99" s="130">
        <v>16.225677340000001</v>
      </c>
      <c r="T99" s="130">
        <v>3.5501276499999999</v>
      </c>
      <c r="U99" s="130"/>
      <c r="V99" s="130"/>
    </row>
    <row r="100" spans="1:22" hidden="1" outlineLevel="1">
      <c r="A100" s="8">
        <v>43252</v>
      </c>
      <c r="B100" s="130">
        <v>3018.4860505600004</v>
      </c>
      <c r="C100" s="130">
        <v>1743.7654173800001</v>
      </c>
      <c r="D100" s="130">
        <v>68.930681759999999</v>
      </c>
      <c r="E100" s="130">
        <v>518.35835678000001</v>
      </c>
      <c r="F100" s="130">
        <v>135.72523000999999</v>
      </c>
      <c r="G100" s="130">
        <v>4.1699930200000006</v>
      </c>
      <c r="H100" s="130">
        <v>57.931767359999988</v>
      </c>
      <c r="I100" s="130">
        <v>327.36760334000007</v>
      </c>
      <c r="J100" s="130">
        <v>49.84462435999999</v>
      </c>
      <c r="K100" s="130">
        <v>4.01611998</v>
      </c>
      <c r="L100" s="130">
        <v>24.735276559999996</v>
      </c>
      <c r="M100" s="168" t="s">
        <v>188</v>
      </c>
      <c r="N100" s="130">
        <v>16.00918643</v>
      </c>
      <c r="O100" s="130">
        <v>31.502247180000005</v>
      </c>
      <c r="P100" s="130">
        <v>11.224598180000001</v>
      </c>
      <c r="Q100" s="130">
        <v>7.7281896699999999</v>
      </c>
      <c r="R100" s="130">
        <v>4.9507678899999998</v>
      </c>
      <c r="S100" s="130">
        <v>8.7002402100000005</v>
      </c>
      <c r="T100" s="130">
        <v>3.5257504499999999</v>
      </c>
      <c r="U100" s="130"/>
      <c r="V100" s="130"/>
    </row>
    <row r="101" spans="1:22" hidden="1" outlineLevel="1">
      <c r="A101" s="8">
        <v>43282</v>
      </c>
      <c r="B101" s="130">
        <v>3283.7205480699995</v>
      </c>
      <c r="C101" s="130">
        <v>1793.9541570400002</v>
      </c>
      <c r="D101" s="130">
        <v>66.613791469999995</v>
      </c>
      <c r="E101" s="130">
        <v>697.82310284999994</v>
      </c>
      <c r="F101" s="130">
        <v>80.355647530000013</v>
      </c>
      <c r="G101" s="130">
        <v>3.9518117999999998</v>
      </c>
      <c r="H101" s="130">
        <v>68.562222270000007</v>
      </c>
      <c r="I101" s="130">
        <v>390.65042837999999</v>
      </c>
      <c r="J101" s="130">
        <v>58.535346389999987</v>
      </c>
      <c r="K101" s="130">
        <v>6.1169741699999998</v>
      </c>
      <c r="L101" s="130">
        <v>26.905559030000003</v>
      </c>
      <c r="M101" s="168" t="s">
        <v>188</v>
      </c>
      <c r="N101" s="130">
        <v>17.744380809999999</v>
      </c>
      <c r="O101" s="130">
        <v>33.98736486</v>
      </c>
      <c r="P101" s="130">
        <v>16.133779629999999</v>
      </c>
      <c r="Q101" s="130">
        <v>8.0608214900000004</v>
      </c>
      <c r="R101" s="130">
        <v>3.9275157099999998</v>
      </c>
      <c r="S101" s="130">
        <v>7.2477740500000003</v>
      </c>
      <c r="T101" s="130">
        <v>3.1498705899999995</v>
      </c>
      <c r="U101" s="130"/>
      <c r="V101" s="130"/>
    </row>
    <row r="102" spans="1:22" hidden="1" outlineLevel="1">
      <c r="A102" s="8">
        <v>43313</v>
      </c>
      <c r="B102" s="130">
        <v>3087.2341812599998</v>
      </c>
      <c r="C102" s="130">
        <v>1653.2571763599999</v>
      </c>
      <c r="D102" s="130">
        <v>63.830975339999995</v>
      </c>
      <c r="E102" s="130">
        <v>640.08960162000017</v>
      </c>
      <c r="F102" s="130">
        <v>64.962067689999998</v>
      </c>
      <c r="G102" s="130">
        <v>3.37911451</v>
      </c>
      <c r="H102" s="130">
        <v>59.637364980000001</v>
      </c>
      <c r="I102" s="130">
        <v>399.15222119000003</v>
      </c>
      <c r="J102" s="130">
        <v>70.923013289999986</v>
      </c>
      <c r="K102" s="130">
        <v>4.1700681099999999</v>
      </c>
      <c r="L102" s="130">
        <v>30.788705789999998</v>
      </c>
      <c r="M102" s="168" t="s">
        <v>188</v>
      </c>
      <c r="N102" s="130">
        <v>24.6095471</v>
      </c>
      <c r="O102" s="130">
        <v>37.727147240000001</v>
      </c>
      <c r="P102" s="130">
        <v>11.52560156</v>
      </c>
      <c r="Q102" s="130">
        <v>9.51281015</v>
      </c>
      <c r="R102" s="130">
        <v>4.29135533</v>
      </c>
      <c r="S102" s="130">
        <v>6.3615157700000005</v>
      </c>
      <c r="T102" s="130">
        <v>3.0158952299999995</v>
      </c>
      <c r="U102" s="130"/>
      <c r="V102" s="130"/>
    </row>
    <row r="103" spans="1:22" hidden="1" outlineLevel="1">
      <c r="A103" s="8">
        <v>43344</v>
      </c>
      <c r="B103" s="130">
        <v>3277.9173811999999</v>
      </c>
      <c r="C103" s="130">
        <v>1792.8506874500001</v>
      </c>
      <c r="D103" s="130">
        <v>61.866076059999997</v>
      </c>
      <c r="E103" s="130">
        <v>641.79111036000018</v>
      </c>
      <c r="F103" s="130">
        <v>65.746446969999994</v>
      </c>
      <c r="G103" s="130">
        <v>3.7841453500000002</v>
      </c>
      <c r="H103" s="130">
        <v>72.214837060000008</v>
      </c>
      <c r="I103" s="130">
        <v>452.31941526999998</v>
      </c>
      <c r="J103" s="130">
        <v>58.338771009999995</v>
      </c>
      <c r="K103" s="130">
        <v>4.1482167600000004</v>
      </c>
      <c r="L103" s="130">
        <v>27.108452390000004</v>
      </c>
      <c r="M103" s="168" t="s">
        <v>188</v>
      </c>
      <c r="N103" s="130">
        <v>19.697966749999999</v>
      </c>
      <c r="O103" s="130">
        <v>41.130792679999999</v>
      </c>
      <c r="P103" s="130">
        <v>12.88422879</v>
      </c>
      <c r="Q103" s="130">
        <v>11.080861069999999</v>
      </c>
      <c r="R103" s="130">
        <v>4.5195505499999999</v>
      </c>
      <c r="S103" s="130">
        <v>4.6578895500000002</v>
      </c>
      <c r="T103" s="130">
        <v>3.7779331300000001</v>
      </c>
      <c r="U103" s="130"/>
      <c r="V103" s="130"/>
    </row>
    <row r="104" spans="1:22" hidden="1" outlineLevel="1">
      <c r="A104" s="8">
        <v>43374</v>
      </c>
      <c r="B104" s="130">
        <v>3620.9559758199994</v>
      </c>
      <c r="C104" s="130">
        <v>1770.5369377300001</v>
      </c>
      <c r="D104" s="130">
        <v>74.043295709999995</v>
      </c>
      <c r="E104" s="130">
        <v>876.06386104000012</v>
      </c>
      <c r="F104" s="130">
        <v>74.418985670000012</v>
      </c>
      <c r="G104" s="130">
        <v>4.88776717</v>
      </c>
      <c r="H104" s="130">
        <v>76.257635570000005</v>
      </c>
      <c r="I104" s="130">
        <v>518.97104789000002</v>
      </c>
      <c r="J104" s="130">
        <v>83.740627420000024</v>
      </c>
      <c r="K104" s="130">
        <v>5.0262374000000003</v>
      </c>
      <c r="L104" s="130">
        <v>25.196521690000001</v>
      </c>
      <c r="M104" s="168" t="s">
        <v>188</v>
      </c>
      <c r="N104" s="130">
        <v>21.896628870000001</v>
      </c>
      <c r="O104" s="130">
        <v>50.00715933</v>
      </c>
      <c r="P104" s="130">
        <v>11.801830299999999</v>
      </c>
      <c r="Q104" s="130">
        <v>11.24875739</v>
      </c>
      <c r="R104" s="130">
        <v>7.5524424100000003</v>
      </c>
      <c r="S104" s="130">
        <v>3.82916766</v>
      </c>
      <c r="T104" s="130">
        <v>5.4770725699999998</v>
      </c>
      <c r="U104" s="130"/>
      <c r="V104" s="130"/>
    </row>
    <row r="105" spans="1:22" hidden="1" outlineLevel="1">
      <c r="A105" s="8">
        <v>43405</v>
      </c>
      <c r="B105" s="130">
        <v>3076.4851186699998</v>
      </c>
      <c r="C105" s="130">
        <v>1578.37843737</v>
      </c>
      <c r="D105" s="130">
        <v>63.794833490000002</v>
      </c>
      <c r="E105" s="130">
        <v>646.25577902000009</v>
      </c>
      <c r="F105" s="130">
        <v>59.913285369999997</v>
      </c>
      <c r="G105" s="130">
        <v>5.2032706800000001</v>
      </c>
      <c r="H105" s="130">
        <v>83.933813189999995</v>
      </c>
      <c r="I105" s="130">
        <v>440.35419777000004</v>
      </c>
      <c r="J105" s="130">
        <v>59.26642038</v>
      </c>
      <c r="K105" s="130">
        <v>4.9400660699999994</v>
      </c>
      <c r="L105" s="130">
        <v>25.373230999999997</v>
      </c>
      <c r="M105" s="168" t="s">
        <v>188</v>
      </c>
      <c r="N105" s="130">
        <v>24.79476506</v>
      </c>
      <c r="O105" s="130">
        <v>40.578038519999993</v>
      </c>
      <c r="P105" s="130">
        <v>14.89067835</v>
      </c>
      <c r="Q105" s="130">
        <v>10.68711611</v>
      </c>
      <c r="R105" s="130">
        <v>8.1352960999999997</v>
      </c>
      <c r="S105" s="130">
        <v>4.1909970999999997</v>
      </c>
      <c r="T105" s="130">
        <v>5.7948930900000004</v>
      </c>
      <c r="U105" s="130"/>
      <c r="V105" s="130"/>
    </row>
    <row r="106" spans="1:22" hidden="1" outlineLevel="1">
      <c r="A106" s="8">
        <v>43435</v>
      </c>
      <c r="B106" s="130">
        <v>3212.2955335500001</v>
      </c>
      <c r="C106" s="130">
        <v>1589.5713669199999</v>
      </c>
      <c r="D106" s="130">
        <v>61.720579999999998</v>
      </c>
      <c r="E106" s="130">
        <v>655.65002966999998</v>
      </c>
      <c r="F106" s="130">
        <v>145.21173114999999</v>
      </c>
      <c r="G106" s="130">
        <v>6.04938004</v>
      </c>
      <c r="H106" s="130">
        <v>97.123531990000004</v>
      </c>
      <c r="I106" s="130">
        <v>404.77404313</v>
      </c>
      <c r="J106" s="130">
        <v>124.04645543000001</v>
      </c>
      <c r="K106" s="130">
        <v>2.96877119</v>
      </c>
      <c r="L106" s="130">
        <v>23.151588390000004</v>
      </c>
      <c r="M106" s="168" t="s">
        <v>188</v>
      </c>
      <c r="N106" s="130">
        <v>28.055777580000001</v>
      </c>
      <c r="O106" s="130">
        <v>37.973963160000004</v>
      </c>
      <c r="P106" s="130">
        <v>15.146433479999999</v>
      </c>
      <c r="Q106" s="130">
        <v>9.4360032199999999</v>
      </c>
      <c r="R106" s="130">
        <v>5.4038812099999989</v>
      </c>
      <c r="S106" s="130">
        <v>2.0599074800000001</v>
      </c>
      <c r="T106" s="130">
        <v>3.95208951</v>
      </c>
      <c r="U106" s="130"/>
      <c r="V106" s="130"/>
    </row>
    <row r="107" spans="1:22" hidden="1" outlineLevel="1">
      <c r="A107" s="8">
        <v>43466</v>
      </c>
      <c r="B107" s="130">
        <v>3155.49179026</v>
      </c>
      <c r="C107" s="130">
        <v>1518.1702914</v>
      </c>
      <c r="D107" s="130">
        <v>58.388693090000004</v>
      </c>
      <c r="E107" s="130">
        <v>674.99749016999999</v>
      </c>
      <c r="F107" s="130">
        <v>170.23440941999999</v>
      </c>
      <c r="G107" s="130">
        <v>5.0020447500000005</v>
      </c>
      <c r="H107" s="130">
        <v>68.23167380999999</v>
      </c>
      <c r="I107" s="130">
        <v>378.58836170000001</v>
      </c>
      <c r="J107" s="130">
        <v>131.07880521000001</v>
      </c>
      <c r="K107" s="130">
        <v>2.5569517500000001</v>
      </c>
      <c r="L107" s="130">
        <v>27.903158919999996</v>
      </c>
      <c r="M107" s="168" t="s">
        <v>188</v>
      </c>
      <c r="N107" s="130">
        <v>26.64533428</v>
      </c>
      <c r="O107" s="130">
        <v>33.378207340000003</v>
      </c>
      <c r="P107" s="130">
        <v>18.441960630000001</v>
      </c>
      <c r="Q107" s="130">
        <v>10.416914</v>
      </c>
      <c r="R107" s="130">
        <v>19.329204849999996</v>
      </c>
      <c r="S107" s="130">
        <v>7.7106293299999997</v>
      </c>
      <c r="T107" s="130">
        <v>4.4176596100000003</v>
      </c>
      <c r="U107" s="130"/>
      <c r="V107" s="130"/>
    </row>
    <row r="108" spans="1:22" hidden="1" outlineLevel="1">
      <c r="A108" s="8">
        <v>43497</v>
      </c>
      <c r="B108" s="130">
        <v>3165.0984803699994</v>
      </c>
      <c r="C108" s="130">
        <v>1592.09272992</v>
      </c>
      <c r="D108" s="130">
        <v>56.668566349999999</v>
      </c>
      <c r="E108" s="130">
        <v>656.37070340999992</v>
      </c>
      <c r="F108" s="130">
        <v>145.56896834000003</v>
      </c>
      <c r="G108" s="130">
        <v>3.7505857899999997</v>
      </c>
      <c r="H108" s="130">
        <v>62.882645910000001</v>
      </c>
      <c r="I108" s="130">
        <v>369.34745216000005</v>
      </c>
      <c r="J108" s="130">
        <v>116.02032451000001</v>
      </c>
      <c r="K108" s="130">
        <v>2.2497364800000001</v>
      </c>
      <c r="L108" s="130">
        <v>32.371333720000003</v>
      </c>
      <c r="M108" s="168" t="s">
        <v>188</v>
      </c>
      <c r="N108" s="130">
        <v>38.236181209999998</v>
      </c>
      <c r="O108" s="130">
        <v>36.687563040000008</v>
      </c>
      <c r="P108" s="130">
        <v>16.292207779999998</v>
      </c>
      <c r="Q108" s="130">
        <v>9.9161388499999994</v>
      </c>
      <c r="R108" s="130">
        <v>21.350017549999997</v>
      </c>
      <c r="S108" s="130">
        <v>1.07858133</v>
      </c>
      <c r="T108" s="130">
        <v>4.2147440200000004</v>
      </c>
      <c r="U108" s="130"/>
      <c r="V108" s="130"/>
    </row>
    <row r="109" spans="1:22" hidden="1" outlineLevel="1">
      <c r="A109" s="8">
        <v>43525</v>
      </c>
      <c r="B109" s="130">
        <v>3250.25987605</v>
      </c>
      <c r="C109" s="130">
        <v>1574.0456022200001</v>
      </c>
      <c r="D109" s="130">
        <v>48.660667269999998</v>
      </c>
      <c r="E109" s="130">
        <v>766.84348794999994</v>
      </c>
      <c r="F109" s="130">
        <v>160.43922823</v>
      </c>
      <c r="G109" s="130">
        <v>4.0841123999999995</v>
      </c>
      <c r="H109" s="130">
        <v>55.793193070000001</v>
      </c>
      <c r="I109" s="130">
        <v>370.65951816</v>
      </c>
      <c r="J109" s="130">
        <v>107.34651913</v>
      </c>
      <c r="K109" s="130">
        <v>2.4508818699999999</v>
      </c>
      <c r="L109" s="130">
        <v>32.159882920000001</v>
      </c>
      <c r="M109" s="168" t="s">
        <v>188</v>
      </c>
      <c r="N109" s="130">
        <v>28.795647229999997</v>
      </c>
      <c r="O109" s="130">
        <v>39.1121506</v>
      </c>
      <c r="P109" s="130">
        <v>15.650818650000001</v>
      </c>
      <c r="Q109" s="130">
        <v>11.45495137</v>
      </c>
      <c r="R109" s="130">
        <v>25.19558975</v>
      </c>
      <c r="S109" s="130">
        <v>4.54875337</v>
      </c>
      <c r="T109" s="130">
        <v>3.01887186</v>
      </c>
      <c r="U109" s="130"/>
      <c r="V109" s="130"/>
    </row>
    <row r="110" spans="1:22" hidden="1" outlineLevel="1">
      <c r="A110" s="8">
        <v>43556</v>
      </c>
      <c r="B110" s="130">
        <v>3512.9671502199999</v>
      </c>
      <c r="C110" s="130">
        <v>1838.34211512</v>
      </c>
      <c r="D110" s="130">
        <v>45.335251130000003</v>
      </c>
      <c r="E110" s="130">
        <v>777.59915067999998</v>
      </c>
      <c r="F110" s="130">
        <v>190.67356432999998</v>
      </c>
      <c r="G110" s="130">
        <v>4.9514040799999997</v>
      </c>
      <c r="H110" s="130">
        <v>48.854350110000006</v>
      </c>
      <c r="I110" s="130">
        <v>363.56191242</v>
      </c>
      <c r="J110" s="130">
        <v>92.177766950000006</v>
      </c>
      <c r="K110" s="130">
        <v>2.0966161300000001</v>
      </c>
      <c r="L110" s="130">
        <v>33.522013090000002</v>
      </c>
      <c r="M110" s="168" t="s">
        <v>188</v>
      </c>
      <c r="N110" s="130">
        <v>24.501059329999997</v>
      </c>
      <c r="O110" s="130">
        <v>37.143003489999998</v>
      </c>
      <c r="P110" s="130">
        <v>15.887151800000002</v>
      </c>
      <c r="Q110" s="130">
        <v>10.791916000000001</v>
      </c>
      <c r="R110" s="130">
        <v>23.239338690000004</v>
      </c>
      <c r="S110" s="130">
        <v>0.69249322999999996</v>
      </c>
      <c r="T110" s="130">
        <v>3.5980436399999998</v>
      </c>
      <c r="U110" s="130"/>
      <c r="V110" s="130"/>
    </row>
    <row r="111" spans="1:22" hidden="1" outlineLevel="1">
      <c r="A111" s="8">
        <v>43586</v>
      </c>
      <c r="B111" s="130">
        <v>3929.8631653699999</v>
      </c>
      <c r="C111" s="130">
        <v>2306.2041065100002</v>
      </c>
      <c r="D111" s="130">
        <v>61.810772149999998</v>
      </c>
      <c r="E111" s="130">
        <v>714.0037616699999</v>
      </c>
      <c r="F111" s="130">
        <v>215.47255565</v>
      </c>
      <c r="G111" s="130">
        <v>4.9292821199999999</v>
      </c>
      <c r="H111" s="130">
        <v>59.253493499999998</v>
      </c>
      <c r="I111" s="130">
        <v>319.91305847000001</v>
      </c>
      <c r="J111" s="130">
        <v>76.79180894000001</v>
      </c>
      <c r="K111" s="130">
        <v>2.1406538299999998</v>
      </c>
      <c r="L111" s="130">
        <v>31.535448940000002</v>
      </c>
      <c r="M111" s="168" t="s">
        <v>188</v>
      </c>
      <c r="N111" s="130">
        <v>50.507862889999998</v>
      </c>
      <c r="O111" s="130">
        <v>31.573270209999997</v>
      </c>
      <c r="P111" s="130">
        <v>13.379818009999999</v>
      </c>
      <c r="Q111" s="130">
        <v>11.514006670000001</v>
      </c>
      <c r="R111" s="130">
        <v>27.208061599999997</v>
      </c>
      <c r="S111" s="130">
        <v>1.0938173900000001</v>
      </c>
      <c r="T111" s="130">
        <v>2.5313868199999998</v>
      </c>
      <c r="U111" s="130"/>
      <c r="V111" s="130"/>
    </row>
    <row r="112" spans="1:22" hidden="1" outlineLevel="1">
      <c r="A112" s="8">
        <v>43617</v>
      </c>
      <c r="B112" s="130">
        <v>3429.9800264800006</v>
      </c>
      <c r="C112" s="130">
        <v>1996.0308913600002</v>
      </c>
      <c r="D112" s="130">
        <v>52.00207941</v>
      </c>
      <c r="E112" s="130">
        <v>580.26095556999996</v>
      </c>
      <c r="F112" s="130">
        <v>175.67667950000001</v>
      </c>
      <c r="G112" s="130">
        <v>4.1005042199999995</v>
      </c>
      <c r="H112" s="130">
        <v>57.39075596</v>
      </c>
      <c r="I112" s="130">
        <v>343.8584323</v>
      </c>
      <c r="J112" s="130">
        <v>71.562513170000003</v>
      </c>
      <c r="K112" s="130">
        <v>4.2215397600000006</v>
      </c>
      <c r="L112" s="130">
        <v>28.708234399999998</v>
      </c>
      <c r="M112" s="168" t="s">
        <v>188</v>
      </c>
      <c r="N112" s="130">
        <v>25.134156920000002</v>
      </c>
      <c r="O112" s="130">
        <v>35.020099459999997</v>
      </c>
      <c r="P112" s="130">
        <v>17.31974881</v>
      </c>
      <c r="Q112" s="130">
        <v>9.1574022100000008</v>
      </c>
      <c r="R112" s="130">
        <v>25.630701220000002</v>
      </c>
      <c r="S112" s="130">
        <v>0.95422537000000007</v>
      </c>
      <c r="T112" s="130">
        <v>2.95110684</v>
      </c>
      <c r="U112" s="130"/>
      <c r="V112" s="130"/>
    </row>
    <row r="113" spans="1:22" hidden="1" outlineLevel="1">
      <c r="A113" s="8">
        <v>43647</v>
      </c>
      <c r="B113" s="130">
        <v>3596.69781762</v>
      </c>
      <c r="C113" s="130">
        <v>1980.6978344800002</v>
      </c>
      <c r="D113" s="130">
        <v>55.013476949999998</v>
      </c>
      <c r="E113" s="130">
        <v>660.03758257000004</v>
      </c>
      <c r="F113" s="130">
        <v>172.52948184000002</v>
      </c>
      <c r="G113" s="130">
        <v>4.6851675599999991</v>
      </c>
      <c r="H113" s="130">
        <v>71.542472579999995</v>
      </c>
      <c r="I113" s="130">
        <v>428.72922410000001</v>
      </c>
      <c r="J113" s="130">
        <v>70.837649330000005</v>
      </c>
      <c r="K113" s="130">
        <v>5.5468729000000003</v>
      </c>
      <c r="L113" s="130">
        <v>24.700798030000001</v>
      </c>
      <c r="M113" s="168" t="s">
        <v>188</v>
      </c>
      <c r="N113" s="130">
        <v>27.075670049999999</v>
      </c>
      <c r="O113" s="130">
        <v>31.28658308</v>
      </c>
      <c r="P113" s="130">
        <v>16.44752828</v>
      </c>
      <c r="Q113" s="130">
        <v>11.006479580000001</v>
      </c>
      <c r="R113" s="130">
        <v>32.394558869999997</v>
      </c>
      <c r="S113" s="130">
        <v>1.0997707400000001</v>
      </c>
      <c r="T113" s="130">
        <v>3.06666668</v>
      </c>
      <c r="U113" s="130"/>
      <c r="V113" s="130"/>
    </row>
    <row r="114" spans="1:22" hidden="1" outlineLevel="1">
      <c r="A114" s="8">
        <v>43678</v>
      </c>
      <c r="B114" s="130">
        <v>3655.3987466899998</v>
      </c>
      <c r="C114" s="130">
        <v>1983.9653563900001</v>
      </c>
      <c r="D114" s="130">
        <v>60.18821896</v>
      </c>
      <c r="E114" s="130">
        <v>758.48862411999994</v>
      </c>
      <c r="F114" s="130">
        <v>103.31700946000001</v>
      </c>
      <c r="G114" s="130">
        <v>4.2395170100000001</v>
      </c>
      <c r="H114" s="130">
        <v>66.22040355</v>
      </c>
      <c r="I114" s="130">
        <v>439.51632957999993</v>
      </c>
      <c r="J114" s="130">
        <v>93.206854499999992</v>
      </c>
      <c r="K114" s="130">
        <v>4.8796198599999991</v>
      </c>
      <c r="L114" s="130">
        <v>20.38588794</v>
      </c>
      <c r="M114" s="168" t="s">
        <v>188</v>
      </c>
      <c r="N114" s="130">
        <v>24.168822169999999</v>
      </c>
      <c r="O114" s="130">
        <v>30.875181319999996</v>
      </c>
      <c r="P114" s="130">
        <v>21.616712530000001</v>
      </c>
      <c r="Q114" s="130">
        <v>9.5769802100000003</v>
      </c>
      <c r="R114" s="130">
        <v>29.01149912</v>
      </c>
      <c r="S114" s="130">
        <v>3.0421669499999999</v>
      </c>
      <c r="T114" s="130">
        <v>2.6995630199999998</v>
      </c>
      <c r="U114" s="130"/>
      <c r="V114" s="130"/>
    </row>
    <row r="115" spans="1:22" hidden="1" outlineLevel="1">
      <c r="A115" s="8">
        <v>43709</v>
      </c>
      <c r="B115" s="130">
        <v>3810.21260493</v>
      </c>
      <c r="C115" s="130">
        <v>1879.1980161799997</v>
      </c>
      <c r="D115" s="130">
        <v>57.037288629999999</v>
      </c>
      <c r="E115" s="130">
        <v>837.14266442000007</v>
      </c>
      <c r="F115" s="130">
        <v>156.75952197999999</v>
      </c>
      <c r="G115" s="130">
        <v>4.1047478599999998</v>
      </c>
      <c r="H115" s="130">
        <v>75.107634039999994</v>
      </c>
      <c r="I115" s="130">
        <v>521.35431230000006</v>
      </c>
      <c r="J115" s="130">
        <v>91.681377789999999</v>
      </c>
      <c r="K115" s="130">
        <v>5.1195030699999995</v>
      </c>
      <c r="L115" s="130">
        <v>21.436099589999998</v>
      </c>
      <c r="M115" s="168" t="s">
        <v>188</v>
      </c>
      <c r="N115" s="130">
        <v>25.89310862</v>
      </c>
      <c r="O115" s="130">
        <v>33.025915430000005</v>
      </c>
      <c r="P115" s="130">
        <v>28.235452630000001</v>
      </c>
      <c r="Q115" s="130">
        <v>10.722906290000001</v>
      </c>
      <c r="R115" s="130">
        <v>33.106873710000002</v>
      </c>
      <c r="S115" s="130">
        <v>27.743847820000003</v>
      </c>
      <c r="T115" s="130">
        <v>2.5433345700000003</v>
      </c>
      <c r="U115" s="130"/>
      <c r="V115" s="130"/>
    </row>
    <row r="116" spans="1:22" hidden="1" outlineLevel="1">
      <c r="A116" s="8">
        <v>43739</v>
      </c>
      <c r="B116" s="130">
        <v>4045.6222122599997</v>
      </c>
      <c r="C116" s="130">
        <v>1905.0610879000001</v>
      </c>
      <c r="D116" s="130">
        <v>62.709652540000008</v>
      </c>
      <c r="E116" s="130">
        <v>1025.3415043699999</v>
      </c>
      <c r="F116" s="130">
        <v>155.68081116000002</v>
      </c>
      <c r="G116" s="130">
        <v>4.4149285299999992</v>
      </c>
      <c r="H116" s="130">
        <v>76.186858770000001</v>
      </c>
      <c r="I116" s="130">
        <v>553.81598276</v>
      </c>
      <c r="J116" s="130">
        <v>86.932739239999989</v>
      </c>
      <c r="K116" s="130">
        <v>4.1794613399999996</v>
      </c>
      <c r="L116" s="130">
        <v>20.074626050000003</v>
      </c>
      <c r="M116" s="168" t="s">
        <v>188</v>
      </c>
      <c r="N116" s="130">
        <v>26.899018009999999</v>
      </c>
      <c r="O116" s="130">
        <v>35.878133319999996</v>
      </c>
      <c r="P116" s="130">
        <v>28.660334499999998</v>
      </c>
      <c r="Q116" s="130">
        <v>10.834485019999999</v>
      </c>
      <c r="R116" s="130">
        <v>37.777548899999999</v>
      </c>
      <c r="S116" s="130">
        <v>7.2224326699999999</v>
      </c>
      <c r="T116" s="130">
        <v>3.9526071800000007</v>
      </c>
      <c r="U116" s="130"/>
      <c r="V116" s="130"/>
    </row>
    <row r="117" spans="1:22" hidden="1" outlineLevel="1">
      <c r="A117" s="8">
        <v>43770</v>
      </c>
      <c r="B117" s="130">
        <v>3815.0419811399997</v>
      </c>
      <c r="C117" s="130">
        <v>1783.2284166500001</v>
      </c>
      <c r="D117" s="130">
        <v>58.737112490000001</v>
      </c>
      <c r="E117" s="130">
        <v>994.70741662</v>
      </c>
      <c r="F117" s="130">
        <v>137.98824299</v>
      </c>
      <c r="G117" s="130">
        <v>4.91589206</v>
      </c>
      <c r="H117" s="130">
        <v>90.656728890000011</v>
      </c>
      <c r="I117" s="130">
        <v>489.31201051000005</v>
      </c>
      <c r="J117" s="130">
        <v>79.808112630000011</v>
      </c>
      <c r="K117" s="130">
        <v>3.4309851100000004</v>
      </c>
      <c r="L117" s="130">
        <v>19.0058945</v>
      </c>
      <c r="M117" s="168" t="s">
        <v>188</v>
      </c>
      <c r="N117" s="130">
        <v>33.966920639999998</v>
      </c>
      <c r="O117" s="130">
        <v>36.622362630000005</v>
      </c>
      <c r="P117" s="130">
        <v>24.803740609999998</v>
      </c>
      <c r="Q117" s="130">
        <v>11.413194149999999</v>
      </c>
      <c r="R117" s="130">
        <v>40.580903520000007</v>
      </c>
      <c r="S117" s="130">
        <v>2.1724271000000002</v>
      </c>
      <c r="T117" s="130">
        <v>3.6916200400000005</v>
      </c>
      <c r="U117" s="130"/>
      <c r="V117" s="130"/>
    </row>
    <row r="118" spans="1:22" hidden="1" outlineLevel="1">
      <c r="A118" s="8">
        <v>43800</v>
      </c>
      <c r="B118" s="130">
        <v>3859.3144368800008</v>
      </c>
      <c r="C118" s="130">
        <v>1770.7536787600002</v>
      </c>
      <c r="D118" s="130">
        <v>60.554391029999998</v>
      </c>
      <c r="E118" s="130">
        <v>927.21622862000004</v>
      </c>
      <c r="F118" s="130">
        <v>174.60684948000002</v>
      </c>
      <c r="G118" s="130">
        <v>7.0981144299999999</v>
      </c>
      <c r="H118" s="130">
        <v>142.09522656999999</v>
      </c>
      <c r="I118" s="130">
        <v>457.36386278000003</v>
      </c>
      <c r="J118" s="130">
        <v>142.17435439000002</v>
      </c>
      <c r="K118" s="130">
        <v>3.0156160400000003</v>
      </c>
      <c r="L118" s="130">
        <v>21.623138059999999</v>
      </c>
      <c r="M118" s="168" t="s">
        <v>188</v>
      </c>
      <c r="N118" s="130">
        <v>32.88388501</v>
      </c>
      <c r="O118" s="130">
        <v>45.821627120000002</v>
      </c>
      <c r="P118" s="130">
        <v>24.516059939999998</v>
      </c>
      <c r="Q118" s="130">
        <v>11.690067670000001</v>
      </c>
      <c r="R118" s="130">
        <v>33.493417190000002</v>
      </c>
      <c r="S118" s="130">
        <v>1.0776165499999999</v>
      </c>
      <c r="T118" s="130">
        <v>3.3303032400000006</v>
      </c>
      <c r="U118" s="130"/>
      <c r="V118" s="130"/>
    </row>
    <row r="119" spans="1:22" hidden="1" outlineLevel="1">
      <c r="A119" s="8">
        <v>43831</v>
      </c>
      <c r="B119" s="130">
        <v>3983.5294292999997</v>
      </c>
      <c r="C119" s="130">
        <v>1835.7772361200002</v>
      </c>
      <c r="D119" s="130">
        <v>62.622934630000003</v>
      </c>
      <c r="E119" s="130">
        <v>979.52025903999993</v>
      </c>
      <c r="F119" s="130">
        <v>158.83669586999997</v>
      </c>
      <c r="G119" s="130">
        <v>6.7958617500000003</v>
      </c>
      <c r="H119" s="130">
        <v>88.560757970000012</v>
      </c>
      <c r="I119" s="130">
        <v>554.29175383999996</v>
      </c>
      <c r="J119" s="130">
        <v>110.79468204000001</v>
      </c>
      <c r="K119" s="130">
        <v>2.7281684300000002</v>
      </c>
      <c r="L119" s="130">
        <v>33.242671790000003</v>
      </c>
      <c r="M119" s="130">
        <v>2.173373E-2</v>
      </c>
      <c r="N119" s="130">
        <v>23.05599368</v>
      </c>
      <c r="O119" s="130">
        <v>35.388645410000002</v>
      </c>
      <c r="P119" s="130">
        <v>30.517133730000001</v>
      </c>
      <c r="Q119" s="130">
        <v>11.710071070000001</v>
      </c>
      <c r="R119" s="130">
        <v>42.128255399999993</v>
      </c>
      <c r="S119" s="130">
        <v>1.3226750199999999</v>
      </c>
      <c r="T119" s="130">
        <v>6.2138997800000011</v>
      </c>
      <c r="U119" s="130"/>
      <c r="V119" s="130"/>
    </row>
    <row r="120" spans="1:22" hidden="1" outlineLevel="1">
      <c r="A120" s="8">
        <v>43862</v>
      </c>
      <c r="B120" s="130">
        <v>4031.6542439200002</v>
      </c>
      <c r="C120" s="130">
        <v>2166.6604842300003</v>
      </c>
      <c r="D120" s="130">
        <v>64.308024079999996</v>
      </c>
      <c r="E120" s="130">
        <v>875.6831364300001</v>
      </c>
      <c r="F120" s="130">
        <v>154.18133798</v>
      </c>
      <c r="G120" s="130">
        <v>6.3432250400000001</v>
      </c>
      <c r="H120" s="130">
        <v>67.227305419999993</v>
      </c>
      <c r="I120" s="130">
        <v>426.82752561000001</v>
      </c>
      <c r="J120" s="130">
        <v>82.386796740000008</v>
      </c>
      <c r="K120" s="130">
        <v>2.71709069</v>
      </c>
      <c r="L120" s="130">
        <v>30.634222059999995</v>
      </c>
      <c r="M120" s="130">
        <v>1.270904E-2</v>
      </c>
      <c r="N120" s="130">
        <v>21.536277169999998</v>
      </c>
      <c r="O120" s="130">
        <v>39.595259159999998</v>
      </c>
      <c r="P120" s="130">
        <v>30.10410559</v>
      </c>
      <c r="Q120" s="130">
        <v>11.08260042</v>
      </c>
      <c r="R120" s="130">
        <v>46.138833720000001</v>
      </c>
      <c r="S120" s="130">
        <v>1.2174977499999999</v>
      </c>
      <c r="T120" s="130">
        <v>4.9978127899999993</v>
      </c>
      <c r="U120" s="130"/>
      <c r="V120" s="130"/>
    </row>
    <row r="121" spans="1:22" hidden="1" outlineLevel="1">
      <c r="A121" s="8">
        <v>43891</v>
      </c>
      <c r="B121" s="130">
        <v>4370.7229641800004</v>
      </c>
      <c r="C121" s="130">
        <v>2322.1639130599997</v>
      </c>
      <c r="D121" s="130">
        <v>63.504209729999999</v>
      </c>
      <c r="E121" s="130">
        <v>1026.7347255</v>
      </c>
      <c r="F121" s="130">
        <v>112.17523559000001</v>
      </c>
      <c r="G121" s="130">
        <v>5.6936997599999994</v>
      </c>
      <c r="H121" s="130">
        <v>64.932330879999995</v>
      </c>
      <c r="I121" s="130">
        <v>485.65487537999991</v>
      </c>
      <c r="J121" s="130">
        <v>118.31605507</v>
      </c>
      <c r="K121" s="130">
        <v>2.1193300500000003</v>
      </c>
      <c r="L121" s="130">
        <v>26.679238980000001</v>
      </c>
      <c r="M121" s="130">
        <v>4.8628600000000001E-2</v>
      </c>
      <c r="N121" s="130">
        <v>19.699235959999999</v>
      </c>
      <c r="O121" s="130">
        <v>35.210882300000002</v>
      </c>
      <c r="P121" s="130">
        <v>26.393709170000001</v>
      </c>
      <c r="Q121" s="130">
        <v>11.774280129999999</v>
      </c>
      <c r="R121" s="130">
        <v>43.883271180000001</v>
      </c>
      <c r="S121" s="130">
        <v>1.0177755500000001</v>
      </c>
      <c r="T121" s="130">
        <v>4.7215672899999994</v>
      </c>
      <c r="U121" s="130"/>
      <c r="V121" s="130"/>
    </row>
    <row r="122" spans="1:22" hidden="1" outlineLevel="1">
      <c r="A122" s="8">
        <v>43922</v>
      </c>
      <c r="B122" s="130">
        <v>4975.8055926800007</v>
      </c>
      <c r="C122" s="130">
        <v>2808.36118678</v>
      </c>
      <c r="D122" s="130">
        <v>63.062131200000003</v>
      </c>
      <c r="E122" s="130">
        <v>936.50211409999986</v>
      </c>
      <c r="F122" s="130">
        <v>181.69562490000001</v>
      </c>
      <c r="G122" s="130">
        <v>5.9452898799999998</v>
      </c>
      <c r="H122" s="130">
        <v>72.569343849999996</v>
      </c>
      <c r="I122" s="130">
        <v>562.38470110000003</v>
      </c>
      <c r="J122" s="130">
        <v>146.83807762000001</v>
      </c>
      <c r="K122" s="130">
        <v>1.24769006</v>
      </c>
      <c r="L122" s="130">
        <v>30.716782670000001</v>
      </c>
      <c r="M122" s="130">
        <v>0.12175852000000001</v>
      </c>
      <c r="N122" s="130">
        <v>19.55302034</v>
      </c>
      <c r="O122" s="130">
        <v>30.078212549999996</v>
      </c>
      <c r="P122" s="130">
        <v>26.31758932</v>
      </c>
      <c r="Q122" s="130">
        <v>9.2409858699999994</v>
      </c>
      <c r="R122" s="130">
        <v>74.73669731999999</v>
      </c>
      <c r="S122" s="130">
        <v>0.94463295000000003</v>
      </c>
      <c r="T122" s="130">
        <v>5.4897536499999999</v>
      </c>
      <c r="U122" s="130"/>
      <c r="V122" s="130"/>
    </row>
    <row r="123" spans="1:22" hidden="1" outlineLevel="1">
      <c r="A123" s="8">
        <v>43952</v>
      </c>
      <c r="B123" s="130">
        <v>5268.9941197699991</v>
      </c>
      <c r="C123" s="130">
        <v>3117.07026959</v>
      </c>
      <c r="D123" s="130">
        <v>66.93039958</v>
      </c>
      <c r="E123" s="130">
        <v>935.91544582999995</v>
      </c>
      <c r="F123" s="130">
        <v>167.25242406000001</v>
      </c>
      <c r="G123" s="130">
        <v>10.711850909999999</v>
      </c>
      <c r="H123" s="130">
        <v>76.408515099999988</v>
      </c>
      <c r="I123" s="130">
        <v>577.86471964999998</v>
      </c>
      <c r="J123" s="130">
        <v>74.755751400000008</v>
      </c>
      <c r="K123" s="130">
        <v>1.0512244800000001</v>
      </c>
      <c r="L123" s="130">
        <v>26.985742699999999</v>
      </c>
      <c r="M123" s="130">
        <v>2.0056930399999997</v>
      </c>
      <c r="N123" s="130">
        <v>20.549941270000001</v>
      </c>
      <c r="O123" s="130">
        <v>30.694708630000004</v>
      </c>
      <c r="P123" s="130">
        <v>27.923417729999997</v>
      </c>
      <c r="Q123" s="130">
        <v>8.7136062299999999</v>
      </c>
      <c r="R123" s="130">
        <v>117.50885820999999</v>
      </c>
      <c r="S123" s="130">
        <v>0.95861215999999994</v>
      </c>
      <c r="T123" s="130">
        <v>5.6929392000000005</v>
      </c>
      <c r="U123" s="130"/>
      <c r="V123" s="130"/>
    </row>
    <row r="124" spans="1:22" hidden="1" outlineLevel="1">
      <c r="A124" s="8">
        <v>43983</v>
      </c>
      <c r="B124" s="130">
        <v>5057.0274561499991</v>
      </c>
      <c r="C124" s="130">
        <v>3099.5802519999997</v>
      </c>
      <c r="D124" s="130">
        <v>68.665571610000001</v>
      </c>
      <c r="E124" s="130">
        <v>774.49242541000001</v>
      </c>
      <c r="F124" s="130">
        <v>177.81732136000002</v>
      </c>
      <c r="G124" s="130">
        <v>4.5570696099999992</v>
      </c>
      <c r="H124" s="130">
        <v>75.048108400000004</v>
      </c>
      <c r="I124" s="130">
        <v>507.61594533000005</v>
      </c>
      <c r="J124" s="130">
        <v>90.505205259999997</v>
      </c>
      <c r="K124" s="130">
        <v>1.0515228599999999</v>
      </c>
      <c r="L124" s="130">
        <v>27.350599000000003</v>
      </c>
      <c r="M124" s="130">
        <v>2.2023206800000001</v>
      </c>
      <c r="N124" s="130">
        <v>21.62805139</v>
      </c>
      <c r="O124" s="130">
        <v>34.727667070000003</v>
      </c>
      <c r="P124" s="130">
        <v>27.362712029999997</v>
      </c>
      <c r="Q124" s="130">
        <v>7.4577363900000009</v>
      </c>
      <c r="R124" s="130">
        <v>128.69803041</v>
      </c>
      <c r="S124" s="130">
        <v>1.2220095399999997</v>
      </c>
      <c r="T124" s="130">
        <v>7.0449077999999989</v>
      </c>
      <c r="U124" s="130"/>
      <c r="V124" s="130"/>
    </row>
    <row r="125" spans="1:22" hidden="1" outlineLevel="1">
      <c r="A125" s="8">
        <v>44013</v>
      </c>
      <c r="B125" s="130">
        <v>5348.8732777099995</v>
      </c>
      <c r="C125" s="130">
        <v>3217.2573657299999</v>
      </c>
      <c r="D125" s="130">
        <v>71.118664609999996</v>
      </c>
      <c r="E125" s="130">
        <v>885.70008572000006</v>
      </c>
      <c r="F125" s="130">
        <v>233.96124850999996</v>
      </c>
      <c r="G125" s="130">
        <v>7.4548217000000001</v>
      </c>
      <c r="H125" s="130">
        <v>76.694995980000016</v>
      </c>
      <c r="I125" s="130">
        <v>496.46499004999993</v>
      </c>
      <c r="J125" s="130">
        <v>83.345454969999992</v>
      </c>
      <c r="K125" s="130">
        <v>1.1200604700000001</v>
      </c>
      <c r="L125" s="130">
        <v>31.140336529999999</v>
      </c>
      <c r="M125" s="130">
        <v>2.6031359199999997</v>
      </c>
      <c r="N125" s="130">
        <v>22.102360740000002</v>
      </c>
      <c r="O125" s="130">
        <v>35.446259530000006</v>
      </c>
      <c r="P125" s="130">
        <v>29.605916270000002</v>
      </c>
      <c r="Q125" s="130">
        <v>4.9490272399999995</v>
      </c>
      <c r="R125" s="130">
        <v>139.78237274999998</v>
      </c>
      <c r="S125" s="130">
        <v>1.8950847300000002</v>
      </c>
      <c r="T125" s="130">
        <v>8.2310962599999993</v>
      </c>
      <c r="U125" s="130"/>
      <c r="V125" s="130"/>
    </row>
    <row r="126" spans="1:22" hidden="1" outlineLevel="1">
      <c r="A126" s="8">
        <v>44044</v>
      </c>
      <c r="B126" s="130">
        <v>5333.0249340299997</v>
      </c>
      <c r="C126" s="130">
        <v>2946.36023415</v>
      </c>
      <c r="D126" s="130">
        <v>74.724281469999994</v>
      </c>
      <c r="E126" s="130">
        <v>980.27337290999981</v>
      </c>
      <c r="F126" s="130">
        <v>261.38719241000001</v>
      </c>
      <c r="G126" s="130">
        <v>17.289678810000002</v>
      </c>
      <c r="H126" s="130">
        <v>96.884997229999996</v>
      </c>
      <c r="I126" s="130">
        <v>568.00591005000013</v>
      </c>
      <c r="J126" s="130">
        <v>73.105764239999999</v>
      </c>
      <c r="K126" s="130">
        <v>1.5643284999999998</v>
      </c>
      <c r="L126" s="130">
        <v>27.136499319999999</v>
      </c>
      <c r="M126" s="130">
        <v>2.5019547699999998</v>
      </c>
      <c r="N126" s="130">
        <v>24.052341729999998</v>
      </c>
      <c r="O126" s="130">
        <v>36.977698450000005</v>
      </c>
      <c r="P126" s="130">
        <v>31.915088090000005</v>
      </c>
      <c r="Q126" s="130">
        <v>4.9812206200000002</v>
      </c>
      <c r="R126" s="130">
        <v>174.34203954999998</v>
      </c>
      <c r="S126" s="130">
        <v>1.6255426400000001</v>
      </c>
      <c r="T126" s="130">
        <v>9.8967890899999986</v>
      </c>
      <c r="U126" s="130"/>
      <c r="V126" s="130"/>
    </row>
    <row r="127" spans="1:22" hidden="1" outlineLevel="1">
      <c r="A127" s="8">
        <v>44075</v>
      </c>
      <c r="B127" s="130">
        <v>5403.88292301</v>
      </c>
      <c r="C127" s="130">
        <v>3086.7305928699998</v>
      </c>
      <c r="D127" s="130">
        <v>145.72742896</v>
      </c>
      <c r="E127" s="130">
        <v>723.69585920999998</v>
      </c>
      <c r="F127" s="130">
        <v>241.64186992000003</v>
      </c>
      <c r="G127" s="130">
        <v>22.525310610000002</v>
      </c>
      <c r="H127" s="130">
        <v>98.613903550000003</v>
      </c>
      <c r="I127" s="130">
        <v>616.39200014000005</v>
      </c>
      <c r="J127" s="130">
        <v>103.1275342</v>
      </c>
      <c r="K127" s="130">
        <v>1.75881322</v>
      </c>
      <c r="L127" s="130">
        <v>27.626001270000003</v>
      </c>
      <c r="M127" s="130">
        <v>2.6043139700000002</v>
      </c>
      <c r="N127" s="130">
        <v>29.361710519999999</v>
      </c>
      <c r="O127" s="130">
        <v>41.494014249999999</v>
      </c>
      <c r="P127" s="130">
        <v>34.934375919999994</v>
      </c>
      <c r="Q127" s="130">
        <v>8.0600872900000002</v>
      </c>
      <c r="R127" s="130">
        <v>208.64561981000003</v>
      </c>
      <c r="S127" s="130">
        <v>1.7400556</v>
      </c>
      <c r="T127" s="130">
        <v>9.2034316999999977</v>
      </c>
      <c r="U127" s="130"/>
      <c r="V127" s="130"/>
    </row>
    <row r="128" spans="1:22" hidden="1" outlineLevel="1">
      <c r="A128" s="8">
        <v>44105</v>
      </c>
      <c r="B128" s="130">
        <v>5432.0757576900005</v>
      </c>
      <c r="C128" s="130">
        <v>3070.3781070799996</v>
      </c>
      <c r="D128" s="130">
        <v>74.38772496</v>
      </c>
      <c r="E128" s="130">
        <v>789.34689409999999</v>
      </c>
      <c r="F128" s="130">
        <v>205.65472746999995</v>
      </c>
      <c r="G128" s="130">
        <v>30.6092555</v>
      </c>
      <c r="H128" s="130">
        <v>105.29808376</v>
      </c>
      <c r="I128" s="130">
        <v>669.05683282000007</v>
      </c>
      <c r="J128" s="130">
        <v>100.26651242</v>
      </c>
      <c r="K128" s="130">
        <v>1.4707071599999999</v>
      </c>
      <c r="L128" s="130">
        <v>28.623843180000001</v>
      </c>
      <c r="M128" s="130">
        <v>3.4008391699999998</v>
      </c>
      <c r="N128" s="130">
        <v>31.295874900000001</v>
      </c>
      <c r="O128" s="130">
        <v>41.515752469999995</v>
      </c>
      <c r="P128" s="130">
        <v>38.778714340000001</v>
      </c>
      <c r="Q128" s="130">
        <v>8.6924273099999994</v>
      </c>
      <c r="R128" s="130">
        <v>217.37206415999998</v>
      </c>
      <c r="S128" s="130">
        <v>1.6222891399999999</v>
      </c>
      <c r="T128" s="130">
        <v>14.305107749999999</v>
      </c>
      <c r="U128" s="130"/>
      <c r="V128" s="130"/>
    </row>
    <row r="129" spans="1:22" hidden="1" outlineLevel="1">
      <c r="A129" s="8">
        <v>44136</v>
      </c>
      <c r="B129" s="130">
        <v>5575.2622930899997</v>
      </c>
      <c r="C129" s="130">
        <v>2990.5071979899999</v>
      </c>
      <c r="D129" s="130">
        <v>95.494509090000008</v>
      </c>
      <c r="E129" s="130">
        <v>1137.3711562999999</v>
      </c>
      <c r="F129" s="130">
        <v>161.95790627</v>
      </c>
      <c r="G129" s="130">
        <v>35.342392390000008</v>
      </c>
      <c r="H129" s="130">
        <v>94.493168839999996</v>
      </c>
      <c r="I129" s="130">
        <v>601.56141516000002</v>
      </c>
      <c r="J129" s="130">
        <v>86.733608149999995</v>
      </c>
      <c r="K129" s="130">
        <v>1.39864715</v>
      </c>
      <c r="L129" s="130">
        <v>27.447117329999998</v>
      </c>
      <c r="M129" s="130">
        <v>2.6907639800000003</v>
      </c>
      <c r="N129" s="130">
        <v>30.1772174</v>
      </c>
      <c r="O129" s="130">
        <v>41.212839980000005</v>
      </c>
      <c r="P129" s="130">
        <v>31.810618090000002</v>
      </c>
      <c r="Q129" s="130">
        <v>8.9287552300000002</v>
      </c>
      <c r="R129" s="130">
        <v>211.96282464999999</v>
      </c>
      <c r="S129" s="130">
        <v>1.25837102</v>
      </c>
      <c r="T129" s="130">
        <v>14.913784069999998</v>
      </c>
      <c r="U129" s="130"/>
      <c r="V129" s="130"/>
    </row>
    <row r="130" spans="1:22" hidden="1" outlineLevel="1">
      <c r="A130" s="8">
        <v>44166</v>
      </c>
      <c r="B130" s="130">
        <v>5424.1185583400002</v>
      </c>
      <c r="C130" s="130">
        <v>2783.4418809699996</v>
      </c>
      <c r="D130" s="130">
        <v>91.997512110000002</v>
      </c>
      <c r="E130" s="130">
        <v>967.32924676000005</v>
      </c>
      <c r="F130" s="130">
        <v>154.55585929999998</v>
      </c>
      <c r="G130" s="130">
        <v>19.557122159999999</v>
      </c>
      <c r="H130" s="130">
        <v>170.14660246</v>
      </c>
      <c r="I130" s="130">
        <v>661.73449444000005</v>
      </c>
      <c r="J130" s="130">
        <v>161.64253658000001</v>
      </c>
      <c r="K130" s="130">
        <v>1.44113224</v>
      </c>
      <c r="L130" s="130">
        <v>27.427481910000001</v>
      </c>
      <c r="M130" s="130">
        <v>1.62642387</v>
      </c>
      <c r="N130" s="130">
        <v>37.179210789999999</v>
      </c>
      <c r="O130" s="130">
        <v>46.653174310000004</v>
      </c>
      <c r="P130" s="130">
        <v>35.323996910000005</v>
      </c>
      <c r="Q130" s="130">
        <v>11.413023340000001</v>
      </c>
      <c r="R130" s="130">
        <v>240.85135579999999</v>
      </c>
      <c r="S130" s="130">
        <v>1.2980586700000001</v>
      </c>
      <c r="T130" s="130">
        <v>10.499445720000001</v>
      </c>
      <c r="U130" s="130"/>
      <c r="V130" s="130"/>
    </row>
    <row r="131" spans="1:22" hidden="1" outlineLevel="1">
      <c r="A131" s="8">
        <v>44197</v>
      </c>
      <c r="B131" s="130">
        <v>5345.5605271000004</v>
      </c>
      <c r="C131" s="130">
        <v>3121.5464959700003</v>
      </c>
      <c r="D131" s="130">
        <v>93.765681649999991</v>
      </c>
      <c r="E131" s="130">
        <v>818.9973447000001</v>
      </c>
      <c r="F131" s="130">
        <v>132.91306542000001</v>
      </c>
      <c r="G131" s="130">
        <v>21.271539789999999</v>
      </c>
      <c r="H131" s="130">
        <v>98.251124660000002</v>
      </c>
      <c r="I131" s="130">
        <v>601.92513686000007</v>
      </c>
      <c r="J131" s="130">
        <v>89.126804329999999</v>
      </c>
      <c r="K131" s="130">
        <v>1.2844722500000001</v>
      </c>
      <c r="L131" s="130">
        <v>29.872052719999999</v>
      </c>
      <c r="M131" s="130">
        <v>3.2552074500000003</v>
      </c>
      <c r="N131" s="130">
        <v>35.159356450000004</v>
      </c>
      <c r="O131" s="130">
        <v>40.069627869999991</v>
      </c>
      <c r="P131" s="130">
        <v>33.467895370000001</v>
      </c>
      <c r="Q131" s="130">
        <v>10.876302500000001</v>
      </c>
      <c r="R131" s="130">
        <v>202.10374003000001</v>
      </c>
      <c r="S131" s="130">
        <v>1.3378243799999998</v>
      </c>
      <c r="T131" s="130">
        <v>10.3368547</v>
      </c>
      <c r="U131" s="130"/>
      <c r="V131" s="130"/>
    </row>
    <row r="132" spans="1:22" hidden="1" outlineLevel="1">
      <c r="A132" s="8">
        <v>44228</v>
      </c>
      <c r="B132" s="130">
        <v>6026.9638098699988</v>
      </c>
      <c r="C132" s="130">
        <v>3572.3944227800002</v>
      </c>
      <c r="D132" s="130">
        <v>87.429941790000001</v>
      </c>
      <c r="E132" s="130">
        <v>1108.1926115799999</v>
      </c>
      <c r="F132" s="130">
        <v>132.97781162999999</v>
      </c>
      <c r="G132" s="130">
        <v>28.148891059999993</v>
      </c>
      <c r="H132" s="130">
        <v>92.65386977</v>
      </c>
      <c r="I132" s="130">
        <v>528.33601184999998</v>
      </c>
      <c r="J132" s="130">
        <v>69.06589855</v>
      </c>
      <c r="K132" s="130">
        <v>1.38907055</v>
      </c>
      <c r="L132" s="130">
        <v>32.452335180000006</v>
      </c>
      <c r="M132" s="130">
        <v>1.9054318800000001</v>
      </c>
      <c r="N132" s="130">
        <v>26.781358029999996</v>
      </c>
      <c r="O132" s="130">
        <v>44.999908750000003</v>
      </c>
      <c r="P132" s="130">
        <v>31.491911040000002</v>
      </c>
      <c r="Q132" s="130">
        <v>11.466507610000001</v>
      </c>
      <c r="R132" s="130">
        <v>247.41483079000002</v>
      </c>
      <c r="S132" s="130">
        <v>1.1241158999999998</v>
      </c>
      <c r="T132" s="130">
        <v>8.7388811299999993</v>
      </c>
      <c r="U132" s="130"/>
      <c r="V132" s="130"/>
    </row>
    <row r="133" spans="1:22" hidden="1" outlineLevel="1">
      <c r="A133" s="8">
        <v>44256</v>
      </c>
      <c r="B133" s="130">
        <v>6414.7692320900005</v>
      </c>
      <c r="C133" s="130">
        <v>3985.0441157200003</v>
      </c>
      <c r="D133" s="130">
        <v>83.932070209999992</v>
      </c>
      <c r="E133" s="130">
        <v>997.72310904999995</v>
      </c>
      <c r="F133" s="130">
        <v>174.69212180000005</v>
      </c>
      <c r="G133" s="130">
        <v>34.057710210000003</v>
      </c>
      <c r="H133" s="130">
        <v>78.71945058</v>
      </c>
      <c r="I133" s="130">
        <v>562.21873170000003</v>
      </c>
      <c r="J133" s="130">
        <v>60.247604350000003</v>
      </c>
      <c r="K133" s="130">
        <v>1.4349569899999999</v>
      </c>
      <c r="L133" s="130">
        <v>42.330260080000002</v>
      </c>
      <c r="M133" s="130">
        <v>3.1820538199999997</v>
      </c>
      <c r="N133" s="130">
        <v>26.762605690000004</v>
      </c>
      <c r="O133" s="130">
        <v>49.187035499999993</v>
      </c>
      <c r="P133" s="130">
        <v>30.278091080000003</v>
      </c>
      <c r="Q133" s="130">
        <v>12.210516869999999</v>
      </c>
      <c r="R133" s="130">
        <v>263.53306129000003</v>
      </c>
      <c r="S133" s="130">
        <v>1.3153508500000002</v>
      </c>
      <c r="T133" s="130">
        <v>7.9003863000000001</v>
      </c>
      <c r="U133" s="130"/>
      <c r="V133" s="130"/>
    </row>
    <row r="134" spans="1:22" hidden="1" outlineLevel="1">
      <c r="A134" s="8">
        <v>44287</v>
      </c>
      <c r="B134" s="130">
        <v>6265.3156122500004</v>
      </c>
      <c r="C134" s="130">
        <v>4045.53166672</v>
      </c>
      <c r="D134" s="130">
        <v>88.700337030000014</v>
      </c>
      <c r="E134" s="130">
        <v>901.9306655800001</v>
      </c>
      <c r="F134" s="130">
        <v>181.70030771</v>
      </c>
      <c r="G134" s="130">
        <v>35.540615559999999</v>
      </c>
      <c r="H134" s="130">
        <v>90.750053040000012</v>
      </c>
      <c r="I134" s="130">
        <v>524.57140214000003</v>
      </c>
      <c r="J134" s="130">
        <v>92.531251080000004</v>
      </c>
      <c r="K134" s="130">
        <v>1.3201645</v>
      </c>
      <c r="L134" s="130">
        <v>37.499770400000003</v>
      </c>
      <c r="M134" s="130">
        <v>1.7578604</v>
      </c>
      <c r="N134" s="130">
        <v>24.714890740000001</v>
      </c>
      <c r="O134" s="130">
        <v>51.052754570000005</v>
      </c>
      <c r="P134" s="130">
        <v>29.804836590000001</v>
      </c>
      <c r="Q134" s="130">
        <v>10.08361695</v>
      </c>
      <c r="R134" s="130">
        <v>139.54362270999999</v>
      </c>
      <c r="S134" s="130">
        <v>1.3958419400000002</v>
      </c>
      <c r="T134" s="130">
        <v>6.8859545900000008</v>
      </c>
      <c r="U134" s="130"/>
      <c r="V134" s="130"/>
    </row>
    <row r="135" spans="1:22" hidden="1" outlineLevel="1">
      <c r="A135" s="8">
        <v>44317</v>
      </c>
      <c r="B135" s="130">
        <v>6310.9770212900003</v>
      </c>
      <c r="C135" s="130">
        <v>4146.3598572400006</v>
      </c>
      <c r="D135" s="130">
        <v>89.834749630000005</v>
      </c>
      <c r="E135" s="130">
        <v>709.48097494000001</v>
      </c>
      <c r="F135" s="130">
        <v>155.64418772000002</v>
      </c>
      <c r="G135" s="130">
        <v>41.99960493999999</v>
      </c>
      <c r="H135" s="130">
        <v>84.728356070000004</v>
      </c>
      <c r="I135" s="130">
        <v>595.59375392999993</v>
      </c>
      <c r="J135" s="130">
        <v>73.474344799999997</v>
      </c>
      <c r="K135" s="130">
        <v>1.14525809</v>
      </c>
      <c r="L135" s="130">
        <v>42.906566389999995</v>
      </c>
      <c r="M135" s="130">
        <v>1.6996125400000002</v>
      </c>
      <c r="N135" s="130">
        <v>67.231154959999998</v>
      </c>
      <c r="O135" s="130">
        <v>44.664129819999999</v>
      </c>
      <c r="P135" s="130">
        <v>29.900588000000003</v>
      </c>
      <c r="Q135" s="130">
        <v>9.5224653500000009</v>
      </c>
      <c r="R135" s="130">
        <v>207.55539756000002</v>
      </c>
      <c r="S135" s="130">
        <v>3.07523174</v>
      </c>
      <c r="T135" s="130">
        <v>6.160787570000001</v>
      </c>
      <c r="U135" s="130"/>
      <c r="V135" s="130"/>
    </row>
    <row r="136" spans="1:22" hidden="1" outlineLevel="1">
      <c r="A136" s="8">
        <v>44348</v>
      </c>
      <c r="B136" s="130">
        <v>6009.2429379600007</v>
      </c>
      <c r="C136" s="130">
        <v>3864.3819979800001</v>
      </c>
      <c r="D136" s="130">
        <v>85.935945340000004</v>
      </c>
      <c r="E136" s="130">
        <v>690.98973029000013</v>
      </c>
      <c r="F136" s="130">
        <v>210.06819652000001</v>
      </c>
      <c r="G136" s="130">
        <v>19.547683750000001</v>
      </c>
      <c r="H136" s="130">
        <v>70.048809649999995</v>
      </c>
      <c r="I136" s="130">
        <v>581.96710737000001</v>
      </c>
      <c r="J136" s="130">
        <v>80.600833359999996</v>
      </c>
      <c r="K136" s="130">
        <v>3.9235081999999997</v>
      </c>
      <c r="L136" s="130">
        <v>39.91687769</v>
      </c>
      <c r="M136" s="130">
        <v>5.2803553600000006</v>
      </c>
      <c r="N136" s="130">
        <v>64.517749649999985</v>
      </c>
      <c r="O136" s="130">
        <v>42.289386880000009</v>
      </c>
      <c r="P136" s="130">
        <v>30.263553239999997</v>
      </c>
      <c r="Q136" s="130">
        <v>6.9756779600000005</v>
      </c>
      <c r="R136" s="130">
        <v>206.36661429</v>
      </c>
      <c r="S136" s="130">
        <v>1.3349097700000001</v>
      </c>
      <c r="T136" s="130">
        <v>4.8340006599999992</v>
      </c>
      <c r="U136" s="130"/>
      <c r="V136" s="130"/>
    </row>
    <row r="137" spans="1:22" hidden="1" outlineLevel="1">
      <c r="A137" s="8">
        <v>44378</v>
      </c>
      <c r="B137" s="130">
        <v>6049.6052612999993</v>
      </c>
      <c r="C137" s="130">
        <v>3848.9724706600005</v>
      </c>
      <c r="D137" s="130">
        <v>90.003824000000009</v>
      </c>
      <c r="E137" s="130">
        <v>718.99343031000012</v>
      </c>
      <c r="F137" s="130">
        <v>142.15722807</v>
      </c>
      <c r="G137" s="130">
        <v>29.925734030000001</v>
      </c>
      <c r="H137" s="130">
        <v>94.914642009999994</v>
      </c>
      <c r="I137" s="130">
        <v>613.08657760999995</v>
      </c>
      <c r="J137" s="130">
        <v>112.93538713999999</v>
      </c>
      <c r="K137" s="130">
        <v>6.3611321499999995</v>
      </c>
      <c r="L137" s="130">
        <v>42.78526798</v>
      </c>
      <c r="M137" s="130">
        <v>2.1472638499999999</v>
      </c>
      <c r="N137" s="130">
        <v>55.808216359999996</v>
      </c>
      <c r="O137" s="130">
        <v>47.553756820000004</v>
      </c>
      <c r="P137" s="130">
        <v>32.686869010000002</v>
      </c>
      <c r="Q137" s="130">
        <v>6.41344023</v>
      </c>
      <c r="R137" s="130">
        <v>199.41745874</v>
      </c>
      <c r="S137" s="130">
        <v>1.1828485</v>
      </c>
      <c r="T137" s="130">
        <v>4.2597138299999999</v>
      </c>
      <c r="U137" s="130"/>
      <c r="V137" s="130"/>
    </row>
    <row r="138" spans="1:22" hidden="1" outlineLevel="1">
      <c r="A138" s="8">
        <v>44409</v>
      </c>
      <c r="B138" s="130">
        <v>6119.7017178200003</v>
      </c>
      <c r="C138" s="130">
        <v>3752.1541902399999</v>
      </c>
      <c r="D138" s="130">
        <v>88.453314460000001</v>
      </c>
      <c r="E138" s="130">
        <v>762.74142936999988</v>
      </c>
      <c r="F138" s="130">
        <v>172.21326567</v>
      </c>
      <c r="G138" s="130">
        <v>31.21920248</v>
      </c>
      <c r="H138" s="130">
        <v>73.042322680000012</v>
      </c>
      <c r="I138" s="130">
        <v>574.70054892999997</v>
      </c>
      <c r="J138" s="130">
        <v>109.28206114999999</v>
      </c>
      <c r="K138" s="130">
        <v>5.6803691299999999</v>
      </c>
      <c r="L138" s="130">
        <v>43.690500659999998</v>
      </c>
      <c r="M138" s="130">
        <v>0.76617102999999998</v>
      </c>
      <c r="N138" s="130">
        <v>44.03608268</v>
      </c>
      <c r="O138" s="130">
        <v>45.715262360000011</v>
      </c>
      <c r="P138" s="130">
        <v>28.674032639999997</v>
      </c>
      <c r="Q138" s="130">
        <v>7.5431097899999999</v>
      </c>
      <c r="R138" s="130">
        <v>373.00153180000007</v>
      </c>
      <c r="S138" s="130">
        <v>1.2519254299999998</v>
      </c>
      <c r="T138" s="130">
        <v>5.5363973199999998</v>
      </c>
      <c r="U138" s="130"/>
      <c r="V138" s="130"/>
    </row>
    <row r="139" spans="1:22" hidden="1" outlineLevel="1">
      <c r="A139" s="8">
        <v>44440</v>
      </c>
      <c r="B139" s="130">
        <v>6439.57434251</v>
      </c>
      <c r="C139" s="130">
        <v>3840.7410893799997</v>
      </c>
      <c r="D139" s="130">
        <v>95.241551159999986</v>
      </c>
      <c r="E139" s="130">
        <v>870.08108713999991</v>
      </c>
      <c r="F139" s="130">
        <v>183.02819366</v>
      </c>
      <c r="G139" s="130">
        <v>41.229307040000002</v>
      </c>
      <c r="H139" s="130">
        <v>101.57100642</v>
      </c>
      <c r="I139" s="130">
        <v>581.70513990000006</v>
      </c>
      <c r="J139" s="130">
        <v>120.46933539999999</v>
      </c>
      <c r="K139" s="130">
        <v>5.1803880600000003</v>
      </c>
      <c r="L139" s="130">
        <v>49.541223330000001</v>
      </c>
      <c r="M139" s="130">
        <v>0.44755848999999998</v>
      </c>
      <c r="N139" s="130">
        <v>32.541145880000002</v>
      </c>
      <c r="O139" s="130">
        <v>52.432227420000004</v>
      </c>
      <c r="P139" s="130">
        <v>34.094463529999999</v>
      </c>
      <c r="Q139" s="130">
        <v>8.8117996500000011</v>
      </c>
      <c r="R139" s="130">
        <v>415.82575185000002</v>
      </c>
      <c r="S139" s="130">
        <v>0.87236653999999991</v>
      </c>
      <c r="T139" s="130">
        <v>5.7607076600000005</v>
      </c>
      <c r="U139" s="130"/>
      <c r="V139" s="130"/>
    </row>
    <row r="140" spans="1:22" hidden="1" outlineLevel="1">
      <c r="A140" s="8">
        <v>44470</v>
      </c>
      <c r="B140" s="130">
        <v>6967.7367357500007</v>
      </c>
      <c r="C140" s="130">
        <v>3910.77473568</v>
      </c>
      <c r="D140" s="130">
        <v>123.34622677999999</v>
      </c>
      <c r="E140" s="130">
        <v>1162.8840305499998</v>
      </c>
      <c r="F140" s="130">
        <v>212.33891592999998</v>
      </c>
      <c r="G140" s="130">
        <v>34.392534590000004</v>
      </c>
      <c r="H140" s="130">
        <v>97.989171659999997</v>
      </c>
      <c r="I140" s="130">
        <v>719.53048444000001</v>
      </c>
      <c r="J140" s="130">
        <v>91.991386179999992</v>
      </c>
      <c r="K140" s="130">
        <v>4.1928714400000002</v>
      </c>
      <c r="L140" s="130">
        <v>42.673772640000003</v>
      </c>
      <c r="M140" s="130">
        <v>1.16861422</v>
      </c>
      <c r="N140" s="130">
        <v>34.985164200000007</v>
      </c>
      <c r="O140" s="130">
        <v>53.219847729999998</v>
      </c>
      <c r="P140" s="130">
        <v>36.124405870000004</v>
      </c>
      <c r="Q140" s="130">
        <v>8.0802826200000002</v>
      </c>
      <c r="R140" s="130">
        <v>426.84196103999994</v>
      </c>
      <c r="S140" s="130">
        <v>1.45333808</v>
      </c>
      <c r="T140" s="130">
        <v>5.7489920999999997</v>
      </c>
      <c r="U140" s="130"/>
      <c r="V140" s="130"/>
    </row>
    <row r="141" spans="1:22" hidden="1" outlineLevel="1">
      <c r="A141" s="8">
        <v>44501</v>
      </c>
      <c r="B141" s="130">
        <v>6825.7931597200004</v>
      </c>
      <c r="C141" s="130">
        <v>3869.4329545700002</v>
      </c>
      <c r="D141" s="130">
        <v>90.953517160000004</v>
      </c>
      <c r="E141" s="130">
        <v>994.9077424300001</v>
      </c>
      <c r="F141" s="130">
        <v>266.11661715999998</v>
      </c>
      <c r="G141" s="130">
        <v>7.9483737499999991</v>
      </c>
      <c r="H141" s="130">
        <v>188.26854457000002</v>
      </c>
      <c r="I141" s="130">
        <v>647.53187593000007</v>
      </c>
      <c r="J141" s="130">
        <v>83.195642849999999</v>
      </c>
      <c r="K141" s="130">
        <v>2.9964359999999997</v>
      </c>
      <c r="L141" s="130">
        <v>40.478390140000002</v>
      </c>
      <c r="M141" s="130">
        <v>1.2803535099999999</v>
      </c>
      <c r="N141" s="130">
        <v>28.38738678</v>
      </c>
      <c r="O141" s="130">
        <v>62.64179661</v>
      </c>
      <c r="P141" s="130">
        <v>35.805746660000004</v>
      </c>
      <c r="Q141" s="130">
        <v>6.1462696999999995</v>
      </c>
      <c r="R141" s="130">
        <v>489.29656158</v>
      </c>
      <c r="S141" s="130">
        <v>1.1731059099999999</v>
      </c>
      <c r="T141" s="130">
        <v>9.2318444100000008</v>
      </c>
      <c r="U141" s="130"/>
      <c r="V141" s="130"/>
    </row>
    <row r="142" spans="1:22" hidden="1" outlineLevel="1">
      <c r="A142" s="8">
        <v>44531</v>
      </c>
      <c r="B142" s="130">
        <v>7186.4105170000003</v>
      </c>
      <c r="C142" s="130">
        <v>3574.4407083699998</v>
      </c>
      <c r="D142" s="130">
        <v>111.13797898</v>
      </c>
      <c r="E142" s="130">
        <v>1273.7323585800002</v>
      </c>
      <c r="F142" s="130">
        <v>277.95176351000003</v>
      </c>
      <c r="G142" s="130">
        <v>16.754407690000001</v>
      </c>
      <c r="H142" s="130">
        <v>220.32892196</v>
      </c>
      <c r="I142" s="130">
        <v>772.98138956999992</v>
      </c>
      <c r="J142" s="130">
        <v>215.05272712999999</v>
      </c>
      <c r="K142" s="130">
        <v>2.157311</v>
      </c>
      <c r="L142" s="130">
        <v>39.394949879999999</v>
      </c>
      <c r="M142" s="130">
        <v>2.12483829</v>
      </c>
      <c r="N142" s="130">
        <v>30.093197529999998</v>
      </c>
      <c r="O142" s="130">
        <v>69.623915859999997</v>
      </c>
      <c r="P142" s="130">
        <v>34.622636660000005</v>
      </c>
      <c r="Q142" s="130">
        <v>5.1557630000000003</v>
      </c>
      <c r="R142" s="130">
        <v>530.95647610000003</v>
      </c>
      <c r="S142" s="130">
        <v>1.6710243899999999</v>
      </c>
      <c r="T142" s="130">
        <v>8.2301485000000003</v>
      </c>
      <c r="U142" s="130"/>
      <c r="V142" s="130"/>
    </row>
    <row r="143" spans="1:22" hidden="1" outlineLevel="1">
      <c r="A143" s="8">
        <v>44562</v>
      </c>
      <c r="B143" s="130">
        <v>7639.5432971400005</v>
      </c>
      <c r="C143" s="130">
        <v>4369.2321590200008</v>
      </c>
      <c r="D143" s="130">
        <v>93.183518109999994</v>
      </c>
      <c r="E143" s="130">
        <v>1335.9978058700003</v>
      </c>
      <c r="F143" s="130">
        <v>209.50793328999998</v>
      </c>
      <c r="G143" s="130">
        <v>8.6484041200000004</v>
      </c>
      <c r="H143" s="130">
        <v>97.189780989999988</v>
      </c>
      <c r="I143" s="130">
        <v>712.88032811999983</v>
      </c>
      <c r="J143" s="130">
        <v>203.47769794999999</v>
      </c>
      <c r="K143" s="130">
        <v>2.1051058999999999</v>
      </c>
      <c r="L143" s="130">
        <v>50.67234139</v>
      </c>
      <c r="M143" s="130">
        <v>2.1073141099999999</v>
      </c>
      <c r="N143" s="130">
        <v>28.36543026</v>
      </c>
      <c r="O143" s="130">
        <v>47.575599139999994</v>
      </c>
      <c r="P143" s="130">
        <v>31.706718220000006</v>
      </c>
      <c r="Q143" s="130">
        <v>6.50244847</v>
      </c>
      <c r="R143" s="130">
        <v>431.86004284000001</v>
      </c>
      <c r="S143" s="130">
        <v>1.62586743</v>
      </c>
      <c r="T143" s="130">
        <v>6.9048019100000007</v>
      </c>
      <c r="U143" s="130"/>
      <c r="V143" s="130"/>
    </row>
    <row r="144" spans="1:22" hidden="1" outlineLevel="1">
      <c r="A144" s="8">
        <v>44593</v>
      </c>
      <c r="B144" s="130">
        <v>8038.9528004099993</v>
      </c>
      <c r="C144" s="130">
        <v>4790.1494206299994</v>
      </c>
      <c r="D144" s="130">
        <v>101.16196652000001</v>
      </c>
      <c r="E144" s="130">
        <v>1069.2711127899997</v>
      </c>
      <c r="F144" s="130">
        <v>460.47685838000001</v>
      </c>
      <c r="G144" s="130">
        <v>9.0264746599999999</v>
      </c>
      <c r="H144" s="130">
        <v>74.20877892</v>
      </c>
      <c r="I144" s="130">
        <v>701.91060994999998</v>
      </c>
      <c r="J144" s="130">
        <v>105.90705311000001</v>
      </c>
      <c r="K144" s="130">
        <v>2.0830698799999996</v>
      </c>
      <c r="L144" s="130">
        <v>45.772446819999999</v>
      </c>
      <c r="M144" s="130">
        <v>1.22156698</v>
      </c>
      <c r="N144" s="130">
        <v>25.25833415</v>
      </c>
      <c r="O144" s="130">
        <v>36.553362650000004</v>
      </c>
      <c r="P144" s="130">
        <v>32.629570940000001</v>
      </c>
      <c r="Q144" s="130">
        <v>6.3010601299999998</v>
      </c>
      <c r="R144" s="130">
        <v>569.62936063999996</v>
      </c>
      <c r="S144" s="130">
        <v>1.5425737000000002</v>
      </c>
      <c r="T144" s="130">
        <v>5.8491795599999996</v>
      </c>
      <c r="U144" s="130"/>
      <c r="V144" s="130"/>
    </row>
    <row r="145" spans="1:22" hidden="1" outlineLevel="1">
      <c r="A145" s="8">
        <v>44621</v>
      </c>
      <c r="B145" s="130">
        <v>7100.4417255600001</v>
      </c>
      <c r="C145" s="130">
        <v>3831.6147278400003</v>
      </c>
      <c r="D145" s="130">
        <v>92.459710949999987</v>
      </c>
      <c r="E145" s="130">
        <v>1033.2024270000002</v>
      </c>
      <c r="F145" s="130">
        <v>347.00891898999998</v>
      </c>
      <c r="G145" s="130">
        <v>9.5559413500000012</v>
      </c>
      <c r="H145" s="130">
        <v>60.945415419999996</v>
      </c>
      <c r="I145" s="130">
        <v>790.24069881999981</v>
      </c>
      <c r="J145" s="130">
        <v>113.56612525</v>
      </c>
      <c r="K145" s="130">
        <v>1.4834356</v>
      </c>
      <c r="L145" s="130">
        <v>45.037970899999998</v>
      </c>
      <c r="M145" s="130">
        <v>1.22764601</v>
      </c>
      <c r="N145" s="130">
        <v>33.567859949999992</v>
      </c>
      <c r="O145" s="130">
        <v>27.74922909</v>
      </c>
      <c r="P145" s="130">
        <v>32.632816300000002</v>
      </c>
      <c r="Q145" s="130">
        <v>5.57241974</v>
      </c>
      <c r="R145" s="130">
        <v>667.85888409999995</v>
      </c>
      <c r="S145" s="130">
        <v>0.98874183999999987</v>
      </c>
      <c r="T145" s="130">
        <v>5.728756409999999</v>
      </c>
      <c r="U145" s="130"/>
      <c r="V145" s="130"/>
    </row>
    <row r="146" spans="1:22" hidden="1" outlineLevel="1">
      <c r="A146" s="8">
        <v>44652</v>
      </c>
      <c r="B146" s="130">
        <v>7262.6175272100008</v>
      </c>
      <c r="C146" s="130">
        <v>3996.1078619000004</v>
      </c>
      <c r="D146" s="130">
        <v>80.044734080000012</v>
      </c>
      <c r="E146" s="130">
        <v>1076.6317199300001</v>
      </c>
      <c r="F146" s="130">
        <v>271.79880376999995</v>
      </c>
      <c r="G146" s="130">
        <v>11.518395119999999</v>
      </c>
      <c r="H146" s="130">
        <v>55.645032080000007</v>
      </c>
      <c r="I146" s="130">
        <v>760.23596746999988</v>
      </c>
      <c r="J146" s="130">
        <v>143.41106804</v>
      </c>
      <c r="K146" s="130">
        <v>1.9756175299999998</v>
      </c>
      <c r="L146" s="130">
        <v>47.592943039999994</v>
      </c>
      <c r="M146" s="130">
        <v>1.10704008</v>
      </c>
      <c r="N146" s="130">
        <v>26.830207669999997</v>
      </c>
      <c r="O146" s="130">
        <v>30.682973049999994</v>
      </c>
      <c r="P146" s="130">
        <v>30.272345409999996</v>
      </c>
      <c r="Q146" s="130">
        <v>6.3161531100000001</v>
      </c>
      <c r="R146" s="130">
        <v>715.83454566</v>
      </c>
      <c r="S146" s="130">
        <v>0.56370871999999994</v>
      </c>
      <c r="T146" s="130">
        <v>6.0484105499999989</v>
      </c>
      <c r="U146" s="130"/>
      <c r="V146" s="130"/>
    </row>
    <row r="147" spans="1:22" hidden="1" outlineLevel="1">
      <c r="A147" s="8">
        <v>44682</v>
      </c>
      <c r="B147" s="130">
        <v>7767.5461757800003</v>
      </c>
      <c r="C147" s="130">
        <v>4248.5343752400004</v>
      </c>
      <c r="D147" s="130">
        <v>76.276243799999989</v>
      </c>
      <c r="E147" s="130">
        <v>1124.0722447499998</v>
      </c>
      <c r="F147" s="130">
        <v>192.13024167999998</v>
      </c>
      <c r="G147" s="130">
        <v>14.47438133</v>
      </c>
      <c r="H147" s="130">
        <v>67.441853000000009</v>
      </c>
      <c r="I147" s="130">
        <v>961.60397926999997</v>
      </c>
      <c r="J147" s="130">
        <v>215.28798699000004</v>
      </c>
      <c r="K147" s="130">
        <v>1.9467829700000001</v>
      </c>
      <c r="L147" s="130">
        <v>53.947104959999997</v>
      </c>
      <c r="M147" s="130">
        <v>1.1648655299999999</v>
      </c>
      <c r="N147" s="130">
        <v>28.195730990000001</v>
      </c>
      <c r="O147" s="130">
        <v>32.768255419999996</v>
      </c>
      <c r="P147" s="130">
        <v>31.006454059999996</v>
      </c>
      <c r="Q147" s="130">
        <v>4.3375521400000006</v>
      </c>
      <c r="R147" s="130">
        <v>707.04867192000006</v>
      </c>
      <c r="S147" s="130">
        <v>1.43461544</v>
      </c>
      <c r="T147" s="130">
        <v>5.8748362900000002</v>
      </c>
      <c r="U147" s="130"/>
      <c r="V147" s="130"/>
    </row>
    <row r="148" spans="1:22" hidden="1" outlineLevel="1">
      <c r="A148" s="8">
        <v>44713</v>
      </c>
      <c r="B148" s="130">
        <v>7157.6237643199993</v>
      </c>
      <c r="C148" s="130">
        <v>3914.9483990200001</v>
      </c>
      <c r="D148" s="130">
        <v>72.217990849999993</v>
      </c>
      <c r="E148" s="130">
        <v>1063.4148183900002</v>
      </c>
      <c r="F148" s="130">
        <v>192.22931449000001</v>
      </c>
      <c r="G148" s="130">
        <v>10.453616320000002</v>
      </c>
      <c r="H148" s="130">
        <v>79.908926620000017</v>
      </c>
      <c r="I148" s="130">
        <v>820.00596768000003</v>
      </c>
      <c r="J148" s="130">
        <v>125.709642</v>
      </c>
      <c r="K148" s="130">
        <v>1.8300414600000001</v>
      </c>
      <c r="L148" s="130">
        <v>46.807862980000003</v>
      </c>
      <c r="M148" s="130">
        <v>1.2011633199999998</v>
      </c>
      <c r="N148" s="130">
        <v>29.069536690000003</v>
      </c>
      <c r="O148" s="130">
        <v>31.079401010000002</v>
      </c>
      <c r="P148" s="130">
        <v>28.71299102</v>
      </c>
      <c r="Q148" s="130">
        <v>4.7248135200000005</v>
      </c>
      <c r="R148" s="130">
        <v>729.19049377999988</v>
      </c>
      <c r="S148" s="130">
        <v>0.90742302999999991</v>
      </c>
      <c r="T148" s="130">
        <v>5.2113621399999994</v>
      </c>
      <c r="U148" s="130"/>
      <c r="V148" s="130"/>
    </row>
    <row r="149" spans="1:22" hidden="1" outlineLevel="1">
      <c r="A149" s="8">
        <v>44743</v>
      </c>
      <c r="B149" s="130">
        <v>7226.6390701</v>
      </c>
      <c r="C149" s="130">
        <v>4173.0294197599997</v>
      </c>
      <c r="D149" s="130">
        <v>77.189747539999999</v>
      </c>
      <c r="E149" s="130">
        <v>1076.5532621500001</v>
      </c>
      <c r="F149" s="130">
        <v>124.19990894999999</v>
      </c>
      <c r="G149" s="130">
        <v>11.0958877</v>
      </c>
      <c r="H149" s="130">
        <v>65.824417570000008</v>
      </c>
      <c r="I149" s="130">
        <v>688.65715572000011</v>
      </c>
      <c r="J149" s="130">
        <v>133.33761132999999</v>
      </c>
      <c r="K149" s="130">
        <v>2.3214649999999999</v>
      </c>
      <c r="L149" s="130">
        <v>63.535627140000003</v>
      </c>
      <c r="M149" s="130">
        <v>1.2151818300000001</v>
      </c>
      <c r="N149" s="130">
        <v>28.521327760000002</v>
      </c>
      <c r="O149" s="130">
        <v>33.60076935</v>
      </c>
      <c r="P149" s="130">
        <v>28.27202969</v>
      </c>
      <c r="Q149" s="130">
        <v>4.2927779700000004</v>
      </c>
      <c r="R149" s="130">
        <v>709.22930858999996</v>
      </c>
      <c r="S149" s="130">
        <v>1.2913819099999999</v>
      </c>
      <c r="T149" s="130">
        <v>4.4717901399999995</v>
      </c>
      <c r="U149" s="130"/>
      <c r="V149" s="130"/>
    </row>
    <row r="150" spans="1:22" hidden="1" outlineLevel="1">
      <c r="A150" s="8">
        <v>44774</v>
      </c>
      <c r="B150" s="130">
        <v>7460.0913995300007</v>
      </c>
      <c r="C150" s="130">
        <v>4288.86692485</v>
      </c>
      <c r="D150" s="130">
        <v>70.723371720000003</v>
      </c>
      <c r="E150" s="130">
        <v>971.2404891000001</v>
      </c>
      <c r="F150" s="130">
        <v>129.83554121</v>
      </c>
      <c r="G150" s="130">
        <v>9.2901226800000014</v>
      </c>
      <c r="H150" s="130">
        <v>67.584719750000005</v>
      </c>
      <c r="I150" s="130">
        <v>845.17921762000003</v>
      </c>
      <c r="J150" s="130">
        <v>159.11687490000003</v>
      </c>
      <c r="K150" s="130">
        <v>2.5188859400000001</v>
      </c>
      <c r="L150" s="130">
        <v>67.622048370000002</v>
      </c>
      <c r="M150" s="130">
        <v>1.2562879600000001</v>
      </c>
      <c r="N150" s="130">
        <v>30.049441099999999</v>
      </c>
      <c r="O150" s="130">
        <v>33.054404820000009</v>
      </c>
      <c r="P150" s="130">
        <v>28.921988530000004</v>
      </c>
      <c r="Q150" s="130">
        <v>5.0600908200000001</v>
      </c>
      <c r="R150" s="130">
        <v>744.25926531000005</v>
      </c>
      <c r="S150" s="130">
        <v>0.95637990999999989</v>
      </c>
      <c r="T150" s="130">
        <v>4.5553449399999995</v>
      </c>
      <c r="U150" s="130"/>
      <c r="V150" s="130"/>
    </row>
    <row r="151" spans="1:22" hidden="1" outlineLevel="1">
      <c r="A151" s="8">
        <v>44805</v>
      </c>
      <c r="B151" s="130">
        <v>7542.452551620001</v>
      </c>
      <c r="C151" s="130">
        <v>4459.1432426800002</v>
      </c>
      <c r="D151" s="130">
        <v>68.732263780000011</v>
      </c>
      <c r="E151" s="130">
        <v>951.26357433999988</v>
      </c>
      <c r="F151" s="130">
        <v>155.08129855999996</v>
      </c>
      <c r="G151" s="130">
        <v>14.702458979999999</v>
      </c>
      <c r="H151" s="130">
        <v>75.84424143999999</v>
      </c>
      <c r="I151" s="130">
        <v>650.34167877999994</v>
      </c>
      <c r="J151" s="130">
        <v>160.30004006000001</v>
      </c>
      <c r="K151" s="130">
        <v>3.7748351100000006</v>
      </c>
      <c r="L151" s="130">
        <v>65.076693750000004</v>
      </c>
      <c r="M151" s="130">
        <v>5.2259782200000009</v>
      </c>
      <c r="N151" s="130">
        <v>33.656623879999998</v>
      </c>
      <c r="O151" s="130">
        <v>79.414691110000021</v>
      </c>
      <c r="P151" s="130">
        <v>39.405350559999995</v>
      </c>
      <c r="Q151" s="130">
        <v>7.4112084899999999</v>
      </c>
      <c r="R151" s="130">
        <v>767.29344165000009</v>
      </c>
      <c r="S151" s="130">
        <v>0.70644395999999998</v>
      </c>
      <c r="T151" s="130">
        <v>5.07848627</v>
      </c>
      <c r="U151" s="130"/>
      <c r="V151" s="130"/>
    </row>
    <row r="152" spans="1:22" hidden="1" outlineLevel="1">
      <c r="A152" s="8">
        <v>44835</v>
      </c>
      <c r="B152" s="130">
        <v>7892.6718851699998</v>
      </c>
      <c r="C152" s="130">
        <v>4521.9136356300005</v>
      </c>
      <c r="D152" s="130">
        <v>70.833009860000004</v>
      </c>
      <c r="E152" s="130">
        <v>1175.27463833</v>
      </c>
      <c r="F152" s="130">
        <v>191.51236283999998</v>
      </c>
      <c r="G152" s="130">
        <v>16.915967170000002</v>
      </c>
      <c r="H152" s="130">
        <v>76.659384939999995</v>
      </c>
      <c r="I152" s="130">
        <v>633.55789231000017</v>
      </c>
      <c r="J152" s="130">
        <v>181.44648963000003</v>
      </c>
      <c r="K152" s="130">
        <v>2.5625910799999998</v>
      </c>
      <c r="L152" s="130">
        <v>53.750041289999999</v>
      </c>
      <c r="M152" s="130">
        <v>2.7357525800000007</v>
      </c>
      <c r="N152" s="130">
        <v>37.144914999999997</v>
      </c>
      <c r="O152" s="130">
        <v>74.000619279999995</v>
      </c>
      <c r="P152" s="130">
        <v>34.913513780000002</v>
      </c>
      <c r="Q152" s="130">
        <v>7.0712996500000003</v>
      </c>
      <c r="R152" s="130">
        <v>805.92122904000007</v>
      </c>
      <c r="S152" s="130">
        <v>0.84830483999999995</v>
      </c>
      <c r="T152" s="130">
        <v>5.6102379200000003</v>
      </c>
      <c r="U152" s="130"/>
      <c r="V152" s="130"/>
    </row>
    <row r="153" spans="1:22" hidden="1" outlineLevel="1">
      <c r="A153" s="8">
        <v>44866</v>
      </c>
      <c r="B153" s="130">
        <v>7878.8895843300006</v>
      </c>
      <c r="C153" s="130">
        <v>4422.2246480599997</v>
      </c>
      <c r="D153" s="130">
        <v>60.987892510000009</v>
      </c>
      <c r="E153" s="130">
        <v>1157.7092617400001</v>
      </c>
      <c r="F153" s="130">
        <v>235.69807905000002</v>
      </c>
      <c r="G153" s="130">
        <v>18.971435</v>
      </c>
      <c r="H153" s="130">
        <v>76.890563969999988</v>
      </c>
      <c r="I153" s="130">
        <v>754.56074727000009</v>
      </c>
      <c r="J153" s="130">
        <v>164.62070102000001</v>
      </c>
      <c r="K153" s="130">
        <v>2.7263154500000004</v>
      </c>
      <c r="L153" s="130">
        <v>51.741811439999999</v>
      </c>
      <c r="M153" s="130">
        <v>2.1968942799999995</v>
      </c>
      <c r="N153" s="130">
        <v>38.377553889999994</v>
      </c>
      <c r="O153" s="130">
        <v>63.406723230000004</v>
      </c>
      <c r="P153" s="130">
        <v>36.3771852</v>
      </c>
      <c r="Q153" s="130">
        <v>7.5765468400000007</v>
      </c>
      <c r="R153" s="130">
        <v>778.02313044000005</v>
      </c>
      <c r="S153" s="130">
        <v>0.71005922999999993</v>
      </c>
      <c r="T153" s="130">
        <v>6.0900357099999995</v>
      </c>
      <c r="U153" s="130"/>
      <c r="V153" s="130"/>
    </row>
    <row r="154" spans="1:22" hidden="1" outlineLevel="1">
      <c r="A154" s="8">
        <v>44896</v>
      </c>
      <c r="B154" s="130">
        <v>7881.7948231400005</v>
      </c>
      <c r="C154" s="130">
        <v>4412.4718859700006</v>
      </c>
      <c r="D154" s="130">
        <v>65.954602789999996</v>
      </c>
      <c r="E154" s="130">
        <v>1145.0641229799999</v>
      </c>
      <c r="F154" s="130">
        <v>250.72558351999999</v>
      </c>
      <c r="G154" s="130">
        <v>13.348777370000001</v>
      </c>
      <c r="H154" s="130">
        <v>142.15944293000001</v>
      </c>
      <c r="I154" s="130">
        <v>677.65367773000003</v>
      </c>
      <c r="J154" s="130">
        <v>186.06168278999996</v>
      </c>
      <c r="K154" s="130">
        <v>2.2098317700000001</v>
      </c>
      <c r="L154" s="130">
        <v>47.421095739999998</v>
      </c>
      <c r="M154" s="130">
        <v>2.5664477699999999</v>
      </c>
      <c r="N154" s="130">
        <v>47.595416189999995</v>
      </c>
      <c r="O154" s="130">
        <v>47.375936129999999</v>
      </c>
      <c r="P154" s="130">
        <v>39.622406069999997</v>
      </c>
      <c r="Q154" s="130">
        <v>6.9665468199999996</v>
      </c>
      <c r="R154" s="130">
        <v>785.32530179000003</v>
      </c>
      <c r="S154" s="130">
        <v>1.6434549999999999</v>
      </c>
      <c r="T154" s="130">
        <v>7.6286097799999997</v>
      </c>
      <c r="U154" s="130"/>
      <c r="V154" s="130"/>
    </row>
    <row r="155" spans="1:22" hidden="1" outlineLevel="1">
      <c r="A155" s="8">
        <v>44927</v>
      </c>
      <c r="B155" s="130">
        <v>8310.3319349900012</v>
      </c>
      <c r="C155" s="130">
        <v>4819.1361287599993</v>
      </c>
      <c r="D155" s="130">
        <v>63.10115261</v>
      </c>
      <c r="E155" s="130">
        <v>1223.1582095599999</v>
      </c>
      <c r="F155" s="130">
        <v>161.58387970999999</v>
      </c>
      <c r="G155" s="130">
        <v>12.560069680000002</v>
      </c>
      <c r="H155" s="130">
        <v>88.876688309999992</v>
      </c>
      <c r="I155" s="130">
        <v>870.27724620000004</v>
      </c>
      <c r="J155" s="130">
        <v>165.01101129</v>
      </c>
      <c r="K155" s="130">
        <v>1.41426421</v>
      </c>
      <c r="L155" s="130">
        <v>41.274723660000006</v>
      </c>
      <c r="M155" s="130">
        <v>2.0635674500000003</v>
      </c>
      <c r="N155" s="130">
        <v>41.839541480000001</v>
      </c>
      <c r="O155" s="130">
        <v>40.047179889999995</v>
      </c>
      <c r="P155" s="130">
        <v>35.342285649999994</v>
      </c>
      <c r="Q155" s="130">
        <v>6.90193016</v>
      </c>
      <c r="R155" s="130">
        <v>729.04976423999994</v>
      </c>
      <c r="S155" s="130">
        <v>0.89730622999999998</v>
      </c>
      <c r="T155" s="130">
        <v>7.7969859000000001</v>
      </c>
      <c r="U155" s="130"/>
      <c r="V155" s="130"/>
    </row>
    <row r="156" spans="1:22" hidden="1" outlineLevel="1">
      <c r="A156" s="8">
        <v>44958</v>
      </c>
      <c r="B156" s="130">
        <v>9013.7707799799991</v>
      </c>
      <c r="C156" s="130">
        <v>5340.0350174800005</v>
      </c>
      <c r="D156" s="130">
        <v>64.504155819999994</v>
      </c>
      <c r="E156" s="130">
        <v>1291.35953187</v>
      </c>
      <c r="F156" s="130">
        <v>141.68992388999999</v>
      </c>
      <c r="G156" s="130">
        <v>14.740978040000002</v>
      </c>
      <c r="H156" s="130">
        <v>85.78569336000001</v>
      </c>
      <c r="I156" s="130">
        <v>848.38787190999983</v>
      </c>
      <c r="J156" s="130">
        <v>165.49069685000001</v>
      </c>
      <c r="K156" s="130">
        <v>1.2791076299999999</v>
      </c>
      <c r="L156" s="130">
        <v>50.389520160000004</v>
      </c>
      <c r="M156" s="130">
        <v>2.4530561200000003</v>
      </c>
      <c r="N156" s="130">
        <v>44.38769113</v>
      </c>
      <c r="O156" s="130">
        <v>45.10180939</v>
      </c>
      <c r="P156" s="130">
        <v>33.206441179999999</v>
      </c>
      <c r="Q156" s="130">
        <v>7.4992489199999994</v>
      </c>
      <c r="R156" s="130">
        <v>868.36289022999995</v>
      </c>
      <c r="S156" s="130">
        <v>1.0362707500000001</v>
      </c>
      <c r="T156" s="130">
        <v>8.0608752499999987</v>
      </c>
      <c r="U156" s="130"/>
      <c r="V156" s="130"/>
    </row>
    <row r="157" spans="1:22" hidden="1" outlineLevel="1">
      <c r="A157" s="8">
        <v>44986</v>
      </c>
      <c r="B157" s="130">
        <v>8944.0734763000019</v>
      </c>
      <c r="C157" s="130">
        <v>5298.0821099000004</v>
      </c>
      <c r="D157" s="130">
        <v>60.583403660000002</v>
      </c>
      <c r="E157" s="130">
        <v>1382.1943710400001</v>
      </c>
      <c r="F157" s="130">
        <v>149.96758532000001</v>
      </c>
      <c r="G157" s="130">
        <v>12.592611040000001</v>
      </c>
      <c r="H157" s="130">
        <v>98.736873520000003</v>
      </c>
      <c r="I157" s="130">
        <v>735.09612207000009</v>
      </c>
      <c r="J157" s="130">
        <v>176.48177929999997</v>
      </c>
      <c r="K157" s="130">
        <v>1.2440205799999999</v>
      </c>
      <c r="L157" s="130">
        <v>55.936829979999999</v>
      </c>
      <c r="M157" s="130">
        <v>2.4351581100000002</v>
      </c>
      <c r="N157" s="130">
        <v>39.943401929999993</v>
      </c>
      <c r="O157" s="130">
        <v>69.890980760000005</v>
      </c>
      <c r="P157" s="130">
        <v>29.652100910000001</v>
      </c>
      <c r="Q157" s="130">
        <v>7.8818564700000007</v>
      </c>
      <c r="R157" s="130">
        <v>813.16551950999997</v>
      </c>
      <c r="S157" s="130">
        <v>1.1523908700000001</v>
      </c>
      <c r="T157" s="130">
        <v>9.0363613300000019</v>
      </c>
      <c r="U157" s="130"/>
      <c r="V157" s="130"/>
    </row>
    <row r="158" spans="1:22" hidden="1" outlineLevel="1">
      <c r="A158" s="8">
        <v>45017</v>
      </c>
      <c r="B158" s="130">
        <v>9558.4598513600013</v>
      </c>
      <c r="C158" s="130">
        <v>5737.2213723699997</v>
      </c>
      <c r="D158" s="130">
        <v>54.002669339999997</v>
      </c>
      <c r="E158" s="130">
        <v>1380.53687954</v>
      </c>
      <c r="F158" s="130">
        <v>195.44997094000001</v>
      </c>
      <c r="G158" s="130">
        <v>13.924226489999999</v>
      </c>
      <c r="H158" s="130">
        <v>83.733103109999988</v>
      </c>
      <c r="I158" s="130">
        <v>882.78999073</v>
      </c>
      <c r="J158" s="130">
        <v>156.87125816999998</v>
      </c>
      <c r="K158" s="130">
        <v>1.3950040600000002</v>
      </c>
      <c r="L158" s="130">
        <v>71.568983660000001</v>
      </c>
      <c r="M158" s="130">
        <v>1.07352662</v>
      </c>
      <c r="N158" s="130">
        <v>43.644662530000005</v>
      </c>
      <c r="O158" s="130">
        <v>64.21508209000001</v>
      </c>
      <c r="P158" s="130">
        <v>28.415149569999997</v>
      </c>
      <c r="Q158" s="130">
        <v>8.6993584299999984</v>
      </c>
      <c r="R158" s="130">
        <v>824.51009085999988</v>
      </c>
      <c r="S158" s="130">
        <v>1.5320290400000001</v>
      </c>
      <c r="T158" s="130">
        <v>8.8764938100000013</v>
      </c>
      <c r="U158" s="130"/>
      <c r="V158" s="130"/>
    </row>
    <row r="159" spans="1:22" hidden="1" outlineLevel="1">
      <c r="A159" s="8">
        <v>45047</v>
      </c>
      <c r="B159" s="130">
        <v>9742.4674371700003</v>
      </c>
      <c r="C159" s="130">
        <v>5681.0819245000002</v>
      </c>
      <c r="D159" s="130">
        <v>52.260644909999996</v>
      </c>
      <c r="E159" s="130">
        <v>1451.4832144699999</v>
      </c>
      <c r="F159" s="130">
        <v>209.96833334999999</v>
      </c>
      <c r="G159" s="130">
        <v>13.063216720000002</v>
      </c>
      <c r="H159" s="130">
        <v>97.743577189999996</v>
      </c>
      <c r="I159" s="130">
        <v>978.25498898000001</v>
      </c>
      <c r="J159" s="130">
        <v>158.79824783999999</v>
      </c>
      <c r="K159" s="130">
        <v>2.6662081199999998</v>
      </c>
      <c r="L159" s="130">
        <v>84.563904780000001</v>
      </c>
      <c r="M159" s="130">
        <v>0.82282385999999996</v>
      </c>
      <c r="N159" s="130">
        <v>51.353425819999991</v>
      </c>
      <c r="O159" s="130">
        <v>74.232344040000015</v>
      </c>
      <c r="P159" s="130">
        <v>34.718288030000004</v>
      </c>
      <c r="Q159" s="130">
        <v>8.8999206499999985</v>
      </c>
      <c r="R159" s="130">
        <v>825.60709244000009</v>
      </c>
      <c r="S159" s="130">
        <v>1.49769686</v>
      </c>
      <c r="T159" s="130">
        <v>15.451584609999999</v>
      </c>
      <c r="U159" s="130"/>
      <c r="V159" s="130"/>
    </row>
    <row r="160" spans="1:22" hidden="1" outlineLevel="1">
      <c r="A160" s="8">
        <v>45078</v>
      </c>
      <c r="B160" s="130">
        <v>9088.6811225100009</v>
      </c>
      <c r="C160" s="130">
        <v>5467.8352671000011</v>
      </c>
      <c r="D160" s="130">
        <v>56.062117899999997</v>
      </c>
      <c r="E160" s="130">
        <v>1219.0997060300001</v>
      </c>
      <c r="F160" s="130">
        <v>144.61281065</v>
      </c>
      <c r="G160" s="130">
        <v>15.20518014</v>
      </c>
      <c r="H160" s="130">
        <v>82.000300030000005</v>
      </c>
      <c r="I160" s="130">
        <v>820.55574059999992</v>
      </c>
      <c r="J160" s="130">
        <v>168.62707266000001</v>
      </c>
      <c r="K160" s="130">
        <v>2.1927630300000001</v>
      </c>
      <c r="L160" s="130">
        <v>82.236478439999999</v>
      </c>
      <c r="M160" s="130">
        <v>0.81065482</v>
      </c>
      <c r="N160" s="130">
        <v>46.343625899999999</v>
      </c>
      <c r="O160" s="130">
        <v>73.032150799999997</v>
      </c>
      <c r="P160" s="130">
        <v>31.13830965</v>
      </c>
      <c r="Q160" s="130">
        <v>8.7759375500000001</v>
      </c>
      <c r="R160" s="130">
        <v>850.3658492699999</v>
      </c>
      <c r="S160" s="130">
        <v>1.72179784</v>
      </c>
      <c r="T160" s="130">
        <v>18.065360099999996</v>
      </c>
      <c r="U160" s="130"/>
      <c r="V160" s="130"/>
    </row>
    <row r="161" spans="1:22" hidden="1" outlineLevel="1">
      <c r="A161" s="8">
        <v>45108</v>
      </c>
      <c r="B161" s="130">
        <v>9631.588592009999</v>
      </c>
      <c r="C161" s="130">
        <v>5936.9182183499997</v>
      </c>
      <c r="D161" s="130">
        <v>51.192344079999998</v>
      </c>
      <c r="E161" s="130">
        <v>1208.6765868299999</v>
      </c>
      <c r="F161" s="130">
        <v>183.54282318000003</v>
      </c>
      <c r="G161" s="130">
        <v>16.51372465</v>
      </c>
      <c r="H161" s="130">
        <v>98.192703840000007</v>
      </c>
      <c r="I161" s="130">
        <v>885.60392023000009</v>
      </c>
      <c r="J161" s="130">
        <v>159.49371864</v>
      </c>
      <c r="K161" s="130">
        <v>4.8545946899999999</v>
      </c>
      <c r="L161" s="130">
        <v>74.668190519999996</v>
      </c>
      <c r="M161" s="130">
        <v>1.14457692</v>
      </c>
      <c r="N161" s="130">
        <v>51.12617049</v>
      </c>
      <c r="O161" s="130">
        <v>66.97199934999999</v>
      </c>
      <c r="P161" s="130">
        <v>32.540724819999994</v>
      </c>
      <c r="Q161" s="130">
        <v>7.6697071600000006</v>
      </c>
      <c r="R161" s="130">
        <v>831.35290315000009</v>
      </c>
      <c r="S161" s="130">
        <v>2.1735217900000001</v>
      </c>
      <c r="T161" s="130">
        <v>18.952163319999997</v>
      </c>
      <c r="U161" s="130"/>
      <c r="V161" s="130"/>
    </row>
    <row r="162" spans="1:22" hidden="1" outlineLevel="1">
      <c r="A162" s="8">
        <v>45139</v>
      </c>
      <c r="B162" s="130">
        <v>9618.2755977100005</v>
      </c>
      <c r="C162" s="130">
        <v>5851.2167477499997</v>
      </c>
      <c r="D162" s="130">
        <v>54.795431259999994</v>
      </c>
      <c r="E162" s="130">
        <v>1357.7811313700001</v>
      </c>
      <c r="F162" s="130">
        <v>148.80792077999999</v>
      </c>
      <c r="G162" s="130">
        <v>19.510835780000008</v>
      </c>
      <c r="H162" s="130">
        <v>99.307093159999994</v>
      </c>
      <c r="I162" s="130">
        <v>841.04109676999997</v>
      </c>
      <c r="J162" s="130">
        <v>157.30100038</v>
      </c>
      <c r="K162" s="130">
        <v>6.3638926399999995</v>
      </c>
      <c r="L162" s="130">
        <v>62.202086340000008</v>
      </c>
      <c r="M162" s="130">
        <v>0.80678839000000002</v>
      </c>
      <c r="N162" s="130">
        <v>50.876897839999998</v>
      </c>
      <c r="O162" s="130">
        <v>57.249890569999998</v>
      </c>
      <c r="P162" s="130">
        <v>33.010703550000002</v>
      </c>
      <c r="Q162" s="130">
        <v>9.4795690400000012</v>
      </c>
      <c r="R162" s="130">
        <v>847.35224672000004</v>
      </c>
      <c r="S162" s="130">
        <v>1.8108704899999999</v>
      </c>
      <c r="T162" s="130">
        <v>19.361394879999999</v>
      </c>
      <c r="U162" s="130"/>
      <c r="V162" s="130"/>
    </row>
    <row r="163" spans="1:22" hidden="1" outlineLevel="1">
      <c r="A163" s="8">
        <v>45170</v>
      </c>
      <c r="B163" s="130">
        <v>9243.4424508500015</v>
      </c>
      <c r="C163" s="130">
        <v>5732.3816088000003</v>
      </c>
      <c r="D163" s="130">
        <v>57.60338591</v>
      </c>
      <c r="E163" s="130">
        <v>1117.01835222</v>
      </c>
      <c r="F163" s="130">
        <v>148.55103789999998</v>
      </c>
      <c r="G163" s="130">
        <v>16.362609470000002</v>
      </c>
      <c r="H163" s="130">
        <v>115.17789952</v>
      </c>
      <c r="I163" s="130">
        <v>780.03269679000005</v>
      </c>
      <c r="J163" s="130">
        <v>166.47982804999998</v>
      </c>
      <c r="K163" s="130">
        <v>7.6647969300000005</v>
      </c>
      <c r="L163" s="130">
        <v>63.236180469999994</v>
      </c>
      <c r="M163" s="130">
        <v>1.0714871000000001</v>
      </c>
      <c r="N163" s="130">
        <v>53.141337650000004</v>
      </c>
      <c r="O163" s="130">
        <v>56.577361940000003</v>
      </c>
      <c r="P163" s="130">
        <v>37.56215693</v>
      </c>
      <c r="Q163" s="130">
        <v>11.91518563</v>
      </c>
      <c r="R163" s="130">
        <v>856.08026156999995</v>
      </c>
      <c r="S163" s="130">
        <v>1.7071327900000002</v>
      </c>
      <c r="T163" s="130">
        <v>20.879131179999998</v>
      </c>
      <c r="U163" s="130"/>
      <c r="V163" s="130"/>
    </row>
    <row r="164" spans="1:22" hidden="1" outlineLevel="1">
      <c r="A164" s="8">
        <v>45200</v>
      </c>
      <c r="B164" s="130">
        <v>8952.9999671899986</v>
      </c>
      <c r="C164" s="130">
        <v>5335.5031044099997</v>
      </c>
      <c r="D164" s="130">
        <v>66.103255860000004</v>
      </c>
      <c r="E164" s="130">
        <v>1168.0306448199999</v>
      </c>
      <c r="F164" s="130">
        <v>198.26299158</v>
      </c>
      <c r="G164" s="130">
        <v>16.418106199999997</v>
      </c>
      <c r="H164" s="130">
        <v>111.14880281000001</v>
      </c>
      <c r="I164" s="130">
        <v>793.23023364000005</v>
      </c>
      <c r="J164" s="130">
        <v>146.30730908999999</v>
      </c>
      <c r="K164" s="130">
        <v>7.1892850299999989</v>
      </c>
      <c r="L164" s="130">
        <v>75.430081900000005</v>
      </c>
      <c r="M164" s="130">
        <v>1.03137397</v>
      </c>
      <c r="N164" s="130">
        <v>57.836124729999995</v>
      </c>
      <c r="O164" s="130">
        <v>51.804049849999998</v>
      </c>
      <c r="P164" s="130">
        <v>35.92739985</v>
      </c>
      <c r="Q164" s="130">
        <v>12.072452569999999</v>
      </c>
      <c r="R164" s="130">
        <v>850.91233590000002</v>
      </c>
      <c r="S164" s="130">
        <v>1.8277482</v>
      </c>
      <c r="T164" s="130">
        <v>23.964666779999998</v>
      </c>
      <c r="U164" s="130"/>
      <c r="V164" s="130"/>
    </row>
    <row r="165" spans="1:22">
      <c r="A165" s="8">
        <v>45231</v>
      </c>
      <c r="B165" s="130">
        <v>9003.1387534099995</v>
      </c>
      <c r="C165" s="130">
        <v>5474.2136767600005</v>
      </c>
      <c r="D165" s="130">
        <v>59.863258100000003</v>
      </c>
      <c r="E165" s="130">
        <v>1058.51403654</v>
      </c>
      <c r="F165" s="130">
        <v>155.73144572999996</v>
      </c>
      <c r="G165" s="130">
        <v>14.532933980000001</v>
      </c>
      <c r="H165" s="130">
        <v>123.42328626000001</v>
      </c>
      <c r="I165" s="130">
        <v>798.44776020999996</v>
      </c>
      <c r="J165" s="130">
        <v>171.04295471</v>
      </c>
      <c r="K165" s="130">
        <v>4.3830278099999997</v>
      </c>
      <c r="L165" s="130">
        <v>53.645199599999998</v>
      </c>
      <c r="M165" s="130">
        <v>1.1938884400000001</v>
      </c>
      <c r="N165" s="130">
        <v>60.166911850000012</v>
      </c>
      <c r="O165" s="130">
        <v>50.019768040000002</v>
      </c>
      <c r="P165" s="130">
        <v>40.632511280000003</v>
      </c>
      <c r="Q165" s="130">
        <v>10.264120869999999</v>
      </c>
      <c r="R165" s="130">
        <v>900.96994620999999</v>
      </c>
      <c r="S165" s="130">
        <v>0.45437006000000002</v>
      </c>
      <c r="T165" s="130">
        <v>25.639656960000003</v>
      </c>
      <c r="U165" s="130"/>
      <c r="V165" s="130"/>
    </row>
    <row r="166" spans="1:22">
      <c r="A166" s="8">
        <v>45261</v>
      </c>
      <c r="B166" s="130">
        <v>9279.3429043000015</v>
      </c>
      <c r="C166" s="130">
        <v>5492.0629803800002</v>
      </c>
      <c r="D166" s="130">
        <v>60.295522000000005</v>
      </c>
      <c r="E166" s="130">
        <v>1099.1123244</v>
      </c>
      <c r="F166" s="130">
        <v>193.55402837</v>
      </c>
      <c r="G166" s="130">
        <v>18.905729730000001</v>
      </c>
      <c r="H166" s="130">
        <v>190.08895919999998</v>
      </c>
      <c r="I166" s="130">
        <v>972.60924913000008</v>
      </c>
      <c r="J166" s="130">
        <v>200.63337583999999</v>
      </c>
      <c r="K166" s="130">
        <v>4.3158530700000002</v>
      </c>
      <c r="L166" s="130">
        <v>59.095369120000001</v>
      </c>
      <c r="M166" s="130">
        <v>1.4192956899999998</v>
      </c>
      <c r="N166" s="130">
        <v>60.875854439999998</v>
      </c>
      <c r="O166" s="130">
        <v>53.985221079999995</v>
      </c>
      <c r="P166" s="130">
        <v>45.0616512</v>
      </c>
      <c r="Q166" s="130">
        <v>9.4581666599999998</v>
      </c>
      <c r="R166" s="130">
        <v>794.02114832000007</v>
      </c>
      <c r="S166" s="130">
        <v>1.1811929400000001</v>
      </c>
      <c r="T166" s="130">
        <v>22.666982729999997</v>
      </c>
      <c r="U166" s="130"/>
      <c r="V166" s="130"/>
    </row>
    <row r="167" spans="1:22">
      <c r="A167" s="8">
        <v>45292</v>
      </c>
      <c r="B167" s="130">
        <v>9543.6429186999994</v>
      </c>
      <c r="C167" s="130">
        <v>5958.3720443700004</v>
      </c>
      <c r="D167" s="130">
        <v>60.537863269999995</v>
      </c>
      <c r="E167" s="130">
        <v>1147.4867205800001</v>
      </c>
      <c r="F167" s="130">
        <v>251.97082714000001</v>
      </c>
      <c r="G167" s="130">
        <v>16.173517729999997</v>
      </c>
      <c r="H167" s="130">
        <v>148.28573298999999</v>
      </c>
      <c r="I167" s="130">
        <v>898.44050929000014</v>
      </c>
      <c r="J167" s="130">
        <v>207.32771302999998</v>
      </c>
      <c r="K167" s="130">
        <v>3.3636741099999998</v>
      </c>
      <c r="L167" s="130">
        <v>86.771011990000005</v>
      </c>
      <c r="M167" s="130">
        <v>0.87226031999999998</v>
      </c>
      <c r="N167" s="130">
        <v>59.005283470000009</v>
      </c>
      <c r="O167" s="130">
        <v>44.958777590000011</v>
      </c>
      <c r="P167" s="130">
        <v>42.357145630000005</v>
      </c>
      <c r="Q167" s="130">
        <v>10.86802571</v>
      </c>
      <c r="R167" s="130">
        <v>580.76162644999999</v>
      </c>
      <c r="S167" s="130">
        <v>0.84169481000000013</v>
      </c>
      <c r="T167" s="130">
        <v>25.248490219999997</v>
      </c>
      <c r="U167" s="130"/>
      <c r="V167" s="130"/>
    </row>
    <row r="168" spans="1:22">
      <c r="A168" s="8">
        <v>45323</v>
      </c>
      <c r="B168" s="130">
        <v>9913.7333673799985</v>
      </c>
      <c r="C168" s="130">
        <v>6491.0717350100003</v>
      </c>
      <c r="D168" s="130">
        <v>58.820340900000005</v>
      </c>
      <c r="E168" s="130">
        <v>1022.38133959</v>
      </c>
      <c r="F168" s="130">
        <v>220.79761001999998</v>
      </c>
      <c r="G168" s="130">
        <v>16.10564338</v>
      </c>
      <c r="H168" s="130">
        <v>108.40764012</v>
      </c>
      <c r="I168" s="130">
        <v>840.14556999999991</v>
      </c>
      <c r="J168" s="130">
        <v>218.10104688999996</v>
      </c>
      <c r="K168" s="130">
        <v>2.9244378200000001</v>
      </c>
      <c r="L168" s="130">
        <v>64.164246969999994</v>
      </c>
      <c r="M168" s="130">
        <v>0.61041076999999999</v>
      </c>
      <c r="N168" s="130">
        <v>52.112300480000002</v>
      </c>
      <c r="O168" s="130">
        <v>44.433465269999992</v>
      </c>
      <c r="P168" s="130">
        <v>42.877094920000005</v>
      </c>
      <c r="Q168" s="130">
        <v>10.49808678</v>
      </c>
      <c r="R168" s="130">
        <v>695.68587284</v>
      </c>
      <c r="S168" s="130">
        <v>0.59242875000000006</v>
      </c>
      <c r="T168" s="130">
        <v>24.004096870000001</v>
      </c>
      <c r="U168" s="130"/>
      <c r="V168" s="130"/>
    </row>
    <row r="169" spans="1:22">
      <c r="A169" s="8">
        <v>45352</v>
      </c>
      <c r="B169" s="130">
        <v>10695.12827426</v>
      </c>
      <c r="C169" s="130">
        <v>7175.5481953199996</v>
      </c>
      <c r="D169" s="130">
        <v>65.086547519999996</v>
      </c>
      <c r="E169" s="130">
        <v>1185.2435498699999</v>
      </c>
      <c r="F169" s="130">
        <v>214.66971810999999</v>
      </c>
      <c r="G169" s="130">
        <v>19.66199027</v>
      </c>
      <c r="H169" s="130">
        <v>99.829483670000002</v>
      </c>
      <c r="I169" s="130">
        <v>739.40582592999999</v>
      </c>
      <c r="J169" s="130">
        <v>198.22009167000002</v>
      </c>
      <c r="K169" s="130">
        <v>3.3497012100000001</v>
      </c>
      <c r="L169" s="130">
        <v>69.968622209999992</v>
      </c>
      <c r="M169" s="130">
        <v>0.63891311000000006</v>
      </c>
      <c r="N169" s="130">
        <v>73.379152860000005</v>
      </c>
      <c r="O169" s="130">
        <v>47.126307930000003</v>
      </c>
      <c r="P169" s="130">
        <v>44.71497772</v>
      </c>
      <c r="Q169" s="130">
        <v>10.947415659999999</v>
      </c>
      <c r="R169" s="130">
        <v>722.05143585999997</v>
      </c>
      <c r="S169" s="130">
        <v>0.6360202399999999</v>
      </c>
      <c r="T169" s="130">
        <v>24.650325100000003</v>
      </c>
      <c r="U169" s="130"/>
      <c r="V169" s="130"/>
    </row>
    <row r="170" spans="1:22">
      <c r="A170" s="8">
        <v>45383</v>
      </c>
      <c r="B170" s="130">
        <v>11091.171909979999</v>
      </c>
      <c r="C170" s="130">
        <v>7412.8340363900006</v>
      </c>
      <c r="D170" s="130">
        <v>63.355832059999997</v>
      </c>
      <c r="E170" s="130">
        <v>1186.56040229</v>
      </c>
      <c r="F170" s="130">
        <v>241.61995542</v>
      </c>
      <c r="G170" s="130">
        <v>18.854854019999998</v>
      </c>
      <c r="H170" s="130">
        <v>94.141862520000004</v>
      </c>
      <c r="I170" s="130">
        <v>861.42086578999999</v>
      </c>
      <c r="J170" s="130">
        <v>227.31448768000001</v>
      </c>
      <c r="K170" s="130">
        <v>2.8362554699999998</v>
      </c>
      <c r="L170" s="130">
        <v>82.047137280000001</v>
      </c>
      <c r="M170" s="130">
        <v>0.82088265000000005</v>
      </c>
      <c r="N170" s="130">
        <v>63.696060670000001</v>
      </c>
      <c r="O170" s="130">
        <v>45.798666179999991</v>
      </c>
      <c r="P170" s="130">
        <v>37.078275730000001</v>
      </c>
      <c r="Q170" s="130">
        <v>11.34380663</v>
      </c>
      <c r="R170" s="130">
        <v>718.51669617000005</v>
      </c>
      <c r="S170" s="130">
        <v>0.75658725000000004</v>
      </c>
      <c r="T170" s="130">
        <v>22.175245780000001</v>
      </c>
      <c r="U170" s="130"/>
      <c r="V170" s="130"/>
    </row>
    <row r="171" spans="1:22">
      <c r="A171" s="8">
        <v>45413</v>
      </c>
      <c r="B171" s="130">
        <v>11991.266427660001</v>
      </c>
      <c r="C171" s="130">
        <v>8234.1855557500003</v>
      </c>
      <c r="D171" s="130">
        <v>67.923704860000001</v>
      </c>
      <c r="E171" s="130">
        <v>1423.2930527799999</v>
      </c>
      <c r="F171" s="130">
        <v>209.62039202999998</v>
      </c>
      <c r="G171" s="130">
        <v>18.676621989999997</v>
      </c>
      <c r="H171" s="130">
        <v>85.176092189999991</v>
      </c>
      <c r="I171" s="130">
        <v>705.96048591999988</v>
      </c>
      <c r="J171" s="130">
        <v>213.2696952</v>
      </c>
      <c r="K171" s="130">
        <v>2.5920673299999994</v>
      </c>
      <c r="L171" s="130">
        <v>57.775814740000001</v>
      </c>
      <c r="M171" s="130">
        <v>0.46754987000000003</v>
      </c>
      <c r="N171" s="130">
        <v>83.67585047</v>
      </c>
      <c r="O171" s="130">
        <v>41.072781910000003</v>
      </c>
      <c r="P171" s="130">
        <v>40.281128580000001</v>
      </c>
      <c r="Q171" s="130">
        <v>11.00125594</v>
      </c>
      <c r="R171" s="130">
        <v>772.96479402999978</v>
      </c>
      <c r="S171" s="130">
        <v>1.3191298499999999</v>
      </c>
      <c r="T171" s="130">
        <v>22.010454219999996</v>
      </c>
      <c r="U171" s="130"/>
      <c r="V171" s="130"/>
    </row>
    <row r="172" spans="1:22">
      <c r="A172" s="8">
        <v>45444</v>
      </c>
      <c r="B172" s="130">
        <v>12461.792929929998</v>
      </c>
      <c r="C172" s="130">
        <v>8597.2572140699995</v>
      </c>
      <c r="D172" s="130">
        <v>67.898353619999995</v>
      </c>
      <c r="E172" s="130">
        <v>1257.8746257700002</v>
      </c>
      <c r="F172" s="130">
        <v>193.21007340000003</v>
      </c>
      <c r="G172" s="130">
        <v>23.335419450000003</v>
      </c>
      <c r="H172" s="130">
        <v>96.934691649999991</v>
      </c>
      <c r="I172" s="130">
        <v>828.74759895</v>
      </c>
      <c r="J172" s="130">
        <v>221.13999207000001</v>
      </c>
      <c r="K172" s="130">
        <v>3.8268621499999997</v>
      </c>
      <c r="L172" s="130">
        <v>71.158020359999995</v>
      </c>
      <c r="M172" s="130">
        <v>0.47694574000000001</v>
      </c>
      <c r="N172" s="130">
        <v>63.801429310000003</v>
      </c>
      <c r="O172" s="130">
        <v>68.068456479999995</v>
      </c>
      <c r="P172" s="130">
        <v>41.582575750000004</v>
      </c>
      <c r="Q172" s="130">
        <v>10.44499252</v>
      </c>
      <c r="R172" s="130">
        <v>893.72510127000021</v>
      </c>
      <c r="S172" s="130">
        <v>0.89760283000000007</v>
      </c>
      <c r="T172" s="130">
        <v>21.41297454</v>
      </c>
      <c r="U172" s="130"/>
      <c r="V172" s="130"/>
    </row>
    <row r="173" spans="1:22">
      <c r="A173" s="8">
        <v>45474</v>
      </c>
      <c r="B173" s="130">
        <v>13212.225683000001</v>
      </c>
      <c r="C173" s="130">
        <v>9011.7948192100012</v>
      </c>
      <c r="D173" s="130">
        <v>67.25774091000001</v>
      </c>
      <c r="E173" s="130">
        <v>1625.1624128200001</v>
      </c>
      <c r="F173" s="130">
        <v>169.78036057</v>
      </c>
      <c r="G173" s="130">
        <v>22.264805849999998</v>
      </c>
      <c r="H173" s="130">
        <v>120.46980431</v>
      </c>
      <c r="I173" s="130">
        <v>868.19568000000004</v>
      </c>
      <c r="J173" s="130">
        <v>187.86689574000002</v>
      </c>
      <c r="K173" s="130">
        <v>7.4911075999999994</v>
      </c>
      <c r="L173" s="130">
        <v>88.85322536000001</v>
      </c>
      <c r="M173" s="130">
        <v>0.67498520000000006</v>
      </c>
      <c r="N173" s="130">
        <v>68.828359700000007</v>
      </c>
      <c r="O173" s="130">
        <v>41.140284089999994</v>
      </c>
      <c r="P173" s="130">
        <v>42.501110159999996</v>
      </c>
      <c r="Q173" s="130">
        <v>10.66432101</v>
      </c>
      <c r="R173" s="130">
        <v>856.12038552000001</v>
      </c>
      <c r="S173" s="130">
        <v>2.4372512500000001</v>
      </c>
      <c r="T173" s="130">
        <v>20.722133699999997</v>
      </c>
      <c r="U173" s="130"/>
      <c r="V173" s="130"/>
    </row>
    <row r="174" spans="1:22">
      <c r="A174" s="8">
        <v>45505</v>
      </c>
      <c r="B174" s="130">
        <v>12677.93494988</v>
      </c>
      <c r="C174" s="130">
        <v>8228.8065674200006</v>
      </c>
      <c r="D174" s="130">
        <v>69.563079430000002</v>
      </c>
      <c r="E174" s="130">
        <v>1665.4966668699999</v>
      </c>
      <c r="F174" s="130">
        <v>174.26203956999998</v>
      </c>
      <c r="G174" s="130">
        <v>19.70641067</v>
      </c>
      <c r="H174" s="130">
        <v>137.23978459</v>
      </c>
      <c r="I174" s="130">
        <v>1010.74553193</v>
      </c>
      <c r="J174" s="130">
        <v>200.78686540999996</v>
      </c>
      <c r="K174" s="130">
        <v>8.3201643399999998</v>
      </c>
      <c r="L174" s="130">
        <v>83.984834629999995</v>
      </c>
      <c r="M174" s="130">
        <v>0.58705728999999995</v>
      </c>
      <c r="N174" s="130">
        <v>68.138582630000002</v>
      </c>
      <c r="O174" s="130">
        <v>41.678588220000002</v>
      </c>
      <c r="P174" s="130">
        <v>44.270069640000003</v>
      </c>
      <c r="Q174" s="130">
        <v>14.127193249999999</v>
      </c>
      <c r="R174" s="130">
        <v>889.93218435999995</v>
      </c>
      <c r="S174" s="130">
        <v>0.91374434999999998</v>
      </c>
      <c r="T174" s="130">
        <v>19.375585279999999</v>
      </c>
      <c r="U174" s="130"/>
      <c r="V174" s="130"/>
    </row>
    <row r="175" spans="1:22">
      <c r="A175" s="8">
        <v>45536</v>
      </c>
      <c r="B175" s="130">
        <v>11990.868453090001</v>
      </c>
      <c r="C175" s="130">
        <v>7698.8526105500005</v>
      </c>
      <c r="D175" s="130">
        <v>67.406036830000005</v>
      </c>
      <c r="E175" s="130">
        <v>1667.72259859</v>
      </c>
      <c r="F175" s="130">
        <v>182.29393226999997</v>
      </c>
      <c r="G175" s="130">
        <v>17.899612739999998</v>
      </c>
      <c r="H175" s="130">
        <v>112.50095694999999</v>
      </c>
      <c r="I175" s="130">
        <v>917.34476068000004</v>
      </c>
      <c r="J175" s="130">
        <v>167.46263683999999</v>
      </c>
      <c r="K175" s="130">
        <v>7.3012167399999992</v>
      </c>
      <c r="L175" s="130">
        <v>83.293496199999993</v>
      </c>
      <c r="M175" s="130">
        <v>0.52058565999999995</v>
      </c>
      <c r="N175" s="130">
        <v>84.022736730000005</v>
      </c>
      <c r="O175" s="130">
        <v>38.701637460000001</v>
      </c>
      <c r="P175" s="130">
        <v>42.157340079999997</v>
      </c>
      <c r="Q175" s="130">
        <v>16.86329945</v>
      </c>
      <c r="R175" s="130">
        <v>865.82861807999996</v>
      </c>
      <c r="S175" s="130">
        <v>0.96389054000000007</v>
      </c>
      <c r="T175" s="130">
        <v>19.732486699999999</v>
      </c>
      <c r="U175" s="130"/>
      <c r="V175" s="130"/>
    </row>
    <row r="176" spans="1:22">
      <c r="A176" s="8">
        <v>45566</v>
      </c>
      <c r="B176" s="130">
        <v>11631.52796141</v>
      </c>
      <c r="C176" s="130">
        <v>7554.0416482099999</v>
      </c>
      <c r="D176" s="130">
        <v>73.107859540000007</v>
      </c>
      <c r="E176" s="130">
        <v>1554.2292289899999</v>
      </c>
      <c r="F176" s="130">
        <v>203.96512071999999</v>
      </c>
      <c r="G176" s="130">
        <v>17.48346244</v>
      </c>
      <c r="H176" s="130">
        <v>133.65551081000001</v>
      </c>
      <c r="I176" s="130">
        <v>818.76380153000002</v>
      </c>
      <c r="J176" s="130">
        <v>154.39720089999997</v>
      </c>
      <c r="K176" s="130">
        <v>6.2028707600000006</v>
      </c>
      <c r="L176" s="130">
        <v>72.870883269999993</v>
      </c>
      <c r="M176" s="130">
        <v>0.90170041000000001</v>
      </c>
      <c r="N176" s="130">
        <v>70.791322499999993</v>
      </c>
      <c r="O176" s="130">
        <v>40.855731040000002</v>
      </c>
      <c r="P176" s="130">
        <v>44.814487910000004</v>
      </c>
      <c r="Q176" s="130">
        <v>18.665496149999999</v>
      </c>
      <c r="R176" s="130">
        <v>847.01645857999995</v>
      </c>
      <c r="S176" s="130">
        <v>1.03622558</v>
      </c>
      <c r="T176" s="130">
        <v>18.728952069999998</v>
      </c>
      <c r="U176" s="130"/>
      <c r="V176" s="130"/>
    </row>
    <row r="177" spans="1:22">
      <c r="A177" s="8">
        <v>45597</v>
      </c>
      <c r="B177" s="130">
        <v>11534.140986180002</v>
      </c>
      <c r="C177" s="130">
        <v>7554.2769420099994</v>
      </c>
      <c r="D177" s="130">
        <v>74.898087750000002</v>
      </c>
      <c r="E177" s="130">
        <v>1354.7254193700001</v>
      </c>
      <c r="F177" s="130">
        <v>228.53969799000001</v>
      </c>
      <c r="G177" s="130">
        <v>19.10167375</v>
      </c>
      <c r="H177" s="130">
        <v>127.01760783</v>
      </c>
      <c r="I177" s="130">
        <v>860.61653750999994</v>
      </c>
      <c r="J177" s="130">
        <v>182.54301341000001</v>
      </c>
      <c r="K177" s="130">
        <v>7.7856277</v>
      </c>
      <c r="L177" s="130">
        <v>62.08942261</v>
      </c>
      <c r="M177" s="130">
        <v>1.39813253</v>
      </c>
      <c r="N177" s="130">
        <v>75.102053520000013</v>
      </c>
      <c r="O177" s="130">
        <v>46.16879282</v>
      </c>
      <c r="P177" s="130">
        <v>45.01305842</v>
      </c>
      <c r="Q177" s="130">
        <v>16.73268431</v>
      </c>
      <c r="R177" s="130">
        <v>855.35551710999994</v>
      </c>
      <c r="S177" s="130">
        <v>0.69223210000000002</v>
      </c>
      <c r="T177" s="130">
        <v>22.084485439999998</v>
      </c>
      <c r="U177" s="130"/>
      <c r="V177" s="130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7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9" customWidth="1"/>
    <col min="32" max="16384" width="9.109375" style="19"/>
  </cols>
  <sheetData>
    <row r="1" spans="1:31">
      <c r="A1" s="17" t="s">
        <v>131</v>
      </c>
      <c r="B1" s="10"/>
    </row>
    <row r="2" spans="1:31" ht="5.25" customHeight="1"/>
    <row r="3" spans="1:31" ht="27.75" customHeight="1">
      <c r="A3" s="215" t="s">
        <v>107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31" ht="12.75" customHeight="1">
      <c r="A4" s="12" t="s">
        <v>130</v>
      </c>
    </row>
    <row r="5" spans="1:31" ht="12.75" customHeight="1">
      <c r="A5" s="13" t="s">
        <v>53</v>
      </c>
    </row>
    <row r="6" spans="1:31" s="20" customFormat="1" ht="12.75" customHeight="1">
      <c r="A6" s="194" t="s">
        <v>0</v>
      </c>
      <c r="B6" s="183" t="s">
        <v>15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1"/>
    </row>
    <row r="7" spans="1:31" s="20" customFormat="1" ht="12.75" customHeight="1">
      <c r="A7" s="195"/>
      <c r="B7" s="183"/>
      <c r="C7" s="245" t="s">
        <v>69</v>
      </c>
      <c r="D7" s="245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  <c r="T7" s="197" t="s">
        <v>195</v>
      </c>
      <c r="U7" s="197"/>
      <c r="V7" s="197"/>
      <c r="W7" s="244"/>
      <c r="X7" s="244"/>
      <c r="Y7" s="244"/>
      <c r="Z7" s="197" t="s">
        <v>196</v>
      </c>
      <c r="AA7" s="197"/>
      <c r="AB7" s="197"/>
      <c r="AC7" s="244"/>
      <c r="AD7" s="244"/>
      <c r="AE7" s="244"/>
    </row>
    <row r="8" spans="1:31" s="20" customFormat="1" ht="88.5" customHeight="1">
      <c r="A8" s="196"/>
      <c r="B8" s="183"/>
      <c r="C8" s="245"/>
      <c r="D8" s="245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  <c r="T8" s="157" t="s">
        <v>13</v>
      </c>
      <c r="U8" s="157" t="s">
        <v>69</v>
      </c>
      <c r="V8" s="157" t="s">
        <v>6</v>
      </c>
      <c r="W8" s="157" t="s">
        <v>10</v>
      </c>
      <c r="X8" s="157" t="s">
        <v>11</v>
      </c>
      <c r="Y8" s="157" t="s">
        <v>12</v>
      </c>
      <c r="Z8" s="157" t="s">
        <v>13</v>
      </c>
      <c r="AA8" s="157" t="s">
        <v>69</v>
      </c>
      <c r="AB8" s="157" t="s">
        <v>6</v>
      </c>
      <c r="AC8" s="157" t="s">
        <v>10</v>
      </c>
      <c r="AD8" s="157" t="s">
        <v>11</v>
      </c>
      <c r="AE8" s="157" t="s">
        <v>12</v>
      </c>
    </row>
    <row r="9" spans="1:31" s="20" customFormat="1" hidden="1">
      <c r="A9" s="116"/>
      <c r="B9" s="115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</row>
    <row r="10" spans="1:31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6">
        <v>20</v>
      </c>
      <c r="U10" s="158">
        <v>21</v>
      </c>
      <c r="V10" s="156">
        <v>22</v>
      </c>
      <c r="W10" s="158">
        <v>23</v>
      </c>
      <c r="X10" s="156">
        <v>24</v>
      </c>
      <c r="Y10" s="158">
        <v>25</v>
      </c>
      <c r="Z10" s="156">
        <v>20</v>
      </c>
      <c r="AA10" s="158">
        <v>21</v>
      </c>
      <c r="AB10" s="156">
        <v>22</v>
      </c>
      <c r="AC10" s="158">
        <v>23</v>
      </c>
      <c r="AD10" s="156">
        <v>24</v>
      </c>
      <c r="AE10" s="158">
        <v>25</v>
      </c>
    </row>
    <row r="11" spans="1:31" ht="15" hidden="1" customHeight="1" outlineLevel="1">
      <c r="A11" s="8">
        <v>40544</v>
      </c>
      <c r="B11" s="48">
        <v>17.319800000000001</v>
      </c>
      <c r="C11" s="48">
        <v>17.536000000000001</v>
      </c>
      <c r="D11" s="48">
        <v>17.2165</v>
      </c>
      <c r="E11" s="48">
        <v>18.008700000000001</v>
      </c>
      <c r="F11" s="48">
        <v>14.6388</v>
      </c>
      <c r="G11" s="48">
        <v>17.2897</v>
      </c>
      <c r="H11" s="48">
        <v>18.098099999999999</v>
      </c>
      <c r="I11" s="48">
        <v>17.832799999999999</v>
      </c>
      <c r="J11" s="48">
        <v>18.240300000000001</v>
      </c>
      <c r="K11" s="48">
        <v>18.3688</v>
      </c>
      <c r="L11" s="48">
        <v>17.706499999999998</v>
      </c>
      <c r="M11" s="48">
        <v>17.2897</v>
      </c>
      <c r="N11" s="48">
        <v>11.36</v>
      </c>
      <c r="O11" s="48">
        <v>11.2226</v>
      </c>
      <c r="P11" s="48">
        <v>11.379799999999999</v>
      </c>
      <c r="Q11" s="48">
        <v>9.9685000000000006</v>
      </c>
      <c r="R11" s="48">
        <v>11.7597</v>
      </c>
      <c r="S11" s="48">
        <v>0</v>
      </c>
      <c r="T11" s="161" t="s">
        <v>188</v>
      </c>
      <c r="U11" s="161" t="s">
        <v>188</v>
      </c>
      <c r="V11" s="161" t="s">
        <v>188</v>
      </c>
      <c r="W11" s="161" t="s">
        <v>188</v>
      </c>
      <c r="X11" s="161" t="s">
        <v>188</v>
      </c>
      <c r="Y11" s="161" t="s">
        <v>188</v>
      </c>
      <c r="Z11" s="161" t="s">
        <v>188</v>
      </c>
      <c r="AA11" s="161" t="s">
        <v>188</v>
      </c>
      <c r="AB11" s="161" t="s">
        <v>188</v>
      </c>
      <c r="AC11" s="161" t="s">
        <v>188</v>
      </c>
      <c r="AD11" s="161" t="s">
        <v>188</v>
      </c>
      <c r="AE11" s="161" t="s">
        <v>188</v>
      </c>
    </row>
    <row r="12" spans="1:31" hidden="1" outlineLevel="1">
      <c r="A12" s="8">
        <v>40575</v>
      </c>
      <c r="B12" s="48">
        <v>16.2819</v>
      </c>
      <c r="C12" s="48">
        <v>17.049499999999998</v>
      </c>
      <c r="D12" s="48">
        <v>16.105699999999999</v>
      </c>
      <c r="E12" s="48">
        <v>15.1692</v>
      </c>
      <c r="F12" s="48">
        <v>17.913499999999999</v>
      </c>
      <c r="G12" s="48">
        <v>17.458500000000001</v>
      </c>
      <c r="H12" s="48">
        <v>18.0487</v>
      </c>
      <c r="I12" s="48">
        <v>17.706900000000001</v>
      </c>
      <c r="J12" s="48">
        <v>18.150099999999998</v>
      </c>
      <c r="K12" s="48">
        <v>18.027699999999999</v>
      </c>
      <c r="L12" s="48">
        <v>18.3018</v>
      </c>
      <c r="M12" s="48">
        <v>17.458500000000001</v>
      </c>
      <c r="N12" s="48">
        <v>11.422599999999999</v>
      </c>
      <c r="O12" s="48">
        <v>11.2226</v>
      </c>
      <c r="P12" s="48">
        <v>11.437900000000001</v>
      </c>
      <c r="Q12" s="48">
        <v>11.501799999999999</v>
      </c>
      <c r="R12" s="48">
        <v>10.315300000000001</v>
      </c>
      <c r="S12" s="48">
        <v>0</v>
      </c>
      <c r="T12" s="161" t="s">
        <v>188</v>
      </c>
      <c r="U12" s="161" t="s">
        <v>188</v>
      </c>
      <c r="V12" s="161" t="s">
        <v>188</v>
      </c>
      <c r="W12" s="161" t="s">
        <v>188</v>
      </c>
      <c r="X12" s="161" t="s">
        <v>188</v>
      </c>
      <c r="Y12" s="161" t="s">
        <v>188</v>
      </c>
      <c r="Z12" s="161" t="s">
        <v>188</v>
      </c>
      <c r="AA12" s="161" t="s">
        <v>188</v>
      </c>
      <c r="AB12" s="161" t="s">
        <v>188</v>
      </c>
      <c r="AC12" s="161" t="s">
        <v>188</v>
      </c>
      <c r="AD12" s="161" t="s">
        <v>188</v>
      </c>
      <c r="AE12" s="161" t="s">
        <v>188</v>
      </c>
    </row>
    <row r="13" spans="1:31" hidden="1" outlineLevel="1">
      <c r="A13" s="8">
        <v>40603</v>
      </c>
      <c r="B13" s="48">
        <v>18.136199999999999</v>
      </c>
      <c r="C13" s="48">
        <v>18.6035</v>
      </c>
      <c r="D13" s="48">
        <v>18.084</v>
      </c>
      <c r="E13" s="48">
        <v>17.842099999999999</v>
      </c>
      <c r="F13" s="48">
        <v>18.4224</v>
      </c>
      <c r="G13" s="48">
        <v>18.48</v>
      </c>
      <c r="H13" s="48">
        <v>18.698799999999999</v>
      </c>
      <c r="I13" s="48">
        <v>19.175000000000001</v>
      </c>
      <c r="J13" s="48">
        <v>18.645199999999999</v>
      </c>
      <c r="K13" s="48">
        <v>18.737400000000001</v>
      </c>
      <c r="L13" s="48">
        <v>18.531600000000001</v>
      </c>
      <c r="M13" s="48">
        <v>18.48</v>
      </c>
      <c r="N13" s="48">
        <v>11.3935</v>
      </c>
      <c r="O13" s="48">
        <v>11.2226</v>
      </c>
      <c r="P13" s="48">
        <v>11.411199999999999</v>
      </c>
      <c r="Q13" s="48">
        <v>11.4056</v>
      </c>
      <c r="R13" s="48">
        <v>11.476100000000001</v>
      </c>
      <c r="S13" s="48">
        <v>0</v>
      </c>
      <c r="T13" s="161" t="s">
        <v>188</v>
      </c>
      <c r="U13" s="161" t="s">
        <v>188</v>
      </c>
      <c r="V13" s="161" t="s">
        <v>188</v>
      </c>
      <c r="W13" s="161" t="s">
        <v>188</v>
      </c>
      <c r="X13" s="161" t="s">
        <v>188</v>
      </c>
      <c r="Y13" s="161" t="s">
        <v>188</v>
      </c>
      <c r="Z13" s="161" t="s">
        <v>188</v>
      </c>
      <c r="AA13" s="161" t="s">
        <v>188</v>
      </c>
      <c r="AB13" s="161" t="s">
        <v>188</v>
      </c>
      <c r="AC13" s="161" t="s">
        <v>188</v>
      </c>
      <c r="AD13" s="161" t="s">
        <v>188</v>
      </c>
      <c r="AE13" s="161" t="s">
        <v>188</v>
      </c>
    </row>
    <row r="14" spans="1:31" hidden="1" outlineLevel="1">
      <c r="A14" s="8">
        <v>40634</v>
      </c>
      <c r="B14" s="48">
        <v>12.4779</v>
      </c>
      <c r="C14" s="48">
        <v>18.245699999999999</v>
      </c>
      <c r="D14" s="48">
        <v>12.222200000000001</v>
      </c>
      <c r="E14" s="48">
        <v>18.061699999999998</v>
      </c>
      <c r="F14" s="48">
        <v>10.922800000000001</v>
      </c>
      <c r="G14" s="48">
        <v>17.250499999999999</v>
      </c>
      <c r="H14" s="48">
        <v>18.8932</v>
      </c>
      <c r="I14" s="48">
        <v>18.7484</v>
      </c>
      <c r="J14" s="48">
        <v>18.922699999999999</v>
      </c>
      <c r="K14" s="48">
        <v>18.834800000000001</v>
      </c>
      <c r="L14" s="48">
        <v>19.333600000000001</v>
      </c>
      <c r="M14" s="48">
        <v>17.250499999999999</v>
      </c>
      <c r="N14" s="48">
        <v>10.5197</v>
      </c>
      <c r="O14" s="48">
        <v>11.2226</v>
      </c>
      <c r="P14" s="48">
        <v>10.517099999999999</v>
      </c>
      <c r="Q14" s="48">
        <v>11</v>
      </c>
      <c r="R14" s="48">
        <v>10.506</v>
      </c>
      <c r="S14" s="48">
        <v>0</v>
      </c>
      <c r="T14" s="161" t="s">
        <v>188</v>
      </c>
      <c r="U14" s="161" t="s">
        <v>188</v>
      </c>
      <c r="V14" s="161" t="s">
        <v>188</v>
      </c>
      <c r="W14" s="161" t="s">
        <v>188</v>
      </c>
      <c r="X14" s="161" t="s">
        <v>188</v>
      </c>
      <c r="Y14" s="161" t="s">
        <v>188</v>
      </c>
      <c r="Z14" s="161" t="s">
        <v>188</v>
      </c>
      <c r="AA14" s="161" t="s">
        <v>188</v>
      </c>
      <c r="AB14" s="161" t="s">
        <v>188</v>
      </c>
      <c r="AC14" s="161" t="s">
        <v>188</v>
      </c>
      <c r="AD14" s="161" t="s">
        <v>188</v>
      </c>
      <c r="AE14" s="161" t="s">
        <v>188</v>
      </c>
    </row>
    <row r="15" spans="1:31" hidden="1" outlineLevel="1">
      <c r="A15" s="8">
        <v>40664</v>
      </c>
      <c r="B15" s="48">
        <v>16.269600000000001</v>
      </c>
      <c r="C15" s="48">
        <v>18.0091</v>
      </c>
      <c r="D15" s="48">
        <v>15.8043</v>
      </c>
      <c r="E15" s="48">
        <v>18.264900000000001</v>
      </c>
      <c r="F15" s="48">
        <v>13.302300000000001</v>
      </c>
      <c r="G15" s="48">
        <v>17.250499999999999</v>
      </c>
      <c r="H15" s="48">
        <v>18.3096</v>
      </c>
      <c r="I15" s="48">
        <v>18.2636</v>
      </c>
      <c r="J15" s="48">
        <v>18.327200000000001</v>
      </c>
      <c r="K15" s="48">
        <v>18.265499999999999</v>
      </c>
      <c r="L15" s="48">
        <v>18.519600000000001</v>
      </c>
      <c r="M15" s="48">
        <v>17.250499999999999</v>
      </c>
      <c r="N15" s="48">
        <v>10.6547</v>
      </c>
      <c r="O15" s="48">
        <v>11.386799999999999</v>
      </c>
      <c r="P15" s="48">
        <v>10.6326</v>
      </c>
      <c r="Q15" s="48">
        <v>18.170200000000001</v>
      </c>
      <c r="R15" s="48">
        <v>10.5497</v>
      </c>
      <c r="S15" s="48">
        <v>0</v>
      </c>
      <c r="T15" s="161" t="s">
        <v>188</v>
      </c>
      <c r="U15" s="161" t="s">
        <v>188</v>
      </c>
      <c r="V15" s="161" t="s">
        <v>188</v>
      </c>
      <c r="W15" s="161" t="s">
        <v>188</v>
      </c>
      <c r="X15" s="161" t="s">
        <v>188</v>
      </c>
      <c r="Y15" s="161" t="s">
        <v>188</v>
      </c>
      <c r="Z15" s="161" t="s">
        <v>188</v>
      </c>
      <c r="AA15" s="161" t="s">
        <v>188</v>
      </c>
      <c r="AB15" s="161" t="s">
        <v>188</v>
      </c>
      <c r="AC15" s="161" t="s">
        <v>188</v>
      </c>
      <c r="AD15" s="161" t="s">
        <v>188</v>
      </c>
      <c r="AE15" s="161" t="s">
        <v>188</v>
      </c>
    </row>
    <row r="16" spans="1:31" hidden="1" outlineLevel="1">
      <c r="A16" s="8">
        <v>40695</v>
      </c>
      <c r="B16" s="48">
        <v>15.9543</v>
      </c>
      <c r="C16" s="48">
        <v>18.0322</v>
      </c>
      <c r="D16" s="48">
        <v>15.607200000000001</v>
      </c>
      <c r="E16" s="48">
        <v>17.751799999999999</v>
      </c>
      <c r="F16" s="48">
        <v>14.4307</v>
      </c>
      <c r="G16" s="48">
        <v>17.356200000000001</v>
      </c>
      <c r="H16" s="48">
        <v>17.977799999999998</v>
      </c>
      <c r="I16" s="48">
        <v>18.154699999999998</v>
      </c>
      <c r="J16" s="48">
        <v>17.934899999999999</v>
      </c>
      <c r="K16" s="48">
        <v>18.0047</v>
      </c>
      <c r="L16" s="48">
        <v>17.9024</v>
      </c>
      <c r="M16" s="48">
        <v>17.356200000000001</v>
      </c>
      <c r="N16" s="48">
        <v>10.734400000000001</v>
      </c>
      <c r="O16" s="48">
        <v>11.1922</v>
      </c>
      <c r="P16" s="48">
        <v>10.7302</v>
      </c>
      <c r="Q16" s="48">
        <v>14.249000000000001</v>
      </c>
      <c r="R16" s="48">
        <v>10.463800000000001</v>
      </c>
      <c r="S16" s="48">
        <v>0</v>
      </c>
      <c r="T16" s="161" t="s">
        <v>188</v>
      </c>
      <c r="U16" s="161" t="s">
        <v>188</v>
      </c>
      <c r="V16" s="161" t="s">
        <v>188</v>
      </c>
      <c r="W16" s="161" t="s">
        <v>188</v>
      </c>
      <c r="X16" s="161" t="s">
        <v>188</v>
      </c>
      <c r="Y16" s="161" t="s">
        <v>188</v>
      </c>
      <c r="Z16" s="161" t="s">
        <v>188</v>
      </c>
      <c r="AA16" s="161" t="s">
        <v>188</v>
      </c>
      <c r="AB16" s="161" t="s">
        <v>188</v>
      </c>
      <c r="AC16" s="161" t="s">
        <v>188</v>
      </c>
      <c r="AD16" s="161" t="s">
        <v>188</v>
      </c>
      <c r="AE16" s="161" t="s">
        <v>188</v>
      </c>
    </row>
    <row r="17" spans="1:31" hidden="1" outlineLevel="1">
      <c r="A17" s="8">
        <v>40725</v>
      </c>
      <c r="B17" s="48">
        <v>16.068300000000001</v>
      </c>
      <c r="C17" s="48">
        <v>17.518000000000001</v>
      </c>
      <c r="D17" s="48">
        <v>15.642200000000001</v>
      </c>
      <c r="E17" s="48">
        <v>17.627400000000002</v>
      </c>
      <c r="F17" s="48">
        <v>14.370799999999999</v>
      </c>
      <c r="G17" s="48">
        <v>17.250499999999999</v>
      </c>
      <c r="H17" s="48">
        <v>17.521999999999998</v>
      </c>
      <c r="I17" s="48">
        <v>17.560500000000001</v>
      </c>
      <c r="J17" s="48">
        <v>17.5062</v>
      </c>
      <c r="K17" s="48">
        <v>18.040400000000002</v>
      </c>
      <c r="L17" s="48">
        <v>16.991700000000002</v>
      </c>
      <c r="M17" s="48">
        <v>17.250499999999999</v>
      </c>
      <c r="N17" s="48">
        <v>11.0337</v>
      </c>
      <c r="O17" s="48">
        <v>11.1922</v>
      </c>
      <c r="P17" s="48">
        <v>11.0326</v>
      </c>
      <c r="Q17" s="48">
        <v>13.9153</v>
      </c>
      <c r="R17" s="48">
        <v>10.584199999999999</v>
      </c>
      <c r="S17" s="48">
        <v>0</v>
      </c>
      <c r="T17" s="161" t="s">
        <v>188</v>
      </c>
      <c r="U17" s="161" t="s">
        <v>188</v>
      </c>
      <c r="V17" s="161" t="s">
        <v>188</v>
      </c>
      <c r="W17" s="161" t="s">
        <v>188</v>
      </c>
      <c r="X17" s="161" t="s">
        <v>188</v>
      </c>
      <c r="Y17" s="161" t="s">
        <v>188</v>
      </c>
      <c r="Z17" s="161" t="s">
        <v>188</v>
      </c>
      <c r="AA17" s="161" t="s">
        <v>188</v>
      </c>
      <c r="AB17" s="161" t="s">
        <v>188</v>
      </c>
      <c r="AC17" s="161" t="s">
        <v>188</v>
      </c>
      <c r="AD17" s="161" t="s">
        <v>188</v>
      </c>
      <c r="AE17" s="161" t="s">
        <v>188</v>
      </c>
    </row>
    <row r="18" spans="1:31" hidden="1" outlineLevel="1">
      <c r="A18" s="8">
        <v>40756</v>
      </c>
      <c r="B18" s="48">
        <v>16.246700000000001</v>
      </c>
      <c r="C18" s="48">
        <v>17.329799999999999</v>
      </c>
      <c r="D18" s="48">
        <v>15.9932</v>
      </c>
      <c r="E18" s="48">
        <v>16.473299999999998</v>
      </c>
      <c r="F18" s="48">
        <v>15.020799999999999</v>
      </c>
      <c r="G18" s="48">
        <v>17.250499999999999</v>
      </c>
      <c r="H18" s="48">
        <v>17.363299999999999</v>
      </c>
      <c r="I18" s="48">
        <v>17.492799999999999</v>
      </c>
      <c r="J18" s="48">
        <v>17.323499999999999</v>
      </c>
      <c r="K18" s="48">
        <v>17.228100000000001</v>
      </c>
      <c r="L18" s="48">
        <v>17.607399999999998</v>
      </c>
      <c r="M18" s="48">
        <v>17.250499999999999</v>
      </c>
      <c r="N18" s="48">
        <v>12.148</v>
      </c>
      <c r="O18" s="48">
        <v>11.1922</v>
      </c>
      <c r="P18" s="48">
        <v>12.170400000000001</v>
      </c>
      <c r="Q18" s="48">
        <v>12.7492</v>
      </c>
      <c r="R18" s="48">
        <v>11.728199999999999</v>
      </c>
      <c r="S18" s="48">
        <v>0</v>
      </c>
      <c r="T18" s="161" t="s">
        <v>188</v>
      </c>
      <c r="U18" s="161" t="s">
        <v>188</v>
      </c>
      <c r="V18" s="161" t="s">
        <v>188</v>
      </c>
      <c r="W18" s="161" t="s">
        <v>188</v>
      </c>
      <c r="X18" s="161" t="s">
        <v>188</v>
      </c>
      <c r="Y18" s="161" t="s">
        <v>188</v>
      </c>
      <c r="Z18" s="161" t="s">
        <v>188</v>
      </c>
      <c r="AA18" s="161" t="s">
        <v>188</v>
      </c>
      <c r="AB18" s="161" t="s">
        <v>188</v>
      </c>
      <c r="AC18" s="161" t="s">
        <v>188</v>
      </c>
      <c r="AD18" s="161" t="s">
        <v>188</v>
      </c>
      <c r="AE18" s="161" t="s">
        <v>188</v>
      </c>
    </row>
    <row r="19" spans="1:31" hidden="1" outlineLevel="1">
      <c r="A19" s="8">
        <v>40787</v>
      </c>
      <c r="B19" s="48">
        <v>14.736599999999999</v>
      </c>
      <c r="C19" s="48">
        <v>17.136199999999999</v>
      </c>
      <c r="D19" s="48">
        <v>14.331</v>
      </c>
      <c r="E19" s="48">
        <v>16.770600000000002</v>
      </c>
      <c r="F19" s="48">
        <v>13.232799999999999</v>
      </c>
      <c r="G19" s="48">
        <v>17.988800000000001</v>
      </c>
      <c r="H19" s="48">
        <v>17.621700000000001</v>
      </c>
      <c r="I19" s="48">
        <v>17.169</v>
      </c>
      <c r="J19" s="48">
        <v>17.769400000000001</v>
      </c>
      <c r="K19" s="48">
        <v>17.067399999999999</v>
      </c>
      <c r="L19" s="48">
        <v>18.6676</v>
      </c>
      <c r="M19" s="48">
        <v>17.988800000000001</v>
      </c>
      <c r="N19" s="48">
        <v>10.677300000000001</v>
      </c>
      <c r="O19" s="48">
        <v>11.1922</v>
      </c>
      <c r="P19" s="48">
        <v>10.676299999999999</v>
      </c>
      <c r="Q19" s="48">
        <v>12.2408</v>
      </c>
      <c r="R19" s="48">
        <v>10.6129</v>
      </c>
      <c r="S19" s="48">
        <v>0</v>
      </c>
      <c r="T19" s="161" t="s">
        <v>188</v>
      </c>
      <c r="U19" s="161" t="s">
        <v>188</v>
      </c>
      <c r="V19" s="161" t="s">
        <v>188</v>
      </c>
      <c r="W19" s="161" t="s">
        <v>188</v>
      </c>
      <c r="X19" s="161" t="s">
        <v>188</v>
      </c>
      <c r="Y19" s="161" t="s">
        <v>188</v>
      </c>
      <c r="Z19" s="161" t="s">
        <v>188</v>
      </c>
      <c r="AA19" s="161" t="s">
        <v>188</v>
      </c>
      <c r="AB19" s="161" t="s">
        <v>188</v>
      </c>
      <c r="AC19" s="161" t="s">
        <v>188</v>
      </c>
      <c r="AD19" s="161" t="s">
        <v>188</v>
      </c>
      <c r="AE19" s="161" t="s">
        <v>188</v>
      </c>
    </row>
    <row r="20" spans="1:31" hidden="1" outlineLevel="1">
      <c r="A20" s="8">
        <v>40817</v>
      </c>
      <c r="B20" s="48">
        <v>15.6013</v>
      </c>
      <c r="C20" s="48">
        <v>17.477499999999999</v>
      </c>
      <c r="D20" s="48">
        <v>15.2492</v>
      </c>
      <c r="E20" s="48">
        <v>15.139099999999999</v>
      </c>
      <c r="F20" s="48">
        <v>15.355</v>
      </c>
      <c r="G20" s="48">
        <v>15.275399999999999</v>
      </c>
      <c r="H20" s="48">
        <v>16.770399999999999</v>
      </c>
      <c r="I20" s="48">
        <v>17.585000000000001</v>
      </c>
      <c r="J20" s="48">
        <v>16.578900000000001</v>
      </c>
      <c r="K20" s="48">
        <v>15.720599999999999</v>
      </c>
      <c r="L20" s="48">
        <v>17.688700000000001</v>
      </c>
      <c r="M20" s="48">
        <v>15.275399999999999</v>
      </c>
      <c r="N20" s="48">
        <v>10.4057</v>
      </c>
      <c r="O20" s="48">
        <v>11.2262</v>
      </c>
      <c r="P20" s="48">
        <v>10.393599999999999</v>
      </c>
      <c r="Q20" s="48">
        <v>10.0434</v>
      </c>
      <c r="R20" s="48">
        <v>10.5</v>
      </c>
      <c r="S20" s="48">
        <v>0</v>
      </c>
      <c r="T20" s="161" t="s">
        <v>188</v>
      </c>
      <c r="U20" s="161" t="s">
        <v>188</v>
      </c>
      <c r="V20" s="161" t="s">
        <v>188</v>
      </c>
      <c r="W20" s="161" t="s">
        <v>188</v>
      </c>
      <c r="X20" s="161" t="s">
        <v>188</v>
      </c>
      <c r="Y20" s="161" t="s">
        <v>188</v>
      </c>
      <c r="Z20" s="161" t="s">
        <v>188</v>
      </c>
      <c r="AA20" s="161" t="s">
        <v>188</v>
      </c>
      <c r="AB20" s="161" t="s">
        <v>188</v>
      </c>
      <c r="AC20" s="161" t="s">
        <v>188</v>
      </c>
      <c r="AD20" s="161" t="s">
        <v>188</v>
      </c>
      <c r="AE20" s="161" t="s">
        <v>188</v>
      </c>
    </row>
    <row r="21" spans="1:31" hidden="1" outlineLevel="1">
      <c r="A21" s="8">
        <v>40848</v>
      </c>
      <c r="B21" s="48">
        <v>16.171800000000001</v>
      </c>
      <c r="C21" s="48">
        <v>16.492100000000001</v>
      </c>
      <c r="D21" s="48">
        <v>16.0669</v>
      </c>
      <c r="E21" s="48">
        <v>16.952400000000001</v>
      </c>
      <c r="F21" s="48">
        <v>14.616099999999999</v>
      </c>
      <c r="G21" s="48">
        <v>18.362500000000001</v>
      </c>
      <c r="H21" s="48">
        <v>17.542400000000001</v>
      </c>
      <c r="I21" s="48">
        <v>16.5688</v>
      </c>
      <c r="J21" s="48">
        <v>17.9742</v>
      </c>
      <c r="K21" s="48">
        <v>17.6433</v>
      </c>
      <c r="L21" s="48">
        <v>18.944800000000001</v>
      </c>
      <c r="M21" s="48">
        <v>18.362500000000001</v>
      </c>
      <c r="N21" s="48">
        <v>10.921200000000001</v>
      </c>
      <c r="O21" s="48">
        <v>10.1051</v>
      </c>
      <c r="P21" s="48">
        <v>10.9329</v>
      </c>
      <c r="Q21" s="48">
        <v>11.734</v>
      </c>
      <c r="R21" s="48">
        <v>10.644600000000001</v>
      </c>
      <c r="S21" s="48">
        <v>0</v>
      </c>
      <c r="T21" s="161" t="s">
        <v>188</v>
      </c>
      <c r="U21" s="161" t="s">
        <v>188</v>
      </c>
      <c r="V21" s="161" t="s">
        <v>188</v>
      </c>
      <c r="W21" s="161" t="s">
        <v>188</v>
      </c>
      <c r="X21" s="161" t="s">
        <v>188</v>
      </c>
      <c r="Y21" s="161" t="s">
        <v>188</v>
      </c>
      <c r="Z21" s="161" t="s">
        <v>188</v>
      </c>
      <c r="AA21" s="161" t="s">
        <v>188</v>
      </c>
      <c r="AB21" s="161" t="s">
        <v>188</v>
      </c>
      <c r="AC21" s="161" t="s">
        <v>188</v>
      </c>
      <c r="AD21" s="161" t="s">
        <v>188</v>
      </c>
      <c r="AE21" s="161" t="s">
        <v>188</v>
      </c>
    </row>
    <row r="22" spans="1:31" hidden="1" outlineLevel="1">
      <c r="A22" s="8">
        <v>40878</v>
      </c>
      <c r="B22" s="48">
        <v>15.1448</v>
      </c>
      <c r="C22" s="48">
        <v>16.663900000000002</v>
      </c>
      <c r="D22" s="48">
        <v>14.839700000000001</v>
      </c>
      <c r="E22" s="48">
        <v>18.082699999999999</v>
      </c>
      <c r="F22" s="48">
        <v>11.5307</v>
      </c>
      <c r="G22" s="48">
        <v>8.6552000000000007</v>
      </c>
      <c r="H22" s="48">
        <v>18.7684</v>
      </c>
      <c r="I22" s="48">
        <v>17.0702</v>
      </c>
      <c r="J22" s="48">
        <v>19.434999999999999</v>
      </c>
      <c r="K22" s="48">
        <v>19.364899999999999</v>
      </c>
      <c r="L22" s="48">
        <v>20.172699999999999</v>
      </c>
      <c r="M22" s="48">
        <v>18.177700000000002</v>
      </c>
      <c r="N22" s="48">
        <v>10.5564</v>
      </c>
      <c r="O22" s="48">
        <v>10.104799999999999</v>
      </c>
      <c r="P22" s="48">
        <v>10.566599999999999</v>
      </c>
      <c r="Q22" s="48">
        <v>11.6473</v>
      </c>
      <c r="R22" s="48">
        <v>10.567600000000001</v>
      </c>
      <c r="S22" s="48">
        <v>8.5</v>
      </c>
      <c r="T22" s="161" t="s">
        <v>188</v>
      </c>
      <c r="U22" s="161" t="s">
        <v>188</v>
      </c>
      <c r="V22" s="161" t="s">
        <v>188</v>
      </c>
      <c r="W22" s="161" t="s">
        <v>188</v>
      </c>
      <c r="X22" s="161" t="s">
        <v>188</v>
      </c>
      <c r="Y22" s="161" t="s">
        <v>188</v>
      </c>
      <c r="Z22" s="161" t="s">
        <v>188</v>
      </c>
      <c r="AA22" s="161" t="s">
        <v>188</v>
      </c>
      <c r="AB22" s="161" t="s">
        <v>188</v>
      </c>
      <c r="AC22" s="161" t="s">
        <v>188</v>
      </c>
      <c r="AD22" s="161" t="s">
        <v>188</v>
      </c>
      <c r="AE22" s="161" t="s">
        <v>188</v>
      </c>
    </row>
    <row r="23" spans="1:31" hidden="1" outlineLevel="1">
      <c r="A23" s="8">
        <v>40909</v>
      </c>
      <c r="B23" s="48">
        <v>18.1464</v>
      </c>
      <c r="C23" s="48">
        <v>17.1053</v>
      </c>
      <c r="D23" s="48">
        <v>18.431000000000001</v>
      </c>
      <c r="E23" s="48">
        <v>19.369399999999999</v>
      </c>
      <c r="F23" s="48">
        <v>16.448399999999999</v>
      </c>
      <c r="G23" s="48">
        <v>17.3752</v>
      </c>
      <c r="H23" s="48">
        <v>19.1448</v>
      </c>
      <c r="I23" s="48">
        <v>17.451799999999999</v>
      </c>
      <c r="J23" s="48">
        <v>19.664200000000001</v>
      </c>
      <c r="K23" s="48">
        <v>19.7057</v>
      </c>
      <c r="L23" s="48">
        <v>19.538799999999998</v>
      </c>
      <c r="M23" s="48">
        <v>17.3752</v>
      </c>
      <c r="N23" s="48">
        <v>11.373200000000001</v>
      </c>
      <c r="O23" s="48">
        <v>10.105399999999999</v>
      </c>
      <c r="P23" s="48">
        <v>11.4817</v>
      </c>
      <c r="Q23" s="48">
        <v>11.8912</v>
      </c>
      <c r="R23" s="48">
        <v>11.3833</v>
      </c>
      <c r="S23" s="48">
        <v>0</v>
      </c>
      <c r="T23" s="161" t="s">
        <v>188</v>
      </c>
      <c r="U23" s="161" t="s">
        <v>188</v>
      </c>
      <c r="V23" s="161" t="s">
        <v>188</v>
      </c>
      <c r="W23" s="161" t="s">
        <v>188</v>
      </c>
      <c r="X23" s="161" t="s">
        <v>188</v>
      </c>
      <c r="Y23" s="161" t="s">
        <v>188</v>
      </c>
      <c r="Z23" s="161" t="s">
        <v>188</v>
      </c>
      <c r="AA23" s="161" t="s">
        <v>188</v>
      </c>
      <c r="AB23" s="161" t="s">
        <v>188</v>
      </c>
      <c r="AC23" s="161" t="s">
        <v>188</v>
      </c>
      <c r="AD23" s="161" t="s">
        <v>188</v>
      </c>
      <c r="AE23" s="161" t="s">
        <v>188</v>
      </c>
    </row>
    <row r="24" spans="1:31" hidden="1" outlineLevel="1">
      <c r="A24" s="8">
        <v>40940</v>
      </c>
      <c r="B24" s="48">
        <v>16.931000000000001</v>
      </c>
      <c r="C24" s="48">
        <v>17.1739</v>
      </c>
      <c r="D24" s="48">
        <v>16.881599999999999</v>
      </c>
      <c r="E24" s="48">
        <v>18.3325</v>
      </c>
      <c r="F24" s="48">
        <v>14.839700000000001</v>
      </c>
      <c r="G24" s="48">
        <v>16.087900000000001</v>
      </c>
      <c r="H24" s="48">
        <v>18.647300000000001</v>
      </c>
      <c r="I24" s="48">
        <v>17.6432</v>
      </c>
      <c r="J24" s="48">
        <v>18.901800000000001</v>
      </c>
      <c r="K24" s="48">
        <v>19.8507</v>
      </c>
      <c r="L24" s="48">
        <v>17.107399999999998</v>
      </c>
      <c r="M24" s="48">
        <v>16.087900000000001</v>
      </c>
      <c r="N24" s="48">
        <v>11.011900000000001</v>
      </c>
      <c r="O24" s="48">
        <v>11.1579</v>
      </c>
      <c r="P24" s="48">
        <v>11.003500000000001</v>
      </c>
      <c r="Q24" s="48">
        <v>10.729200000000001</v>
      </c>
      <c r="R24" s="48">
        <v>11.1717</v>
      </c>
      <c r="S24" s="48">
        <v>0</v>
      </c>
      <c r="T24" s="161" t="s">
        <v>188</v>
      </c>
      <c r="U24" s="161" t="s">
        <v>188</v>
      </c>
      <c r="V24" s="161" t="s">
        <v>188</v>
      </c>
      <c r="W24" s="161" t="s">
        <v>188</v>
      </c>
      <c r="X24" s="161" t="s">
        <v>188</v>
      </c>
      <c r="Y24" s="161" t="s">
        <v>188</v>
      </c>
      <c r="Z24" s="161" t="s">
        <v>188</v>
      </c>
      <c r="AA24" s="161" t="s">
        <v>188</v>
      </c>
      <c r="AB24" s="161" t="s">
        <v>188</v>
      </c>
      <c r="AC24" s="161" t="s">
        <v>188</v>
      </c>
      <c r="AD24" s="161" t="s">
        <v>188</v>
      </c>
      <c r="AE24" s="161" t="s">
        <v>188</v>
      </c>
    </row>
    <row r="25" spans="1:31" hidden="1" outlineLevel="1">
      <c r="A25" s="8">
        <v>40969</v>
      </c>
      <c r="B25" s="48">
        <v>17.2575</v>
      </c>
      <c r="C25" s="48">
        <v>17.471499999999999</v>
      </c>
      <c r="D25" s="48">
        <v>17.213699999999999</v>
      </c>
      <c r="E25" s="48">
        <v>18.422499999999999</v>
      </c>
      <c r="F25" s="48">
        <v>16.463000000000001</v>
      </c>
      <c r="G25" s="48">
        <v>16.482099999999999</v>
      </c>
      <c r="H25" s="48">
        <v>17.727</v>
      </c>
      <c r="I25" s="48">
        <v>17.954799999999999</v>
      </c>
      <c r="J25" s="48">
        <v>17.680499999999999</v>
      </c>
      <c r="K25" s="48">
        <v>18.572099999999999</v>
      </c>
      <c r="L25" s="48">
        <v>17.089500000000001</v>
      </c>
      <c r="M25" s="48">
        <v>16.482099999999999</v>
      </c>
      <c r="N25" s="48">
        <v>11.5844</v>
      </c>
      <c r="O25" s="48">
        <v>11.7125</v>
      </c>
      <c r="P25" s="48">
        <v>11.5578</v>
      </c>
      <c r="Q25" s="48">
        <v>14.2781</v>
      </c>
      <c r="R25" s="48">
        <v>10.9808</v>
      </c>
      <c r="S25" s="48">
        <v>0</v>
      </c>
      <c r="T25" s="161" t="s">
        <v>188</v>
      </c>
      <c r="U25" s="161" t="s">
        <v>188</v>
      </c>
      <c r="V25" s="161" t="s">
        <v>188</v>
      </c>
      <c r="W25" s="161" t="s">
        <v>188</v>
      </c>
      <c r="X25" s="161" t="s">
        <v>188</v>
      </c>
      <c r="Y25" s="161" t="s">
        <v>188</v>
      </c>
      <c r="Z25" s="161" t="s">
        <v>188</v>
      </c>
      <c r="AA25" s="161" t="s">
        <v>188</v>
      </c>
      <c r="AB25" s="161" t="s">
        <v>188</v>
      </c>
      <c r="AC25" s="161" t="s">
        <v>188</v>
      </c>
      <c r="AD25" s="161" t="s">
        <v>188</v>
      </c>
      <c r="AE25" s="161" t="s">
        <v>188</v>
      </c>
    </row>
    <row r="26" spans="1:31" hidden="1" outlineLevel="1">
      <c r="A26" s="8">
        <v>41000</v>
      </c>
      <c r="B26" s="48">
        <v>18.223099999999999</v>
      </c>
      <c r="C26" s="48">
        <v>17.591100000000001</v>
      </c>
      <c r="D26" s="48">
        <v>18.339099999999998</v>
      </c>
      <c r="E26" s="48">
        <v>19.2424</v>
      </c>
      <c r="F26" s="48">
        <v>17.441600000000001</v>
      </c>
      <c r="G26" s="48">
        <v>17.973299999999998</v>
      </c>
      <c r="H26" s="48">
        <v>18.503</v>
      </c>
      <c r="I26" s="48">
        <v>17.920400000000001</v>
      </c>
      <c r="J26" s="48">
        <v>18.608899999999998</v>
      </c>
      <c r="K26" s="48">
        <v>19.479600000000001</v>
      </c>
      <c r="L26" s="48">
        <v>17.727399999999999</v>
      </c>
      <c r="M26" s="48">
        <v>17.973299999999998</v>
      </c>
      <c r="N26" s="48">
        <v>11.065099999999999</v>
      </c>
      <c r="O26" s="48">
        <v>10.6883</v>
      </c>
      <c r="P26" s="48">
        <v>11.152200000000001</v>
      </c>
      <c r="Q26" s="48">
        <v>10.649900000000001</v>
      </c>
      <c r="R26" s="48">
        <v>11.446999999999999</v>
      </c>
      <c r="S26" s="48">
        <v>0</v>
      </c>
      <c r="T26" s="161" t="s">
        <v>188</v>
      </c>
      <c r="U26" s="161" t="s">
        <v>188</v>
      </c>
      <c r="V26" s="161" t="s">
        <v>188</v>
      </c>
      <c r="W26" s="161" t="s">
        <v>188</v>
      </c>
      <c r="X26" s="161" t="s">
        <v>188</v>
      </c>
      <c r="Y26" s="161" t="s">
        <v>188</v>
      </c>
      <c r="Z26" s="161" t="s">
        <v>188</v>
      </c>
      <c r="AA26" s="161" t="s">
        <v>188</v>
      </c>
      <c r="AB26" s="161" t="s">
        <v>188</v>
      </c>
      <c r="AC26" s="161" t="s">
        <v>188</v>
      </c>
      <c r="AD26" s="161" t="s">
        <v>188</v>
      </c>
      <c r="AE26" s="161" t="s">
        <v>188</v>
      </c>
    </row>
    <row r="27" spans="1:31" hidden="1" outlineLevel="1">
      <c r="A27" s="8">
        <v>41030</v>
      </c>
      <c r="B27" s="48">
        <v>18.5335</v>
      </c>
      <c r="C27" s="48">
        <v>19.219200000000001</v>
      </c>
      <c r="D27" s="48">
        <v>18.3462</v>
      </c>
      <c r="E27" s="48">
        <v>19.4053</v>
      </c>
      <c r="F27" s="48">
        <v>17.465</v>
      </c>
      <c r="G27" s="48">
        <v>17.289300000000001</v>
      </c>
      <c r="H27" s="48">
        <v>18.975999999999999</v>
      </c>
      <c r="I27" s="48">
        <v>20.040099999999999</v>
      </c>
      <c r="J27" s="48">
        <v>18.694199999999999</v>
      </c>
      <c r="K27" s="48">
        <v>19.8474</v>
      </c>
      <c r="L27" s="48">
        <v>17.756900000000002</v>
      </c>
      <c r="M27" s="48">
        <v>17.289300000000001</v>
      </c>
      <c r="N27" s="48">
        <v>12.251799999999999</v>
      </c>
      <c r="O27" s="48">
        <v>10.755100000000001</v>
      </c>
      <c r="P27" s="48">
        <v>12.8581</v>
      </c>
      <c r="Q27" s="48">
        <v>13.646100000000001</v>
      </c>
      <c r="R27" s="48">
        <v>11.9209</v>
      </c>
      <c r="S27" s="48">
        <v>0</v>
      </c>
      <c r="T27" s="161" t="s">
        <v>188</v>
      </c>
      <c r="U27" s="161" t="s">
        <v>188</v>
      </c>
      <c r="V27" s="161" t="s">
        <v>188</v>
      </c>
      <c r="W27" s="161" t="s">
        <v>188</v>
      </c>
      <c r="X27" s="161" t="s">
        <v>188</v>
      </c>
      <c r="Y27" s="161" t="s">
        <v>188</v>
      </c>
      <c r="Z27" s="161" t="s">
        <v>188</v>
      </c>
      <c r="AA27" s="161" t="s">
        <v>188</v>
      </c>
      <c r="AB27" s="161" t="s">
        <v>188</v>
      </c>
      <c r="AC27" s="161" t="s">
        <v>188</v>
      </c>
      <c r="AD27" s="161" t="s">
        <v>188</v>
      </c>
      <c r="AE27" s="161" t="s">
        <v>188</v>
      </c>
    </row>
    <row r="28" spans="1:31" hidden="1" outlineLevel="1">
      <c r="A28" s="8">
        <v>41061</v>
      </c>
      <c r="B28" s="48">
        <v>14.940799999999999</v>
      </c>
      <c r="C28" s="48">
        <v>19.3169</v>
      </c>
      <c r="D28" s="48">
        <v>14.3276</v>
      </c>
      <c r="E28" s="48">
        <v>13.875299999999999</v>
      </c>
      <c r="F28" s="48">
        <v>17.232800000000001</v>
      </c>
      <c r="G28" s="48">
        <v>18.9068</v>
      </c>
      <c r="H28" s="48">
        <v>15.212999999999999</v>
      </c>
      <c r="I28" s="48">
        <v>19.764199999999999</v>
      </c>
      <c r="J28" s="48">
        <v>14.557499999999999</v>
      </c>
      <c r="K28" s="48">
        <v>14.037000000000001</v>
      </c>
      <c r="L28" s="48">
        <v>18.2425</v>
      </c>
      <c r="M28" s="48">
        <v>18.9068</v>
      </c>
      <c r="N28" s="48">
        <v>11.5626</v>
      </c>
      <c r="O28" s="48">
        <v>11.156700000000001</v>
      </c>
      <c r="P28" s="48">
        <v>11.6006</v>
      </c>
      <c r="Q28" s="48">
        <v>11.591799999999999</v>
      </c>
      <c r="R28" s="48">
        <v>11.6251</v>
      </c>
      <c r="S28" s="48">
        <v>0</v>
      </c>
      <c r="T28" s="161" t="s">
        <v>188</v>
      </c>
      <c r="U28" s="161" t="s">
        <v>188</v>
      </c>
      <c r="V28" s="161" t="s">
        <v>188</v>
      </c>
      <c r="W28" s="161" t="s">
        <v>188</v>
      </c>
      <c r="X28" s="161" t="s">
        <v>188</v>
      </c>
      <c r="Y28" s="161" t="s">
        <v>188</v>
      </c>
      <c r="Z28" s="161" t="s">
        <v>188</v>
      </c>
      <c r="AA28" s="161" t="s">
        <v>188</v>
      </c>
      <c r="AB28" s="161" t="s">
        <v>188</v>
      </c>
      <c r="AC28" s="161" t="s">
        <v>188</v>
      </c>
      <c r="AD28" s="161" t="s">
        <v>188</v>
      </c>
      <c r="AE28" s="161" t="s">
        <v>188</v>
      </c>
    </row>
    <row r="29" spans="1:31" hidden="1" outlineLevel="1">
      <c r="A29" s="8">
        <v>41091</v>
      </c>
      <c r="B29" s="48">
        <v>18.291399999999999</v>
      </c>
      <c r="C29" s="48">
        <v>19.173500000000001</v>
      </c>
      <c r="D29" s="48">
        <v>18.066800000000001</v>
      </c>
      <c r="E29" s="48">
        <v>19.012899999999998</v>
      </c>
      <c r="F29" s="48">
        <v>16.4864</v>
      </c>
      <c r="G29" s="48">
        <v>16.0594</v>
      </c>
      <c r="H29" s="48">
        <v>18.729600000000001</v>
      </c>
      <c r="I29" s="48">
        <v>19.753599999999999</v>
      </c>
      <c r="J29" s="48">
        <v>18.467300000000002</v>
      </c>
      <c r="K29" s="48">
        <v>19.425000000000001</v>
      </c>
      <c r="L29" s="48">
        <v>16.864799999999999</v>
      </c>
      <c r="M29" s="48">
        <v>16.0594</v>
      </c>
      <c r="N29" s="48">
        <v>11.9579</v>
      </c>
      <c r="O29" s="48">
        <v>10.110799999999999</v>
      </c>
      <c r="P29" s="48">
        <v>12.387499999999999</v>
      </c>
      <c r="Q29" s="48">
        <v>13.0855</v>
      </c>
      <c r="R29" s="48">
        <v>11.261200000000001</v>
      </c>
      <c r="S29" s="48">
        <v>0</v>
      </c>
      <c r="T29" s="161" t="s">
        <v>188</v>
      </c>
      <c r="U29" s="161" t="s">
        <v>188</v>
      </c>
      <c r="V29" s="161" t="s">
        <v>188</v>
      </c>
      <c r="W29" s="161" t="s">
        <v>188</v>
      </c>
      <c r="X29" s="161" t="s">
        <v>188</v>
      </c>
      <c r="Y29" s="161" t="s">
        <v>188</v>
      </c>
      <c r="Z29" s="161" t="s">
        <v>188</v>
      </c>
      <c r="AA29" s="161" t="s">
        <v>188</v>
      </c>
      <c r="AB29" s="161" t="s">
        <v>188</v>
      </c>
      <c r="AC29" s="161" t="s">
        <v>188</v>
      </c>
      <c r="AD29" s="161" t="s">
        <v>188</v>
      </c>
      <c r="AE29" s="161" t="s">
        <v>188</v>
      </c>
    </row>
    <row r="30" spans="1:31" hidden="1" outlineLevel="1">
      <c r="A30" s="8">
        <v>41122</v>
      </c>
      <c r="B30" s="48">
        <v>16.355799999999999</v>
      </c>
      <c r="C30" s="48">
        <v>19.426300000000001</v>
      </c>
      <c r="D30" s="48">
        <v>15.665100000000001</v>
      </c>
      <c r="E30" s="48">
        <v>16.8551</v>
      </c>
      <c r="F30" s="48">
        <v>14.6966</v>
      </c>
      <c r="G30" s="48">
        <v>18.2286</v>
      </c>
      <c r="H30" s="48">
        <v>17.3721</v>
      </c>
      <c r="I30" s="48">
        <v>19.578199999999999</v>
      </c>
      <c r="J30" s="48">
        <v>16.744399999999999</v>
      </c>
      <c r="K30" s="48">
        <v>21.322600000000001</v>
      </c>
      <c r="L30" s="48">
        <v>14.6541</v>
      </c>
      <c r="M30" s="48">
        <v>18.2286</v>
      </c>
      <c r="N30" s="48">
        <v>11.928100000000001</v>
      </c>
      <c r="O30" s="48">
        <v>11.549099999999999</v>
      </c>
      <c r="P30" s="48">
        <v>11.9353</v>
      </c>
      <c r="Q30" s="48">
        <v>11.5588</v>
      </c>
      <c r="R30" s="48">
        <v>15.845599999999999</v>
      </c>
      <c r="S30" s="48">
        <v>0</v>
      </c>
      <c r="T30" s="161" t="s">
        <v>188</v>
      </c>
      <c r="U30" s="161" t="s">
        <v>188</v>
      </c>
      <c r="V30" s="161" t="s">
        <v>188</v>
      </c>
      <c r="W30" s="161" t="s">
        <v>188</v>
      </c>
      <c r="X30" s="161" t="s">
        <v>188</v>
      </c>
      <c r="Y30" s="161" t="s">
        <v>188</v>
      </c>
      <c r="Z30" s="161" t="s">
        <v>188</v>
      </c>
      <c r="AA30" s="161" t="s">
        <v>188</v>
      </c>
      <c r="AB30" s="161" t="s">
        <v>188</v>
      </c>
      <c r="AC30" s="161" t="s">
        <v>188</v>
      </c>
      <c r="AD30" s="161" t="s">
        <v>188</v>
      </c>
      <c r="AE30" s="161" t="s">
        <v>188</v>
      </c>
    </row>
    <row r="31" spans="1:31" hidden="1" outlineLevel="1">
      <c r="A31" s="8">
        <v>41153</v>
      </c>
      <c r="B31" s="48">
        <v>20.688400000000001</v>
      </c>
      <c r="C31" s="48">
        <v>19.703499999999998</v>
      </c>
      <c r="D31" s="48">
        <v>21.0307</v>
      </c>
      <c r="E31" s="48">
        <v>21.094200000000001</v>
      </c>
      <c r="F31" s="48">
        <v>20.810500000000001</v>
      </c>
      <c r="G31" s="48">
        <v>16.012599999999999</v>
      </c>
      <c r="H31" s="48">
        <v>21.974</v>
      </c>
      <c r="I31" s="48">
        <v>19.971699999999998</v>
      </c>
      <c r="J31" s="48">
        <v>22.771599999999999</v>
      </c>
      <c r="K31" s="48">
        <v>22.945799999999998</v>
      </c>
      <c r="L31" s="48">
        <v>22.2026</v>
      </c>
      <c r="M31" s="48">
        <v>16.012599999999999</v>
      </c>
      <c r="N31" s="48">
        <v>11.4933</v>
      </c>
      <c r="O31" s="48">
        <v>11.2813</v>
      </c>
      <c r="P31" s="48">
        <v>11.507999999999999</v>
      </c>
      <c r="Q31" s="48">
        <v>11.836600000000001</v>
      </c>
      <c r="R31" s="48">
        <v>9.8019999999999996</v>
      </c>
      <c r="S31" s="48">
        <v>0</v>
      </c>
      <c r="T31" s="161" t="s">
        <v>188</v>
      </c>
      <c r="U31" s="161" t="s">
        <v>188</v>
      </c>
      <c r="V31" s="161" t="s">
        <v>188</v>
      </c>
      <c r="W31" s="161" t="s">
        <v>188</v>
      </c>
      <c r="X31" s="161" t="s">
        <v>188</v>
      </c>
      <c r="Y31" s="161" t="s">
        <v>188</v>
      </c>
      <c r="Z31" s="161" t="s">
        <v>188</v>
      </c>
      <c r="AA31" s="161" t="s">
        <v>188</v>
      </c>
      <c r="AB31" s="161" t="s">
        <v>188</v>
      </c>
      <c r="AC31" s="161" t="s">
        <v>188</v>
      </c>
      <c r="AD31" s="161" t="s">
        <v>188</v>
      </c>
      <c r="AE31" s="161" t="s">
        <v>188</v>
      </c>
    </row>
    <row r="32" spans="1:31" hidden="1" outlineLevel="1">
      <c r="A32" s="8">
        <v>41183</v>
      </c>
      <c r="B32" s="48">
        <v>18.790600000000001</v>
      </c>
      <c r="C32" s="48">
        <v>19.577999999999999</v>
      </c>
      <c r="D32" s="48">
        <v>18.523099999999999</v>
      </c>
      <c r="E32" s="48">
        <v>19.1419</v>
      </c>
      <c r="F32" s="48">
        <v>17.7318</v>
      </c>
      <c r="G32" s="48">
        <v>0</v>
      </c>
      <c r="H32" s="48">
        <v>19.8262</v>
      </c>
      <c r="I32" s="48">
        <v>20.195599999999999</v>
      </c>
      <c r="J32" s="48">
        <v>19.6845</v>
      </c>
      <c r="K32" s="48">
        <v>19.9893</v>
      </c>
      <c r="L32" s="48">
        <v>19.262799999999999</v>
      </c>
      <c r="M32" s="48">
        <v>0</v>
      </c>
      <c r="N32" s="48">
        <v>12.494300000000001</v>
      </c>
      <c r="O32" s="48">
        <v>10.108000000000001</v>
      </c>
      <c r="P32" s="48">
        <v>12.7889</v>
      </c>
      <c r="Q32" s="48">
        <v>13.9321</v>
      </c>
      <c r="R32" s="48">
        <v>11.790699999999999</v>
      </c>
      <c r="S32" s="48">
        <v>0</v>
      </c>
      <c r="T32" s="161" t="s">
        <v>188</v>
      </c>
      <c r="U32" s="161" t="s">
        <v>188</v>
      </c>
      <c r="V32" s="161" t="s">
        <v>188</v>
      </c>
      <c r="W32" s="161" t="s">
        <v>188</v>
      </c>
      <c r="X32" s="161" t="s">
        <v>188</v>
      </c>
      <c r="Y32" s="161" t="s">
        <v>188</v>
      </c>
      <c r="Z32" s="161" t="s">
        <v>188</v>
      </c>
      <c r="AA32" s="161" t="s">
        <v>188</v>
      </c>
      <c r="AB32" s="161" t="s">
        <v>188</v>
      </c>
      <c r="AC32" s="161" t="s">
        <v>188</v>
      </c>
      <c r="AD32" s="161" t="s">
        <v>188</v>
      </c>
      <c r="AE32" s="161" t="s">
        <v>188</v>
      </c>
    </row>
    <row r="33" spans="1:31" hidden="1" outlineLevel="1">
      <c r="A33" s="8">
        <v>41214</v>
      </c>
      <c r="B33" s="48">
        <v>19.475200000000001</v>
      </c>
      <c r="C33" s="48">
        <v>19.366299999999999</v>
      </c>
      <c r="D33" s="48">
        <v>19.518999999999998</v>
      </c>
      <c r="E33" s="48">
        <v>20.8596</v>
      </c>
      <c r="F33" s="48">
        <v>18.0871</v>
      </c>
      <c r="G33" s="48">
        <v>0</v>
      </c>
      <c r="H33" s="48">
        <v>20.221900000000002</v>
      </c>
      <c r="I33" s="48">
        <v>19.4114</v>
      </c>
      <c r="J33" s="48">
        <v>20.614000000000001</v>
      </c>
      <c r="K33" s="48">
        <v>21.3385</v>
      </c>
      <c r="L33" s="48">
        <v>19.564699999999998</v>
      </c>
      <c r="M33" s="48">
        <v>0</v>
      </c>
      <c r="N33" s="48">
        <v>14.5541</v>
      </c>
      <c r="O33" s="48">
        <v>15.5694</v>
      </c>
      <c r="P33" s="48">
        <v>14.5275</v>
      </c>
      <c r="Q33" s="48">
        <v>13.4399</v>
      </c>
      <c r="R33" s="48">
        <v>14.7567</v>
      </c>
      <c r="S33" s="48">
        <v>0</v>
      </c>
      <c r="T33" s="161" t="s">
        <v>188</v>
      </c>
      <c r="U33" s="161" t="s">
        <v>188</v>
      </c>
      <c r="V33" s="161" t="s">
        <v>188</v>
      </c>
      <c r="W33" s="161" t="s">
        <v>188</v>
      </c>
      <c r="X33" s="161" t="s">
        <v>188</v>
      </c>
      <c r="Y33" s="161" t="s">
        <v>188</v>
      </c>
      <c r="Z33" s="161" t="s">
        <v>188</v>
      </c>
      <c r="AA33" s="161" t="s">
        <v>188</v>
      </c>
      <c r="AB33" s="161" t="s">
        <v>188</v>
      </c>
      <c r="AC33" s="161" t="s">
        <v>188</v>
      </c>
      <c r="AD33" s="161" t="s">
        <v>188</v>
      </c>
      <c r="AE33" s="161" t="s">
        <v>188</v>
      </c>
    </row>
    <row r="34" spans="1:31" hidden="1" outlineLevel="1">
      <c r="A34" s="8">
        <v>41244</v>
      </c>
      <c r="B34" s="48">
        <v>19.631799999999998</v>
      </c>
      <c r="C34" s="48">
        <v>20.976900000000001</v>
      </c>
      <c r="D34" s="48">
        <v>19.390799999999999</v>
      </c>
      <c r="E34" s="48">
        <v>19.409300000000002</v>
      </c>
      <c r="F34" s="48">
        <v>19.170999999999999</v>
      </c>
      <c r="G34" s="48">
        <v>23.62</v>
      </c>
      <c r="H34" s="48">
        <v>19.9937</v>
      </c>
      <c r="I34" s="48">
        <v>21.045999999999999</v>
      </c>
      <c r="J34" s="48">
        <v>19.794599999999999</v>
      </c>
      <c r="K34" s="48">
        <v>19.63</v>
      </c>
      <c r="L34" s="48">
        <v>20.503299999999999</v>
      </c>
      <c r="M34" s="48">
        <v>23.62</v>
      </c>
      <c r="N34" s="48">
        <v>13.620200000000001</v>
      </c>
      <c r="O34" s="48">
        <v>15.569000000000001</v>
      </c>
      <c r="P34" s="48">
        <v>13.552099999999999</v>
      </c>
      <c r="Q34" s="48">
        <v>14.277200000000001</v>
      </c>
      <c r="R34" s="48">
        <v>12.771599999999999</v>
      </c>
      <c r="S34" s="48" t="s">
        <v>270</v>
      </c>
      <c r="T34" s="161" t="s">
        <v>188</v>
      </c>
      <c r="U34" s="161" t="s">
        <v>188</v>
      </c>
      <c r="V34" s="161" t="s">
        <v>188</v>
      </c>
      <c r="W34" s="161" t="s">
        <v>188</v>
      </c>
      <c r="X34" s="161" t="s">
        <v>188</v>
      </c>
      <c r="Y34" s="161" t="s">
        <v>188</v>
      </c>
      <c r="Z34" s="161" t="s">
        <v>188</v>
      </c>
      <c r="AA34" s="161" t="s">
        <v>188</v>
      </c>
      <c r="AB34" s="161" t="s">
        <v>188</v>
      </c>
      <c r="AC34" s="161" t="s">
        <v>188</v>
      </c>
      <c r="AD34" s="161" t="s">
        <v>188</v>
      </c>
      <c r="AE34" s="161" t="s">
        <v>188</v>
      </c>
    </row>
    <row r="35" spans="1:31" ht="13.8" hidden="1" outlineLevel="1">
      <c r="A35" s="8">
        <v>41275</v>
      </c>
      <c r="B35" s="48">
        <v>19.566400000000002</v>
      </c>
      <c r="C35" s="48">
        <v>21.141200000000001</v>
      </c>
      <c r="D35" s="48">
        <v>19.020499999999998</v>
      </c>
      <c r="E35" s="48">
        <v>22.197900000000001</v>
      </c>
      <c r="F35" s="48">
        <v>17.5854</v>
      </c>
      <c r="G35" s="48">
        <v>22.5</v>
      </c>
      <c r="H35" s="48">
        <v>20.768899999999999</v>
      </c>
      <c r="I35" s="48">
        <v>21.307200000000002</v>
      </c>
      <c r="J35" s="48">
        <v>20.539300000000001</v>
      </c>
      <c r="K35" s="48">
        <v>22.852</v>
      </c>
      <c r="L35" s="48">
        <v>19.305399999999999</v>
      </c>
      <c r="M35" s="48">
        <v>22.5</v>
      </c>
      <c r="N35" s="48">
        <v>13.4398</v>
      </c>
      <c r="O35" s="48">
        <v>15.568</v>
      </c>
      <c r="P35" s="48">
        <v>13.3386</v>
      </c>
      <c r="Q35" s="48">
        <v>17.277100000000001</v>
      </c>
      <c r="R35" s="48">
        <v>12.5223</v>
      </c>
      <c r="S35" s="48">
        <v>0</v>
      </c>
      <c r="T35" s="48">
        <v>12.296900000000001</v>
      </c>
      <c r="U35" s="48">
        <v>0</v>
      </c>
      <c r="V35" s="48">
        <v>12.296900000000001</v>
      </c>
      <c r="W35" s="48">
        <v>12.549200000000001</v>
      </c>
      <c r="X35" s="48">
        <v>12.292999999999999</v>
      </c>
      <c r="Y35" s="48">
        <v>0</v>
      </c>
      <c r="Z35" s="48">
        <v>9.8437000000000001</v>
      </c>
      <c r="AA35" s="48">
        <v>0</v>
      </c>
      <c r="AB35" s="48">
        <v>9.8437000000000001</v>
      </c>
      <c r="AC35" s="48">
        <v>13.3147</v>
      </c>
      <c r="AD35" s="48">
        <v>8.5</v>
      </c>
      <c r="AE35" s="48">
        <v>0</v>
      </c>
    </row>
    <row r="36" spans="1:31" ht="13.8" hidden="1" outlineLevel="1">
      <c r="A36" s="8">
        <v>41306</v>
      </c>
      <c r="B36" s="48">
        <v>19.6083</v>
      </c>
      <c r="C36" s="48">
        <v>20.4864</v>
      </c>
      <c r="D36" s="48">
        <v>19.277100000000001</v>
      </c>
      <c r="E36" s="48">
        <v>21.337800000000001</v>
      </c>
      <c r="F36" s="48">
        <v>16.5838</v>
      </c>
      <c r="G36" s="48">
        <v>17.017600000000002</v>
      </c>
      <c r="H36" s="48">
        <v>20.302700000000002</v>
      </c>
      <c r="I36" s="48">
        <v>20.678899999999999</v>
      </c>
      <c r="J36" s="48">
        <v>20.146999999999998</v>
      </c>
      <c r="K36" s="48">
        <v>22.446000000000002</v>
      </c>
      <c r="L36" s="48">
        <v>17.170200000000001</v>
      </c>
      <c r="M36" s="48">
        <v>17.017600000000002</v>
      </c>
      <c r="N36" s="48">
        <v>13.3651</v>
      </c>
      <c r="O36" s="48">
        <v>15.568</v>
      </c>
      <c r="P36" s="48">
        <v>13.1121</v>
      </c>
      <c r="Q36" s="48">
        <v>13.686199999999999</v>
      </c>
      <c r="R36" s="48">
        <v>12.3216</v>
      </c>
      <c r="S36" s="48">
        <v>0</v>
      </c>
      <c r="T36" s="48">
        <v>12.3872</v>
      </c>
      <c r="U36" s="48">
        <v>0</v>
      </c>
      <c r="V36" s="48">
        <v>12.3872</v>
      </c>
      <c r="W36" s="48">
        <v>12.462300000000001</v>
      </c>
      <c r="X36" s="48">
        <v>12.3216</v>
      </c>
      <c r="Y36" s="48">
        <v>0</v>
      </c>
      <c r="Z36" s="48">
        <v>13.343400000000001</v>
      </c>
      <c r="AA36" s="48">
        <v>0</v>
      </c>
      <c r="AB36" s="48">
        <v>13.343400000000001</v>
      </c>
      <c r="AC36" s="48">
        <v>13.343400000000001</v>
      </c>
      <c r="AD36" s="48">
        <v>0</v>
      </c>
      <c r="AE36" s="48">
        <v>0</v>
      </c>
    </row>
    <row r="37" spans="1:31" ht="13.8" hidden="1" outlineLevel="1">
      <c r="A37" s="8">
        <v>41334</v>
      </c>
      <c r="B37" s="48">
        <v>19.719899999999999</v>
      </c>
      <c r="C37" s="48">
        <v>21.2258</v>
      </c>
      <c r="D37" s="48">
        <v>19.156400000000001</v>
      </c>
      <c r="E37" s="48">
        <v>20.4663</v>
      </c>
      <c r="F37" s="48">
        <v>16.885999999999999</v>
      </c>
      <c r="G37" s="48">
        <v>0</v>
      </c>
      <c r="H37" s="48">
        <v>20.942499999999999</v>
      </c>
      <c r="I37" s="48">
        <v>21.392299999999999</v>
      </c>
      <c r="J37" s="48">
        <v>20.726500000000001</v>
      </c>
      <c r="K37" s="48">
        <v>21.485399999999998</v>
      </c>
      <c r="L37" s="48">
        <v>18.996400000000001</v>
      </c>
      <c r="M37" s="48">
        <v>0</v>
      </c>
      <c r="N37" s="48">
        <v>14.351100000000001</v>
      </c>
      <c r="O37" s="48">
        <v>15.702199999999999</v>
      </c>
      <c r="P37" s="48">
        <v>14.2905</v>
      </c>
      <c r="Q37" s="48">
        <v>15.535500000000001</v>
      </c>
      <c r="R37" s="48">
        <v>13.2913</v>
      </c>
      <c r="S37" s="48" t="s">
        <v>270</v>
      </c>
      <c r="T37" s="48">
        <v>12.3165</v>
      </c>
      <c r="U37" s="48">
        <v>0</v>
      </c>
      <c r="V37" s="48">
        <v>12.3165</v>
      </c>
      <c r="W37" s="48">
        <v>0</v>
      </c>
      <c r="X37" s="48">
        <v>12.3165</v>
      </c>
      <c r="Y37" s="48">
        <v>0</v>
      </c>
      <c r="Z37" s="48">
        <v>13.295400000000001</v>
      </c>
      <c r="AA37" s="48">
        <v>0</v>
      </c>
      <c r="AB37" s="48">
        <v>13.295400000000001</v>
      </c>
      <c r="AC37" s="48">
        <v>13.295400000000001</v>
      </c>
      <c r="AD37" s="48">
        <v>0</v>
      </c>
      <c r="AE37" s="48">
        <v>0</v>
      </c>
    </row>
    <row r="38" spans="1:31" ht="13.8" hidden="1" outlineLevel="1">
      <c r="A38" s="8">
        <v>41365</v>
      </c>
      <c r="B38" s="48">
        <v>19.690899999999999</v>
      </c>
      <c r="C38" s="48">
        <v>20.907699999999998</v>
      </c>
      <c r="D38" s="48">
        <v>19.335799999999999</v>
      </c>
      <c r="E38" s="48">
        <v>19.074999999999999</v>
      </c>
      <c r="F38" s="48">
        <v>19.704799999999999</v>
      </c>
      <c r="G38" s="48">
        <v>0</v>
      </c>
      <c r="H38" s="48">
        <v>20.392900000000001</v>
      </c>
      <c r="I38" s="48">
        <v>21.0181</v>
      </c>
      <c r="J38" s="48">
        <v>20.1876</v>
      </c>
      <c r="K38" s="48">
        <v>20.1008</v>
      </c>
      <c r="L38" s="48">
        <v>20.302099999999999</v>
      </c>
      <c r="M38" s="48">
        <v>0</v>
      </c>
      <c r="N38" s="48">
        <v>13.715400000000001</v>
      </c>
      <c r="O38" s="48">
        <v>15.7036</v>
      </c>
      <c r="P38" s="48">
        <v>13.6226</v>
      </c>
      <c r="Q38" s="48">
        <v>13.480499999999999</v>
      </c>
      <c r="R38" s="48">
        <v>13.953799999999999</v>
      </c>
      <c r="S38" s="48">
        <v>0</v>
      </c>
      <c r="T38" s="48">
        <v>11.606999999999999</v>
      </c>
      <c r="U38" s="48">
        <v>0</v>
      </c>
      <c r="V38" s="48">
        <v>11.606999999999999</v>
      </c>
      <c r="W38" s="48">
        <v>10.9003</v>
      </c>
      <c r="X38" s="48">
        <v>12.2746</v>
      </c>
      <c r="Y38" s="48">
        <v>0</v>
      </c>
      <c r="Z38" s="48">
        <v>13.198499999999999</v>
      </c>
      <c r="AA38" s="48">
        <v>0</v>
      </c>
      <c r="AB38" s="48">
        <v>13.198499999999999</v>
      </c>
      <c r="AC38" s="48">
        <v>13.198499999999999</v>
      </c>
      <c r="AD38" s="48">
        <v>0</v>
      </c>
      <c r="AE38" s="48">
        <v>0</v>
      </c>
    </row>
    <row r="39" spans="1:31" ht="13.8" hidden="1" outlineLevel="1">
      <c r="A39" s="8">
        <v>41395</v>
      </c>
      <c r="B39" s="48">
        <v>18.853000000000002</v>
      </c>
      <c r="C39" s="48">
        <v>21.4114</v>
      </c>
      <c r="D39" s="48">
        <v>17.8553</v>
      </c>
      <c r="E39" s="48">
        <v>17.535799999999998</v>
      </c>
      <c r="F39" s="48">
        <v>18.2742</v>
      </c>
      <c r="G39" s="48">
        <v>0</v>
      </c>
      <c r="H39" s="48">
        <v>19.7621</v>
      </c>
      <c r="I39" s="48">
        <v>21.430199999999999</v>
      </c>
      <c r="J39" s="48">
        <v>18.947600000000001</v>
      </c>
      <c r="K39" s="48">
        <v>18.185600000000001</v>
      </c>
      <c r="L39" s="48">
        <v>20.019400000000001</v>
      </c>
      <c r="M39" s="48">
        <v>0</v>
      </c>
      <c r="N39" s="48">
        <v>13.605</v>
      </c>
      <c r="O39" s="48">
        <v>15.705500000000001</v>
      </c>
      <c r="P39" s="48">
        <v>13.591799999999999</v>
      </c>
      <c r="Q39" s="48">
        <v>14.5725</v>
      </c>
      <c r="R39" s="48">
        <v>12.6098</v>
      </c>
      <c r="S39" s="48">
        <v>0</v>
      </c>
      <c r="T39" s="48">
        <v>12.196</v>
      </c>
      <c r="U39" s="48">
        <v>0</v>
      </c>
      <c r="V39" s="48">
        <v>12.196</v>
      </c>
      <c r="W39" s="48">
        <v>11.679600000000001</v>
      </c>
      <c r="X39" s="48">
        <v>12.2956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</row>
    <row r="40" spans="1:31" ht="13.8" hidden="1" outlineLevel="1">
      <c r="A40" s="8">
        <v>41426</v>
      </c>
      <c r="B40" s="48">
        <v>19.2562</v>
      </c>
      <c r="C40" s="48">
        <v>20.8142</v>
      </c>
      <c r="D40" s="48">
        <v>19.069900000000001</v>
      </c>
      <c r="E40" s="48">
        <v>19.002300000000002</v>
      </c>
      <c r="F40" s="48">
        <v>19.231200000000001</v>
      </c>
      <c r="G40" s="48">
        <v>0</v>
      </c>
      <c r="H40" s="48">
        <v>19.534400000000002</v>
      </c>
      <c r="I40" s="48">
        <v>20.9255</v>
      </c>
      <c r="J40" s="48">
        <v>19.360700000000001</v>
      </c>
      <c r="K40" s="48">
        <v>19.085999999999999</v>
      </c>
      <c r="L40" s="48">
        <v>20.1373</v>
      </c>
      <c r="M40" s="48">
        <v>0</v>
      </c>
      <c r="N40" s="48">
        <v>14.7197</v>
      </c>
      <c r="O40" s="48">
        <v>15.705500000000001</v>
      </c>
      <c r="P40" s="48">
        <v>14.6792</v>
      </c>
      <c r="Q40" s="48">
        <v>14.1783</v>
      </c>
      <c r="R40" s="48">
        <v>14.799300000000001</v>
      </c>
      <c r="S40" s="48">
        <v>0</v>
      </c>
      <c r="T40" s="48">
        <v>11.6564</v>
      </c>
      <c r="U40" s="48">
        <v>0</v>
      </c>
      <c r="V40" s="48">
        <v>11.6564</v>
      </c>
      <c r="W40" s="48">
        <v>11.145799999999999</v>
      </c>
      <c r="X40" s="48">
        <v>12.129899999999999</v>
      </c>
      <c r="Y40" s="48">
        <v>0</v>
      </c>
      <c r="Z40" s="48">
        <v>9.1199999999999992</v>
      </c>
      <c r="AA40" s="48">
        <v>0</v>
      </c>
      <c r="AB40" s="48">
        <v>9.1199999999999992</v>
      </c>
      <c r="AC40" s="48">
        <v>0</v>
      </c>
      <c r="AD40" s="48">
        <v>9.1199999999999992</v>
      </c>
      <c r="AE40" s="48">
        <v>0</v>
      </c>
    </row>
    <row r="41" spans="1:31" ht="13.8" hidden="1" outlineLevel="1">
      <c r="A41" s="8">
        <v>41456</v>
      </c>
      <c r="B41" s="48">
        <v>18.691800000000001</v>
      </c>
      <c r="C41" s="48">
        <v>21.1526</v>
      </c>
      <c r="D41" s="48">
        <v>17.842700000000001</v>
      </c>
      <c r="E41" s="48">
        <v>18.069800000000001</v>
      </c>
      <c r="F41" s="48">
        <v>17.354800000000001</v>
      </c>
      <c r="G41" s="48">
        <v>19</v>
      </c>
      <c r="H41" s="48">
        <v>19.504799999999999</v>
      </c>
      <c r="I41" s="48">
        <v>21.171500000000002</v>
      </c>
      <c r="J41" s="48">
        <v>18.8401</v>
      </c>
      <c r="K41" s="48">
        <v>18.4575</v>
      </c>
      <c r="L41" s="48">
        <v>19.927199999999999</v>
      </c>
      <c r="M41" s="48">
        <v>19</v>
      </c>
      <c r="N41" s="48">
        <v>11.6426</v>
      </c>
      <c r="O41" s="48">
        <v>15.721299999999999</v>
      </c>
      <c r="P41" s="48">
        <v>11.607200000000001</v>
      </c>
      <c r="Q41" s="48">
        <v>12.359500000000001</v>
      </c>
      <c r="R41" s="48">
        <v>11.263400000000001</v>
      </c>
      <c r="S41" s="48">
        <v>0</v>
      </c>
      <c r="T41" s="48">
        <v>10.2067</v>
      </c>
      <c r="U41" s="48">
        <v>0</v>
      </c>
      <c r="V41" s="48">
        <v>10.2067</v>
      </c>
      <c r="W41" s="48">
        <v>11.531700000000001</v>
      </c>
      <c r="X41" s="48">
        <v>8.3934999999999995</v>
      </c>
      <c r="Y41" s="48">
        <v>0</v>
      </c>
      <c r="Z41" s="48">
        <v>9.8672000000000004</v>
      </c>
      <c r="AA41" s="48">
        <v>0</v>
      </c>
      <c r="AB41" s="48">
        <v>9.8672000000000004</v>
      </c>
      <c r="AC41" s="48">
        <v>11.407999999999999</v>
      </c>
      <c r="AD41" s="48">
        <v>9.8247999999999998</v>
      </c>
      <c r="AE41" s="48">
        <v>0</v>
      </c>
    </row>
    <row r="42" spans="1:31" ht="13.8" hidden="1" outlineLevel="1">
      <c r="A42" s="8">
        <v>41487</v>
      </c>
      <c r="B42" s="48">
        <v>16.2728</v>
      </c>
      <c r="C42" s="48">
        <v>20.694900000000001</v>
      </c>
      <c r="D42" s="48">
        <v>15.207700000000001</v>
      </c>
      <c r="E42" s="48">
        <v>14.5854</v>
      </c>
      <c r="F42" s="48">
        <v>19.014600000000002</v>
      </c>
      <c r="G42" s="48">
        <v>19</v>
      </c>
      <c r="H42" s="48">
        <v>19.4664</v>
      </c>
      <c r="I42" s="48">
        <v>20.694900000000001</v>
      </c>
      <c r="J42" s="48">
        <v>18.8935</v>
      </c>
      <c r="K42" s="48">
        <v>18.5791</v>
      </c>
      <c r="L42" s="48">
        <v>19.931699999999999</v>
      </c>
      <c r="M42" s="48">
        <v>19</v>
      </c>
      <c r="N42" s="48">
        <v>11.272399999999999</v>
      </c>
      <c r="O42" s="48">
        <v>0</v>
      </c>
      <c r="P42" s="48">
        <v>11.272399999999999</v>
      </c>
      <c r="Q42" s="48">
        <v>11.1746</v>
      </c>
      <c r="R42" s="48">
        <v>13.5337</v>
      </c>
      <c r="S42" s="48" t="s">
        <v>270</v>
      </c>
      <c r="T42" s="48">
        <v>11.1066</v>
      </c>
      <c r="U42" s="48">
        <v>0</v>
      </c>
      <c r="V42" s="48">
        <v>11.1066</v>
      </c>
      <c r="W42" s="48">
        <v>11.0746</v>
      </c>
      <c r="X42" s="48">
        <v>12.303800000000001</v>
      </c>
      <c r="Y42" s="48">
        <v>0</v>
      </c>
      <c r="Z42" s="48">
        <v>10.856</v>
      </c>
      <c r="AA42" s="48">
        <v>0</v>
      </c>
      <c r="AB42" s="48">
        <v>10.856</v>
      </c>
      <c r="AC42" s="48">
        <v>10.856</v>
      </c>
      <c r="AD42" s="48">
        <v>0</v>
      </c>
      <c r="AE42" s="48">
        <v>0</v>
      </c>
    </row>
    <row r="43" spans="1:31" ht="13.8" hidden="1" outlineLevel="1">
      <c r="A43" s="8">
        <v>41518</v>
      </c>
      <c r="B43" s="48">
        <v>18.511099999999999</v>
      </c>
      <c r="C43" s="48">
        <v>19.918700000000001</v>
      </c>
      <c r="D43" s="48">
        <v>18.010400000000001</v>
      </c>
      <c r="E43" s="48">
        <v>17.941400000000002</v>
      </c>
      <c r="F43" s="48">
        <v>18.090399999999999</v>
      </c>
      <c r="G43" s="48">
        <v>19</v>
      </c>
      <c r="H43" s="48">
        <v>18.9954</v>
      </c>
      <c r="I43" s="48">
        <v>19.918700000000001</v>
      </c>
      <c r="J43" s="48">
        <v>18.633500000000002</v>
      </c>
      <c r="K43" s="48">
        <v>18.507000000000001</v>
      </c>
      <c r="L43" s="48">
        <v>18.787600000000001</v>
      </c>
      <c r="M43" s="48">
        <v>19</v>
      </c>
      <c r="N43" s="48">
        <v>11.8727</v>
      </c>
      <c r="O43" s="48">
        <v>0</v>
      </c>
      <c r="P43" s="48">
        <v>11.8727</v>
      </c>
      <c r="Q43" s="48">
        <v>11.322699999999999</v>
      </c>
      <c r="R43" s="48">
        <v>12.3461</v>
      </c>
      <c r="S43" s="48">
        <v>0</v>
      </c>
      <c r="T43" s="48">
        <v>11.321300000000001</v>
      </c>
      <c r="U43" s="48">
        <v>0</v>
      </c>
      <c r="V43" s="48">
        <v>11.321300000000001</v>
      </c>
      <c r="W43" s="48">
        <v>11</v>
      </c>
      <c r="X43" s="48">
        <v>11.5</v>
      </c>
      <c r="Y43" s="48">
        <v>0</v>
      </c>
      <c r="Z43" s="48">
        <v>10.293799999999999</v>
      </c>
      <c r="AA43" s="48">
        <v>0</v>
      </c>
      <c r="AB43" s="48">
        <v>10.293799999999999</v>
      </c>
      <c r="AC43" s="48">
        <v>10.293799999999999</v>
      </c>
      <c r="AD43" s="48">
        <v>0</v>
      </c>
      <c r="AE43" s="48">
        <v>0</v>
      </c>
    </row>
    <row r="44" spans="1:31" ht="13.8" hidden="1" outlineLevel="1">
      <c r="A44" s="8">
        <v>41548</v>
      </c>
      <c r="B44" s="48">
        <v>18.2394</v>
      </c>
      <c r="C44" s="48">
        <v>19.4649</v>
      </c>
      <c r="D44" s="48">
        <v>17.5748</v>
      </c>
      <c r="E44" s="48">
        <v>16.971699999999998</v>
      </c>
      <c r="F44" s="48">
        <v>18.867899999999999</v>
      </c>
      <c r="G44" s="48">
        <v>0</v>
      </c>
      <c r="H44" s="48">
        <v>18.448699999999999</v>
      </c>
      <c r="I44" s="48">
        <v>19.465499999999999</v>
      </c>
      <c r="J44" s="48">
        <v>17.867699999999999</v>
      </c>
      <c r="K44" s="48">
        <v>17.231000000000002</v>
      </c>
      <c r="L44" s="48">
        <v>19.265499999999999</v>
      </c>
      <c r="M44" s="48">
        <v>0</v>
      </c>
      <c r="N44" s="48">
        <v>12.138400000000001</v>
      </c>
      <c r="O44" s="48">
        <v>15.5021</v>
      </c>
      <c r="P44" s="48">
        <v>12.132999999999999</v>
      </c>
      <c r="Q44" s="48">
        <v>11.336499999999999</v>
      </c>
      <c r="R44" s="48">
        <v>13.266500000000001</v>
      </c>
      <c r="S44" s="48" t="s">
        <v>270</v>
      </c>
      <c r="T44" s="48">
        <v>11.5</v>
      </c>
      <c r="U44" s="48">
        <v>0</v>
      </c>
      <c r="V44" s="48">
        <v>11.5</v>
      </c>
      <c r="W44" s="48">
        <v>0</v>
      </c>
      <c r="X44" s="48">
        <v>11.5</v>
      </c>
      <c r="Y44" s="48">
        <v>0</v>
      </c>
      <c r="Z44" s="48">
        <v>11.4275</v>
      </c>
      <c r="AA44" s="48">
        <v>0</v>
      </c>
      <c r="AB44" s="48">
        <v>11.4275</v>
      </c>
      <c r="AC44" s="48">
        <v>11.4275</v>
      </c>
      <c r="AD44" s="48">
        <v>0</v>
      </c>
      <c r="AE44" s="48">
        <v>0</v>
      </c>
    </row>
    <row r="45" spans="1:31" ht="13.8" hidden="1" outlineLevel="1">
      <c r="A45" s="8">
        <v>41579</v>
      </c>
      <c r="B45" s="48">
        <v>18.674199999999999</v>
      </c>
      <c r="C45" s="48">
        <v>19.555199999999999</v>
      </c>
      <c r="D45" s="48">
        <v>18.344799999999999</v>
      </c>
      <c r="E45" s="48">
        <v>18.526</v>
      </c>
      <c r="F45" s="48">
        <v>18.094899999999999</v>
      </c>
      <c r="G45" s="48">
        <v>0</v>
      </c>
      <c r="H45" s="48">
        <v>19.341100000000001</v>
      </c>
      <c r="I45" s="48">
        <v>19.555199999999999</v>
      </c>
      <c r="J45" s="48">
        <v>19.249500000000001</v>
      </c>
      <c r="K45" s="48">
        <v>19.1358</v>
      </c>
      <c r="L45" s="48">
        <v>19.417200000000001</v>
      </c>
      <c r="M45" s="48">
        <v>0</v>
      </c>
      <c r="N45" s="48">
        <v>12.0688</v>
      </c>
      <c r="O45" s="48">
        <v>0</v>
      </c>
      <c r="P45" s="48">
        <v>12.0688</v>
      </c>
      <c r="Q45" s="48">
        <v>13.139699999999999</v>
      </c>
      <c r="R45" s="48">
        <v>11.127000000000001</v>
      </c>
      <c r="S45" s="48">
        <v>0</v>
      </c>
      <c r="T45" s="48">
        <v>9.5654000000000003</v>
      </c>
      <c r="U45" s="48">
        <v>0</v>
      </c>
      <c r="V45" s="48">
        <v>9.5654000000000003</v>
      </c>
      <c r="W45" s="48">
        <v>11</v>
      </c>
      <c r="X45" s="48">
        <v>9.4377999999999993</v>
      </c>
      <c r="Y45" s="48">
        <v>0</v>
      </c>
      <c r="Z45" s="48">
        <v>9.7513000000000005</v>
      </c>
      <c r="AA45" s="48">
        <v>0</v>
      </c>
      <c r="AB45" s="48">
        <v>9.7513000000000005</v>
      </c>
      <c r="AC45" s="48">
        <v>9.7513000000000005</v>
      </c>
      <c r="AD45" s="48">
        <v>0</v>
      </c>
      <c r="AE45" s="48">
        <v>0</v>
      </c>
    </row>
    <row r="46" spans="1:31" ht="13.8" hidden="1" outlineLevel="1">
      <c r="A46" s="8">
        <v>41609</v>
      </c>
      <c r="B46" s="48">
        <v>17.159600000000001</v>
      </c>
      <c r="C46" s="48">
        <v>19.460899999999999</v>
      </c>
      <c r="D46" s="48">
        <v>16.867100000000001</v>
      </c>
      <c r="E46" s="48">
        <v>17.0426</v>
      </c>
      <c r="F46" s="48">
        <v>15.4215</v>
      </c>
      <c r="G46" s="48">
        <v>0</v>
      </c>
      <c r="H46" s="48">
        <v>17.806899999999999</v>
      </c>
      <c r="I46" s="48">
        <v>19.460899999999999</v>
      </c>
      <c r="J46" s="48">
        <v>17.5717</v>
      </c>
      <c r="K46" s="48">
        <v>17.450900000000001</v>
      </c>
      <c r="L46" s="48">
        <v>19.229399999999998</v>
      </c>
      <c r="M46" s="48">
        <v>0</v>
      </c>
      <c r="N46" s="48">
        <v>10.9346</v>
      </c>
      <c r="O46" s="48">
        <v>0</v>
      </c>
      <c r="P46" s="48">
        <v>10.9346</v>
      </c>
      <c r="Q46" s="48">
        <v>11.2349</v>
      </c>
      <c r="R46" s="48">
        <v>10.5649</v>
      </c>
      <c r="S46" s="48" t="s">
        <v>270</v>
      </c>
      <c r="T46" s="48">
        <v>10.1676</v>
      </c>
      <c r="U46" s="48">
        <v>0</v>
      </c>
      <c r="V46" s="48">
        <v>10.1676</v>
      </c>
      <c r="W46" s="48">
        <v>9.9611999999999998</v>
      </c>
      <c r="X46" s="48">
        <v>10.361800000000001</v>
      </c>
      <c r="Y46" s="48">
        <v>0</v>
      </c>
      <c r="Z46" s="48">
        <v>10.774800000000001</v>
      </c>
      <c r="AA46" s="48">
        <v>0</v>
      </c>
      <c r="AB46" s="48">
        <v>10.774800000000001</v>
      </c>
      <c r="AC46" s="48">
        <v>10.774800000000001</v>
      </c>
      <c r="AD46" s="48">
        <v>0</v>
      </c>
      <c r="AE46" s="48">
        <v>0</v>
      </c>
    </row>
    <row r="47" spans="1:31" ht="13.8" hidden="1" outlineLevel="1">
      <c r="A47" s="8">
        <v>41640</v>
      </c>
      <c r="B47" s="48">
        <v>16.202400000000001</v>
      </c>
      <c r="C47" s="48">
        <v>19.449300000000001</v>
      </c>
      <c r="D47" s="48">
        <v>15.189</v>
      </c>
      <c r="E47" s="48">
        <v>18.612500000000001</v>
      </c>
      <c r="F47" s="48">
        <v>13.331899999999999</v>
      </c>
      <c r="G47" s="48">
        <v>0</v>
      </c>
      <c r="H47" s="48">
        <v>19.0322</v>
      </c>
      <c r="I47" s="48">
        <v>19.449300000000001</v>
      </c>
      <c r="J47" s="48">
        <v>18.789000000000001</v>
      </c>
      <c r="K47" s="48">
        <v>18.7713</v>
      </c>
      <c r="L47" s="48">
        <v>18.8201</v>
      </c>
      <c r="M47" s="48">
        <v>0</v>
      </c>
      <c r="N47" s="48">
        <v>11.0428</v>
      </c>
      <c r="O47" s="48">
        <v>0</v>
      </c>
      <c r="P47" s="48">
        <v>11.0428</v>
      </c>
      <c r="Q47" s="48">
        <v>13.755000000000001</v>
      </c>
      <c r="R47" s="48">
        <v>10.9762</v>
      </c>
      <c r="S47" s="48" t="s">
        <v>270</v>
      </c>
      <c r="T47" s="48">
        <v>10.995200000000001</v>
      </c>
      <c r="U47" s="48">
        <v>0</v>
      </c>
      <c r="V47" s="48">
        <v>10.995200000000001</v>
      </c>
      <c r="W47" s="48">
        <v>8.42</v>
      </c>
      <c r="X47" s="48">
        <v>11.006399999999999</v>
      </c>
      <c r="Y47" s="48">
        <v>0</v>
      </c>
      <c r="Z47" s="48">
        <v>9.4412000000000003</v>
      </c>
      <c r="AA47" s="48">
        <v>0</v>
      </c>
      <c r="AB47" s="48">
        <v>9.4412000000000003</v>
      </c>
      <c r="AC47" s="48">
        <v>11.1036</v>
      </c>
      <c r="AD47" s="48">
        <v>9.3437000000000001</v>
      </c>
      <c r="AE47" s="48">
        <v>0</v>
      </c>
    </row>
    <row r="48" spans="1:31" ht="13.8" hidden="1" outlineLevel="1">
      <c r="A48" s="8">
        <v>41671</v>
      </c>
      <c r="B48" s="48">
        <v>19.052800000000001</v>
      </c>
      <c r="C48" s="48">
        <v>18.863600000000002</v>
      </c>
      <c r="D48" s="48">
        <v>19.102399999999999</v>
      </c>
      <c r="E48" s="48">
        <v>19.374199999999998</v>
      </c>
      <c r="F48" s="48">
        <v>18.6707</v>
      </c>
      <c r="G48" s="48">
        <v>0</v>
      </c>
      <c r="H48" s="48">
        <v>19.710599999999999</v>
      </c>
      <c r="I48" s="48">
        <v>18.863600000000002</v>
      </c>
      <c r="J48" s="48">
        <v>19.952999999999999</v>
      </c>
      <c r="K48" s="48">
        <v>20.886700000000001</v>
      </c>
      <c r="L48" s="48">
        <v>18.6707</v>
      </c>
      <c r="M48" s="48">
        <v>0</v>
      </c>
      <c r="N48" s="48">
        <v>9.7303999999999995</v>
      </c>
      <c r="O48" s="48">
        <v>0</v>
      </c>
      <c r="P48" s="48">
        <v>9.7303999999999995</v>
      </c>
      <c r="Q48" s="48">
        <v>9.7303999999999995</v>
      </c>
      <c r="R48" s="48">
        <v>0</v>
      </c>
      <c r="S48" s="48" t="s">
        <v>270</v>
      </c>
      <c r="T48" s="48">
        <v>8.9629999999999992</v>
      </c>
      <c r="U48" s="48">
        <v>0</v>
      </c>
      <c r="V48" s="48">
        <v>8.9629999999999992</v>
      </c>
      <c r="W48" s="48">
        <v>8.9629999999999992</v>
      </c>
      <c r="X48" s="48">
        <v>0</v>
      </c>
      <c r="Y48" s="48">
        <v>0</v>
      </c>
      <c r="Z48" s="48">
        <v>10.230499999999999</v>
      </c>
      <c r="AA48" s="48">
        <v>0</v>
      </c>
      <c r="AB48" s="48">
        <v>10.230499999999999</v>
      </c>
      <c r="AC48" s="48">
        <v>10.230499999999999</v>
      </c>
      <c r="AD48" s="48">
        <v>0</v>
      </c>
      <c r="AE48" s="48">
        <v>0</v>
      </c>
    </row>
    <row r="49" spans="1:31" ht="13.8" hidden="1" outlineLevel="1">
      <c r="A49" s="8">
        <v>41699</v>
      </c>
      <c r="B49" s="48">
        <v>20.532299999999999</v>
      </c>
      <c r="C49" s="48">
        <v>20.5274</v>
      </c>
      <c r="D49" s="48">
        <v>20.534500000000001</v>
      </c>
      <c r="E49" s="48">
        <v>20.593399999999999</v>
      </c>
      <c r="F49" s="48">
        <v>19.783000000000001</v>
      </c>
      <c r="G49" s="48">
        <v>0</v>
      </c>
      <c r="H49" s="48">
        <v>20.740200000000002</v>
      </c>
      <c r="I49" s="48">
        <v>20.5274</v>
      </c>
      <c r="J49" s="48">
        <v>20.841000000000001</v>
      </c>
      <c r="K49" s="48">
        <v>20.928799999999999</v>
      </c>
      <c r="L49" s="48">
        <v>19.783000000000001</v>
      </c>
      <c r="M49" s="48">
        <v>0</v>
      </c>
      <c r="N49" s="48">
        <v>15.002599999999999</v>
      </c>
      <c r="O49" s="48">
        <v>0</v>
      </c>
      <c r="P49" s="48">
        <v>15.002599999999999</v>
      </c>
      <c r="Q49" s="48">
        <v>15.002599999999999</v>
      </c>
      <c r="R49" s="48">
        <v>0</v>
      </c>
      <c r="S49" s="48" t="s">
        <v>270</v>
      </c>
      <c r="T49" s="48">
        <v>0</v>
      </c>
      <c r="U49" s="48">
        <v>0</v>
      </c>
      <c r="V49" s="48">
        <v>0</v>
      </c>
      <c r="W49" s="48">
        <v>0</v>
      </c>
      <c r="X49" s="48">
        <v>0</v>
      </c>
      <c r="Y49" s="48">
        <v>0</v>
      </c>
      <c r="Z49" s="48">
        <v>10.5</v>
      </c>
      <c r="AA49" s="48">
        <v>0</v>
      </c>
      <c r="AB49" s="48">
        <v>10.5</v>
      </c>
      <c r="AC49" s="48">
        <v>10.5</v>
      </c>
      <c r="AD49" s="48">
        <v>0</v>
      </c>
      <c r="AE49" s="48">
        <v>0</v>
      </c>
    </row>
    <row r="50" spans="1:31" ht="13.8" hidden="1" outlineLevel="1">
      <c r="A50" s="8">
        <v>41730</v>
      </c>
      <c r="B50" s="48">
        <v>20.8049</v>
      </c>
      <c r="C50" s="48">
        <v>19.793099999999999</v>
      </c>
      <c r="D50" s="48">
        <v>21.049600000000002</v>
      </c>
      <c r="E50" s="48">
        <v>21.241199999999999</v>
      </c>
      <c r="F50" s="48">
        <v>19.916399999999999</v>
      </c>
      <c r="G50" s="48">
        <v>0</v>
      </c>
      <c r="H50" s="48">
        <v>21.0015</v>
      </c>
      <c r="I50" s="48">
        <v>19.793099999999999</v>
      </c>
      <c r="J50" s="48">
        <v>21.304200000000002</v>
      </c>
      <c r="K50" s="48">
        <v>21.463100000000001</v>
      </c>
      <c r="L50" s="48">
        <v>20.364799999999999</v>
      </c>
      <c r="M50" s="48">
        <v>0</v>
      </c>
      <c r="N50" s="48">
        <v>13.905200000000001</v>
      </c>
      <c r="O50" s="48">
        <v>0</v>
      </c>
      <c r="P50" s="48">
        <v>13.905200000000001</v>
      </c>
      <c r="Q50" s="48">
        <v>15.022500000000001</v>
      </c>
      <c r="R50" s="48">
        <v>7.2469000000000001</v>
      </c>
      <c r="S50" s="48" t="s">
        <v>270</v>
      </c>
      <c r="T50" s="48">
        <v>8.7638999999999996</v>
      </c>
      <c r="U50" s="48">
        <v>0</v>
      </c>
      <c r="V50" s="48">
        <v>8.7638999999999996</v>
      </c>
      <c r="W50" s="48">
        <v>10.74</v>
      </c>
      <c r="X50" s="48">
        <v>7.2469000000000001</v>
      </c>
      <c r="Y50" s="48">
        <v>0</v>
      </c>
      <c r="Z50" s="48">
        <v>10.5</v>
      </c>
      <c r="AA50" s="48">
        <v>0</v>
      </c>
      <c r="AB50" s="48">
        <v>10.5</v>
      </c>
      <c r="AC50" s="48">
        <v>10.5</v>
      </c>
      <c r="AD50" s="48">
        <v>0</v>
      </c>
      <c r="AE50" s="48">
        <v>0</v>
      </c>
    </row>
    <row r="51" spans="1:31" ht="13.8" hidden="1" outlineLevel="1">
      <c r="A51" s="8">
        <v>41760</v>
      </c>
      <c r="B51" s="48">
        <v>20.3749</v>
      </c>
      <c r="C51" s="48">
        <v>20.962399999999999</v>
      </c>
      <c r="D51" s="48">
        <v>20.049399999999999</v>
      </c>
      <c r="E51" s="48">
        <v>19.284800000000001</v>
      </c>
      <c r="F51" s="48">
        <v>21.712700000000002</v>
      </c>
      <c r="G51" s="48">
        <v>0</v>
      </c>
      <c r="H51" s="48">
        <v>21.015799999999999</v>
      </c>
      <c r="I51" s="48">
        <v>20.962399999999999</v>
      </c>
      <c r="J51" s="48">
        <v>21.049900000000001</v>
      </c>
      <c r="K51" s="48">
        <v>20.6557</v>
      </c>
      <c r="L51" s="48">
        <v>21.741900000000001</v>
      </c>
      <c r="M51" s="48">
        <v>0</v>
      </c>
      <c r="N51" s="48">
        <v>13.612</v>
      </c>
      <c r="O51" s="48">
        <v>0</v>
      </c>
      <c r="P51" s="48">
        <v>13.612</v>
      </c>
      <c r="Q51" s="48">
        <v>13.634399999999999</v>
      </c>
      <c r="R51" s="48">
        <v>9.68</v>
      </c>
      <c r="S51" s="48" t="s">
        <v>270</v>
      </c>
      <c r="T51" s="48">
        <v>13.6401</v>
      </c>
      <c r="U51" s="48">
        <v>0</v>
      </c>
      <c r="V51" s="48">
        <v>13.6401</v>
      </c>
      <c r="W51" s="48">
        <v>13.6401</v>
      </c>
      <c r="X51" s="48">
        <v>0</v>
      </c>
      <c r="Y51" s="48">
        <v>0</v>
      </c>
      <c r="Z51" s="48">
        <v>10.3711</v>
      </c>
      <c r="AA51" s="48">
        <v>0</v>
      </c>
      <c r="AB51" s="48">
        <v>10.3711</v>
      </c>
      <c r="AC51" s="48">
        <v>11.703900000000001</v>
      </c>
      <c r="AD51" s="48">
        <v>9.68</v>
      </c>
      <c r="AE51" s="48">
        <v>0</v>
      </c>
    </row>
    <row r="52" spans="1:31" ht="13.8" hidden="1" outlineLevel="1">
      <c r="A52" s="8">
        <v>41791</v>
      </c>
      <c r="B52" s="48">
        <v>20.112200000000001</v>
      </c>
      <c r="C52" s="48">
        <v>20.994900000000001</v>
      </c>
      <c r="D52" s="48">
        <v>20.029</v>
      </c>
      <c r="E52" s="48">
        <v>20.079599999999999</v>
      </c>
      <c r="F52" s="48">
        <v>19.492699999999999</v>
      </c>
      <c r="G52" s="48">
        <v>0</v>
      </c>
      <c r="H52" s="48">
        <v>20.300699999999999</v>
      </c>
      <c r="I52" s="48">
        <v>20.994900000000001</v>
      </c>
      <c r="J52" s="48">
        <v>20.2334</v>
      </c>
      <c r="K52" s="48">
        <v>20.1311</v>
      </c>
      <c r="L52" s="48">
        <v>21.587</v>
      </c>
      <c r="M52" s="48">
        <v>0</v>
      </c>
      <c r="N52" s="48">
        <v>13.0959</v>
      </c>
      <c r="O52" s="48">
        <v>0</v>
      </c>
      <c r="P52" s="48">
        <v>13.0959</v>
      </c>
      <c r="Q52" s="48">
        <v>15.6638</v>
      </c>
      <c r="R52" s="48">
        <v>11.601100000000001</v>
      </c>
      <c r="S52" s="48" t="s">
        <v>270</v>
      </c>
      <c r="T52" s="48">
        <v>10.0924</v>
      </c>
      <c r="U52" s="48">
        <v>0</v>
      </c>
      <c r="V52" s="48">
        <v>10.0924</v>
      </c>
      <c r="W52" s="48">
        <v>12.37</v>
      </c>
      <c r="X52" s="48">
        <v>8.3637999999999995</v>
      </c>
      <c r="Y52" s="48">
        <v>0</v>
      </c>
      <c r="Z52" s="48">
        <v>10.4687</v>
      </c>
      <c r="AA52" s="48">
        <v>0</v>
      </c>
      <c r="AB52" s="48">
        <v>10.4687</v>
      </c>
      <c r="AC52" s="48">
        <v>11.8315</v>
      </c>
      <c r="AD52" s="48">
        <v>10.2606</v>
      </c>
      <c r="AE52" s="48">
        <v>0</v>
      </c>
    </row>
    <row r="53" spans="1:31" ht="13.8" hidden="1" outlineLevel="1">
      <c r="A53" s="8">
        <v>41821</v>
      </c>
      <c r="B53" s="48">
        <v>21.023299999999999</v>
      </c>
      <c r="C53" s="48">
        <v>20.921399999999998</v>
      </c>
      <c r="D53" s="48">
        <v>21.056799999999999</v>
      </c>
      <c r="E53" s="48">
        <v>21.247499999999999</v>
      </c>
      <c r="F53" s="48">
        <v>20.197299999999998</v>
      </c>
      <c r="G53" s="48">
        <v>19</v>
      </c>
      <c r="H53" s="48">
        <v>21.408799999999999</v>
      </c>
      <c r="I53" s="48">
        <v>20.921399999999998</v>
      </c>
      <c r="J53" s="48">
        <v>21.579599999999999</v>
      </c>
      <c r="K53" s="48">
        <v>21.7456</v>
      </c>
      <c r="L53" s="48">
        <v>20.832599999999999</v>
      </c>
      <c r="M53" s="48">
        <v>19</v>
      </c>
      <c r="N53" s="48">
        <v>13.057399999999999</v>
      </c>
      <c r="O53" s="48">
        <v>0</v>
      </c>
      <c r="P53" s="48">
        <v>13.057399999999999</v>
      </c>
      <c r="Q53" s="48">
        <v>13.5892</v>
      </c>
      <c r="R53" s="48">
        <v>10.7097</v>
      </c>
      <c r="S53" s="48">
        <v>0</v>
      </c>
      <c r="T53" s="48">
        <v>12.883699999999999</v>
      </c>
      <c r="U53" s="48">
        <v>0</v>
      </c>
      <c r="V53" s="48">
        <v>12.883699999999999</v>
      </c>
      <c r="W53" s="48">
        <v>13.7453</v>
      </c>
      <c r="X53" s="48">
        <v>9.2672000000000008</v>
      </c>
      <c r="Y53" s="48">
        <v>0</v>
      </c>
      <c r="Z53" s="48">
        <v>13.1736</v>
      </c>
      <c r="AA53" s="48">
        <v>0</v>
      </c>
      <c r="AB53" s="48">
        <v>13.1736</v>
      </c>
      <c r="AC53" s="48">
        <v>13.1736</v>
      </c>
      <c r="AD53" s="48">
        <v>0</v>
      </c>
      <c r="AE53" s="48">
        <v>0</v>
      </c>
    </row>
    <row r="54" spans="1:31" ht="13.8" hidden="1" outlineLevel="1">
      <c r="A54" s="8">
        <v>41852</v>
      </c>
      <c r="B54" s="48">
        <v>21.114000000000001</v>
      </c>
      <c r="C54" s="48">
        <v>20.741</v>
      </c>
      <c r="D54" s="48">
        <v>21.2942</v>
      </c>
      <c r="E54" s="48">
        <v>21.200500000000002</v>
      </c>
      <c r="F54" s="48">
        <v>21.407599999999999</v>
      </c>
      <c r="G54" s="48">
        <v>0</v>
      </c>
      <c r="H54" s="48">
        <v>21.295300000000001</v>
      </c>
      <c r="I54" s="48">
        <v>20.741</v>
      </c>
      <c r="J54" s="48">
        <v>21.571200000000001</v>
      </c>
      <c r="K54" s="48">
        <v>21.633800000000001</v>
      </c>
      <c r="L54" s="48">
        <v>21.497900000000001</v>
      </c>
      <c r="M54" s="48">
        <v>0</v>
      </c>
      <c r="N54" s="48">
        <v>11.956300000000001</v>
      </c>
      <c r="O54" s="48">
        <v>0</v>
      </c>
      <c r="P54" s="48">
        <v>11.956300000000001</v>
      </c>
      <c r="Q54" s="48">
        <v>11.527100000000001</v>
      </c>
      <c r="R54" s="48">
        <v>13.841900000000001</v>
      </c>
      <c r="S54" s="48">
        <v>0</v>
      </c>
      <c r="T54" s="48">
        <v>11.261100000000001</v>
      </c>
      <c r="U54" s="48">
        <v>0</v>
      </c>
      <c r="V54" s="48">
        <v>11.261100000000001</v>
      </c>
      <c r="W54" s="48">
        <v>11.25</v>
      </c>
      <c r="X54" s="48">
        <v>11.3931</v>
      </c>
      <c r="Y54" s="48">
        <v>0</v>
      </c>
      <c r="Z54" s="48">
        <v>12.0633</v>
      </c>
      <c r="AA54" s="48">
        <v>0</v>
      </c>
      <c r="AB54" s="48">
        <v>12.0633</v>
      </c>
      <c r="AC54" s="48">
        <v>12.2279</v>
      </c>
      <c r="AD54" s="48">
        <v>9.68</v>
      </c>
      <c r="AE54" s="48">
        <v>0</v>
      </c>
    </row>
    <row r="55" spans="1:31" ht="13.8" hidden="1" outlineLevel="1" collapsed="1">
      <c r="A55" s="8">
        <v>41883</v>
      </c>
      <c r="B55" s="48">
        <v>19.648299999999999</v>
      </c>
      <c r="C55" s="48">
        <v>20.5154</v>
      </c>
      <c r="D55" s="48">
        <v>19.467500000000001</v>
      </c>
      <c r="E55" s="48">
        <v>19.062100000000001</v>
      </c>
      <c r="F55" s="48">
        <v>21.049299999999999</v>
      </c>
      <c r="G55" s="48">
        <v>0</v>
      </c>
      <c r="H55" s="48">
        <v>19.828600000000002</v>
      </c>
      <c r="I55" s="48">
        <v>20.5154</v>
      </c>
      <c r="J55" s="48">
        <v>19.680599999999998</v>
      </c>
      <c r="K55" s="48">
        <v>19.293600000000001</v>
      </c>
      <c r="L55" s="48">
        <v>21.156700000000001</v>
      </c>
      <c r="M55" s="48">
        <v>0</v>
      </c>
      <c r="N55" s="48">
        <v>13.115500000000001</v>
      </c>
      <c r="O55" s="48">
        <v>0</v>
      </c>
      <c r="P55" s="48">
        <v>13.115500000000001</v>
      </c>
      <c r="Q55" s="48">
        <v>13.0396</v>
      </c>
      <c r="R55" s="48">
        <v>13.8604</v>
      </c>
      <c r="S55" s="48">
        <v>0</v>
      </c>
      <c r="T55" s="48">
        <v>13.130599999999999</v>
      </c>
      <c r="U55" s="48">
        <v>0</v>
      </c>
      <c r="V55" s="48">
        <v>13.130599999999999</v>
      </c>
      <c r="W55" s="48">
        <v>13.213699999999999</v>
      </c>
      <c r="X55" s="48">
        <v>11.3931</v>
      </c>
      <c r="Y55" s="48">
        <v>0</v>
      </c>
      <c r="Z55" s="48">
        <v>12.2677</v>
      </c>
      <c r="AA55" s="48">
        <v>0</v>
      </c>
      <c r="AB55" s="48">
        <v>12.2677</v>
      </c>
      <c r="AC55" s="48">
        <v>12.2677</v>
      </c>
      <c r="AD55" s="48">
        <v>0</v>
      </c>
      <c r="AE55" s="48">
        <v>0</v>
      </c>
    </row>
    <row r="56" spans="1:31" ht="13.8" hidden="1" outlineLevel="1" collapsed="1">
      <c r="A56" s="8">
        <v>41913</v>
      </c>
      <c r="B56" s="48">
        <v>19.972200000000001</v>
      </c>
      <c r="C56" s="48">
        <v>20.457799999999999</v>
      </c>
      <c r="D56" s="48">
        <v>19.863199999999999</v>
      </c>
      <c r="E56" s="48">
        <v>19.6648</v>
      </c>
      <c r="F56" s="48">
        <v>21.0059</v>
      </c>
      <c r="G56" s="48">
        <v>0</v>
      </c>
      <c r="H56" s="48">
        <v>20.1233</v>
      </c>
      <c r="I56" s="48">
        <v>20.457799999999999</v>
      </c>
      <c r="J56" s="48">
        <v>20.046399999999998</v>
      </c>
      <c r="K56" s="48">
        <v>19.8474</v>
      </c>
      <c r="L56" s="48">
        <v>21.190200000000001</v>
      </c>
      <c r="M56" s="48">
        <v>0</v>
      </c>
      <c r="N56" s="48">
        <v>12.376200000000001</v>
      </c>
      <c r="O56" s="48">
        <v>0</v>
      </c>
      <c r="P56" s="48">
        <v>12.376200000000001</v>
      </c>
      <c r="Q56" s="48">
        <v>12.298400000000001</v>
      </c>
      <c r="R56" s="48">
        <v>12.865500000000001</v>
      </c>
      <c r="S56" s="48">
        <v>0</v>
      </c>
      <c r="T56" s="48">
        <v>12.2113</v>
      </c>
      <c r="U56" s="48">
        <v>0</v>
      </c>
      <c r="V56" s="48">
        <v>12.2113</v>
      </c>
      <c r="W56" s="48">
        <v>12.309699999999999</v>
      </c>
      <c r="X56" s="48">
        <v>11.488799999999999</v>
      </c>
      <c r="Y56" s="48">
        <v>0</v>
      </c>
      <c r="Z56" s="48">
        <v>12.263</v>
      </c>
      <c r="AA56" s="48">
        <v>0</v>
      </c>
      <c r="AB56" s="48">
        <v>12.263</v>
      </c>
      <c r="AC56" s="48">
        <v>12.263</v>
      </c>
      <c r="AD56" s="48">
        <v>0</v>
      </c>
      <c r="AE56" s="48">
        <v>0</v>
      </c>
    </row>
    <row r="57" spans="1:31" ht="13.8" hidden="1" outlineLevel="1" collapsed="1">
      <c r="A57" s="8">
        <v>41944</v>
      </c>
      <c r="B57" s="48">
        <v>16.331499999999998</v>
      </c>
      <c r="C57" s="48">
        <v>20.796500000000002</v>
      </c>
      <c r="D57" s="48">
        <v>15.6152</v>
      </c>
      <c r="E57" s="48">
        <v>20.356999999999999</v>
      </c>
      <c r="F57" s="48">
        <v>10.866199999999999</v>
      </c>
      <c r="G57" s="48">
        <v>0</v>
      </c>
      <c r="H57" s="48">
        <v>20.825700000000001</v>
      </c>
      <c r="I57" s="48">
        <v>20.796500000000002</v>
      </c>
      <c r="J57" s="48">
        <v>20.833500000000001</v>
      </c>
      <c r="K57" s="48">
        <v>20.620699999999999</v>
      </c>
      <c r="L57" s="48">
        <v>21.710599999999999</v>
      </c>
      <c r="M57" s="48">
        <v>0</v>
      </c>
      <c r="N57" s="48">
        <v>7.6886999999999999</v>
      </c>
      <c r="O57" s="48">
        <v>0</v>
      </c>
      <c r="P57" s="48">
        <v>7.6886999999999999</v>
      </c>
      <c r="Q57" s="48">
        <v>11.8797</v>
      </c>
      <c r="R57" s="48">
        <v>7.5231000000000003</v>
      </c>
      <c r="S57" s="48">
        <v>0</v>
      </c>
      <c r="T57" s="48">
        <v>7.67</v>
      </c>
      <c r="U57" s="48">
        <v>0</v>
      </c>
      <c r="V57" s="48">
        <v>7.67</v>
      </c>
      <c r="W57" s="48">
        <v>11.837300000000001</v>
      </c>
      <c r="X57" s="48">
        <v>7.5231000000000003</v>
      </c>
      <c r="Y57" s="48">
        <v>0</v>
      </c>
      <c r="Z57" s="48">
        <v>12.2279</v>
      </c>
      <c r="AA57" s="48">
        <v>0</v>
      </c>
      <c r="AB57" s="48">
        <v>12.2279</v>
      </c>
      <c r="AC57" s="48">
        <v>12.2279</v>
      </c>
      <c r="AD57" s="48">
        <v>0</v>
      </c>
      <c r="AE57" s="48">
        <v>0</v>
      </c>
    </row>
    <row r="58" spans="1:31" ht="13.8" hidden="1" outlineLevel="1" collapsed="1">
      <c r="A58" s="8">
        <v>41974</v>
      </c>
      <c r="B58" s="48">
        <v>20.8551</v>
      </c>
      <c r="C58" s="48">
        <v>20.5259</v>
      </c>
      <c r="D58" s="48">
        <v>20.933900000000001</v>
      </c>
      <c r="E58" s="48">
        <v>21.357800000000001</v>
      </c>
      <c r="F58" s="48">
        <v>19.853899999999999</v>
      </c>
      <c r="G58" s="48">
        <v>0</v>
      </c>
      <c r="H58" s="48">
        <v>21.24</v>
      </c>
      <c r="I58" s="48">
        <v>20.5259</v>
      </c>
      <c r="J58" s="48">
        <v>21.424499999999998</v>
      </c>
      <c r="K58" s="48">
        <v>21.415500000000002</v>
      </c>
      <c r="L58" s="48">
        <v>21.454599999999999</v>
      </c>
      <c r="M58" s="48">
        <v>0</v>
      </c>
      <c r="N58" s="48">
        <v>14.721299999999999</v>
      </c>
      <c r="O58" s="48">
        <v>0</v>
      </c>
      <c r="P58" s="48">
        <v>14.721299999999999</v>
      </c>
      <c r="Q58" s="48">
        <v>12.224</v>
      </c>
      <c r="R58" s="48">
        <v>14.885199999999999</v>
      </c>
      <c r="S58" s="48">
        <v>0</v>
      </c>
      <c r="T58" s="48">
        <v>12.1868</v>
      </c>
      <c r="U58" s="48">
        <v>0</v>
      </c>
      <c r="V58" s="48">
        <v>12.1868</v>
      </c>
      <c r="W58" s="48">
        <v>11.25</v>
      </c>
      <c r="X58" s="48">
        <v>12.378500000000001</v>
      </c>
      <c r="Y58" s="48">
        <v>0</v>
      </c>
      <c r="Z58" s="48">
        <v>14.853400000000001</v>
      </c>
      <c r="AA58" s="48">
        <v>0</v>
      </c>
      <c r="AB58" s="48">
        <v>14.853400000000001</v>
      </c>
      <c r="AC58" s="48">
        <v>12.3781</v>
      </c>
      <c r="AD58" s="48">
        <v>15</v>
      </c>
      <c r="AE58" s="48">
        <v>0</v>
      </c>
    </row>
    <row r="59" spans="1:31" ht="13.8" hidden="1" outlineLevel="1" collapsed="1">
      <c r="A59" s="8">
        <v>42005</v>
      </c>
      <c r="B59" s="48">
        <v>21.4513</v>
      </c>
      <c r="C59" s="48">
        <v>21.107900000000001</v>
      </c>
      <c r="D59" s="48">
        <v>21.5749</v>
      </c>
      <c r="E59" s="48">
        <v>21.735399999999998</v>
      </c>
      <c r="F59" s="48">
        <v>20.966100000000001</v>
      </c>
      <c r="G59" s="48">
        <v>0</v>
      </c>
      <c r="H59" s="48">
        <v>21.538499999999999</v>
      </c>
      <c r="I59" s="48">
        <v>21.107900000000001</v>
      </c>
      <c r="J59" s="48">
        <v>21.695399999999999</v>
      </c>
      <c r="K59" s="48">
        <v>21.805</v>
      </c>
      <c r="L59" s="48">
        <v>21.269300000000001</v>
      </c>
      <c r="M59" s="48">
        <v>0</v>
      </c>
      <c r="N59" s="48">
        <v>11.7195</v>
      </c>
      <c r="O59" s="48">
        <v>0</v>
      </c>
      <c r="P59" s="48">
        <v>11.7195</v>
      </c>
      <c r="Q59" s="48">
        <v>11.872199999999999</v>
      </c>
      <c r="R59" s="48">
        <v>11.59</v>
      </c>
      <c r="S59" s="48">
        <v>0</v>
      </c>
      <c r="T59" s="48">
        <v>11.669499999999999</v>
      </c>
      <c r="U59" s="48">
        <v>0</v>
      </c>
      <c r="V59" s="48">
        <v>11.669499999999999</v>
      </c>
      <c r="W59" s="48">
        <v>11.786</v>
      </c>
      <c r="X59" s="48">
        <v>11.59</v>
      </c>
      <c r="Y59" s="48">
        <v>0</v>
      </c>
      <c r="Z59" s="48">
        <v>12.2279</v>
      </c>
      <c r="AA59" s="48">
        <v>0</v>
      </c>
      <c r="AB59" s="48">
        <v>12.2279</v>
      </c>
      <c r="AC59" s="48">
        <v>12.2279</v>
      </c>
      <c r="AD59" s="48">
        <v>0</v>
      </c>
      <c r="AE59" s="48">
        <v>0</v>
      </c>
    </row>
    <row r="60" spans="1:31" ht="13.8" hidden="1" outlineLevel="1" collapsed="1">
      <c r="A60" s="8">
        <v>42036</v>
      </c>
      <c r="B60" s="48">
        <v>21.759699999999999</v>
      </c>
      <c r="C60" s="48">
        <v>21.165500000000002</v>
      </c>
      <c r="D60" s="48">
        <v>22.0062</v>
      </c>
      <c r="E60" s="48">
        <v>22.299900000000001</v>
      </c>
      <c r="F60" s="48">
        <v>20.9315</v>
      </c>
      <c r="G60" s="48">
        <v>0</v>
      </c>
      <c r="H60" s="48">
        <v>22.677399999999999</v>
      </c>
      <c r="I60" s="48">
        <v>21.165500000000002</v>
      </c>
      <c r="J60" s="48">
        <v>23.4175</v>
      </c>
      <c r="K60" s="48">
        <v>23.5762</v>
      </c>
      <c r="L60" s="48">
        <v>22.783799999999999</v>
      </c>
      <c r="M60" s="48">
        <v>0</v>
      </c>
      <c r="N60" s="48">
        <v>14.1645</v>
      </c>
      <c r="O60" s="48">
        <v>0</v>
      </c>
      <c r="P60" s="48">
        <v>14.1645</v>
      </c>
      <c r="Q60" s="48">
        <v>14.2622</v>
      </c>
      <c r="R60" s="48">
        <v>13.9306</v>
      </c>
      <c r="S60" s="48">
        <v>0</v>
      </c>
      <c r="T60" s="48">
        <v>14.1645</v>
      </c>
      <c r="U60" s="48">
        <v>0</v>
      </c>
      <c r="V60" s="48">
        <v>14.1645</v>
      </c>
      <c r="W60" s="48">
        <v>14.2622</v>
      </c>
      <c r="X60" s="48">
        <v>13.9306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</row>
    <row r="61" spans="1:31" ht="13.8" hidden="1" outlineLevel="1" collapsed="1">
      <c r="A61" s="8">
        <v>42064</v>
      </c>
      <c r="B61" s="48">
        <v>22.118300000000001</v>
      </c>
      <c r="C61" s="48">
        <v>22.2348</v>
      </c>
      <c r="D61" s="48">
        <v>22.067399999999999</v>
      </c>
      <c r="E61" s="48">
        <v>23.878399999999999</v>
      </c>
      <c r="F61" s="48">
        <v>19.986899999999999</v>
      </c>
      <c r="G61" s="48">
        <v>0</v>
      </c>
      <c r="H61" s="48">
        <v>23.198399999999999</v>
      </c>
      <c r="I61" s="48">
        <v>22.2348</v>
      </c>
      <c r="J61" s="48">
        <v>23.670200000000001</v>
      </c>
      <c r="K61" s="48">
        <v>24.024000000000001</v>
      </c>
      <c r="L61" s="48">
        <v>23.156400000000001</v>
      </c>
      <c r="M61" s="48">
        <v>0</v>
      </c>
      <c r="N61" s="48">
        <v>8.9321000000000002</v>
      </c>
      <c r="O61" s="48">
        <v>0</v>
      </c>
      <c r="P61" s="48">
        <v>8.9321000000000002</v>
      </c>
      <c r="Q61" s="48">
        <v>12.7026</v>
      </c>
      <c r="R61" s="48">
        <v>8.6776</v>
      </c>
      <c r="S61" s="48">
        <v>0</v>
      </c>
      <c r="T61" s="48">
        <v>8.9321000000000002</v>
      </c>
      <c r="U61" s="48">
        <v>0</v>
      </c>
      <c r="V61" s="48">
        <v>8.9321000000000002</v>
      </c>
      <c r="W61" s="48">
        <v>12.7026</v>
      </c>
      <c r="X61" s="48">
        <v>8.6776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</row>
    <row r="62" spans="1:31" ht="13.8" hidden="1" outlineLevel="1" collapsed="1">
      <c r="A62" s="8">
        <v>42095</v>
      </c>
      <c r="B62" s="48">
        <v>23.976800000000001</v>
      </c>
      <c r="C62" s="48">
        <v>26.752800000000001</v>
      </c>
      <c r="D62" s="48">
        <v>22.799800000000001</v>
      </c>
      <c r="E62" s="48">
        <v>21.8659</v>
      </c>
      <c r="F62" s="48">
        <v>24.348500000000001</v>
      </c>
      <c r="G62" s="48">
        <v>0</v>
      </c>
      <c r="H62" s="48">
        <v>25.158899999999999</v>
      </c>
      <c r="I62" s="48">
        <v>26.752800000000001</v>
      </c>
      <c r="J62" s="48">
        <v>24.3996</v>
      </c>
      <c r="K62" s="48">
        <v>24.264900000000001</v>
      </c>
      <c r="L62" s="48">
        <v>24.590399999999999</v>
      </c>
      <c r="M62" s="48">
        <v>0</v>
      </c>
      <c r="N62" s="48">
        <v>9.8446999999999996</v>
      </c>
      <c r="O62" s="48">
        <v>0</v>
      </c>
      <c r="P62" s="48">
        <v>9.8446999999999996</v>
      </c>
      <c r="Q62" s="48">
        <v>9.6043000000000003</v>
      </c>
      <c r="R62" s="48">
        <v>12.975899999999999</v>
      </c>
      <c r="S62" s="48">
        <v>0</v>
      </c>
      <c r="T62" s="48">
        <v>9.8170999999999999</v>
      </c>
      <c r="U62" s="48">
        <v>0</v>
      </c>
      <c r="V62" s="48">
        <v>9.8170999999999999</v>
      </c>
      <c r="W62" s="48">
        <v>9.5716000000000001</v>
      </c>
      <c r="X62" s="48">
        <v>12.975899999999999</v>
      </c>
      <c r="Y62" s="48">
        <v>0</v>
      </c>
      <c r="Z62" s="48">
        <v>12.2279</v>
      </c>
      <c r="AA62" s="48">
        <v>0</v>
      </c>
      <c r="AB62" s="48">
        <v>12.2279</v>
      </c>
      <c r="AC62" s="48">
        <v>12.2279</v>
      </c>
      <c r="AD62" s="48">
        <v>0</v>
      </c>
      <c r="AE62" s="48">
        <v>0</v>
      </c>
    </row>
    <row r="63" spans="1:31" ht="13.8" hidden="1" outlineLevel="1" collapsed="1">
      <c r="A63" s="8">
        <v>42125</v>
      </c>
      <c r="B63" s="48">
        <v>25.229500000000002</v>
      </c>
      <c r="C63" s="48">
        <v>26.946100000000001</v>
      </c>
      <c r="D63" s="48">
        <v>24.842500000000001</v>
      </c>
      <c r="E63" s="48">
        <v>24.423100000000002</v>
      </c>
      <c r="F63" s="48">
        <v>24.985700000000001</v>
      </c>
      <c r="G63" s="48">
        <v>0</v>
      </c>
      <c r="H63" s="48">
        <v>25.332599999999999</v>
      </c>
      <c r="I63" s="48">
        <v>26.946100000000001</v>
      </c>
      <c r="J63" s="48">
        <v>24.9651</v>
      </c>
      <c r="K63" s="48">
        <v>24.423100000000002</v>
      </c>
      <c r="L63" s="48">
        <v>25.152799999999999</v>
      </c>
      <c r="M63" s="48">
        <v>0</v>
      </c>
      <c r="N63" s="48">
        <v>12.831</v>
      </c>
      <c r="O63" s="48">
        <v>0</v>
      </c>
      <c r="P63" s="48">
        <v>12.831</v>
      </c>
      <c r="Q63" s="48" t="s">
        <v>270</v>
      </c>
      <c r="R63" s="48">
        <v>12.831</v>
      </c>
      <c r="S63" s="48" t="s">
        <v>270</v>
      </c>
      <c r="T63" s="48">
        <v>12.975899999999999</v>
      </c>
      <c r="U63" s="48">
        <v>0</v>
      </c>
      <c r="V63" s="48">
        <v>12.975899999999999</v>
      </c>
      <c r="W63" s="48">
        <v>0</v>
      </c>
      <c r="X63" s="48">
        <v>12.975899999999999</v>
      </c>
      <c r="Y63" s="48">
        <v>0</v>
      </c>
      <c r="Z63" s="48">
        <v>11.975899999999999</v>
      </c>
      <c r="AA63" s="48">
        <v>0</v>
      </c>
      <c r="AB63" s="48">
        <v>11.975899999999999</v>
      </c>
      <c r="AC63" s="48">
        <v>0</v>
      </c>
      <c r="AD63" s="48">
        <v>11.975899999999999</v>
      </c>
      <c r="AE63" s="48">
        <v>0</v>
      </c>
    </row>
    <row r="64" spans="1:31" ht="13.8" hidden="1" outlineLevel="1" collapsed="1">
      <c r="A64" s="8">
        <v>42156</v>
      </c>
      <c r="B64" s="48">
        <v>25.212900000000001</v>
      </c>
      <c r="C64" s="48">
        <v>27.929500000000001</v>
      </c>
      <c r="D64" s="48">
        <v>23.612400000000001</v>
      </c>
      <c r="E64" s="48">
        <v>23.908000000000001</v>
      </c>
      <c r="F64" s="48">
        <v>22.499600000000001</v>
      </c>
      <c r="G64" s="48">
        <v>0</v>
      </c>
      <c r="H64" s="48">
        <v>25.8461</v>
      </c>
      <c r="I64" s="48">
        <v>27.929500000000001</v>
      </c>
      <c r="J64" s="48">
        <v>24.514600000000002</v>
      </c>
      <c r="K64" s="48">
        <v>24.6005</v>
      </c>
      <c r="L64" s="48">
        <v>24.1568</v>
      </c>
      <c r="M64" s="48">
        <v>0</v>
      </c>
      <c r="N64" s="48">
        <v>12.969900000000001</v>
      </c>
      <c r="O64" s="48">
        <v>0</v>
      </c>
      <c r="P64" s="48">
        <v>12.969900000000001</v>
      </c>
      <c r="Q64" s="48">
        <v>12.9213</v>
      </c>
      <c r="R64" s="48">
        <v>13.0427</v>
      </c>
      <c r="S64" s="48">
        <v>0</v>
      </c>
      <c r="T64" s="48">
        <v>13.017099999999999</v>
      </c>
      <c r="U64" s="48">
        <v>0</v>
      </c>
      <c r="V64" s="48">
        <v>13.017099999999999</v>
      </c>
      <c r="W64" s="48">
        <v>12.9213</v>
      </c>
      <c r="X64" s="48">
        <v>13.175000000000001</v>
      </c>
      <c r="Y64" s="48">
        <v>0</v>
      </c>
      <c r="Z64" s="48">
        <v>11.7287</v>
      </c>
      <c r="AA64" s="48">
        <v>0</v>
      </c>
      <c r="AB64" s="48">
        <v>11.7287</v>
      </c>
      <c r="AC64" s="48">
        <v>0</v>
      </c>
      <c r="AD64" s="48">
        <v>11.7287</v>
      </c>
      <c r="AE64" s="48">
        <v>0</v>
      </c>
    </row>
    <row r="65" spans="1:31" ht="13.8" hidden="1" outlineLevel="1" collapsed="1">
      <c r="A65" s="8">
        <v>42186</v>
      </c>
      <c r="B65" s="48">
        <v>25.011199999999999</v>
      </c>
      <c r="C65" s="48">
        <v>28.369199999999999</v>
      </c>
      <c r="D65" s="48">
        <v>23.338200000000001</v>
      </c>
      <c r="E65" s="48">
        <v>23.127199999999998</v>
      </c>
      <c r="F65" s="48">
        <v>24.447099999999999</v>
      </c>
      <c r="G65" s="48">
        <v>0</v>
      </c>
      <c r="H65" s="48">
        <v>25.249199999999998</v>
      </c>
      <c r="I65" s="48">
        <v>28.369199999999999</v>
      </c>
      <c r="J65" s="48">
        <v>23.653600000000001</v>
      </c>
      <c r="K65" s="48">
        <v>23.497800000000002</v>
      </c>
      <c r="L65" s="48">
        <v>24.447099999999999</v>
      </c>
      <c r="M65" s="48">
        <v>0</v>
      </c>
      <c r="N65" s="48">
        <v>11.452500000000001</v>
      </c>
      <c r="O65" s="48">
        <v>0</v>
      </c>
      <c r="P65" s="48">
        <v>11.452500000000001</v>
      </c>
      <c r="Q65" s="48">
        <v>11.452500000000001</v>
      </c>
      <c r="R65" s="48" t="s">
        <v>270</v>
      </c>
      <c r="S65" s="48">
        <v>0</v>
      </c>
      <c r="T65" s="48">
        <v>11.5258</v>
      </c>
      <c r="U65" s="48">
        <v>0</v>
      </c>
      <c r="V65" s="48">
        <v>11.5258</v>
      </c>
      <c r="W65" s="48">
        <v>11.5258</v>
      </c>
      <c r="X65" s="48">
        <v>0</v>
      </c>
      <c r="Y65" s="48">
        <v>0</v>
      </c>
      <c r="Z65" s="48">
        <v>11.4</v>
      </c>
      <c r="AA65" s="48">
        <v>0</v>
      </c>
      <c r="AB65" s="48">
        <v>11.4</v>
      </c>
      <c r="AC65" s="48">
        <v>11.4</v>
      </c>
      <c r="AD65" s="48">
        <v>0</v>
      </c>
      <c r="AE65" s="48">
        <v>0</v>
      </c>
    </row>
    <row r="66" spans="1:31" ht="13.8" hidden="1" outlineLevel="1" collapsed="1">
      <c r="A66" s="8">
        <v>42217</v>
      </c>
      <c r="B66" s="48">
        <v>25.776700000000002</v>
      </c>
      <c r="C66" s="48">
        <v>28.441199999999998</v>
      </c>
      <c r="D66" s="48">
        <v>23.852599999999999</v>
      </c>
      <c r="E66" s="48">
        <v>23.866599999999998</v>
      </c>
      <c r="F66" s="48">
        <v>23.797599999999999</v>
      </c>
      <c r="G66" s="48">
        <v>0</v>
      </c>
      <c r="H66" s="48">
        <v>25.904599999999999</v>
      </c>
      <c r="I66" s="48">
        <v>28.441199999999998</v>
      </c>
      <c r="J66" s="48">
        <v>24.045200000000001</v>
      </c>
      <c r="K66" s="48">
        <v>24.109300000000001</v>
      </c>
      <c r="L66" s="48">
        <v>23.797599999999999</v>
      </c>
      <c r="M66" s="48">
        <v>0</v>
      </c>
      <c r="N66" s="48">
        <v>11.100199999999999</v>
      </c>
      <c r="O66" s="48">
        <v>0</v>
      </c>
      <c r="P66" s="48">
        <v>11.100199999999999</v>
      </c>
      <c r="Q66" s="48">
        <v>11.100199999999999</v>
      </c>
      <c r="R66" s="48" t="s">
        <v>270</v>
      </c>
      <c r="S66" s="48" t="s">
        <v>270</v>
      </c>
      <c r="T66" s="48">
        <v>11.1241</v>
      </c>
      <c r="U66" s="48">
        <v>0</v>
      </c>
      <c r="V66" s="48">
        <v>11.1241</v>
      </c>
      <c r="W66" s="48">
        <v>11.1241</v>
      </c>
      <c r="X66" s="48">
        <v>0</v>
      </c>
      <c r="Y66" s="48">
        <v>0</v>
      </c>
      <c r="Z66" s="48">
        <v>10.5</v>
      </c>
      <c r="AA66" s="48">
        <v>0</v>
      </c>
      <c r="AB66" s="48">
        <v>10.5</v>
      </c>
      <c r="AC66" s="48">
        <v>10.5</v>
      </c>
      <c r="AD66" s="48">
        <v>0</v>
      </c>
      <c r="AE66" s="48">
        <v>0</v>
      </c>
    </row>
    <row r="67" spans="1:31" ht="13.8" hidden="1" outlineLevel="1" collapsed="1">
      <c r="A67" s="8">
        <v>42248</v>
      </c>
      <c r="B67" s="48">
        <v>26.056100000000001</v>
      </c>
      <c r="C67" s="48">
        <v>29.0791</v>
      </c>
      <c r="D67" s="48">
        <v>25.125800000000002</v>
      </c>
      <c r="E67" s="48">
        <v>25.140499999999999</v>
      </c>
      <c r="F67" s="48">
        <v>25.098700000000001</v>
      </c>
      <c r="G67" s="48">
        <v>0</v>
      </c>
      <c r="H67" s="48">
        <v>26.3581</v>
      </c>
      <c r="I67" s="48">
        <v>29.0791</v>
      </c>
      <c r="J67" s="48">
        <v>25.497499999999999</v>
      </c>
      <c r="K67" s="48">
        <v>25.5626</v>
      </c>
      <c r="L67" s="48">
        <v>25.3781</v>
      </c>
      <c r="M67" s="48">
        <v>0</v>
      </c>
      <c r="N67" s="48">
        <v>11.802199999999999</v>
      </c>
      <c r="O67" s="48">
        <v>0</v>
      </c>
      <c r="P67" s="48">
        <v>11.802199999999999</v>
      </c>
      <c r="Q67" s="48">
        <v>11.307499999999999</v>
      </c>
      <c r="R67" s="48">
        <v>13</v>
      </c>
      <c r="S67" s="48" t="s">
        <v>270</v>
      </c>
      <c r="T67" s="48">
        <v>11.805199999999999</v>
      </c>
      <c r="U67" s="48">
        <v>0</v>
      </c>
      <c r="V67" s="48">
        <v>11.805199999999999</v>
      </c>
      <c r="W67" s="48">
        <v>11.3065</v>
      </c>
      <c r="X67" s="48">
        <v>13</v>
      </c>
      <c r="Y67" s="48">
        <v>0</v>
      </c>
      <c r="Z67" s="48">
        <v>11.4</v>
      </c>
      <c r="AA67" s="48">
        <v>0</v>
      </c>
      <c r="AB67" s="48">
        <v>11.4</v>
      </c>
      <c r="AC67" s="48">
        <v>11.4</v>
      </c>
      <c r="AD67" s="48">
        <v>0</v>
      </c>
      <c r="AE67" s="48">
        <v>0</v>
      </c>
    </row>
    <row r="68" spans="1:31" ht="13.8" hidden="1" outlineLevel="1" collapsed="1">
      <c r="A68" s="8">
        <v>42278</v>
      </c>
      <c r="B68" s="48">
        <v>24.938099999999999</v>
      </c>
      <c r="C68" s="48">
        <v>28.6995</v>
      </c>
      <c r="D68" s="48">
        <v>23.2666</v>
      </c>
      <c r="E68" s="48">
        <v>23.3231</v>
      </c>
      <c r="F68" s="48">
        <v>22.570799999999998</v>
      </c>
      <c r="G68" s="48">
        <v>0</v>
      </c>
      <c r="H68" s="48">
        <v>25.6416</v>
      </c>
      <c r="I68" s="48">
        <v>28.6995</v>
      </c>
      <c r="J68" s="48">
        <v>24.173300000000001</v>
      </c>
      <c r="K68" s="48">
        <v>24.314900000000002</v>
      </c>
      <c r="L68" s="48">
        <v>22.570799999999998</v>
      </c>
      <c r="M68" s="48">
        <v>0</v>
      </c>
      <c r="N68" s="48">
        <v>11.9895</v>
      </c>
      <c r="O68" s="48">
        <v>0</v>
      </c>
      <c r="P68" s="48">
        <v>11.9895</v>
      </c>
      <c r="Q68" s="48">
        <v>11.9895</v>
      </c>
      <c r="R68" s="48" t="s">
        <v>270</v>
      </c>
      <c r="S68" s="48">
        <v>0</v>
      </c>
      <c r="T68" s="48">
        <v>11.9895</v>
      </c>
      <c r="U68" s="48">
        <v>0</v>
      </c>
      <c r="V68" s="48">
        <v>11.9895</v>
      </c>
      <c r="W68" s="48">
        <v>11.9895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48">
        <v>0</v>
      </c>
      <c r="AE68" s="48">
        <v>0</v>
      </c>
    </row>
    <row r="69" spans="1:31" ht="13.8" hidden="1" outlineLevel="1" collapsed="1">
      <c r="A69" s="8">
        <v>42309</v>
      </c>
      <c r="B69" s="48">
        <v>24.748899999999999</v>
      </c>
      <c r="C69" s="48">
        <v>28.338899999999999</v>
      </c>
      <c r="D69" s="48">
        <v>23.966100000000001</v>
      </c>
      <c r="E69" s="48">
        <v>22.340499999999999</v>
      </c>
      <c r="F69" s="48">
        <v>25.2164</v>
      </c>
      <c r="G69" s="48">
        <v>0</v>
      </c>
      <c r="H69" s="48">
        <v>25.361599999999999</v>
      </c>
      <c r="I69" s="48">
        <v>28.338899999999999</v>
      </c>
      <c r="J69" s="48">
        <v>24.676200000000001</v>
      </c>
      <c r="K69" s="48">
        <v>23.872499999999999</v>
      </c>
      <c r="L69" s="48">
        <v>25.2193</v>
      </c>
      <c r="M69" s="48">
        <v>0</v>
      </c>
      <c r="N69" s="48">
        <v>11.264099999999999</v>
      </c>
      <c r="O69" s="48">
        <v>0</v>
      </c>
      <c r="P69" s="48">
        <v>11.264099999999999</v>
      </c>
      <c r="Q69" s="48">
        <v>11.2615</v>
      </c>
      <c r="R69" s="48">
        <v>12.3</v>
      </c>
      <c r="S69" s="48" t="s">
        <v>270</v>
      </c>
      <c r="T69" s="48">
        <v>11.259</v>
      </c>
      <c r="U69" s="48">
        <v>0</v>
      </c>
      <c r="V69" s="48">
        <v>11.259</v>
      </c>
      <c r="W69" s="48">
        <v>11.256399999999999</v>
      </c>
      <c r="X69" s="48">
        <v>12.3</v>
      </c>
      <c r="Y69" s="48">
        <v>0</v>
      </c>
      <c r="Z69" s="48">
        <v>11.4</v>
      </c>
      <c r="AA69" s="48">
        <v>0</v>
      </c>
      <c r="AB69" s="48">
        <v>11.4</v>
      </c>
      <c r="AC69" s="48">
        <v>11.4</v>
      </c>
      <c r="AD69" s="48">
        <v>0</v>
      </c>
      <c r="AE69" s="48">
        <v>0</v>
      </c>
    </row>
    <row r="70" spans="1:31" ht="13.8" hidden="1" outlineLevel="1" collapsed="1">
      <c r="A70" s="8">
        <v>42339</v>
      </c>
      <c r="B70" s="48">
        <v>23.552099999999999</v>
      </c>
      <c r="C70" s="48">
        <v>27.404599999999999</v>
      </c>
      <c r="D70" s="48">
        <v>22.046600000000002</v>
      </c>
      <c r="E70" s="48">
        <v>24.616900000000001</v>
      </c>
      <c r="F70" s="48">
        <v>18.405100000000001</v>
      </c>
      <c r="G70" s="48">
        <v>12.0619</v>
      </c>
      <c r="H70" s="48">
        <v>25.333600000000001</v>
      </c>
      <c r="I70" s="48">
        <v>27.404599999999999</v>
      </c>
      <c r="J70" s="48">
        <v>24.346299999999999</v>
      </c>
      <c r="K70" s="48">
        <v>24.634399999999999</v>
      </c>
      <c r="L70" s="48">
        <v>23.527699999999999</v>
      </c>
      <c r="M70" s="48">
        <v>0</v>
      </c>
      <c r="N70" s="48">
        <v>11.590400000000001</v>
      </c>
      <c r="O70" s="48">
        <v>0</v>
      </c>
      <c r="P70" s="48">
        <v>11.590400000000001</v>
      </c>
      <c r="Q70" s="48">
        <v>11.4</v>
      </c>
      <c r="R70" s="48">
        <v>11.530799999999999</v>
      </c>
      <c r="S70" s="48">
        <v>12.0619</v>
      </c>
      <c r="T70" s="48">
        <v>10.6396</v>
      </c>
      <c r="U70" s="48">
        <v>0</v>
      </c>
      <c r="V70" s="48">
        <v>10.6396</v>
      </c>
      <c r="W70" s="48">
        <v>11.4</v>
      </c>
      <c r="X70" s="48">
        <v>10.618</v>
      </c>
      <c r="Y70" s="48">
        <v>0</v>
      </c>
      <c r="Z70" s="48">
        <v>11.7738</v>
      </c>
      <c r="AA70" s="48">
        <v>0</v>
      </c>
      <c r="AB70" s="48">
        <v>11.7738</v>
      </c>
      <c r="AC70" s="48">
        <v>0</v>
      </c>
      <c r="AD70" s="48">
        <v>11.7287</v>
      </c>
      <c r="AE70" s="48">
        <v>12.0619</v>
      </c>
    </row>
    <row r="71" spans="1:31" ht="13.8" hidden="1" outlineLevel="1" collapsed="1">
      <c r="A71" s="8">
        <v>42370</v>
      </c>
      <c r="B71" s="48">
        <v>24.816199999999998</v>
      </c>
      <c r="C71" s="48">
        <v>27.6462</v>
      </c>
      <c r="D71" s="48">
        <v>23.9861</v>
      </c>
      <c r="E71" s="48">
        <v>23.297899999999998</v>
      </c>
      <c r="F71" s="48">
        <v>24.326000000000001</v>
      </c>
      <c r="G71" s="48">
        <v>0</v>
      </c>
      <c r="H71" s="48">
        <v>24.8992</v>
      </c>
      <c r="I71" s="48">
        <v>27.6462</v>
      </c>
      <c r="J71" s="48">
        <v>24.087700000000002</v>
      </c>
      <c r="K71" s="48">
        <v>23.298500000000001</v>
      </c>
      <c r="L71" s="48">
        <v>24.4816</v>
      </c>
      <c r="M71" s="48">
        <v>0</v>
      </c>
      <c r="N71" s="48">
        <v>9.9063999999999997</v>
      </c>
      <c r="O71" s="48">
        <v>0</v>
      </c>
      <c r="P71" s="48">
        <v>9.9063999999999997</v>
      </c>
      <c r="Q71" s="48">
        <v>12.3</v>
      </c>
      <c r="R71" s="48">
        <v>9.9</v>
      </c>
      <c r="S71" s="48" t="s">
        <v>270</v>
      </c>
      <c r="T71" s="48">
        <v>9.9063999999999997</v>
      </c>
      <c r="U71" s="48">
        <v>0</v>
      </c>
      <c r="V71" s="48">
        <v>9.9063999999999997</v>
      </c>
      <c r="W71" s="48">
        <v>12.3</v>
      </c>
      <c r="X71" s="48">
        <v>9.9</v>
      </c>
      <c r="Y71" s="48">
        <v>0</v>
      </c>
      <c r="Z71" s="48">
        <v>0</v>
      </c>
      <c r="AA71" s="48">
        <v>0</v>
      </c>
      <c r="AB71" s="48">
        <v>0</v>
      </c>
      <c r="AC71" s="48">
        <v>0</v>
      </c>
      <c r="AD71" s="48">
        <v>0</v>
      </c>
      <c r="AE71" s="48">
        <v>0</v>
      </c>
    </row>
    <row r="72" spans="1:31" ht="13.8" hidden="1" outlineLevel="1" collapsed="1">
      <c r="A72" s="8">
        <v>42401</v>
      </c>
      <c r="B72" s="48">
        <v>25.2898</v>
      </c>
      <c r="C72" s="48">
        <v>26.6998</v>
      </c>
      <c r="D72" s="48">
        <v>24.7302</v>
      </c>
      <c r="E72" s="48">
        <v>24.634799999999998</v>
      </c>
      <c r="F72" s="48">
        <v>24.801300000000001</v>
      </c>
      <c r="G72" s="48">
        <v>0</v>
      </c>
      <c r="H72" s="48">
        <v>25.3704</v>
      </c>
      <c r="I72" s="48">
        <v>26.6998</v>
      </c>
      <c r="J72" s="48">
        <v>24.838699999999999</v>
      </c>
      <c r="K72" s="48">
        <v>24.6769</v>
      </c>
      <c r="L72" s="48">
        <v>24.9603</v>
      </c>
      <c r="M72" s="48">
        <v>0</v>
      </c>
      <c r="N72" s="48">
        <v>10.5486</v>
      </c>
      <c r="O72" s="48">
        <v>0</v>
      </c>
      <c r="P72" s="48">
        <v>10.5486</v>
      </c>
      <c r="Q72" s="48">
        <v>10.5085</v>
      </c>
      <c r="R72" s="48">
        <v>10.5566</v>
      </c>
      <c r="S72" s="48" t="s">
        <v>270</v>
      </c>
      <c r="T72" s="48">
        <v>10.5486</v>
      </c>
      <c r="U72" s="48">
        <v>0</v>
      </c>
      <c r="V72" s="48">
        <v>10.5486</v>
      </c>
      <c r="W72" s="48">
        <v>10.5085</v>
      </c>
      <c r="X72" s="48">
        <v>10.5566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8">
        <v>0</v>
      </c>
    </row>
    <row r="73" spans="1:31" ht="13.8" hidden="1" outlineLevel="1" collapsed="1">
      <c r="A73" s="8">
        <v>42430</v>
      </c>
      <c r="B73" s="48">
        <v>23.866499999999998</v>
      </c>
      <c r="C73" s="48">
        <v>26.802499999999998</v>
      </c>
      <c r="D73" s="48">
        <v>21.6861</v>
      </c>
      <c r="E73" s="48">
        <v>21.646000000000001</v>
      </c>
      <c r="F73" s="48">
        <v>21.766500000000001</v>
      </c>
      <c r="G73" s="48">
        <v>0</v>
      </c>
      <c r="H73" s="48">
        <v>24.9587</v>
      </c>
      <c r="I73" s="48">
        <v>26.802499999999998</v>
      </c>
      <c r="J73" s="48">
        <v>23.3688</v>
      </c>
      <c r="K73" s="48">
        <v>24.377600000000001</v>
      </c>
      <c r="L73" s="48">
        <v>21.766500000000001</v>
      </c>
      <c r="M73" s="48">
        <v>0</v>
      </c>
      <c r="N73" s="48">
        <v>11.242000000000001</v>
      </c>
      <c r="O73" s="48">
        <v>0</v>
      </c>
      <c r="P73" s="48">
        <v>11.242000000000001</v>
      </c>
      <c r="Q73" s="48">
        <v>11.242000000000001</v>
      </c>
      <c r="R73" s="48" t="s">
        <v>270</v>
      </c>
      <c r="S73" s="48" t="s">
        <v>270</v>
      </c>
      <c r="T73" s="48">
        <v>11.242000000000001</v>
      </c>
      <c r="U73" s="48">
        <v>0</v>
      </c>
      <c r="V73" s="48">
        <v>11.242000000000001</v>
      </c>
      <c r="W73" s="48">
        <v>11.242000000000001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0</v>
      </c>
    </row>
    <row r="74" spans="1:31" ht="13.8" hidden="1" outlineLevel="1" collapsed="1">
      <c r="A74" s="8">
        <v>42461</v>
      </c>
      <c r="B74" s="48">
        <v>25.222200000000001</v>
      </c>
      <c r="C74" s="48">
        <v>27.280999999999999</v>
      </c>
      <c r="D74" s="48">
        <v>24.107099999999999</v>
      </c>
      <c r="E74" s="48">
        <v>24.825099999999999</v>
      </c>
      <c r="F74" s="48">
        <v>21.484100000000002</v>
      </c>
      <c r="G74" s="48">
        <v>0</v>
      </c>
      <c r="H74" s="48">
        <v>25.371700000000001</v>
      </c>
      <c r="I74" s="48">
        <v>27.280999999999999</v>
      </c>
      <c r="J74" s="48">
        <v>24.319299999999998</v>
      </c>
      <c r="K74" s="48">
        <v>24.825099999999999</v>
      </c>
      <c r="L74" s="48">
        <v>22.308</v>
      </c>
      <c r="M74" s="48">
        <v>0</v>
      </c>
      <c r="N74" s="48">
        <v>12.165800000000001</v>
      </c>
      <c r="O74" s="48">
        <v>0</v>
      </c>
      <c r="P74" s="48">
        <v>12.165800000000001</v>
      </c>
      <c r="Q74" s="48" t="s">
        <v>270</v>
      </c>
      <c r="R74" s="48">
        <v>12.165800000000001</v>
      </c>
      <c r="S74" s="48" t="s">
        <v>270</v>
      </c>
      <c r="T74" s="48">
        <v>12.165800000000001</v>
      </c>
      <c r="U74" s="48">
        <v>0</v>
      </c>
      <c r="V74" s="48">
        <v>12.165800000000001</v>
      </c>
      <c r="W74" s="48">
        <v>0</v>
      </c>
      <c r="X74" s="48">
        <v>12.165800000000001</v>
      </c>
      <c r="Y74" s="48">
        <v>0</v>
      </c>
      <c r="Z74" s="48">
        <v>0</v>
      </c>
      <c r="AA74" s="48">
        <v>0</v>
      </c>
      <c r="AB74" s="48">
        <v>0</v>
      </c>
      <c r="AC74" s="48">
        <v>0</v>
      </c>
      <c r="AD74" s="48">
        <v>0</v>
      </c>
      <c r="AE74" s="48">
        <v>0</v>
      </c>
    </row>
    <row r="75" spans="1:31" ht="13.8" hidden="1" outlineLevel="1" collapsed="1">
      <c r="A75" s="8">
        <v>42491</v>
      </c>
      <c r="B75" s="48">
        <v>24.907699999999998</v>
      </c>
      <c r="C75" s="48">
        <v>26.362500000000001</v>
      </c>
      <c r="D75" s="48">
        <v>24.266400000000001</v>
      </c>
      <c r="E75" s="48">
        <v>25.422999999999998</v>
      </c>
      <c r="F75" s="48">
        <v>22.946100000000001</v>
      </c>
      <c r="G75" s="48">
        <v>0</v>
      </c>
      <c r="H75" s="48">
        <v>24.910900000000002</v>
      </c>
      <c r="I75" s="48">
        <v>26.362500000000001</v>
      </c>
      <c r="J75" s="48">
        <v>24.270800000000001</v>
      </c>
      <c r="K75" s="48">
        <v>25.431899999999999</v>
      </c>
      <c r="L75" s="48">
        <v>22.946100000000001</v>
      </c>
      <c r="M75" s="48">
        <v>0</v>
      </c>
      <c r="N75" s="48">
        <v>12.3</v>
      </c>
      <c r="O75" s="48">
        <v>0</v>
      </c>
      <c r="P75" s="48">
        <v>12.3</v>
      </c>
      <c r="Q75" s="48">
        <v>12.3</v>
      </c>
      <c r="R75" s="48" t="s">
        <v>270</v>
      </c>
      <c r="S75" s="48" t="s">
        <v>270</v>
      </c>
      <c r="T75" s="48">
        <v>12.3</v>
      </c>
      <c r="U75" s="48">
        <v>0</v>
      </c>
      <c r="V75" s="48">
        <v>12.3</v>
      </c>
      <c r="W75" s="48">
        <v>12.3</v>
      </c>
      <c r="X75" s="48">
        <v>0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</row>
    <row r="76" spans="1:31" ht="13.8" hidden="1" outlineLevel="1" collapsed="1">
      <c r="A76" s="8">
        <v>42522</v>
      </c>
      <c r="B76" s="48">
        <v>24.179500000000001</v>
      </c>
      <c r="C76" s="48">
        <v>26.449200000000001</v>
      </c>
      <c r="D76" s="48">
        <v>23.333100000000002</v>
      </c>
      <c r="E76" s="48">
        <v>23.627500000000001</v>
      </c>
      <c r="F76" s="48">
        <v>22.874600000000001</v>
      </c>
      <c r="G76" s="48">
        <v>0</v>
      </c>
      <c r="H76" s="48">
        <v>24.179500000000001</v>
      </c>
      <c r="I76" s="48">
        <v>26.449200000000001</v>
      </c>
      <c r="J76" s="48">
        <v>23.333100000000002</v>
      </c>
      <c r="K76" s="48">
        <v>23.627500000000001</v>
      </c>
      <c r="L76" s="48">
        <v>22.874600000000001</v>
      </c>
      <c r="M76" s="48">
        <v>0</v>
      </c>
      <c r="N76" s="48">
        <v>0</v>
      </c>
      <c r="O76" s="48">
        <v>0</v>
      </c>
      <c r="P76" s="48" t="s">
        <v>270</v>
      </c>
      <c r="Q76" s="48" t="s">
        <v>270</v>
      </c>
      <c r="R76" s="48" t="s">
        <v>270</v>
      </c>
      <c r="S76" s="48" t="s">
        <v>270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</row>
    <row r="77" spans="1:31" ht="13.8" hidden="1" outlineLevel="1" collapsed="1">
      <c r="A77" s="8">
        <v>42552</v>
      </c>
      <c r="B77" s="48">
        <v>22.063300000000002</v>
      </c>
      <c r="C77" s="48">
        <v>24.828399999999998</v>
      </c>
      <c r="D77" s="48">
        <v>21.361599999999999</v>
      </c>
      <c r="E77" s="48">
        <v>20.4192</v>
      </c>
      <c r="F77" s="48">
        <v>23.1496</v>
      </c>
      <c r="G77" s="48">
        <v>0</v>
      </c>
      <c r="H77" s="48">
        <v>22.9711</v>
      </c>
      <c r="I77" s="48">
        <v>24.828399999999998</v>
      </c>
      <c r="J77" s="48">
        <v>22.448799999999999</v>
      </c>
      <c r="K77" s="48">
        <v>21.841200000000001</v>
      </c>
      <c r="L77" s="48">
        <v>23.482900000000001</v>
      </c>
      <c r="M77" s="48">
        <v>0</v>
      </c>
      <c r="N77" s="48">
        <v>11.2982</v>
      </c>
      <c r="O77" s="48">
        <v>0</v>
      </c>
      <c r="P77" s="48">
        <v>11.2982</v>
      </c>
      <c r="Q77" s="48">
        <v>11.0596</v>
      </c>
      <c r="R77" s="48">
        <v>13.1485</v>
      </c>
      <c r="S77" s="48" t="s">
        <v>270</v>
      </c>
      <c r="T77" s="48">
        <v>11.2982</v>
      </c>
      <c r="U77" s="48">
        <v>0</v>
      </c>
      <c r="V77" s="48">
        <v>11.2982</v>
      </c>
      <c r="W77" s="48">
        <v>11.0596</v>
      </c>
      <c r="X77" s="48">
        <v>13.1485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</row>
    <row r="78" spans="1:31" ht="13.8" hidden="1" outlineLevel="1" collapsed="1">
      <c r="A78" s="8">
        <v>42583</v>
      </c>
      <c r="B78" s="48">
        <v>23.233000000000001</v>
      </c>
      <c r="C78" s="48">
        <v>24.5823</v>
      </c>
      <c r="D78" s="48">
        <v>22.441199999999998</v>
      </c>
      <c r="E78" s="48">
        <v>23.226400000000002</v>
      </c>
      <c r="F78" s="48">
        <v>21.622</v>
      </c>
      <c r="G78" s="48">
        <v>0</v>
      </c>
      <c r="H78" s="48">
        <v>23.602599999999999</v>
      </c>
      <c r="I78" s="48">
        <v>24.5823</v>
      </c>
      <c r="J78" s="48">
        <v>22.9924</v>
      </c>
      <c r="K78" s="48">
        <v>23.286000000000001</v>
      </c>
      <c r="L78" s="48">
        <v>22.648199999999999</v>
      </c>
      <c r="M78" s="48">
        <v>0</v>
      </c>
      <c r="N78" s="48">
        <v>13.450799999999999</v>
      </c>
      <c r="O78" s="48">
        <v>0</v>
      </c>
      <c r="P78" s="48">
        <v>13.450799999999999</v>
      </c>
      <c r="Q78" s="48">
        <v>8.3385999999999996</v>
      </c>
      <c r="R78" s="48">
        <v>13.637600000000001</v>
      </c>
      <c r="S78" s="48" t="s">
        <v>270</v>
      </c>
      <c r="T78" s="48">
        <v>13.4848</v>
      </c>
      <c r="U78" s="48">
        <v>0</v>
      </c>
      <c r="V78" s="48">
        <v>13.4848</v>
      </c>
      <c r="W78" s="48">
        <v>8.5</v>
      </c>
      <c r="X78" s="48">
        <v>13.637600000000001</v>
      </c>
      <c r="Y78" s="48">
        <v>0</v>
      </c>
      <c r="Z78" s="48">
        <v>7.5</v>
      </c>
      <c r="AA78" s="48">
        <v>0</v>
      </c>
      <c r="AB78" s="48">
        <v>7.5</v>
      </c>
      <c r="AC78" s="48">
        <v>7.5</v>
      </c>
      <c r="AD78" s="48">
        <v>0</v>
      </c>
      <c r="AE78" s="48">
        <v>0</v>
      </c>
    </row>
    <row r="79" spans="1:31" ht="13.8" hidden="1" outlineLevel="1" collapsed="1">
      <c r="A79" s="8">
        <v>42614</v>
      </c>
      <c r="B79" s="48">
        <v>23.390999999999998</v>
      </c>
      <c r="C79" s="48">
        <v>25.071000000000002</v>
      </c>
      <c r="D79" s="48">
        <v>22.5976</v>
      </c>
      <c r="E79" s="48">
        <v>22.4025</v>
      </c>
      <c r="F79" s="48">
        <v>22.899899999999999</v>
      </c>
      <c r="G79" s="48">
        <v>0</v>
      </c>
      <c r="H79" s="48">
        <v>23.450399999999998</v>
      </c>
      <c r="I79" s="48">
        <v>25.071000000000002</v>
      </c>
      <c r="J79" s="48">
        <v>22.678699999999999</v>
      </c>
      <c r="K79" s="48">
        <v>22.533899999999999</v>
      </c>
      <c r="L79" s="48">
        <v>22.899899999999999</v>
      </c>
      <c r="M79" s="48">
        <v>0</v>
      </c>
      <c r="N79" s="48">
        <v>12.992599999999999</v>
      </c>
      <c r="O79" s="48">
        <v>0</v>
      </c>
      <c r="P79" s="48">
        <v>12.992599999999999</v>
      </c>
      <c r="Q79" s="48">
        <v>12.992599999999999</v>
      </c>
      <c r="R79" s="48" t="s">
        <v>270</v>
      </c>
      <c r="S79" s="48" t="s">
        <v>270</v>
      </c>
      <c r="T79" s="48">
        <v>12.992599999999999</v>
      </c>
      <c r="U79" s="48">
        <v>0</v>
      </c>
      <c r="V79" s="48">
        <v>12.992599999999999</v>
      </c>
      <c r="W79" s="48">
        <v>12.992599999999999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</row>
    <row r="80" spans="1:31" ht="13.8" hidden="1" outlineLevel="1" collapsed="1">
      <c r="A80" s="8">
        <v>42644</v>
      </c>
      <c r="B80" s="48">
        <v>21.889399999999998</v>
      </c>
      <c r="C80" s="48">
        <v>25.5214</v>
      </c>
      <c r="D80" s="48">
        <v>19.391400000000001</v>
      </c>
      <c r="E80" s="48">
        <v>20.061900000000001</v>
      </c>
      <c r="F80" s="48">
        <v>18.021699999999999</v>
      </c>
      <c r="G80" s="48">
        <v>0</v>
      </c>
      <c r="H80" s="48">
        <v>23.173500000000001</v>
      </c>
      <c r="I80" s="48">
        <v>25.5214</v>
      </c>
      <c r="J80" s="48">
        <v>21.226500000000001</v>
      </c>
      <c r="K80" s="48">
        <v>21.709700000000002</v>
      </c>
      <c r="L80" s="48">
        <v>20.165700000000001</v>
      </c>
      <c r="M80" s="48">
        <v>0</v>
      </c>
      <c r="N80" s="48">
        <v>10.4665</v>
      </c>
      <c r="O80" s="48">
        <v>0</v>
      </c>
      <c r="P80" s="48">
        <v>10.4665</v>
      </c>
      <c r="Q80" s="48">
        <v>10.807</v>
      </c>
      <c r="R80" s="48">
        <v>9.9664000000000001</v>
      </c>
      <c r="S80" s="48" t="s">
        <v>270</v>
      </c>
      <c r="T80" s="48">
        <v>11.0953</v>
      </c>
      <c r="U80" s="48">
        <v>0</v>
      </c>
      <c r="V80" s="48">
        <v>11.0953</v>
      </c>
      <c r="W80" s="48">
        <v>10.807</v>
      </c>
      <c r="X80" s="48">
        <v>12.843</v>
      </c>
      <c r="Y80" s="48">
        <v>0</v>
      </c>
      <c r="Z80" s="48">
        <v>9.0464000000000002</v>
      </c>
      <c r="AA80" s="48">
        <v>0</v>
      </c>
      <c r="AB80" s="48">
        <v>9.0464000000000002</v>
      </c>
      <c r="AC80" s="48">
        <v>0</v>
      </c>
      <c r="AD80" s="48">
        <v>9.0464000000000002</v>
      </c>
      <c r="AE80" s="48">
        <v>0</v>
      </c>
    </row>
    <row r="81" spans="1:31" ht="13.8" hidden="1" outlineLevel="1" collapsed="1">
      <c r="A81" s="8">
        <v>42675</v>
      </c>
      <c r="B81" s="48">
        <v>21.774000000000001</v>
      </c>
      <c r="C81" s="48">
        <v>24.800999999999998</v>
      </c>
      <c r="D81" s="48">
        <v>20.178599999999999</v>
      </c>
      <c r="E81" s="48">
        <v>20.123899999999999</v>
      </c>
      <c r="F81" s="48">
        <v>20.406400000000001</v>
      </c>
      <c r="G81" s="48">
        <v>0</v>
      </c>
      <c r="H81" s="48">
        <v>21.8446</v>
      </c>
      <c r="I81" s="48">
        <v>24.800999999999998</v>
      </c>
      <c r="J81" s="48">
        <v>20.270499999999998</v>
      </c>
      <c r="K81" s="48">
        <v>20.173400000000001</v>
      </c>
      <c r="L81" s="48">
        <v>20.684000000000001</v>
      </c>
      <c r="M81" s="48">
        <v>0</v>
      </c>
      <c r="N81" s="48">
        <v>11.1686</v>
      </c>
      <c r="O81" s="48">
        <v>0</v>
      </c>
      <c r="P81" s="48">
        <v>11.1686</v>
      </c>
      <c r="Q81" s="48">
        <v>12</v>
      </c>
      <c r="R81" s="48">
        <v>10.3904</v>
      </c>
      <c r="S81" s="48" t="s">
        <v>270</v>
      </c>
      <c r="T81" s="48">
        <v>11.2181</v>
      </c>
      <c r="U81" s="48">
        <v>0</v>
      </c>
      <c r="V81" s="48">
        <v>11.2181</v>
      </c>
      <c r="W81" s="48">
        <v>12</v>
      </c>
      <c r="X81" s="48">
        <v>10.3851</v>
      </c>
      <c r="Y81" s="48">
        <v>0</v>
      </c>
      <c r="Z81" s="48">
        <v>10.429</v>
      </c>
      <c r="AA81" s="48">
        <v>0</v>
      </c>
      <c r="AB81" s="48">
        <v>10.429</v>
      </c>
      <c r="AC81" s="48">
        <v>0</v>
      </c>
      <c r="AD81" s="48">
        <v>10.429</v>
      </c>
      <c r="AE81" s="48">
        <v>0</v>
      </c>
    </row>
    <row r="82" spans="1:31" ht="13.8" hidden="1" outlineLevel="1" collapsed="1">
      <c r="A82" s="8">
        <v>42705</v>
      </c>
      <c r="B82" s="48">
        <v>19.2911</v>
      </c>
      <c r="C82" s="48">
        <v>24.635899999999999</v>
      </c>
      <c r="D82" s="48">
        <v>18.159600000000001</v>
      </c>
      <c r="E82" s="48">
        <v>19.851400000000002</v>
      </c>
      <c r="F82" s="48">
        <v>16.864699999999999</v>
      </c>
      <c r="G82" s="48">
        <v>0</v>
      </c>
      <c r="H82" s="48">
        <v>21.4862</v>
      </c>
      <c r="I82" s="48">
        <v>24.635899999999999</v>
      </c>
      <c r="J82" s="48">
        <v>20.621700000000001</v>
      </c>
      <c r="K82" s="48">
        <v>20.200299999999999</v>
      </c>
      <c r="L82" s="48">
        <v>21.104199999999999</v>
      </c>
      <c r="M82" s="48">
        <v>0</v>
      </c>
      <c r="N82" s="48">
        <v>9.8573000000000004</v>
      </c>
      <c r="O82" s="48">
        <v>0</v>
      </c>
      <c r="P82" s="48">
        <v>9.8573000000000004</v>
      </c>
      <c r="Q82" s="48">
        <v>13.2531</v>
      </c>
      <c r="R82" s="48">
        <v>9.5</v>
      </c>
      <c r="S82" s="48" t="s">
        <v>270</v>
      </c>
      <c r="T82" s="48">
        <v>9.8573000000000004</v>
      </c>
      <c r="U82" s="48">
        <v>0</v>
      </c>
      <c r="V82" s="48">
        <v>9.8573000000000004</v>
      </c>
      <c r="W82" s="48">
        <v>13.2531</v>
      </c>
      <c r="X82" s="48">
        <v>9.5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</row>
    <row r="83" spans="1:31" ht="13.8" hidden="1" outlineLevel="1" collapsed="1">
      <c r="A83" s="8">
        <v>42736</v>
      </c>
      <c r="B83" s="48">
        <v>21.170400000000001</v>
      </c>
      <c r="C83" s="48">
        <v>22.6557</v>
      </c>
      <c r="D83" s="48">
        <v>20.261900000000001</v>
      </c>
      <c r="E83" s="48">
        <v>20.882400000000001</v>
      </c>
      <c r="F83" s="48">
        <v>17.201699999999999</v>
      </c>
      <c r="G83" s="48">
        <v>0</v>
      </c>
      <c r="H83" s="48">
        <v>21.262</v>
      </c>
      <c r="I83" s="48">
        <v>22.6557</v>
      </c>
      <c r="J83" s="48">
        <v>20.399899999999999</v>
      </c>
      <c r="K83" s="48">
        <v>20.891100000000002</v>
      </c>
      <c r="L83" s="48">
        <v>17.817499999999999</v>
      </c>
      <c r="M83" s="48">
        <v>0</v>
      </c>
      <c r="N83" s="48">
        <v>8.0427</v>
      </c>
      <c r="O83" s="48">
        <v>0</v>
      </c>
      <c r="P83" s="48">
        <v>8.0427</v>
      </c>
      <c r="Q83" s="48">
        <v>8.8000000000000007</v>
      </c>
      <c r="R83" s="48">
        <v>8</v>
      </c>
      <c r="S83" s="48" t="s">
        <v>270</v>
      </c>
      <c r="T83" s="48">
        <v>8.8000000000000007</v>
      </c>
      <c r="U83" s="48">
        <v>0</v>
      </c>
      <c r="V83" s="48">
        <v>8.8000000000000007</v>
      </c>
      <c r="W83" s="48">
        <v>8.8000000000000007</v>
      </c>
      <c r="X83" s="48">
        <v>0</v>
      </c>
      <c r="Y83" s="48">
        <v>0</v>
      </c>
      <c r="Z83" s="48">
        <v>8</v>
      </c>
      <c r="AA83" s="48">
        <v>0</v>
      </c>
      <c r="AB83" s="48">
        <v>8</v>
      </c>
      <c r="AC83" s="48">
        <v>0</v>
      </c>
      <c r="AD83" s="48">
        <v>8</v>
      </c>
      <c r="AE83" s="48">
        <v>0</v>
      </c>
    </row>
    <row r="84" spans="1:31" ht="13.8" hidden="1" outlineLevel="1" collapsed="1">
      <c r="A84" s="8">
        <v>42767</v>
      </c>
      <c r="B84" s="48">
        <v>22.096299999999999</v>
      </c>
      <c r="C84" s="48">
        <v>22.8749</v>
      </c>
      <c r="D84" s="48">
        <v>21.7425</v>
      </c>
      <c r="E84" s="48">
        <v>22.9785</v>
      </c>
      <c r="F84" s="48">
        <v>16.460899999999999</v>
      </c>
      <c r="G84" s="48">
        <v>0</v>
      </c>
      <c r="H84" s="48">
        <v>22.721399999999999</v>
      </c>
      <c r="I84" s="48">
        <v>22.8749</v>
      </c>
      <c r="J84" s="48">
        <v>22.646100000000001</v>
      </c>
      <c r="K84" s="48">
        <v>23.189599999999999</v>
      </c>
      <c r="L84" s="48">
        <v>19.2362</v>
      </c>
      <c r="M84" s="48">
        <v>0</v>
      </c>
      <c r="N84" s="48">
        <v>10.5449</v>
      </c>
      <c r="O84" s="48">
        <v>0</v>
      </c>
      <c r="P84" s="48">
        <v>10.5449</v>
      </c>
      <c r="Q84" s="48">
        <v>9.2233000000000001</v>
      </c>
      <c r="R84" s="48">
        <v>10.8042</v>
      </c>
      <c r="S84" s="48" t="s">
        <v>270</v>
      </c>
      <c r="T84" s="48">
        <v>10.5449</v>
      </c>
      <c r="U84" s="48">
        <v>0</v>
      </c>
      <c r="V84" s="48">
        <v>10.5449</v>
      </c>
      <c r="W84" s="48">
        <v>9.2233000000000001</v>
      </c>
      <c r="X84" s="48">
        <v>10.8042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</row>
    <row r="85" spans="1:31" ht="13.8" hidden="1" outlineLevel="1" collapsed="1">
      <c r="A85" s="8">
        <v>42795</v>
      </c>
      <c r="B85" s="48">
        <v>20.900300000000001</v>
      </c>
      <c r="C85" s="48">
        <v>21.453600000000002</v>
      </c>
      <c r="D85" s="48">
        <v>20.495899999999999</v>
      </c>
      <c r="E85" s="48">
        <v>20.503900000000002</v>
      </c>
      <c r="F85" s="48">
        <v>20.4787</v>
      </c>
      <c r="G85" s="48">
        <v>0</v>
      </c>
      <c r="H85" s="48">
        <v>21.485199999999999</v>
      </c>
      <c r="I85" s="48">
        <v>21.453600000000002</v>
      </c>
      <c r="J85" s="48">
        <v>21.511099999999999</v>
      </c>
      <c r="K85" s="48">
        <v>22.082999999999998</v>
      </c>
      <c r="L85" s="48">
        <v>20.4787</v>
      </c>
      <c r="M85" s="48">
        <v>0</v>
      </c>
      <c r="N85" s="48">
        <v>11.940799999999999</v>
      </c>
      <c r="O85" s="48">
        <v>0</v>
      </c>
      <c r="P85" s="48">
        <v>11.940799999999999</v>
      </c>
      <c r="Q85" s="48">
        <v>11.940799999999999</v>
      </c>
      <c r="R85" s="48" t="s">
        <v>270</v>
      </c>
      <c r="S85" s="48" t="s">
        <v>270</v>
      </c>
      <c r="T85" s="48">
        <v>11.940799999999999</v>
      </c>
      <c r="U85" s="48">
        <v>0</v>
      </c>
      <c r="V85" s="48">
        <v>11.940799999999999</v>
      </c>
      <c r="W85" s="48">
        <v>11.940799999999999</v>
      </c>
      <c r="X85" s="48">
        <v>0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</row>
    <row r="86" spans="1:31" ht="13.8" hidden="1" outlineLevel="1" collapsed="1">
      <c r="A86" s="8">
        <v>42826</v>
      </c>
      <c r="B86" s="48">
        <v>20.387699999999999</v>
      </c>
      <c r="C86" s="48">
        <v>21.129799999999999</v>
      </c>
      <c r="D86" s="48">
        <v>20.145499999999998</v>
      </c>
      <c r="E86" s="48">
        <v>19.930399999999999</v>
      </c>
      <c r="F86" s="48">
        <v>20.529499999999999</v>
      </c>
      <c r="G86" s="48">
        <v>0</v>
      </c>
      <c r="H86" s="48">
        <v>20.5259</v>
      </c>
      <c r="I86" s="48">
        <v>21.129799999999999</v>
      </c>
      <c r="J86" s="48">
        <v>20.325299999999999</v>
      </c>
      <c r="K86" s="48">
        <v>20.182600000000001</v>
      </c>
      <c r="L86" s="48">
        <v>20.5748</v>
      </c>
      <c r="M86" s="48">
        <v>0</v>
      </c>
      <c r="N86" s="48">
        <v>10.4002</v>
      </c>
      <c r="O86" s="48">
        <v>0</v>
      </c>
      <c r="P86" s="48">
        <v>10.4002</v>
      </c>
      <c r="Q86" s="48">
        <v>10.25</v>
      </c>
      <c r="R86" s="48">
        <v>11.7287</v>
      </c>
      <c r="S86" s="48" t="s">
        <v>270</v>
      </c>
      <c r="T86" s="48">
        <v>10.25</v>
      </c>
      <c r="U86" s="48">
        <v>0</v>
      </c>
      <c r="V86" s="48">
        <v>10.25</v>
      </c>
      <c r="W86" s="48">
        <v>10.25</v>
      </c>
      <c r="X86" s="48">
        <v>0</v>
      </c>
      <c r="Y86" s="48">
        <v>0</v>
      </c>
      <c r="Z86" s="48">
        <v>11.7287</v>
      </c>
      <c r="AA86" s="48">
        <v>0</v>
      </c>
      <c r="AB86" s="48">
        <v>11.7287</v>
      </c>
      <c r="AC86" s="48">
        <v>0</v>
      </c>
      <c r="AD86" s="48">
        <v>11.7287</v>
      </c>
      <c r="AE86" s="48">
        <v>0</v>
      </c>
    </row>
    <row r="87" spans="1:31" ht="13.8" hidden="1" outlineLevel="1" collapsed="1">
      <c r="A87" s="8">
        <v>42856</v>
      </c>
      <c r="B87" s="48">
        <v>20.195499999999999</v>
      </c>
      <c r="C87" s="48">
        <v>21.012899999999998</v>
      </c>
      <c r="D87" s="48">
        <v>19.938700000000001</v>
      </c>
      <c r="E87" s="48">
        <v>20.241700000000002</v>
      </c>
      <c r="F87" s="48">
        <v>19.5519</v>
      </c>
      <c r="G87" s="48">
        <v>0</v>
      </c>
      <c r="H87" s="48">
        <v>20.197600000000001</v>
      </c>
      <c r="I87" s="48">
        <v>21.012899999999998</v>
      </c>
      <c r="J87" s="48">
        <v>19.941500000000001</v>
      </c>
      <c r="K87" s="48">
        <v>20.241700000000002</v>
      </c>
      <c r="L87" s="48">
        <v>19.5581</v>
      </c>
      <c r="M87" s="48">
        <v>0</v>
      </c>
      <c r="N87" s="48">
        <v>9.8000000000000007</v>
      </c>
      <c r="O87" s="48">
        <v>0</v>
      </c>
      <c r="P87" s="48">
        <v>9.8000000000000007</v>
      </c>
      <c r="Q87" s="48" t="s">
        <v>270</v>
      </c>
      <c r="R87" s="48">
        <v>9.8000000000000007</v>
      </c>
      <c r="S87" s="48" t="s">
        <v>270</v>
      </c>
      <c r="T87" s="48">
        <v>9.8000000000000007</v>
      </c>
      <c r="U87" s="48">
        <v>0</v>
      </c>
      <c r="V87" s="48">
        <v>9.8000000000000007</v>
      </c>
      <c r="W87" s="48">
        <v>0</v>
      </c>
      <c r="X87" s="48">
        <v>9.8000000000000007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</row>
    <row r="88" spans="1:31" ht="13.8" hidden="1" outlineLevel="1" collapsed="1">
      <c r="A88" s="8">
        <v>42887</v>
      </c>
      <c r="B88" s="48">
        <v>19.349900000000002</v>
      </c>
      <c r="C88" s="48">
        <v>20.7197</v>
      </c>
      <c r="D88" s="48">
        <v>18.617000000000001</v>
      </c>
      <c r="E88" s="48">
        <v>18.7713</v>
      </c>
      <c r="F88" s="48">
        <v>17.2178</v>
      </c>
      <c r="G88" s="48">
        <v>0</v>
      </c>
      <c r="H88" s="48">
        <v>19.400500000000001</v>
      </c>
      <c r="I88" s="48">
        <v>20.7197</v>
      </c>
      <c r="J88" s="48">
        <v>18.690300000000001</v>
      </c>
      <c r="K88" s="48">
        <v>18.852599999999999</v>
      </c>
      <c r="L88" s="48">
        <v>17.226800000000001</v>
      </c>
      <c r="M88" s="48">
        <v>0</v>
      </c>
      <c r="N88" s="48">
        <v>7.0533999999999999</v>
      </c>
      <c r="O88" s="48">
        <v>0</v>
      </c>
      <c r="P88" s="48">
        <v>7.0533999999999999</v>
      </c>
      <c r="Q88" s="48">
        <v>7</v>
      </c>
      <c r="R88" s="48">
        <v>9.8000000000000007</v>
      </c>
      <c r="S88" s="48" t="s">
        <v>270</v>
      </c>
      <c r="T88" s="48">
        <v>7.0533999999999999</v>
      </c>
      <c r="U88" s="48">
        <v>0</v>
      </c>
      <c r="V88" s="48">
        <v>7.0533999999999999</v>
      </c>
      <c r="W88" s="48">
        <v>7</v>
      </c>
      <c r="X88" s="48">
        <v>9.8000000000000007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0</v>
      </c>
    </row>
    <row r="89" spans="1:31" ht="13.8" hidden="1" outlineLevel="1" collapsed="1">
      <c r="A89" s="8">
        <v>42917</v>
      </c>
      <c r="B89" s="48">
        <v>19.4983</v>
      </c>
      <c r="C89" s="48">
        <v>21.124199999999998</v>
      </c>
      <c r="D89" s="48">
        <v>18.950900000000001</v>
      </c>
      <c r="E89" s="48">
        <v>19.859300000000001</v>
      </c>
      <c r="F89" s="48">
        <v>16.476400000000002</v>
      </c>
      <c r="G89" s="48">
        <v>0</v>
      </c>
      <c r="H89" s="48">
        <v>20.165299999999998</v>
      </c>
      <c r="I89" s="48">
        <v>21.124199999999998</v>
      </c>
      <c r="J89" s="48">
        <v>19.812799999999999</v>
      </c>
      <c r="K89" s="48">
        <v>20.166799999999999</v>
      </c>
      <c r="L89" s="48">
        <v>18.593499999999999</v>
      </c>
      <c r="M89" s="48">
        <v>0</v>
      </c>
      <c r="N89" s="48">
        <v>9.5760000000000005</v>
      </c>
      <c r="O89" s="48">
        <v>0</v>
      </c>
      <c r="P89" s="48">
        <v>9.5760000000000005</v>
      </c>
      <c r="Q89" s="48">
        <v>9.8135999999999992</v>
      </c>
      <c r="R89" s="48">
        <v>9.4933999999999994</v>
      </c>
      <c r="S89" s="48" t="s">
        <v>270</v>
      </c>
      <c r="T89" s="48">
        <v>11.1113</v>
      </c>
      <c r="U89" s="48">
        <v>0</v>
      </c>
      <c r="V89" s="48">
        <v>11.1113</v>
      </c>
      <c r="W89" s="48">
        <v>9.8135999999999992</v>
      </c>
      <c r="X89" s="48">
        <v>12.347799999999999</v>
      </c>
      <c r="Y89" s="48">
        <v>0</v>
      </c>
      <c r="Z89" s="48">
        <v>7.8525999999999998</v>
      </c>
      <c r="AA89" s="48">
        <v>0</v>
      </c>
      <c r="AB89" s="48">
        <v>7.8525999999999998</v>
      </c>
      <c r="AC89" s="48">
        <v>0</v>
      </c>
      <c r="AD89" s="48">
        <v>7.8525999999999998</v>
      </c>
      <c r="AE89" s="48">
        <v>0</v>
      </c>
    </row>
    <row r="90" spans="1:31" ht="13.8" hidden="1" outlineLevel="1" collapsed="1">
      <c r="A90" s="8">
        <v>42948</v>
      </c>
      <c r="B90" s="48">
        <v>20.3261</v>
      </c>
      <c r="C90" s="48">
        <v>20.302600000000002</v>
      </c>
      <c r="D90" s="48">
        <v>20.338999999999999</v>
      </c>
      <c r="E90" s="48">
        <v>21.220600000000001</v>
      </c>
      <c r="F90" s="48">
        <v>17.8751</v>
      </c>
      <c r="G90" s="48">
        <v>19.5366</v>
      </c>
      <c r="H90" s="48">
        <v>20.473199999999999</v>
      </c>
      <c r="I90" s="48">
        <v>20.302600000000002</v>
      </c>
      <c r="J90" s="48">
        <v>20.5686</v>
      </c>
      <c r="K90" s="48">
        <v>21.552199999999999</v>
      </c>
      <c r="L90" s="48">
        <v>17.8949</v>
      </c>
      <c r="M90" s="48">
        <v>19.5366</v>
      </c>
      <c r="N90" s="48">
        <v>8.6387999999999998</v>
      </c>
      <c r="O90" s="48">
        <v>0</v>
      </c>
      <c r="P90" s="48">
        <v>8.6387999999999998</v>
      </c>
      <c r="Q90" s="48">
        <v>8.6</v>
      </c>
      <c r="R90" s="48">
        <v>9.8000000000000007</v>
      </c>
      <c r="S90" s="48" t="s">
        <v>270</v>
      </c>
      <c r="T90" s="48">
        <v>8.8638999999999992</v>
      </c>
      <c r="U90" s="48">
        <v>0</v>
      </c>
      <c r="V90" s="48">
        <v>8.8638999999999992</v>
      </c>
      <c r="W90" s="48">
        <v>8.8298000000000005</v>
      </c>
      <c r="X90" s="48">
        <v>9.8000000000000007</v>
      </c>
      <c r="Y90" s="48">
        <v>0</v>
      </c>
      <c r="Z90" s="48">
        <v>6</v>
      </c>
      <c r="AA90" s="48">
        <v>0</v>
      </c>
      <c r="AB90" s="48">
        <v>6</v>
      </c>
      <c r="AC90" s="48">
        <v>6</v>
      </c>
      <c r="AD90" s="48">
        <v>0</v>
      </c>
      <c r="AE90" s="48">
        <v>0</v>
      </c>
    </row>
    <row r="91" spans="1:31" ht="13.8" hidden="1" outlineLevel="1" collapsed="1">
      <c r="A91" s="8">
        <v>42979</v>
      </c>
      <c r="B91" s="48">
        <v>19.023599999999998</v>
      </c>
      <c r="C91" s="48">
        <v>19.473299999999998</v>
      </c>
      <c r="D91" s="48">
        <v>18.841000000000001</v>
      </c>
      <c r="E91" s="48">
        <v>19.238</v>
      </c>
      <c r="F91" s="48">
        <v>16.130400000000002</v>
      </c>
      <c r="G91" s="48">
        <v>19.5366</v>
      </c>
      <c r="H91" s="48">
        <v>19.3035</v>
      </c>
      <c r="I91" s="48">
        <v>19.473299999999998</v>
      </c>
      <c r="J91" s="48">
        <v>19.230799999999999</v>
      </c>
      <c r="K91" s="48">
        <v>19.589400000000001</v>
      </c>
      <c r="L91" s="48">
        <v>16.793800000000001</v>
      </c>
      <c r="M91" s="48">
        <v>19.5366</v>
      </c>
      <c r="N91" s="48">
        <v>11.622199999999999</v>
      </c>
      <c r="O91" s="48">
        <v>0</v>
      </c>
      <c r="P91" s="48">
        <v>11.622199999999999</v>
      </c>
      <c r="Q91" s="48">
        <v>12.5671</v>
      </c>
      <c r="R91" s="48">
        <v>7.1737000000000002</v>
      </c>
      <c r="S91" s="48" t="s">
        <v>270</v>
      </c>
      <c r="T91" s="48">
        <v>12.1341</v>
      </c>
      <c r="U91" s="48">
        <v>0</v>
      </c>
      <c r="V91" s="48">
        <v>12.1341</v>
      </c>
      <c r="W91" s="48">
        <v>12.5671</v>
      </c>
      <c r="X91" s="48">
        <v>7.6265000000000001</v>
      </c>
      <c r="Y91" s="48">
        <v>0</v>
      </c>
      <c r="Z91" s="48">
        <v>6.8</v>
      </c>
      <c r="AA91" s="48">
        <v>0</v>
      </c>
      <c r="AB91" s="48">
        <v>6.8</v>
      </c>
      <c r="AC91" s="48">
        <v>0</v>
      </c>
      <c r="AD91" s="48">
        <v>6.8</v>
      </c>
      <c r="AE91" s="48">
        <v>0</v>
      </c>
    </row>
    <row r="92" spans="1:31" ht="13.8" hidden="1" outlineLevel="1" collapsed="1">
      <c r="A92" s="8">
        <v>43009</v>
      </c>
      <c r="B92" s="48">
        <v>17.721499999999999</v>
      </c>
      <c r="C92" s="48">
        <v>19.733899999999998</v>
      </c>
      <c r="D92" s="48">
        <v>17.051200000000001</v>
      </c>
      <c r="E92" s="48">
        <v>17.082699999999999</v>
      </c>
      <c r="F92" s="48">
        <v>16.824999999999999</v>
      </c>
      <c r="G92" s="48">
        <v>19.5366</v>
      </c>
      <c r="H92" s="48">
        <v>18.162700000000001</v>
      </c>
      <c r="I92" s="48">
        <v>19.733899999999998</v>
      </c>
      <c r="J92" s="48">
        <v>17.603000000000002</v>
      </c>
      <c r="K92" s="48">
        <v>17.652100000000001</v>
      </c>
      <c r="L92" s="48">
        <v>17.373100000000001</v>
      </c>
      <c r="M92" s="48">
        <v>19.5366</v>
      </c>
      <c r="N92" s="48">
        <v>9.1466999999999992</v>
      </c>
      <c r="O92" s="48">
        <v>0</v>
      </c>
      <c r="P92" s="48">
        <v>9.1466999999999992</v>
      </c>
      <c r="Q92" s="48">
        <v>9.9347999999999992</v>
      </c>
      <c r="R92" s="48">
        <v>6.9508999999999999</v>
      </c>
      <c r="S92" s="48" t="s">
        <v>270</v>
      </c>
      <c r="T92" s="48">
        <v>9.9343000000000004</v>
      </c>
      <c r="U92" s="48">
        <v>0</v>
      </c>
      <c r="V92" s="48">
        <v>9.9343000000000004</v>
      </c>
      <c r="W92" s="48">
        <v>9.9347999999999992</v>
      </c>
      <c r="X92" s="48">
        <v>9.8000000000000007</v>
      </c>
      <c r="Y92" s="48">
        <v>0</v>
      </c>
      <c r="Z92" s="48">
        <v>6.9195000000000002</v>
      </c>
      <c r="AA92" s="48">
        <v>0</v>
      </c>
      <c r="AB92" s="48">
        <v>6.9195000000000002</v>
      </c>
      <c r="AC92" s="48">
        <v>0</v>
      </c>
      <c r="AD92" s="48">
        <v>6.9195000000000002</v>
      </c>
      <c r="AE92" s="48">
        <v>0</v>
      </c>
    </row>
    <row r="93" spans="1:31" ht="13.8" hidden="1" outlineLevel="1" collapsed="1">
      <c r="A93" s="8">
        <v>43040</v>
      </c>
      <c r="B93" s="48">
        <v>18.9849</v>
      </c>
      <c r="C93" s="48">
        <v>19.842099999999999</v>
      </c>
      <c r="D93" s="48">
        <v>18.5625</v>
      </c>
      <c r="E93" s="48">
        <v>18.199100000000001</v>
      </c>
      <c r="F93" s="48">
        <v>19.202200000000001</v>
      </c>
      <c r="G93" s="48">
        <v>19.5366</v>
      </c>
      <c r="H93" s="48">
        <v>19.0504</v>
      </c>
      <c r="I93" s="48">
        <v>19.842099999999999</v>
      </c>
      <c r="J93" s="48">
        <v>18.6571</v>
      </c>
      <c r="K93" s="48">
        <v>18.2316</v>
      </c>
      <c r="L93" s="48">
        <v>19.4375</v>
      </c>
      <c r="M93" s="48">
        <v>19.5366</v>
      </c>
      <c r="N93" s="48">
        <v>6.8581000000000003</v>
      </c>
      <c r="O93" s="48">
        <v>0</v>
      </c>
      <c r="P93" s="48">
        <v>6.8581000000000003</v>
      </c>
      <c r="Q93" s="48">
        <v>9.7901000000000007</v>
      </c>
      <c r="R93" s="48">
        <v>5.5369999999999999</v>
      </c>
      <c r="S93" s="48" t="s">
        <v>270</v>
      </c>
      <c r="T93" s="48">
        <v>8.9551999999999996</v>
      </c>
      <c r="U93" s="48">
        <v>0</v>
      </c>
      <c r="V93" s="48">
        <v>8.9551999999999996</v>
      </c>
      <c r="W93" s="48">
        <v>10</v>
      </c>
      <c r="X93" s="48">
        <v>8.2058999999999997</v>
      </c>
      <c r="Y93" s="48">
        <v>0</v>
      </c>
      <c r="Z93" s="48">
        <v>3.1358000000000001</v>
      </c>
      <c r="AA93" s="48">
        <v>0</v>
      </c>
      <c r="AB93" s="48">
        <v>3.1358000000000001</v>
      </c>
      <c r="AC93" s="48">
        <v>8.5</v>
      </c>
      <c r="AD93" s="48">
        <v>2.4</v>
      </c>
      <c r="AE93" s="48">
        <v>0</v>
      </c>
    </row>
    <row r="94" spans="1:31" ht="13.8" hidden="1" outlineLevel="1" collapsed="1">
      <c r="A94" s="8">
        <v>43070</v>
      </c>
      <c r="B94" s="48">
        <v>18.078600000000002</v>
      </c>
      <c r="C94" s="48">
        <v>18.904199999999999</v>
      </c>
      <c r="D94" s="48">
        <v>17.796500000000002</v>
      </c>
      <c r="E94" s="48">
        <v>18.0566</v>
      </c>
      <c r="F94" s="48">
        <v>17.547499999999999</v>
      </c>
      <c r="G94" s="48">
        <v>0</v>
      </c>
      <c r="H94" s="48">
        <v>18.290600000000001</v>
      </c>
      <c r="I94" s="48">
        <v>18.904199999999999</v>
      </c>
      <c r="J94" s="48">
        <v>18.075800000000001</v>
      </c>
      <c r="K94" s="48">
        <v>18.492999999999999</v>
      </c>
      <c r="L94" s="48">
        <v>17.6873</v>
      </c>
      <c r="M94" s="48">
        <v>0</v>
      </c>
      <c r="N94" s="48">
        <v>6.4570999999999996</v>
      </c>
      <c r="O94" s="48">
        <v>0</v>
      </c>
      <c r="P94" s="48">
        <v>6.4570999999999996</v>
      </c>
      <c r="Q94" s="48">
        <v>6.9413999999999998</v>
      </c>
      <c r="R94" s="48">
        <v>4.8495999999999997</v>
      </c>
      <c r="S94" s="48" t="s">
        <v>270</v>
      </c>
      <c r="T94" s="48">
        <v>4.8495999999999997</v>
      </c>
      <c r="U94" s="48">
        <v>0</v>
      </c>
      <c r="V94" s="48">
        <v>4.8495999999999997</v>
      </c>
      <c r="W94" s="48">
        <v>0</v>
      </c>
      <c r="X94" s="48">
        <v>4.8495999999999997</v>
      </c>
      <c r="Y94" s="48">
        <v>0</v>
      </c>
      <c r="Z94" s="48">
        <v>6.9413999999999998</v>
      </c>
      <c r="AA94" s="48">
        <v>0</v>
      </c>
      <c r="AB94" s="48">
        <v>6.9413999999999998</v>
      </c>
      <c r="AC94" s="48">
        <v>6.9413999999999998</v>
      </c>
      <c r="AD94" s="48">
        <v>0</v>
      </c>
      <c r="AE94" s="48">
        <v>0</v>
      </c>
    </row>
    <row r="95" spans="1:31" ht="13.8" hidden="1" outlineLevel="1" collapsed="1">
      <c r="A95" s="8">
        <v>43101</v>
      </c>
      <c r="B95" s="48">
        <v>20.5502</v>
      </c>
      <c r="C95" s="48">
        <v>18.823499999999999</v>
      </c>
      <c r="D95" s="48">
        <v>21.302800000000001</v>
      </c>
      <c r="E95" s="48">
        <v>22.145600000000002</v>
      </c>
      <c r="F95" s="48">
        <v>16.759899999999998</v>
      </c>
      <c r="G95" s="48">
        <v>0</v>
      </c>
      <c r="H95" s="48">
        <v>20.680299999999999</v>
      </c>
      <c r="I95" s="48">
        <v>18.823499999999999</v>
      </c>
      <c r="J95" s="48">
        <v>21.501999999999999</v>
      </c>
      <c r="K95" s="48">
        <v>22.303699999999999</v>
      </c>
      <c r="L95" s="48">
        <v>17.0383</v>
      </c>
      <c r="M95" s="48">
        <v>0</v>
      </c>
      <c r="N95" s="48">
        <v>8.3728999999999996</v>
      </c>
      <c r="O95" s="48">
        <v>0</v>
      </c>
      <c r="P95" s="48">
        <v>8.3728999999999996</v>
      </c>
      <c r="Q95" s="48">
        <v>6.8400999999999996</v>
      </c>
      <c r="R95" s="48">
        <v>10.389099999999999</v>
      </c>
      <c r="S95" s="48" t="s">
        <v>270</v>
      </c>
      <c r="T95" s="48">
        <v>9.5077999999999996</v>
      </c>
      <c r="U95" s="48">
        <v>0</v>
      </c>
      <c r="V95" s="48">
        <v>9.5077999999999996</v>
      </c>
      <c r="W95" s="48">
        <v>7.5128000000000004</v>
      </c>
      <c r="X95" s="48">
        <v>10.389099999999999</v>
      </c>
      <c r="Y95" s="48">
        <v>0</v>
      </c>
      <c r="Z95" s="48">
        <v>6.5</v>
      </c>
      <c r="AA95" s="48">
        <v>0</v>
      </c>
      <c r="AB95" s="48">
        <v>6.5</v>
      </c>
      <c r="AC95" s="48">
        <v>6.5</v>
      </c>
      <c r="AD95" s="48">
        <v>0</v>
      </c>
      <c r="AE95" s="48">
        <v>0</v>
      </c>
    </row>
    <row r="96" spans="1:31" ht="13.8" hidden="1" outlineLevel="1" collapsed="1">
      <c r="A96" s="8">
        <v>43132</v>
      </c>
      <c r="B96" s="48">
        <v>18.163900000000002</v>
      </c>
      <c r="C96" s="48">
        <v>18.5383</v>
      </c>
      <c r="D96" s="48">
        <v>18.011800000000001</v>
      </c>
      <c r="E96" s="48">
        <v>18.0185</v>
      </c>
      <c r="F96" s="48">
        <v>17.3414</v>
      </c>
      <c r="G96" s="48">
        <v>21.142700000000001</v>
      </c>
      <c r="H96" s="48">
        <v>18.582100000000001</v>
      </c>
      <c r="I96" s="48">
        <v>18.5383</v>
      </c>
      <c r="J96" s="48">
        <v>18.601199999999999</v>
      </c>
      <c r="K96" s="48">
        <v>18.739999999999998</v>
      </c>
      <c r="L96" s="48">
        <v>17.456199999999999</v>
      </c>
      <c r="M96" s="48">
        <v>21.142700000000001</v>
      </c>
      <c r="N96" s="48">
        <v>10.0266</v>
      </c>
      <c r="O96" s="48">
        <v>0</v>
      </c>
      <c r="P96" s="48">
        <v>10.0266</v>
      </c>
      <c r="Q96" s="48">
        <v>10.1127</v>
      </c>
      <c r="R96" s="48">
        <v>6.8</v>
      </c>
      <c r="S96" s="48">
        <v>0</v>
      </c>
      <c r="T96" s="48">
        <v>13.9064</v>
      </c>
      <c r="U96" s="48">
        <v>0</v>
      </c>
      <c r="V96" s="48">
        <v>13.9064</v>
      </c>
      <c r="W96" s="48">
        <v>13.9064</v>
      </c>
      <c r="X96" s="48">
        <v>0</v>
      </c>
      <c r="Y96" s="48">
        <v>0</v>
      </c>
      <c r="Z96" s="48">
        <v>6.5148999999999999</v>
      </c>
      <c r="AA96" s="48">
        <v>0</v>
      </c>
      <c r="AB96" s="48">
        <v>6.5148999999999999</v>
      </c>
      <c r="AC96" s="48">
        <v>6.5</v>
      </c>
      <c r="AD96" s="48">
        <v>6.8</v>
      </c>
      <c r="AE96" s="48">
        <v>0</v>
      </c>
    </row>
    <row r="97" spans="1:31" ht="13.8" hidden="1" outlineLevel="1" collapsed="1">
      <c r="A97" s="8">
        <v>43160</v>
      </c>
      <c r="B97" s="48">
        <v>17.659800000000001</v>
      </c>
      <c r="C97" s="48">
        <v>18.911200000000001</v>
      </c>
      <c r="D97" s="48">
        <v>17.052900000000001</v>
      </c>
      <c r="E97" s="48">
        <v>17.122699999999998</v>
      </c>
      <c r="F97" s="48">
        <v>16.880600000000001</v>
      </c>
      <c r="G97" s="48">
        <v>0</v>
      </c>
      <c r="H97" s="48">
        <v>18.1568</v>
      </c>
      <c r="I97" s="48">
        <v>18.911200000000001</v>
      </c>
      <c r="J97" s="48">
        <v>17.762799999999999</v>
      </c>
      <c r="K97" s="48">
        <v>18.159600000000001</v>
      </c>
      <c r="L97" s="48">
        <v>16.880600000000001</v>
      </c>
      <c r="M97" s="48">
        <v>0</v>
      </c>
      <c r="N97" s="48">
        <v>7.8468999999999998</v>
      </c>
      <c r="O97" s="48">
        <v>0</v>
      </c>
      <c r="P97" s="48">
        <v>7.8468999999999998</v>
      </c>
      <c r="Q97" s="48">
        <v>7.8468999999999998</v>
      </c>
      <c r="R97" s="48" t="s">
        <v>270</v>
      </c>
      <c r="S97" s="48" t="s">
        <v>270</v>
      </c>
      <c r="T97" s="48">
        <v>12.1</v>
      </c>
      <c r="U97" s="48">
        <v>0</v>
      </c>
      <c r="V97" s="48">
        <v>12.1</v>
      </c>
      <c r="W97" s="48">
        <v>12.1</v>
      </c>
      <c r="X97" s="48">
        <v>0</v>
      </c>
      <c r="Y97" s="48">
        <v>0</v>
      </c>
      <c r="Z97" s="48">
        <v>6.8049999999999997</v>
      </c>
      <c r="AA97" s="48">
        <v>0</v>
      </c>
      <c r="AB97" s="48">
        <v>6.8049999999999997</v>
      </c>
      <c r="AC97" s="48">
        <v>6.8049999999999997</v>
      </c>
      <c r="AD97" s="48">
        <v>0</v>
      </c>
      <c r="AE97" s="48">
        <v>0</v>
      </c>
    </row>
    <row r="98" spans="1:31" ht="13.8" hidden="1" outlineLevel="1" collapsed="1">
      <c r="A98" s="8">
        <v>43191</v>
      </c>
      <c r="B98" s="48">
        <v>17.824200000000001</v>
      </c>
      <c r="C98" s="48">
        <v>18.344799999999999</v>
      </c>
      <c r="D98" s="48">
        <v>17.662500000000001</v>
      </c>
      <c r="E98" s="48">
        <v>17.497599999999998</v>
      </c>
      <c r="F98" s="48">
        <v>18.094899999999999</v>
      </c>
      <c r="G98" s="48">
        <v>0</v>
      </c>
      <c r="H98" s="48">
        <v>17.992999999999999</v>
      </c>
      <c r="I98" s="48">
        <v>18.344799999999999</v>
      </c>
      <c r="J98" s="48">
        <v>17.8813</v>
      </c>
      <c r="K98" s="48">
        <v>17.794699999999999</v>
      </c>
      <c r="L98" s="48">
        <v>18.102</v>
      </c>
      <c r="M98" s="48">
        <v>0</v>
      </c>
      <c r="N98" s="48">
        <v>7.5225</v>
      </c>
      <c r="O98" s="48">
        <v>0</v>
      </c>
      <c r="P98" s="48">
        <v>7.5225</v>
      </c>
      <c r="Q98" s="48">
        <v>7.5179999999999998</v>
      </c>
      <c r="R98" s="48">
        <v>8</v>
      </c>
      <c r="S98" s="48">
        <v>0</v>
      </c>
      <c r="T98" s="48">
        <v>9.5056999999999992</v>
      </c>
      <c r="U98" s="48">
        <v>0</v>
      </c>
      <c r="V98" s="48">
        <v>9.5056999999999992</v>
      </c>
      <c r="W98" s="48">
        <v>9.5553000000000008</v>
      </c>
      <c r="X98" s="48">
        <v>8</v>
      </c>
      <c r="Y98" s="48">
        <v>0</v>
      </c>
      <c r="Z98" s="48">
        <v>6.7214999999999998</v>
      </c>
      <c r="AA98" s="48">
        <v>0</v>
      </c>
      <c r="AB98" s="48">
        <v>6.7214999999999998</v>
      </c>
      <c r="AC98" s="48">
        <v>6.7214999999999998</v>
      </c>
      <c r="AD98" s="48">
        <v>0</v>
      </c>
      <c r="AE98" s="48">
        <v>0</v>
      </c>
    </row>
    <row r="99" spans="1:31" ht="13.8" hidden="1" outlineLevel="1" collapsed="1">
      <c r="A99" s="8">
        <v>43221</v>
      </c>
      <c r="B99" s="48">
        <v>17.912600000000001</v>
      </c>
      <c r="C99" s="48">
        <v>18.639399999999998</v>
      </c>
      <c r="D99" s="48">
        <v>17.690999999999999</v>
      </c>
      <c r="E99" s="48">
        <v>17.8552</v>
      </c>
      <c r="F99" s="48">
        <v>16.480399999999999</v>
      </c>
      <c r="G99" s="48">
        <v>0</v>
      </c>
      <c r="H99" s="48">
        <v>18.0624</v>
      </c>
      <c r="I99" s="48">
        <v>18.639399999999998</v>
      </c>
      <c r="J99" s="48">
        <v>17.882899999999999</v>
      </c>
      <c r="K99" s="48">
        <v>18.077300000000001</v>
      </c>
      <c r="L99" s="48">
        <v>16.4817</v>
      </c>
      <c r="M99" s="48">
        <v>0</v>
      </c>
      <c r="N99" s="48">
        <v>8.3660999999999994</v>
      </c>
      <c r="O99" s="48">
        <v>0</v>
      </c>
      <c r="P99" s="48">
        <v>8.3660999999999994</v>
      </c>
      <c r="Q99" s="48">
        <v>8.3665000000000003</v>
      </c>
      <c r="R99" s="48">
        <v>8</v>
      </c>
      <c r="S99" s="48" t="s">
        <v>270</v>
      </c>
      <c r="T99" s="48">
        <v>9.6821999999999999</v>
      </c>
      <c r="U99" s="48">
        <v>0</v>
      </c>
      <c r="V99" s="48">
        <v>9.6821999999999999</v>
      </c>
      <c r="W99" s="48">
        <v>9.6858000000000004</v>
      </c>
      <c r="X99" s="48">
        <v>8</v>
      </c>
      <c r="Y99" s="48">
        <v>0</v>
      </c>
      <c r="Z99" s="48">
        <v>7.3940999999999999</v>
      </c>
      <c r="AA99" s="48">
        <v>0</v>
      </c>
      <c r="AB99" s="48">
        <v>7.3940999999999999</v>
      </c>
      <c r="AC99" s="48">
        <v>7.3940999999999999</v>
      </c>
      <c r="AD99" s="48">
        <v>0</v>
      </c>
      <c r="AE99" s="48">
        <v>0</v>
      </c>
    </row>
    <row r="100" spans="1:31" ht="13.8" hidden="1" outlineLevel="1" collapsed="1">
      <c r="A100" s="8">
        <v>43252</v>
      </c>
      <c r="B100" s="48">
        <v>18.0396</v>
      </c>
      <c r="C100" s="48">
        <v>18.992899999999999</v>
      </c>
      <c r="D100" s="48">
        <v>17.5337</v>
      </c>
      <c r="E100" s="48">
        <v>17.579599999999999</v>
      </c>
      <c r="F100" s="48">
        <v>17.180700000000002</v>
      </c>
      <c r="G100" s="48">
        <v>19.5366</v>
      </c>
      <c r="H100" s="48">
        <v>18.1586</v>
      </c>
      <c r="I100" s="48">
        <v>18.992899999999999</v>
      </c>
      <c r="J100" s="48">
        <v>17.706900000000001</v>
      </c>
      <c r="K100" s="48">
        <v>17.7867</v>
      </c>
      <c r="L100" s="48">
        <v>17.180700000000002</v>
      </c>
      <c r="M100" s="48">
        <v>19.5366</v>
      </c>
      <c r="N100" s="48">
        <v>8.9746000000000006</v>
      </c>
      <c r="O100" s="48">
        <v>0</v>
      </c>
      <c r="P100" s="48">
        <v>8.9746000000000006</v>
      </c>
      <c r="Q100" s="48">
        <v>8.9746000000000006</v>
      </c>
      <c r="R100" s="48" t="s">
        <v>270</v>
      </c>
      <c r="S100" s="48" t="s">
        <v>270</v>
      </c>
      <c r="T100" s="48">
        <v>9.7350999999999992</v>
      </c>
      <c r="U100" s="48">
        <v>0</v>
      </c>
      <c r="V100" s="48">
        <v>9.7350999999999992</v>
      </c>
      <c r="W100" s="48">
        <v>9.7350999999999992</v>
      </c>
      <c r="X100" s="48">
        <v>0</v>
      </c>
      <c r="Y100" s="48">
        <v>0</v>
      </c>
      <c r="Z100" s="48">
        <v>7.5</v>
      </c>
      <c r="AA100" s="48">
        <v>0</v>
      </c>
      <c r="AB100" s="48">
        <v>7.5</v>
      </c>
      <c r="AC100" s="48">
        <v>7.5</v>
      </c>
      <c r="AD100" s="48">
        <v>0</v>
      </c>
      <c r="AE100" s="48">
        <v>0</v>
      </c>
    </row>
    <row r="101" spans="1:31" ht="13.8" hidden="1" outlineLevel="1" collapsed="1">
      <c r="A101" s="8">
        <v>43282</v>
      </c>
      <c r="B101" s="48">
        <v>18.134599999999999</v>
      </c>
      <c r="C101" s="48">
        <v>18.9392</v>
      </c>
      <c r="D101" s="48">
        <v>17.672599999999999</v>
      </c>
      <c r="E101" s="48">
        <v>17.877500000000001</v>
      </c>
      <c r="F101" s="48">
        <v>16.0838</v>
      </c>
      <c r="G101" s="48">
        <v>0</v>
      </c>
      <c r="H101" s="48">
        <v>18.2285</v>
      </c>
      <c r="I101" s="48">
        <v>18.9392</v>
      </c>
      <c r="J101" s="48">
        <v>17.813199999999998</v>
      </c>
      <c r="K101" s="48">
        <v>18.039000000000001</v>
      </c>
      <c r="L101" s="48">
        <v>16.094200000000001</v>
      </c>
      <c r="M101" s="48">
        <v>0</v>
      </c>
      <c r="N101" s="48">
        <v>9.6902000000000008</v>
      </c>
      <c r="O101" s="48">
        <v>0</v>
      </c>
      <c r="P101" s="48">
        <v>9.6902000000000008</v>
      </c>
      <c r="Q101" s="48">
        <v>9.7044999999999995</v>
      </c>
      <c r="R101" s="48">
        <v>8</v>
      </c>
      <c r="S101" s="48" t="s">
        <v>270</v>
      </c>
      <c r="T101" s="48">
        <v>9.8513999999999999</v>
      </c>
      <c r="U101" s="48">
        <v>0</v>
      </c>
      <c r="V101" s="48">
        <v>9.8513999999999999</v>
      </c>
      <c r="W101" s="48">
        <v>9.8682999999999996</v>
      </c>
      <c r="X101" s="48">
        <v>8</v>
      </c>
      <c r="Y101" s="48">
        <v>0</v>
      </c>
      <c r="Z101" s="48">
        <v>7.4705000000000004</v>
      </c>
      <c r="AA101" s="48">
        <v>0</v>
      </c>
      <c r="AB101" s="48">
        <v>7.4705000000000004</v>
      </c>
      <c r="AC101" s="48">
        <v>7.4705000000000004</v>
      </c>
      <c r="AD101" s="48">
        <v>0</v>
      </c>
      <c r="AE101" s="48">
        <v>0</v>
      </c>
    </row>
    <row r="102" spans="1:31" ht="13.8" hidden="1" outlineLevel="1" collapsed="1">
      <c r="A102" s="8">
        <v>43313</v>
      </c>
      <c r="B102" s="48">
        <v>17.386199999999999</v>
      </c>
      <c r="C102" s="48">
        <v>18.9329</v>
      </c>
      <c r="D102" s="48">
        <v>16.349299999999999</v>
      </c>
      <c r="E102" s="48">
        <v>17.4392</v>
      </c>
      <c r="F102" s="48">
        <v>13.979699999999999</v>
      </c>
      <c r="G102" s="48">
        <v>0</v>
      </c>
      <c r="H102" s="48">
        <v>18.361699999999999</v>
      </c>
      <c r="I102" s="48">
        <v>18.9329</v>
      </c>
      <c r="J102" s="48">
        <v>17.925599999999999</v>
      </c>
      <c r="K102" s="48">
        <v>18.032599999999999</v>
      </c>
      <c r="L102" s="48">
        <v>17.614699999999999</v>
      </c>
      <c r="M102" s="48">
        <v>0</v>
      </c>
      <c r="N102" s="48">
        <v>5.0099</v>
      </c>
      <c r="O102" s="48">
        <v>0</v>
      </c>
      <c r="P102" s="48">
        <v>5.0099</v>
      </c>
      <c r="Q102" s="48">
        <v>5.3194999999999997</v>
      </c>
      <c r="R102" s="48">
        <v>4.9000000000000004</v>
      </c>
      <c r="S102" s="48" t="s">
        <v>270</v>
      </c>
      <c r="T102" s="48">
        <v>5.2431999999999999</v>
      </c>
      <c r="U102" s="48">
        <v>0</v>
      </c>
      <c r="V102" s="48">
        <v>5.2431999999999999</v>
      </c>
      <c r="W102" s="48">
        <v>9.8224999999999998</v>
      </c>
      <c r="X102" s="48">
        <v>4.9000000000000004</v>
      </c>
      <c r="Y102" s="48">
        <v>0</v>
      </c>
      <c r="Z102" s="48">
        <v>4.1144999999999996</v>
      </c>
      <c r="AA102" s="48">
        <v>0</v>
      </c>
      <c r="AB102" s="48">
        <v>4.1144999999999996</v>
      </c>
      <c r="AC102" s="48">
        <v>4.1144999999999996</v>
      </c>
      <c r="AD102" s="48">
        <v>0</v>
      </c>
      <c r="AE102" s="48">
        <v>0</v>
      </c>
    </row>
    <row r="103" spans="1:31" ht="13.8" hidden="1" outlineLevel="1" collapsed="1">
      <c r="A103" s="8">
        <v>43344</v>
      </c>
      <c r="B103" s="48">
        <v>18.419499999999999</v>
      </c>
      <c r="C103" s="48">
        <v>19.4176</v>
      </c>
      <c r="D103" s="48">
        <v>17.5457</v>
      </c>
      <c r="E103" s="48">
        <v>18.518899999999999</v>
      </c>
      <c r="F103" s="48">
        <v>14.2254</v>
      </c>
      <c r="G103" s="48">
        <v>0</v>
      </c>
      <c r="H103" s="48">
        <v>18.771899999999999</v>
      </c>
      <c r="I103" s="48">
        <v>19.4176</v>
      </c>
      <c r="J103" s="48">
        <v>18.176500000000001</v>
      </c>
      <c r="K103" s="48">
        <v>18.668700000000001</v>
      </c>
      <c r="L103" s="48">
        <v>16.191700000000001</v>
      </c>
      <c r="M103" s="48">
        <v>0</v>
      </c>
      <c r="N103" s="48">
        <v>5.6980000000000004</v>
      </c>
      <c r="O103" s="48">
        <v>0</v>
      </c>
      <c r="P103" s="48">
        <v>5.6980000000000004</v>
      </c>
      <c r="Q103" s="48">
        <v>9.4417000000000009</v>
      </c>
      <c r="R103" s="48">
        <v>4.4608999999999996</v>
      </c>
      <c r="S103" s="48" t="s">
        <v>270</v>
      </c>
      <c r="T103" s="48">
        <v>6.0242000000000004</v>
      </c>
      <c r="U103" s="48">
        <v>0</v>
      </c>
      <c r="V103" s="48">
        <v>6.0242000000000004</v>
      </c>
      <c r="W103" s="48">
        <v>10.672000000000001</v>
      </c>
      <c r="X103" s="48">
        <v>4.6759000000000004</v>
      </c>
      <c r="Y103" s="48">
        <v>0</v>
      </c>
      <c r="Z103" s="48">
        <v>3.4028</v>
      </c>
      <c r="AA103" s="48">
        <v>0</v>
      </c>
      <c r="AB103" s="48">
        <v>3.4028</v>
      </c>
      <c r="AC103" s="48">
        <v>4.7382999999999997</v>
      </c>
      <c r="AD103" s="48">
        <v>2.46</v>
      </c>
      <c r="AE103" s="48">
        <v>0</v>
      </c>
    </row>
    <row r="104" spans="1:31" ht="13.8" hidden="1" outlineLevel="1" collapsed="1">
      <c r="A104" s="8">
        <v>43374</v>
      </c>
      <c r="B104" s="48">
        <v>19.206700000000001</v>
      </c>
      <c r="C104" s="48">
        <v>19.480499999999999</v>
      </c>
      <c r="D104" s="48">
        <v>18.9283</v>
      </c>
      <c r="E104" s="48">
        <v>19.450700000000001</v>
      </c>
      <c r="F104" s="48">
        <v>17.491800000000001</v>
      </c>
      <c r="G104" s="48">
        <v>0</v>
      </c>
      <c r="H104" s="48">
        <v>19.4391</v>
      </c>
      <c r="I104" s="48">
        <v>19.480499999999999</v>
      </c>
      <c r="J104" s="48">
        <v>19.395199999999999</v>
      </c>
      <c r="K104" s="48">
        <v>19.792300000000001</v>
      </c>
      <c r="L104" s="48">
        <v>18.266400000000001</v>
      </c>
      <c r="M104" s="48">
        <v>0</v>
      </c>
      <c r="N104" s="48">
        <v>7.9634999999999998</v>
      </c>
      <c r="O104" s="48">
        <v>0</v>
      </c>
      <c r="P104" s="48">
        <v>7.9634999999999998</v>
      </c>
      <c r="Q104" s="48">
        <v>9.2500999999999998</v>
      </c>
      <c r="R104" s="48">
        <v>6.1738999999999997</v>
      </c>
      <c r="S104" s="48">
        <v>0</v>
      </c>
      <c r="T104" s="48">
        <v>6.6676000000000002</v>
      </c>
      <c r="U104" s="48">
        <v>0</v>
      </c>
      <c r="V104" s="48">
        <v>6.6676000000000002</v>
      </c>
      <c r="W104" s="48">
        <v>7.6498999999999997</v>
      </c>
      <c r="X104" s="48">
        <v>4.9679000000000002</v>
      </c>
      <c r="Y104" s="48">
        <v>0</v>
      </c>
      <c r="Z104" s="48">
        <v>8.5004000000000008</v>
      </c>
      <c r="AA104" s="48">
        <v>0</v>
      </c>
      <c r="AB104" s="48">
        <v>8.5004000000000008</v>
      </c>
      <c r="AC104" s="48">
        <v>10</v>
      </c>
      <c r="AD104" s="48">
        <v>6.59</v>
      </c>
      <c r="AE104" s="48">
        <v>0</v>
      </c>
    </row>
    <row r="105" spans="1:31" ht="13.8" hidden="1" outlineLevel="1" collapsed="1">
      <c r="A105" s="8">
        <v>43405</v>
      </c>
      <c r="B105" s="48">
        <v>17.433</v>
      </c>
      <c r="C105" s="48">
        <v>19.779299999999999</v>
      </c>
      <c r="D105" s="48">
        <v>15.632199999999999</v>
      </c>
      <c r="E105" s="48">
        <v>16.756699999999999</v>
      </c>
      <c r="F105" s="48">
        <v>14.015599999999999</v>
      </c>
      <c r="G105" s="48">
        <v>0</v>
      </c>
      <c r="H105" s="48">
        <v>19.6188</v>
      </c>
      <c r="I105" s="48">
        <v>19.779299999999999</v>
      </c>
      <c r="J105" s="48">
        <v>19.450399999999998</v>
      </c>
      <c r="K105" s="48">
        <v>20.294799999999999</v>
      </c>
      <c r="L105" s="48">
        <v>18.116700000000002</v>
      </c>
      <c r="M105" s="48">
        <v>0</v>
      </c>
      <c r="N105" s="48">
        <v>5.2302</v>
      </c>
      <c r="O105" s="48">
        <v>0</v>
      </c>
      <c r="P105" s="48">
        <v>5.2302</v>
      </c>
      <c r="Q105" s="48">
        <v>5.5860000000000003</v>
      </c>
      <c r="R105" s="48">
        <v>4.8316999999999997</v>
      </c>
      <c r="S105" s="48">
        <v>0</v>
      </c>
      <c r="T105" s="48">
        <v>4.8620999999999999</v>
      </c>
      <c r="U105" s="48">
        <v>0</v>
      </c>
      <c r="V105" s="48">
        <v>4.8620999999999999</v>
      </c>
      <c r="W105" s="48">
        <v>4.9000000000000004</v>
      </c>
      <c r="X105" s="48">
        <v>4.8316999999999997</v>
      </c>
      <c r="Y105" s="48">
        <v>0</v>
      </c>
      <c r="Z105" s="48">
        <v>7.335</v>
      </c>
      <c r="AA105" s="48">
        <v>0</v>
      </c>
      <c r="AB105" s="48">
        <v>7.335</v>
      </c>
      <c r="AC105" s="48">
        <v>7.335</v>
      </c>
      <c r="AD105" s="48">
        <v>0</v>
      </c>
      <c r="AE105" s="48">
        <v>0</v>
      </c>
    </row>
    <row r="106" spans="1:31" ht="13.8" hidden="1" outlineLevel="1" collapsed="1">
      <c r="A106" s="8">
        <v>43435</v>
      </c>
      <c r="B106" s="48">
        <v>19.8065</v>
      </c>
      <c r="C106" s="48">
        <v>19.9755</v>
      </c>
      <c r="D106" s="48">
        <v>19.6602</v>
      </c>
      <c r="E106" s="48">
        <v>20.624400000000001</v>
      </c>
      <c r="F106" s="48">
        <v>17.811800000000002</v>
      </c>
      <c r="G106" s="48">
        <v>0</v>
      </c>
      <c r="H106" s="48">
        <v>20.034700000000001</v>
      </c>
      <c r="I106" s="48">
        <v>19.9755</v>
      </c>
      <c r="J106" s="48">
        <v>20.087700000000002</v>
      </c>
      <c r="K106" s="48">
        <v>21.242599999999999</v>
      </c>
      <c r="L106" s="48">
        <v>17.951499999999999</v>
      </c>
      <c r="M106" s="48">
        <v>0</v>
      </c>
      <c r="N106" s="48">
        <v>7.3342000000000001</v>
      </c>
      <c r="O106" s="48">
        <v>0</v>
      </c>
      <c r="P106" s="48">
        <v>7.3342000000000001</v>
      </c>
      <c r="Q106" s="48">
        <v>7.6333000000000002</v>
      </c>
      <c r="R106" s="48">
        <v>4.9000000000000004</v>
      </c>
      <c r="S106" s="48" t="s">
        <v>270</v>
      </c>
      <c r="T106" s="48">
        <v>6.6902999999999997</v>
      </c>
      <c r="U106" s="48">
        <v>0</v>
      </c>
      <c r="V106" s="48">
        <v>6.6902999999999997</v>
      </c>
      <c r="W106" s="48">
        <v>7.4</v>
      </c>
      <c r="X106" s="48">
        <v>4.9000000000000004</v>
      </c>
      <c r="Y106" s="48">
        <v>0</v>
      </c>
      <c r="Z106" s="48">
        <v>7.7382</v>
      </c>
      <c r="AA106" s="48">
        <v>0</v>
      </c>
      <c r="AB106" s="48">
        <v>7.7382</v>
      </c>
      <c r="AC106" s="48">
        <v>7.7382</v>
      </c>
      <c r="AD106" s="48">
        <v>0</v>
      </c>
      <c r="AE106" s="48">
        <v>0</v>
      </c>
    </row>
    <row r="107" spans="1:31" ht="13.8" hidden="1" outlineLevel="1" collapsed="1">
      <c r="A107" s="8">
        <v>43466</v>
      </c>
      <c r="B107" s="48">
        <v>20.1539</v>
      </c>
      <c r="C107" s="48">
        <v>19.768999999999998</v>
      </c>
      <c r="D107" s="48">
        <v>20.357199999999999</v>
      </c>
      <c r="E107" s="48">
        <v>20.6861</v>
      </c>
      <c r="F107" s="48">
        <v>18.422999999999998</v>
      </c>
      <c r="G107" s="48">
        <v>0</v>
      </c>
      <c r="H107" s="48">
        <v>20.6219</v>
      </c>
      <c r="I107" s="48">
        <v>19.768999999999998</v>
      </c>
      <c r="J107" s="48">
        <v>21.096599999999999</v>
      </c>
      <c r="K107" s="48">
        <v>21.500699999999998</v>
      </c>
      <c r="L107" s="48">
        <v>18.790500000000002</v>
      </c>
      <c r="M107" s="48">
        <v>0</v>
      </c>
      <c r="N107" s="48">
        <v>6.6407999999999996</v>
      </c>
      <c r="O107" s="48">
        <v>0</v>
      </c>
      <c r="P107" s="48">
        <v>6.6407999999999996</v>
      </c>
      <c r="Q107" s="48">
        <v>6.7760999999999996</v>
      </c>
      <c r="R107" s="48">
        <v>4.9870000000000001</v>
      </c>
      <c r="S107" s="48" t="s">
        <v>270</v>
      </c>
      <c r="T107" s="48">
        <v>6.8067000000000002</v>
      </c>
      <c r="U107" s="48">
        <v>0</v>
      </c>
      <c r="V107" s="48">
        <v>6.8067000000000002</v>
      </c>
      <c r="W107" s="48">
        <v>6.9649999999999999</v>
      </c>
      <c r="X107" s="48">
        <v>4.9870000000000001</v>
      </c>
      <c r="Y107" s="48">
        <v>0</v>
      </c>
      <c r="Z107" s="48">
        <v>3.8</v>
      </c>
      <c r="AA107" s="48">
        <v>0</v>
      </c>
      <c r="AB107" s="48">
        <v>3.8</v>
      </c>
      <c r="AC107" s="48">
        <v>3.8</v>
      </c>
      <c r="AD107" s="48">
        <v>0</v>
      </c>
      <c r="AE107" s="48">
        <v>0</v>
      </c>
    </row>
    <row r="108" spans="1:31" ht="13.8" hidden="1" outlineLevel="1" collapsed="1">
      <c r="A108" s="8">
        <v>43497</v>
      </c>
      <c r="B108" s="48">
        <v>19.579999999999998</v>
      </c>
      <c r="C108" s="48">
        <v>19.998200000000001</v>
      </c>
      <c r="D108" s="48">
        <v>19.3156</v>
      </c>
      <c r="E108" s="48">
        <v>19.3538</v>
      </c>
      <c r="F108" s="48">
        <v>19.429400000000001</v>
      </c>
      <c r="G108" s="48">
        <v>7.25</v>
      </c>
      <c r="H108" s="48">
        <v>19.895600000000002</v>
      </c>
      <c r="I108" s="48">
        <v>19.998200000000001</v>
      </c>
      <c r="J108" s="48">
        <v>19.828099999999999</v>
      </c>
      <c r="K108" s="48">
        <v>19.894500000000001</v>
      </c>
      <c r="L108" s="48">
        <v>19.429400000000001</v>
      </c>
      <c r="M108" s="48">
        <v>0</v>
      </c>
      <c r="N108" s="48">
        <v>7.0065</v>
      </c>
      <c r="O108" s="48">
        <v>0</v>
      </c>
      <c r="P108" s="48">
        <v>7.0065</v>
      </c>
      <c r="Q108" s="48">
        <v>6.9794</v>
      </c>
      <c r="R108" s="48" t="s">
        <v>270</v>
      </c>
      <c r="S108" s="48">
        <v>7.25</v>
      </c>
      <c r="T108" s="48">
        <v>6.2586000000000004</v>
      </c>
      <c r="U108" s="48">
        <v>0</v>
      </c>
      <c r="V108" s="48">
        <v>6.2586000000000004</v>
      </c>
      <c r="W108" s="48">
        <v>5.8518999999999997</v>
      </c>
      <c r="X108" s="48">
        <v>0</v>
      </c>
      <c r="Y108" s="48">
        <v>7.25</v>
      </c>
      <c r="Z108" s="48">
        <v>7.4005000000000001</v>
      </c>
      <c r="AA108" s="48">
        <v>0</v>
      </c>
      <c r="AB108" s="48">
        <v>7.4005000000000001</v>
      </c>
      <c r="AC108" s="48">
        <v>7.4005000000000001</v>
      </c>
      <c r="AD108" s="48">
        <v>0</v>
      </c>
      <c r="AE108" s="48">
        <v>0</v>
      </c>
    </row>
    <row r="109" spans="1:31" ht="13.8" hidden="1" outlineLevel="1" collapsed="1">
      <c r="A109" s="8">
        <v>43525</v>
      </c>
      <c r="B109" s="48">
        <v>20.2486</v>
      </c>
      <c r="C109" s="48">
        <v>20.203499999999998</v>
      </c>
      <c r="D109" s="48">
        <v>20.281400000000001</v>
      </c>
      <c r="E109" s="48">
        <v>20.3125</v>
      </c>
      <c r="F109" s="48">
        <v>20.1465</v>
      </c>
      <c r="G109" s="48">
        <v>20.236599999999999</v>
      </c>
      <c r="H109" s="48">
        <v>20.646599999999999</v>
      </c>
      <c r="I109" s="48">
        <v>20.203499999999998</v>
      </c>
      <c r="J109" s="48">
        <v>20.984500000000001</v>
      </c>
      <c r="K109" s="48">
        <v>21.1266</v>
      </c>
      <c r="L109" s="48">
        <v>20.396599999999999</v>
      </c>
      <c r="M109" s="48">
        <v>20.236599999999999</v>
      </c>
      <c r="N109" s="48">
        <v>6.8627000000000002</v>
      </c>
      <c r="O109" s="48">
        <v>0</v>
      </c>
      <c r="P109" s="48">
        <v>6.8627000000000002</v>
      </c>
      <c r="Q109" s="48">
        <v>6.9118000000000004</v>
      </c>
      <c r="R109" s="48">
        <v>6.1679000000000004</v>
      </c>
      <c r="S109" s="48" t="s">
        <v>270</v>
      </c>
      <c r="T109" s="48">
        <v>6.7656000000000001</v>
      </c>
      <c r="U109" s="48">
        <v>0</v>
      </c>
      <c r="V109" s="48">
        <v>6.7656000000000001</v>
      </c>
      <c r="W109" s="48">
        <v>6.7656000000000001</v>
      </c>
      <c r="X109" s="48">
        <v>0</v>
      </c>
      <c r="Y109" s="48">
        <v>0</v>
      </c>
      <c r="Z109" s="48">
        <v>7.0095999999999998</v>
      </c>
      <c r="AA109" s="48">
        <v>0</v>
      </c>
      <c r="AB109" s="48">
        <v>7.0095999999999998</v>
      </c>
      <c r="AC109" s="48">
        <v>7.1771000000000003</v>
      </c>
      <c r="AD109" s="48">
        <v>6.1679000000000004</v>
      </c>
      <c r="AE109" s="48">
        <v>0</v>
      </c>
    </row>
    <row r="110" spans="1:31" ht="13.8" hidden="1" outlineLevel="1" collapsed="1">
      <c r="A110" s="8">
        <v>43556</v>
      </c>
      <c r="B110" s="48">
        <v>19.724799999999998</v>
      </c>
      <c r="C110" s="48">
        <v>20.340599999999998</v>
      </c>
      <c r="D110" s="48">
        <v>19.1876</v>
      </c>
      <c r="E110" s="48">
        <v>19.048500000000001</v>
      </c>
      <c r="F110" s="48">
        <v>19.583600000000001</v>
      </c>
      <c r="G110" s="48">
        <v>20.236599999999999</v>
      </c>
      <c r="H110" s="48">
        <v>20.4602</v>
      </c>
      <c r="I110" s="48">
        <v>20.340599999999998</v>
      </c>
      <c r="J110" s="48">
        <v>20.576799999999999</v>
      </c>
      <c r="K110" s="48">
        <v>20.983000000000001</v>
      </c>
      <c r="L110" s="48">
        <v>19.583600000000001</v>
      </c>
      <c r="M110" s="48">
        <v>20.236599999999999</v>
      </c>
      <c r="N110" s="48">
        <v>7.4493</v>
      </c>
      <c r="O110" s="48">
        <v>0</v>
      </c>
      <c r="P110" s="48">
        <v>7.4493</v>
      </c>
      <c r="Q110" s="48">
        <v>7.4493</v>
      </c>
      <c r="R110" s="48" t="s">
        <v>270</v>
      </c>
      <c r="S110" s="48" t="s">
        <v>270</v>
      </c>
      <c r="T110" s="48">
        <v>8.1440000000000001</v>
      </c>
      <c r="U110" s="48">
        <v>0</v>
      </c>
      <c r="V110" s="48">
        <v>8.1440000000000001</v>
      </c>
      <c r="W110" s="48">
        <v>8.1440000000000001</v>
      </c>
      <c r="X110" s="48">
        <v>0</v>
      </c>
      <c r="Y110" s="48">
        <v>0</v>
      </c>
      <c r="Z110" s="48">
        <v>5.9846000000000004</v>
      </c>
      <c r="AA110" s="48">
        <v>0</v>
      </c>
      <c r="AB110" s="48">
        <v>5.9846000000000004</v>
      </c>
      <c r="AC110" s="48">
        <v>5.9846000000000004</v>
      </c>
      <c r="AD110" s="48">
        <v>0</v>
      </c>
      <c r="AE110" s="48">
        <v>0</v>
      </c>
    </row>
    <row r="111" spans="1:31" ht="13.8" hidden="1" outlineLevel="1" collapsed="1">
      <c r="A111" s="8">
        <v>43586</v>
      </c>
      <c r="B111" s="48">
        <v>18.272500000000001</v>
      </c>
      <c r="C111" s="48">
        <v>20.2485</v>
      </c>
      <c r="D111" s="48">
        <v>16.168900000000001</v>
      </c>
      <c r="E111" s="48">
        <v>18.2928</v>
      </c>
      <c r="F111" s="48">
        <v>12.492900000000001</v>
      </c>
      <c r="G111" s="48">
        <v>20.236599999999999</v>
      </c>
      <c r="H111" s="48">
        <v>20.276499999999999</v>
      </c>
      <c r="I111" s="48">
        <v>20.2485</v>
      </c>
      <c r="J111" s="48">
        <v>20.318300000000001</v>
      </c>
      <c r="K111" s="48">
        <v>20.6357</v>
      </c>
      <c r="L111" s="48">
        <v>19.4575</v>
      </c>
      <c r="M111" s="48">
        <v>20.236599999999999</v>
      </c>
      <c r="N111" s="48">
        <v>5.8423999999999996</v>
      </c>
      <c r="O111" s="48">
        <v>0</v>
      </c>
      <c r="P111" s="48">
        <v>5.8423999999999996</v>
      </c>
      <c r="Q111" s="48">
        <v>7.3319999999999999</v>
      </c>
      <c r="R111" s="48">
        <v>4.9000000000000004</v>
      </c>
      <c r="S111" s="48" t="s">
        <v>270</v>
      </c>
      <c r="T111" s="48">
        <v>5.8204000000000002</v>
      </c>
      <c r="U111" s="48">
        <v>0</v>
      </c>
      <c r="V111" s="48">
        <v>5.8204000000000002</v>
      </c>
      <c r="W111" s="48">
        <v>8.2949000000000002</v>
      </c>
      <c r="X111" s="48">
        <v>4.9000000000000004</v>
      </c>
      <c r="Y111" s="48">
        <v>0</v>
      </c>
      <c r="Z111" s="48">
        <v>5.9583000000000004</v>
      </c>
      <c r="AA111" s="48">
        <v>0</v>
      </c>
      <c r="AB111" s="48">
        <v>5.9583000000000004</v>
      </c>
      <c r="AC111" s="48">
        <v>5.9583000000000004</v>
      </c>
      <c r="AD111" s="48">
        <v>0</v>
      </c>
      <c r="AE111" s="48">
        <v>0</v>
      </c>
    </row>
    <row r="112" spans="1:31" ht="13.8" hidden="1" outlineLevel="1" collapsed="1">
      <c r="A112" s="8">
        <v>43617</v>
      </c>
      <c r="B112" s="48">
        <v>19.344200000000001</v>
      </c>
      <c r="C112" s="48">
        <v>20.4298</v>
      </c>
      <c r="D112" s="48">
        <v>18.6906</v>
      </c>
      <c r="E112" s="48">
        <v>19.793199999999999</v>
      </c>
      <c r="F112" s="48">
        <v>16.246700000000001</v>
      </c>
      <c r="G112" s="48">
        <v>20.236599999999999</v>
      </c>
      <c r="H112" s="48">
        <v>20.56</v>
      </c>
      <c r="I112" s="48">
        <v>20.4298</v>
      </c>
      <c r="J112" s="48">
        <v>20.650400000000001</v>
      </c>
      <c r="K112" s="48">
        <v>21.037199999999999</v>
      </c>
      <c r="L112" s="48">
        <v>19.628499999999999</v>
      </c>
      <c r="M112" s="48">
        <v>20.236599999999999</v>
      </c>
      <c r="N112" s="48">
        <v>5.8906999999999998</v>
      </c>
      <c r="O112" s="48">
        <v>0</v>
      </c>
      <c r="P112" s="48">
        <v>5.8906999999999998</v>
      </c>
      <c r="Q112" s="48">
        <v>6.5865999999999998</v>
      </c>
      <c r="R112" s="48">
        <v>5.3305999999999996</v>
      </c>
      <c r="S112" s="48" t="s">
        <v>270</v>
      </c>
      <c r="T112" s="48">
        <v>5.9166999999999996</v>
      </c>
      <c r="U112" s="48">
        <v>0</v>
      </c>
      <c r="V112" s="48">
        <v>5.9166999999999996</v>
      </c>
      <c r="W112" s="48">
        <v>6.6947000000000001</v>
      </c>
      <c r="X112" s="48">
        <v>4.9000000000000004</v>
      </c>
      <c r="Y112" s="48">
        <v>0</v>
      </c>
      <c r="Z112" s="48">
        <v>5.8606999999999996</v>
      </c>
      <c r="AA112" s="48">
        <v>0</v>
      </c>
      <c r="AB112" s="48">
        <v>5.8606999999999996</v>
      </c>
      <c r="AC112" s="48">
        <v>6.3571</v>
      </c>
      <c r="AD112" s="48">
        <v>5.6405000000000003</v>
      </c>
      <c r="AE112" s="48">
        <v>0</v>
      </c>
    </row>
    <row r="113" spans="1:31" ht="13.8" hidden="1" outlineLevel="1" collapsed="1">
      <c r="A113" s="8">
        <v>43647</v>
      </c>
      <c r="B113" s="48">
        <v>18.737200000000001</v>
      </c>
      <c r="C113" s="48">
        <v>20.432300000000001</v>
      </c>
      <c r="D113" s="48">
        <v>16.799800000000001</v>
      </c>
      <c r="E113" s="48">
        <v>18.643799999999999</v>
      </c>
      <c r="F113" s="48">
        <v>14.501899999999999</v>
      </c>
      <c r="G113" s="48">
        <v>20.236599999999999</v>
      </c>
      <c r="H113" s="48">
        <v>20.283100000000001</v>
      </c>
      <c r="I113" s="48">
        <v>20.432300000000001</v>
      </c>
      <c r="J113" s="48">
        <v>20.060099999999998</v>
      </c>
      <c r="K113" s="48">
        <v>20.459399999999999</v>
      </c>
      <c r="L113" s="48">
        <v>19.401</v>
      </c>
      <c r="M113" s="48">
        <v>20.236599999999999</v>
      </c>
      <c r="N113" s="48">
        <v>6.2191999999999998</v>
      </c>
      <c r="O113" s="48">
        <v>0</v>
      </c>
      <c r="P113" s="48">
        <v>6.2191999999999998</v>
      </c>
      <c r="Q113" s="48">
        <v>7.6439000000000004</v>
      </c>
      <c r="R113" s="48">
        <v>5.5069999999999997</v>
      </c>
      <c r="S113" s="48" t="s">
        <v>270</v>
      </c>
      <c r="T113" s="48">
        <v>7.3992000000000004</v>
      </c>
      <c r="U113" s="48">
        <v>0</v>
      </c>
      <c r="V113" s="48">
        <v>7.3992000000000004</v>
      </c>
      <c r="W113" s="48">
        <v>8.8519000000000005</v>
      </c>
      <c r="X113" s="48">
        <v>5.0125999999999999</v>
      </c>
      <c r="Y113" s="48">
        <v>0</v>
      </c>
      <c r="Z113" s="48">
        <v>5.5659000000000001</v>
      </c>
      <c r="AA113" s="48">
        <v>0</v>
      </c>
      <c r="AB113" s="48">
        <v>5.5659000000000001</v>
      </c>
      <c r="AC113" s="48">
        <v>5.25</v>
      </c>
      <c r="AD113" s="48">
        <v>5.6322999999999999</v>
      </c>
      <c r="AE113" s="48">
        <v>0</v>
      </c>
    </row>
    <row r="114" spans="1:31" ht="13.8" hidden="1" outlineLevel="1" collapsed="1">
      <c r="A114" s="8">
        <v>43678</v>
      </c>
      <c r="B114" s="48">
        <v>20.4422</v>
      </c>
      <c r="C114" s="48">
        <v>21.532</v>
      </c>
      <c r="D114" s="48">
        <v>19.294699999999999</v>
      </c>
      <c r="E114" s="48">
        <v>19.171099999999999</v>
      </c>
      <c r="F114" s="48">
        <v>19.6813</v>
      </c>
      <c r="G114" s="48">
        <v>0</v>
      </c>
      <c r="H114" s="48">
        <v>20.984500000000001</v>
      </c>
      <c r="I114" s="48">
        <v>21.532</v>
      </c>
      <c r="J114" s="48">
        <v>20.354099999999999</v>
      </c>
      <c r="K114" s="48">
        <v>20.596499999999999</v>
      </c>
      <c r="L114" s="48">
        <v>19.6813</v>
      </c>
      <c r="M114" s="48">
        <v>0</v>
      </c>
      <c r="N114" s="48">
        <v>7.9771999999999998</v>
      </c>
      <c r="O114" s="48">
        <v>0</v>
      </c>
      <c r="P114" s="48">
        <v>7.9771999999999998</v>
      </c>
      <c r="Q114" s="48">
        <v>7.9771999999999998</v>
      </c>
      <c r="R114" s="48" t="s">
        <v>270</v>
      </c>
      <c r="S114" s="48" t="s">
        <v>270</v>
      </c>
      <c r="T114" s="48">
        <v>12</v>
      </c>
      <c r="U114" s="48">
        <v>0</v>
      </c>
      <c r="V114" s="48">
        <v>12</v>
      </c>
      <c r="W114" s="48">
        <v>12</v>
      </c>
      <c r="X114" s="48">
        <v>0</v>
      </c>
      <c r="Y114" s="48">
        <v>0</v>
      </c>
      <c r="Z114" s="48">
        <v>3.9224000000000001</v>
      </c>
      <c r="AA114" s="48">
        <v>0</v>
      </c>
      <c r="AB114" s="48">
        <v>3.9224000000000001</v>
      </c>
      <c r="AC114" s="48">
        <v>3.9224000000000001</v>
      </c>
      <c r="AD114" s="48">
        <v>0</v>
      </c>
      <c r="AE114" s="48">
        <v>0</v>
      </c>
    </row>
    <row r="115" spans="1:31" ht="13.8" hidden="1" outlineLevel="1" collapsed="1">
      <c r="A115" s="8">
        <v>43709</v>
      </c>
      <c r="B115" s="48">
        <v>20.122900000000001</v>
      </c>
      <c r="C115" s="48">
        <v>21.8887</v>
      </c>
      <c r="D115" s="48">
        <v>19.268799999999999</v>
      </c>
      <c r="E115" s="48">
        <v>19.067</v>
      </c>
      <c r="F115" s="48">
        <v>19.554500000000001</v>
      </c>
      <c r="G115" s="48">
        <v>0</v>
      </c>
      <c r="H115" s="48">
        <v>21.388000000000002</v>
      </c>
      <c r="I115" s="48">
        <v>21.8887</v>
      </c>
      <c r="J115" s="48">
        <v>21.074999999999999</v>
      </c>
      <c r="K115" s="48">
        <v>19.9435</v>
      </c>
      <c r="L115" s="48">
        <v>23.856000000000002</v>
      </c>
      <c r="M115" s="48">
        <v>0</v>
      </c>
      <c r="N115" s="48">
        <v>13.0944</v>
      </c>
      <c r="O115" s="48">
        <v>0</v>
      </c>
      <c r="P115" s="48">
        <v>13.0944</v>
      </c>
      <c r="Q115" s="48">
        <v>5.7080000000000002</v>
      </c>
      <c r="R115" s="48">
        <v>14.4954</v>
      </c>
      <c r="S115" s="48" t="s">
        <v>270</v>
      </c>
      <c r="T115" s="48">
        <v>13.7707</v>
      </c>
      <c r="U115" s="48">
        <v>0</v>
      </c>
      <c r="V115" s="48">
        <v>13.7707</v>
      </c>
      <c r="W115" s="48">
        <v>5.5777999999999999</v>
      </c>
      <c r="X115" s="48">
        <v>14.5959</v>
      </c>
      <c r="Y115" s="48">
        <v>0</v>
      </c>
      <c r="Z115" s="48">
        <v>5.9298999999999999</v>
      </c>
      <c r="AA115" s="48">
        <v>0</v>
      </c>
      <c r="AB115" s="48">
        <v>5.9298999999999999</v>
      </c>
      <c r="AC115" s="48">
        <v>5.8514999999999997</v>
      </c>
      <c r="AD115" s="48">
        <v>6.5</v>
      </c>
      <c r="AE115" s="48">
        <v>0</v>
      </c>
    </row>
    <row r="116" spans="1:31" ht="13.8" hidden="1" outlineLevel="1" collapsed="1">
      <c r="A116" s="8">
        <v>43739</v>
      </c>
      <c r="B116" s="48">
        <v>20.029399999999999</v>
      </c>
      <c r="C116" s="48">
        <v>20.902899999999999</v>
      </c>
      <c r="D116" s="48">
        <v>19.4938</v>
      </c>
      <c r="E116" s="48">
        <v>19.5822</v>
      </c>
      <c r="F116" s="48">
        <v>19.232299999999999</v>
      </c>
      <c r="G116" s="48">
        <v>20.236599999999999</v>
      </c>
      <c r="H116" s="48">
        <v>20.764600000000002</v>
      </c>
      <c r="I116" s="48">
        <v>20.902899999999999</v>
      </c>
      <c r="J116" s="48">
        <v>20.671800000000001</v>
      </c>
      <c r="K116" s="48">
        <v>21.187899999999999</v>
      </c>
      <c r="L116" s="48">
        <v>19.324100000000001</v>
      </c>
      <c r="M116" s="48">
        <v>20.236599999999999</v>
      </c>
      <c r="N116" s="48">
        <v>6.923</v>
      </c>
      <c r="O116" s="48">
        <v>0</v>
      </c>
      <c r="P116" s="48">
        <v>6.923</v>
      </c>
      <c r="Q116" s="48">
        <v>7.0015000000000001</v>
      </c>
      <c r="R116" s="48">
        <v>2.0099999999999998</v>
      </c>
      <c r="S116" s="48" t="s">
        <v>270</v>
      </c>
      <c r="T116" s="48">
        <v>7.0990000000000002</v>
      </c>
      <c r="U116" s="48">
        <v>0</v>
      </c>
      <c r="V116" s="48">
        <v>7.0990000000000002</v>
      </c>
      <c r="W116" s="48">
        <v>7.0990000000000002</v>
      </c>
      <c r="X116" s="48">
        <v>0</v>
      </c>
      <c r="Y116" s="48">
        <v>0</v>
      </c>
      <c r="Z116" s="48">
        <v>4.6603000000000003</v>
      </c>
      <c r="AA116" s="48">
        <v>0</v>
      </c>
      <c r="AB116" s="48">
        <v>4.6603000000000003</v>
      </c>
      <c r="AC116" s="48">
        <v>5.3996000000000004</v>
      </c>
      <c r="AD116" s="48">
        <v>2.0099999999999998</v>
      </c>
      <c r="AE116" s="48">
        <v>0</v>
      </c>
    </row>
    <row r="117" spans="1:31" ht="13.8" hidden="1" outlineLevel="1" collapsed="1">
      <c r="A117" s="8">
        <v>43770</v>
      </c>
      <c r="B117" s="48">
        <v>19.434999999999999</v>
      </c>
      <c r="C117" s="48">
        <v>20.894600000000001</v>
      </c>
      <c r="D117" s="48">
        <v>18.396000000000001</v>
      </c>
      <c r="E117" s="48">
        <v>18.488299999999999</v>
      </c>
      <c r="F117" s="48">
        <v>17.889600000000002</v>
      </c>
      <c r="G117" s="48">
        <v>0</v>
      </c>
      <c r="H117" s="48">
        <v>20.477900000000002</v>
      </c>
      <c r="I117" s="48">
        <v>20.894600000000001</v>
      </c>
      <c r="J117" s="48">
        <v>20.1373</v>
      </c>
      <c r="K117" s="48">
        <v>20.2516</v>
      </c>
      <c r="L117" s="48">
        <v>19.499700000000001</v>
      </c>
      <c r="M117" s="48">
        <v>0</v>
      </c>
      <c r="N117" s="48">
        <v>6.6387</v>
      </c>
      <c r="O117" s="48">
        <v>0</v>
      </c>
      <c r="P117" s="48">
        <v>6.6387</v>
      </c>
      <c r="Q117" s="48">
        <v>6.3417000000000003</v>
      </c>
      <c r="R117" s="48">
        <v>8.1008999999999993</v>
      </c>
      <c r="S117" s="48" t="s">
        <v>270</v>
      </c>
      <c r="T117" s="48">
        <v>6.6387</v>
      </c>
      <c r="U117" s="48">
        <v>0</v>
      </c>
      <c r="V117" s="48">
        <v>6.6387</v>
      </c>
      <c r="W117" s="48">
        <v>6.3417000000000003</v>
      </c>
      <c r="X117" s="48">
        <v>8.1008999999999993</v>
      </c>
      <c r="Y117" s="48">
        <v>0</v>
      </c>
      <c r="Z117" s="48">
        <v>0</v>
      </c>
      <c r="AA117" s="48">
        <v>0</v>
      </c>
      <c r="AB117" s="48">
        <v>0</v>
      </c>
      <c r="AC117" s="48">
        <v>0</v>
      </c>
      <c r="AD117" s="48">
        <v>0</v>
      </c>
      <c r="AE117" s="48">
        <v>0</v>
      </c>
    </row>
    <row r="118" spans="1:31" ht="13.8" hidden="1" outlineLevel="1" collapsed="1">
      <c r="A118" s="8">
        <v>43800</v>
      </c>
      <c r="B118" s="48">
        <v>18.181699999999999</v>
      </c>
      <c r="C118" s="48">
        <v>20.8461</v>
      </c>
      <c r="D118" s="48">
        <v>16.760200000000001</v>
      </c>
      <c r="E118" s="48">
        <v>18.3185</v>
      </c>
      <c r="F118" s="48">
        <v>12.759600000000001</v>
      </c>
      <c r="G118" s="48">
        <v>0</v>
      </c>
      <c r="H118" s="48">
        <v>19.898099999999999</v>
      </c>
      <c r="I118" s="48">
        <v>20.8461</v>
      </c>
      <c r="J118" s="48">
        <v>19.273499999999999</v>
      </c>
      <c r="K118" s="48">
        <v>19.425000000000001</v>
      </c>
      <c r="L118" s="48">
        <v>18.652899999999999</v>
      </c>
      <c r="M118" s="48">
        <v>0</v>
      </c>
      <c r="N118" s="48">
        <v>6.0644</v>
      </c>
      <c r="O118" s="48">
        <v>0</v>
      </c>
      <c r="P118" s="48">
        <v>6.0644</v>
      </c>
      <c r="Q118" s="48">
        <v>7.8579999999999997</v>
      </c>
      <c r="R118" s="48">
        <v>5.0472999999999999</v>
      </c>
      <c r="S118" s="48" t="s">
        <v>270</v>
      </c>
      <c r="T118" s="48">
        <v>6.1430999999999996</v>
      </c>
      <c r="U118" s="48">
        <v>0</v>
      </c>
      <c r="V118" s="48">
        <v>6.1430999999999996</v>
      </c>
      <c r="W118" s="48">
        <v>8.2940000000000005</v>
      </c>
      <c r="X118" s="48">
        <v>5.0472999999999999</v>
      </c>
      <c r="Y118" s="48">
        <v>0</v>
      </c>
      <c r="Z118" s="48">
        <v>4</v>
      </c>
      <c r="AA118" s="48">
        <v>0</v>
      </c>
      <c r="AB118" s="48">
        <v>4</v>
      </c>
      <c r="AC118" s="48">
        <v>4</v>
      </c>
      <c r="AD118" s="48">
        <v>0</v>
      </c>
      <c r="AE118" s="48">
        <v>0</v>
      </c>
    </row>
    <row r="119" spans="1:31" ht="13.8" hidden="1" outlineLevel="1" collapsed="1">
      <c r="A119" s="8">
        <v>43831</v>
      </c>
      <c r="B119" s="48">
        <v>19.044499999999999</v>
      </c>
      <c r="C119" s="48">
        <v>20.573899999999998</v>
      </c>
      <c r="D119" s="48">
        <v>18.139900000000001</v>
      </c>
      <c r="E119" s="48">
        <v>18.208500000000001</v>
      </c>
      <c r="F119" s="48">
        <v>17.3688</v>
      </c>
      <c r="G119" s="48">
        <v>20.236599999999999</v>
      </c>
      <c r="H119" s="48">
        <v>19.9284</v>
      </c>
      <c r="I119" s="48">
        <v>20.573899999999998</v>
      </c>
      <c r="J119" s="48">
        <v>19.4971</v>
      </c>
      <c r="K119" s="48">
        <v>19.619199999999999</v>
      </c>
      <c r="L119" s="48">
        <v>18.1709</v>
      </c>
      <c r="M119" s="48">
        <v>20.236599999999999</v>
      </c>
      <c r="N119" s="48">
        <v>7.6489000000000003</v>
      </c>
      <c r="O119" s="48">
        <v>0</v>
      </c>
      <c r="P119" s="48">
        <v>7.6489000000000003</v>
      </c>
      <c r="Q119" s="48">
        <v>7.3372000000000002</v>
      </c>
      <c r="R119" s="48">
        <v>11.0678</v>
      </c>
      <c r="S119" s="48" t="s">
        <v>270</v>
      </c>
      <c r="T119" s="48">
        <v>8.9145000000000003</v>
      </c>
      <c r="U119" s="48">
        <v>0</v>
      </c>
      <c r="V119" s="48">
        <v>8.9145000000000003</v>
      </c>
      <c r="W119" s="48">
        <v>8.9145000000000003</v>
      </c>
      <c r="X119" s="48">
        <v>0</v>
      </c>
      <c r="Y119" s="48">
        <v>0</v>
      </c>
      <c r="Z119" s="48">
        <v>6.0220000000000002</v>
      </c>
      <c r="AA119" s="48">
        <v>0</v>
      </c>
      <c r="AB119" s="48">
        <v>6.0220000000000002</v>
      </c>
      <c r="AC119" s="48">
        <v>4.8308</v>
      </c>
      <c r="AD119" s="48">
        <v>11.0678</v>
      </c>
      <c r="AE119" s="48">
        <v>0</v>
      </c>
    </row>
    <row r="120" spans="1:31" ht="13.8" hidden="1" outlineLevel="1" collapsed="1">
      <c r="A120" s="8">
        <v>43862</v>
      </c>
      <c r="B120" s="48">
        <v>18.3095</v>
      </c>
      <c r="C120" s="48">
        <v>20.231400000000001</v>
      </c>
      <c r="D120" s="48">
        <v>17.344100000000001</v>
      </c>
      <c r="E120" s="48">
        <v>17.690899999999999</v>
      </c>
      <c r="F120" s="48">
        <v>15.783899999999999</v>
      </c>
      <c r="G120" s="48">
        <v>0</v>
      </c>
      <c r="H120" s="48">
        <v>18.9053</v>
      </c>
      <c r="I120" s="48">
        <v>20.231400000000001</v>
      </c>
      <c r="J120" s="48">
        <v>18.1831</v>
      </c>
      <c r="K120" s="48">
        <v>18.283200000000001</v>
      </c>
      <c r="L120" s="48">
        <v>17.667200000000001</v>
      </c>
      <c r="M120" s="48">
        <v>0</v>
      </c>
      <c r="N120" s="48">
        <v>7.3804999999999996</v>
      </c>
      <c r="O120" s="48">
        <v>0</v>
      </c>
      <c r="P120" s="48">
        <v>7.3804999999999996</v>
      </c>
      <c r="Q120" s="48">
        <v>7.6717000000000004</v>
      </c>
      <c r="R120" s="48">
        <v>6.9649000000000001</v>
      </c>
      <c r="S120" s="48" t="s">
        <v>270</v>
      </c>
      <c r="T120" s="48">
        <v>7.6205999999999996</v>
      </c>
      <c r="U120" s="48">
        <v>0</v>
      </c>
      <c r="V120" s="48">
        <v>7.6205999999999996</v>
      </c>
      <c r="W120" s="48">
        <v>8.3584999999999994</v>
      </c>
      <c r="X120" s="48">
        <v>6.7558999999999996</v>
      </c>
      <c r="Y120" s="48">
        <v>0</v>
      </c>
      <c r="Z120" s="48">
        <v>6.0049000000000001</v>
      </c>
      <c r="AA120" s="48">
        <v>0</v>
      </c>
      <c r="AB120" s="48">
        <v>6.0049000000000001</v>
      </c>
      <c r="AC120" s="48">
        <v>5.2190000000000003</v>
      </c>
      <c r="AD120" s="48">
        <v>11.0678</v>
      </c>
      <c r="AE120" s="48">
        <v>0</v>
      </c>
    </row>
    <row r="121" spans="1:31" ht="13.8" hidden="1" outlineLevel="1" collapsed="1">
      <c r="A121" s="8">
        <v>43891</v>
      </c>
      <c r="B121" s="48">
        <v>17.710799999999999</v>
      </c>
      <c r="C121" s="48">
        <v>19.492100000000001</v>
      </c>
      <c r="D121" s="48">
        <v>16.691299999999998</v>
      </c>
      <c r="E121" s="48">
        <v>16.607399999999998</v>
      </c>
      <c r="F121" s="48">
        <v>17.101099999999999</v>
      </c>
      <c r="G121" s="48">
        <v>0</v>
      </c>
      <c r="H121" s="48">
        <v>18.0214</v>
      </c>
      <c r="I121" s="48">
        <v>19.492100000000001</v>
      </c>
      <c r="J121" s="48">
        <v>17.137699999999999</v>
      </c>
      <c r="K121" s="48">
        <v>17.107800000000001</v>
      </c>
      <c r="L121" s="48">
        <v>17.277999999999999</v>
      </c>
      <c r="M121" s="48">
        <v>0</v>
      </c>
      <c r="N121" s="48">
        <v>7.7176999999999998</v>
      </c>
      <c r="O121" s="48">
        <v>0</v>
      </c>
      <c r="P121" s="48">
        <v>7.7176999999999998</v>
      </c>
      <c r="Q121" s="48">
        <v>7.8670999999999998</v>
      </c>
      <c r="R121" s="48">
        <v>4.9703999999999997</v>
      </c>
      <c r="S121" s="48" t="s">
        <v>270</v>
      </c>
      <c r="T121" s="48">
        <v>9.3727999999999998</v>
      </c>
      <c r="U121" s="48">
        <v>0</v>
      </c>
      <c r="V121" s="48">
        <v>9.3727999999999998</v>
      </c>
      <c r="W121" s="48">
        <v>9.7283000000000008</v>
      </c>
      <c r="X121" s="48">
        <v>4.9703999999999997</v>
      </c>
      <c r="Y121" s="48">
        <v>0</v>
      </c>
      <c r="Z121" s="48">
        <v>4.0355999999999996</v>
      </c>
      <c r="AA121" s="48">
        <v>0</v>
      </c>
      <c r="AB121" s="48">
        <v>4.0355999999999996</v>
      </c>
      <c r="AC121" s="48">
        <v>4.0355999999999996</v>
      </c>
      <c r="AD121" s="48">
        <v>0</v>
      </c>
      <c r="AE121" s="48">
        <v>0</v>
      </c>
    </row>
    <row r="122" spans="1:31" ht="13.8" hidden="1" outlineLevel="1" collapsed="1">
      <c r="A122" s="8">
        <v>43922</v>
      </c>
      <c r="B122" s="48">
        <v>16.9526</v>
      </c>
      <c r="C122" s="48">
        <v>19.3718</v>
      </c>
      <c r="D122" s="48">
        <v>15.8025</v>
      </c>
      <c r="E122" s="48">
        <v>14.6654</v>
      </c>
      <c r="F122" s="48">
        <v>16.942</v>
      </c>
      <c r="G122" s="48">
        <v>20.236599999999999</v>
      </c>
      <c r="H122" s="48">
        <v>17.811699999999998</v>
      </c>
      <c r="I122" s="48">
        <v>19.3718</v>
      </c>
      <c r="J122" s="48">
        <v>16.973099999999999</v>
      </c>
      <c r="K122" s="48">
        <v>17.000599999999999</v>
      </c>
      <c r="L122" s="48">
        <v>16.942</v>
      </c>
      <c r="M122" s="48">
        <v>20.236599999999999</v>
      </c>
      <c r="N122" s="48">
        <v>6.8422000000000001</v>
      </c>
      <c r="O122" s="48">
        <v>0</v>
      </c>
      <c r="P122" s="48">
        <v>6.8422000000000001</v>
      </c>
      <c r="Q122" s="48">
        <v>6.8422000000000001</v>
      </c>
      <c r="R122" s="48" t="s">
        <v>270</v>
      </c>
      <c r="S122" s="48" t="s">
        <v>270</v>
      </c>
      <c r="T122" s="48">
        <v>7.3086000000000002</v>
      </c>
      <c r="U122" s="48">
        <v>0</v>
      </c>
      <c r="V122" s="48">
        <v>7.3086000000000002</v>
      </c>
      <c r="W122" s="48">
        <v>7.3086000000000002</v>
      </c>
      <c r="X122" s="48">
        <v>0</v>
      </c>
      <c r="Y122" s="48">
        <v>0</v>
      </c>
      <c r="Z122" s="48">
        <v>5.2949999999999999</v>
      </c>
      <c r="AA122" s="48">
        <v>0</v>
      </c>
      <c r="AB122" s="48">
        <v>5.2949999999999999</v>
      </c>
      <c r="AC122" s="48">
        <v>5.2949999999999999</v>
      </c>
      <c r="AD122" s="48">
        <v>0</v>
      </c>
      <c r="AE122" s="48">
        <v>0</v>
      </c>
    </row>
    <row r="123" spans="1:31" ht="13.8" hidden="1" outlineLevel="1" collapsed="1">
      <c r="A123" s="8">
        <v>43952</v>
      </c>
      <c r="B123" s="48">
        <v>17.119499999999999</v>
      </c>
      <c r="C123" s="48">
        <v>19.084399999999999</v>
      </c>
      <c r="D123" s="48">
        <v>16.137499999999999</v>
      </c>
      <c r="E123" s="48">
        <v>16.468900000000001</v>
      </c>
      <c r="F123" s="48">
        <v>15.426600000000001</v>
      </c>
      <c r="G123" s="48">
        <v>0</v>
      </c>
      <c r="H123" s="48">
        <v>17.680399999999999</v>
      </c>
      <c r="I123" s="48">
        <v>19.084399999999999</v>
      </c>
      <c r="J123" s="48">
        <v>16.912600000000001</v>
      </c>
      <c r="K123" s="48">
        <v>17.383099999999999</v>
      </c>
      <c r="L123" s="48">
        <v>15.926600000000001</v>
      </c>
      <c r="M123" s="48">
        <v>0</v>
      </c>
      <c r="N123" s="48">
        <v>7.9066999999999998</v>
      </c>
      <c r="O123" s="48">
        <v>0</v>
      </c>
      <c r="P123" s="48">
        <v>7.9066999999999998</v>
      </c>
      <c r="Q123" s="48">
        <v>7.5260999999999996</v>
      </c>
      <c r="R123" s="48">
        <v>8.9611999999999998</v>
      </c>
      <c r="S123" s="48" t="s">
        <v>270</v>
      </c>
      <c r="T123" s="48">
        <v>10.171900000000001</v>
      </c>
      <c r="U123" s="48">
        <v>0</v>
      </c>
      <c r="V123" s="48">
        <v>10.171900000000001</v>
      </c>
      <c r="W123" s="48">
        <v>11.370699999999999</v>
      </c>
      <c r="X123" s="48">
        <v>8.5</v>
      </c>
      <c r="Y123" s="48">
        <v>0</v>
      </c>
      <c r="Z123" s="48">
        <v>5.4428999999999998</v>
      </c>
      <c r="AA123" s="48">
        <v>0</v>
      </c>
      <c r="AB123" s="48">
        <v>5.4428999999999998</v>
      </c>
      <c r="AC123" s="48">
        <v>4.8219000000000003</v>
      </c>
      <c r="AD123" s="48">
        <v>11.0678</v>
      </c>
      <c r="AE123" s="48">
        <v>0</v>
      </c>
    </row>
    <row r="124" spans="1:31" ht="13.8" hidden="1" outlineLevel="1" collapsed="1">
      <c r="A124" s="8">
        <v>43983</v>
      </c>
      <c r="B124" s="48">
        <v>15.606</v>
      </c>
      <c r="C124" s="48">
        <v>18.8432</v>
      </c>
      <c r="D124" s="48">
        <v>13.7628</v>
      </c>
      <c r="E124" s="48">
        <v>13.5381</v>
      </c>
      <c r="F124" s="48">
        <v>14.3405</v>
      </c>
      <c r="G124" s="48">
        <v>20.236599999999999</v>
      </c>
      <c r="H124" s="48">
        <v>16.620899999999999</v>
      </c>
      <c r="I124" s="48">
        <v>18.8432</v>
      </c>
      <c r="J124" s="48">
        <v>15.114699999999999</v>
      </c>
      <c r="K124" s="48">
        <v>14.817399999999999</v>
      </c>
      <c r="L124" s="48">
        <v>15.8847</v>
      </c>
      <c r="M124" s="48">
        <v>20.236599999999999</v>
      </c>
      <c r="N124" s="48">
        <v>6.6616999999999997</v>
      </c>
      <c r="O124" s="48">
        <v>0</v>
      </c>
      <c r="P124" s="48">
        <v>6.6616999999999997</v>
      </c>
      <c r="Q124" s="48">
        <v>6.8444000000000003</v>
      </c>
      <c r="R124" s="48">
        <v>6.1723999999999997</v>
      </c>
      <c r="S124" s="48" t="s">
        <v>270</v>
      </c>
      <c r="T124" s="48">
        <v>6.5868000000000002</v>
      </c>
      <c r="U124" s="48">
        <v>0</v>
      </c>
      <c r="V124" s="48">
        <v>6.5868000000000002</v>
      </c>
      <c r="W124" s="48">
        <v>7.1561000000000003</v>
      </c>
      <c r="X124" s="48">
        <v>4.9741999999999997</v>
      </c>
      <c r="Y124" s="48">
        <v>0</v>
      </c>
      <c r="Z124" s="48">
        <v>7.0471000000000004</v>
      </c>
      <c r="AA124" s="48">
        <v>0</v>
      </c>
      <c r="AB124" s="48">
        <v>7.0471000000000004</v>
      </c>
      <c r="AC124" s="48">
        <v>5.0795000000000003</v>
      </c>
      <c r="AD124" s="48">
        <v>11.0678</v>
      </c>
      <c r="AE124" s="48">
        <v>0</v>
      </c>
    </row>
    <row r="125" spans="1:31" ht="13.8" hidden="1" outlineLevel="1" collapsed="1">
      <c r="A125" s="8">
        <v>44013</v>
      </c>
      <c r="B125" s="48">
        <v>15.656599999999999</v>
      </c>
      <c r="C125" s="48">
        <v>18.351700000000001</v>
      </c>
      <c r="D125" s="48">
        <v>14.4292</v>
      </c>
      <c r="E125" s="48">
        <v>14.145799999999999</v>
      </c>
      <c r="F125" s="48">
        <v>15.8192</v>
      </c>
      <c r="G125" s="48">
        <v>20.236599999999999</v>
      </c>
      <c r="H125" s="48">
        <v>15.944599999999999</v>
      </c>
      <c r="I125" s="48">
        <v>18.351700000000001</v>
      </c>
      <c r="J125" s="48">
        <v>14.784599999999999</v>
      </c>
      <c r="K125" s="48">
        <v>14.5267</v>
      </c>
      <c r="L125" s="48">
        <v>16.000699999999998</v>
      </c>
      <c r="M125" s="48">
        <v>20.236599999999999</v>
      </c>
      <c r="N125" s="48">
        <v>8.3087999999999997</v>
      </c>
      <c r="O125" s="48">
        <v>0</v>
      </c>
      <c r="P125" s="48">
        <v>8.3087999999999997</v>
      </c>
      <c r="Q125" s="48">
        <v>8.2934999999999999</v>
      </c>
      <c r="R125" s="48">
        <v>8.5</v>
      </c>
      <c r="S125" s="48" t="s">
        <v>270</v>
      </c>
      <c r="T125" s="48">
        <v>9.4260999999999999</v>
      </c>
      <c r="U125" s="48">
        <v>0</v>
      </c>
      <c r="V125" s="48">
        <v>9.4260999999999999</v>
      </c>
      <c r="W125" s="48">
        <v>9.5359999999999996</v>
      </c>
      <c r="X125" s="48">
        <v>8.5</v>
      </c>
      <c r="Y125" s="48">
        <v>0</v>
      </c>
      <c r="Z125" s="48">
        <v>5.7350000000000003</v>
      </c>
      <c r="AA125" s="48">
        <v>0</v>
      </c>
      <c r="AB125" s="48">
        <v>5.7350000000000003</v>
      </c>
      <c r="AC125" s="48">
        <v>5.7350000000000003</v>
      </c>
      <c r="AD125" s="48">
        <v>0</v>
      </c>
      <c r="AE125" s="48">
        <v>0</v>
      </c>
    </row>
    <row r="126" spans="1:31" ht="13.8" hidden="1" outlineLevel="1" collapsed="1">
      <c r="A126" s="8">
        <v>44044</v>
      </c>
      <c r="B126" s="48">
        <v>14.2598</v>
      </c>
      <c r="C126" s="48">
        <v>17.9557</v>
      </c>
      <c r="D126" s="48">
        <v>12.668799999999999</v>
      </c>
      <c r="E126" s="48">
        <v>12.7174</v>
      </c>
      <c r="F126" s="48">
        <v>12.6214</v>
      </c>
      <c r="G126" s="48">
        <v>16.479299999999999</v>
      </c>
      <c r="H126" s="48">
        <v>16.3322</v>
      </c>
      <c r="I126" s="48">
        <v>17.9557</v>
      </c>
      <c r="J126" s="48">
        <v>15.259499999999999</v>
      </c>
      <c r="K126" s="48">
        <v>14.182700000000001</v>
      </c>
      <c r="L126" s="48">
        <v>16.536000000000001</v>
      </c>
      <c r="M126" s="48">
        <v>16.479299999999999</v>
      </c>
      <c r="N126" s="48">
        <v>7.8247999999999998</v>
      </c>
      <c r="O126" s="48">
        <v>0</v>
      </c>
      <c r="P126" s="48">
        <v>7.8247999999999998</v>
      </c>
      <c r="Q126" s="48">
        <v>7.3018000000000001</v>
      </c>
      <c r="R126" s="48">
        <v>8.0226000000000006</v>
      </c>
      <c r="S126" s="48" t="s">
        <v>270</v>
      </c>
      <c r="T126" s="48">
        <v>7.9608999999999996</v>
      </c>
      <c r="U126" s="48">
        <v>0</v>
      </c>
      <c r="V126" s="48">
        <v>7.9608999999999996</v>
      </c>
      <c r="W126" s="48">
        <v>7.7633000000000001</v>
      </c>
      <c r="X126" s="48">
        <v>8.0226000000000006</v>
      </c>
      <c r="Y126" s="48">
        <v>0</v>
      </c>
      <c r="Z126" s="48">
        <v>5.1035000000000004</v>
      </c>
      <c r="AA126" s="48">
        <v>0</v>
      </c>
      <c r="AB126" s="48">
        <v>5.1035000000000004</v>
      </c>
      <c r="AC126" s="48">
        <v>5.1035000000000004</v>
      </c>
      <c r="AD126" s="48">
        <v>0</v>
      </c>
      <c r="AE126" s="48">
        <v>0</v>
      </c>
    </row>
    <row r="127" spans="1:31" ht="13.8" hidden="1" outlineLevel="1" collapsed="1">
      <c r="A127" s="8">
        <v>44075</v>
      </c>
      <c r="B127" s="48">
        <v>14.8909</v>
      </c>
      <c r="C127" s="48">
        <v>17.525600000000001</v>
      </c>
      <c r="D127" s="48">
        <v>13.238799999999999</v>
      </c>
      <c r="E127" s="48">
        <v>12.028</v>
      </c>
      <c r="F127" s="48">
        <v>14.854900000000001</v>
      </c>
      <c r="G127" s="48">
        <v>0</v>
      </c>
      <c r="H127" s="48">
        <v>15.7302</v>
      </c>
      <c r="I127" s="48">
        <v>17.525600000000001</v>
      </c>
      <c r="J127" s="48">
        <v>14.4053</v>
      </c>
      <c r="K127" s="48">
        <v>13.424799999999999</v>
      </c>
      <c r="L127" s="48">
        <v>15.5137</v>
      </c>
      <c r="M127" s="48">
        <v>0</v>
      </c>
      <c r="N127" s="48">
        <v>6.6430999999999996</v>
      </c>
      <c r="O127" s="48">
        <v>0</v>
      </c>
      <c r="P127" s="48">
        <v>6.6430999999999996</v>
      </c>
      <c r="Q127" s="48">
        <v>6.8148</v>
      </c>
      <c r="R127" s="48">
        <v>5.9390999999999998</v>
      </c>
      <c r="S127" s="48" t="s">
        <v>270</v>
      </c>
      <c r="T127" s="48">
        <v>6.7595000000000001</v>
      </c>
      <c r="U127" s="48">
        <v>0</v>
      </c>
      <c r="V127" s="48">
        <v>6.7595000000000001</v>
      </c>
      <c r="W127" s="48">
        <v>6.9726999999999997</v>
      </c>
      <c r="X127" s="48">
        <v>5.9390999999999998</v>
      </c>
      <c r="Y127" s="48">
        <v>0</v>
      </c>
      <c r="Z127" s="48">
        <v>4.3868</v>
      </c>
      <c r="AA127" s="48">
        <v>0</v>
      </c>
      <c r="AB127" s="48">
        <v>4.3868</v>
      </c>
      <c r="AC127" s="48">
        <v>4.3868</v>
      </c>
      <c r="AD127" s="48">
        <v>0</v>
      </c>
      <c r="AE127" s="48">
        <v>0</v>
      </c>
    </row>
    <row r="128" spans="1:31" ht="13.8" hidden="1" outlineLevel="1" collapsed="1">
      <c r="A128" s="8">
        <v>44105</v>
      </c>
      <c r="B128" s="48">
        <v>14.419</v>
      </c>
      <c r="C128" s="48">
        <v>17.042200000000001</v>
      </c>
      <c r="D128" s="48">
        <v>13.4336</v>
      </c>
      <c r="E128" s="48">
        <v>13.188800000000001</v>
      </c>
      <c r="F128" s="48">
        <v>13.771000000000001</v>
      </c>
      <c r="G128" s="48">
        <v>14.3636</v>
      </c>
      <c r="H128" s="48">
        <v>14.5525</v>
      </c>
      <c r="I128" s="48">
        <v>17.042200000000001</v>
      </c>
      <c r="J128" s="48">
        <v>13.579700000000001</v>
      </c>
      <c r="K128" s="48">
        <v>13.3705</v>
      </c>
      <c r="L128" s="48">
        <v>13.8545</v>
      </c>
      <c r="M128" s="48">
        <v>14.3636</v>
      </c>
      <c r="N128" s="48">
        <v>9.7972000000000001</v>
      </c>
      <c r="O128" s="48">
        <v>0</v>
      </c>
      <c r="P128" s="48">
        <v>9.7972000000000001</v>
      </c>
      <c r="Q128" s="48">
        <v>10.233499999999999</v>
      </c>
      <c r="R128" s="48">
        <v>6.8814000000000002</v>
      </c>
      <c r="S128" s="48" t="s">
        <v>270</v>
      </c>
      <c r="T128" s="48">
        <v>9.9733999999999998</v>
      </c>
      <c r="U128" s="48">
        <v>0</v>
      </c>
      <c r="V128" s="48">
        <v>9.9733999999999998</v>
      </c>
      <c r="W128" s="48">
        <v>10.456899999999999</v>
      </c>
      <c r="X128" s="48">
        <v>6.8814000000000002</v>
      </c>
      <c r="Y128" s="48">
        <v>0</v>
      </c>
      <c r="Z128" s="48">
        <v>5.2824999999999998</v>
      </c>
      <c r="AA128" s="48">
        <v>0</v>
      </c>
      <c r="AB128" s="48">
        <v>5.2824999999999998</v>
      </c>
      <c r="AC128" s="48">
        <v>5.2824999999999998</v>
      </c>
      <c r="AD128" s="48">
        <v>0</v>
      </c>
      <c r="AE128" s="48">
        <v>0</v>
      </c>
    </row>
    <row r="129" spans="1:31" ht="13.8" hidden="1" outlineLevel="1" collapsed="1">
      <c r="A129" s="8">
        <v>44136</v>
      </c>
      <c r="B129" s="48">
        <v>14.866</v>
      </c>
      <c r="C129" s="48">
        <v>16.7774</v>
      </c>
      <c r="D129" s="48">
        <v>13.6653</v>
      </c>
      <c r="E129" s="48">
        <v>12.224500000000001</v>
      </c>
      <c r="F129" s="48">
        <v>15.5243</v>
      </c>
      <c r="G129" s="48">
        <v>0</v>
      </c>
      <c r="H129" s="48">
        <v>15.065300000000001</v>
      </c>
      <c r="I129" s="48">
        <v>16.7774</v>
      </c>
      <c r="J129" s="48">
        <v>13.911</v>
      </c>
      <c r="K129" s="48">
        <v>12.403600000000001</v>
      </c>
      <c r="L129" s="48">
        <v>15.7018</v>
      </c>
      <c r="M129" s="48">
        <v>0</v>
      </c>
      <c r="N129" s="48">
        <v>10.3078</v>
      </c>
      <c r="O129" s="48">
        <v>0</v>
      </c>
      <c r="P129" s="48">
        <v>10.3078</v>
      </c>
      <c r="Q129" s="48">
        <v>10.6465</v>
      </c>
      <c r="R129" s="48">
        <v>8.5</v>
      </c>
      <c r="S129" s="48" t="s">
        <v>270</v>
      </c>
      <c r="T129" s="48">
        <v>10.3918</v>
      </c>
      <c r="U129" s="48">
        <v>0</v>
      </c>
      <c r="V129" s="48">
        <v>10.3918</v>
      </c>
      <c r="W129" s="48">
        <v>10.7524</v>
      </c>
      <c r="X129" s="48">
        <v>8.5</v>
      </c>
      <c r="Y129" s="48">
        <v>0</v>
      </c>
      <c r="Z129" s="48">
        <v>4.5</v>
      </c>
      <c r="AA129" s="48">
        <v>0</v>
      </c>
      <c r="AB129" s="48">
        <v>4.5</v>
      </c>
      <c r="AC129" s="48">
        <v>4.5</v>
      </c>
      <c r="AD129" s="48">
        <v>0</v>
      </c>
      <c r="AE129" s="48">
        <v>0</v>
      </c>
    </row>
    <row r="130" spans="1:31" ht="13.8" hidden="1" outlineLevel="1" collapsed="1">
      <c r="A130" s="8">
        <v>44166</v>
      </c>
      <c r="B130" s="48">
        <v>13.539</v>
      </c>
      <c r="C130" s="48">
        <v>16.273099999999999</v>
      </c>
      <c r="D130" s="48">
        <v>12.183400000000001</v>
      </c>
      <c r="E130" s="48">
        <v>10.6457</v>
      </c>
      <c r="F130" s="48">
        <v>14.9498</v>
      </c>
      <c r="G130" s="48">
        <v>0</v>
      </c>
      <c r="H130" s="48">
        <v>15.116400000000001</v>
      </c>
      <c r="I130" s="48">
        <v>16.273099999999999</v>
      </c>
      <c r="J130" s="48">
        <v>14.3505</v>
      </c>
      <c r="K130" s="48">
        <v>13.4434</v>
      </c>
      <c r="L130" s="48">
        <v>15.443199999999999</v>
      </c>
      <c r="M130" s="48">
        <v>0</v>
      </c>
      <c r="N130" s="48">
        <v>5.7237999999999998</v>
      </c>
      <c r="O130" s="48">
        <v>0</v>
      </c>
      <c r="P130" s="48">
        <v>5.7237999999999998</v>
      </c>
      <c r="Q130" s="48">
        <v>5.7454000000000001</v>
      </c>
      <c r="R130" s="48">
        <v>5.4370000000000003</v>
      </c>
      <c r="S130" s="48" t="s">
        <v>270</v>
      </c>
      <c r="T130" s="48">
        <v>5.7363</v>
      </c>
      <c r="U130" s="48">
        <v>0</v>
      </c>
      <c r="V130" s="48">
        <v>5.7363</v>
      </c>
      <c r="W130" s="48">
        <v>5.7477</v>
      </c>
      <c r="X130" s="48">
        <v>5.5476999999999999</v>
      </c>
      <c r="Y130" s="48">
        <v>0</v>
      </c>
      <c r="Z130" s="48">
        <v>5</v>
      </c>
      <c r="AA130" s="48">
        <v>0</v>
      </c>
      <c r="AB130" s="48">
        <v>5</v>
      </c>
      <c r="AC130" s="48">
        <v>5</v>
      </c>
      <c r="AD130" s="48">
        <v>5</v>
      </c>
      <c r="AE130" s="48">
        <v>0</v>
      </c>
    </row>
    <row r="131" spans="1:31" ht="13.8" hidden="1" outlineLevel="1" collapsed="1">
      <c r="A131" s="8">
        <v>44197</v>
      </c>
      <c r="B131" s="48">
        <v>14.003500000000001</v>
      </c>
      <c r="C131" s="48">
        <v>15.958600000000001</v>
      </c>
      <c r="D131" s="48">
        <v>13.3255</v>
      </c>
      <c r="E131" s="48">
        <v>12.9964</v>
      </c>
      <c r="F131" s="48">
        <v>13.7136</v>
      </c>
      <c r="G131" s="48">
        <v>12.98</v>
      </c>
      <c r="H131" s="48">
        <v>14.0929</v>
      </c>
      <c r="I131" s="48">
        <v>15.958600000000001</v>
      </c>
      <c r="J131" s="48">
        <v>13.4238</v>
      </c>
      <c r="K131" s="48">
        <v>13.127700000000001</v>
      </c>
      <c r="L131" s="48">
        <v>13.757</v>
      </c>
      <c r="M131" s="48">
        <v>12.98</v>
      </c>
      <c r="N131" s="48">
        <v>10.446899999999999</v>
      </c>
      <c r="O131" s="48">
        <v>0</v>
      </c>
      <c r="P131" s="48">
        <v>10.446899999999999</v>
      </c>
      <c r="Q131" s="48">
        <v>10.689</v>
      </c>
      <c r="R131" s="48">
        <v>8.6363000000000003</v>
      </c>
      <c r="S131" s="48" t="s">
        <v>270</v>
      </c>
      <c r="T131" s="48">
        <v>10.5053</v>
      </c>
      <c r="U131" s="48">
        <v>0</v>
      </c>
      <c r="V131" s="48">
        <v>10.5053</v>
      </c>
      <c r="W131" s="48">
        <v>10.7582</v>
      </c>
      <c r="X131" s="48">
        <v>8.6363000000000003</v>
      </c>
      <c r="Y131" s="48">
        <v>0</v>
      </c>
      <c r="Z131" s="48">
        <v>5</v>
      </c>
      <c r="AA131" s="48">
        <v>0</v>
      </c>
      <c r="AB131" s="48">
        <v>5</v>
      </c>
      <c r="AC131" s="48">
        <v>5</v>
      </c>
      <c r="AD131" s="48">
        <v>0</v>
      </c>
      <c r="AE131" s="48">
        <v>0</v>
      </c>
    </row>
    <row r="132" spans="1:31" ht="13.8" hidden="1" outlineLevel="1" collapsed="1">
      <c r="A132" s="8">
        <v>44228</v>
      </c>
      <c r="B132" s="48">
        <v>13.764099999999999</v>
      </c>
      <c r="C132" s="48">
        <v>15.6563</v>
      </c>
      <c r="D132" s="48">
        <v>12.8377</v>
      </c>
      <c r="E132" s="48">
        <v>13.122</v>
      </c>
      <c r="F132" s="48">
        <v>12.378299999999999</v>
      </c>
      <c r="G132" s="48">
        <v>0</v>
      </c>
      <c r="H132" s="48">
        <v>14.3804</v>
      </c>
      <c r="I132" s="48">
        <v>15.6563</v>
      </c>
      <c r="J132" s="48">
        <v>13.6807</v>
      </c>
      <c r="K132" s="48">
        <v>13.2666</v>
      </c>
      <c r="L132" s="48">
        <v>14.497400000000001</v>
      </c>
      <c r="M132" s="48">
        <v>0</v>
      </c>
      <c r="N132" s="48">
        <v>5.8166000000000002</v>
      </c>
      <c r="O132" s="48">
        <v>0</v>
      </c>
      <c r="P132" s="48">
        <v>5.8166000000000002</v>
      </c>
      <c r="Q132" s="48">
        <v>9.7365999999999993</v>
      </c>
      <c r="R132" s="48">
        <v>4.6056999999999997</v>
      </c>
      <c r="S132" s="48" t="s">
        <v>270</v>
      </c>
      <c r="T132" s="48">
        <v>9.1913999999999998</v>
      </c>
      <c r="U132" s="48">
        <v>0</v>
      </c>
      <c r="V132" s="48">
        <v>9.1913999999999998</v>
      </c>
      <c r="W132" s="48">
        <v>11</v>
      </c>
      <c r="X132" s="48">
        <v>7.0042</v>
      </c>
      <c r="Y132" s="48">
        <v>0</v>
      </c>
      <c r="Z132" s="48">
        <v>4.0753000000000004</v>
      </c>
      <c r="AA132" s="48">
        <v>0</v>
      </c>
      <c r="AB132" s="48">
        <v>4.0753000000000004</v>
      </c>
      <c r="AC132" s="48">
        <v>5</v>
      </c>
      <c r="AD132" s="48">
        <v>4</v>
      </c>
      <c r="AE132" s="48">
        <v>0</v>
      </c>
    </row>
    <row r="133" spans="1:31" ht="13.8" hidden="1" outlineLevel="1" collapsed="1">
      <c r="A133" s="8">
        <v>44256</v>
      </c>
      <c r="B133" s="48">
        <v>13.8713</v>
      </c>
      <c r="C133" s="48">
        <v>15.7463</v>
      </c>
      <c r="D133" s="48">
        <v>12.917</v>
      </c>
      <c r="E133" s="48">
        <v>12.5572</v>
      </c>
      <c r="F133" s="48">
        <v>13.647</v>
      </c>
      <c r="G133" s="48">
        <v>0</v>
      </c>
      <c r="H133" s="48">
        <v>14.0854</v>
      </c>
      <c r="I133" s="48">
        <v>15.7463</v>
      </c>
      <c r="J133" s="48">
        <v>13.174899999999999</v>
      </c>
      <c r="K133" s="48">
        <v>12.866099999999999</v>
      </c>
      <c r="L133" s="48">
        <v>13.7523</v>
      </c>
      <c r="M133" s="48">
        <v>0</v>
      </c>
      <c r="N133" s="48">
        <v>9.5670999999999999</v>
      </c>
      <c r="O133" s="48">
        <v>0</v>
      </c>
      <c r="P133" s="48">
        <v>9.5670999999999999</v>
      </c>
      <c r="Q133" s="48">
        <v>9.6760000000000002</v>
      </c>
      <c r="R133" s="48">
        <v>8.5</v>
      </c>
      <c r="S133" s="48" t="s">
        <v>270</v>
      </c>
      <c r="T133" s="48">
        <v>10.0909</v>
      </c>
      <c r="U133" s="48">
        <v>0</v>
      </c>
      <c r="V133" s="48">
        <v>10.0909</v>
      </c>
      <c r="W133" s="48">
        <v>10.2698</v>
      </c>
      <c r="X133" s="48">
        <v>8.5</v>
      </c>
      <c r="Y133" s="48">
        <v>0</v>
      </c>
      <c r="Z133" s="48">
        <v>3.8654000000000002</v>
      </c>
      <c r="AA133" s="48">
        <v>0</v>
      </c>
      <c r="AB133" s="48">
        <v>3.8654000000000002</v>
      </c>
      <c r="AC133" s="48">
        <v>3.8654000000000002</v>
      </c>
      <c r="AD133" s="48">
        <v>0</v>
      </c>
      <c r="AE133" s="48">
        <v>0</v>
      </c>
    </row>
    <row r="134" spans="1:31" ht="13.8" hidden="1" outlineLevel="1" collapsed="1">
      <c r="A134" s="8">
        <v>44287</v>
      </c>
      <c r="B134" s="48">
        <v>13.297599999999999</v>
      </c>
      <c r="C134" s="48">
        <v>15.2577</v>
      </c>
      <c r="D134" s="48">
        <v>12.7483</v>
      </c>
      <c r="E134" s="48">
        <v>12.617100000000001</v>
      </c>
      <c r="F134" s="48">
        <v>12.895099999999999</v>
      </c>
      <c r="G134" s="48">
        <v>12.35</v>
      </c>
      <c r="H134" s="48">
        <v>13.3604</v>
      </c>
      <c r="I134" s="48">
        <v>15.2577</v>
      </c>
      <c r="J134" s="48">
        <v>12.817299999999999</v>
      </c>
      <c r="K134" s="48">
        <v>12.724399999999999</v>
      </c>
      <c r="L134" s="48">
        <v>12.918200000000001</v>
      </c>
      <c r="M134" s="48">
        <v>12.35</v>
      </c>
      <c r="N134" s="48">
        <v>9.5410000000000004</v>
      </c>
      <c r="O134" s="48">
        <v>0</v>
      </c>
      <c r="P134" s="48">
        <v>9.5410000000000004</v>
      </c>
      <c r="Q134" s="48">
        <v>9.6792999999999996</v>
      </c>
      <c r="R134" s="48">
        <v>8.5</v>
      </c>
      <c r="S134" s="48" t="s">
        <v>270</v>
      </c>
      <c r="T134" s="48">
        <v>10.249599999999999</v>
      </c>
      <c r="U134" s="48">
        <v>0</v>
      </c>
      <c r="V134" s="48">
        <v>10.249599999999999</v>
      </c>
      <c r="W134" s="48">
        <v>10.523999999999999</v>
      </c>
      <c r="X134" s="48">
        <v>8.5</v>
      </c>
      <c r="Y134" s="48">
        <v>0</v>
      </c>
      <c r="Z134" s="48">
        <v>5</v>
      </c>
      <c r="AA134" s="48">
        <v>0</v>
      </c>
      <c r="AB134" s="48">
        <v>5</v>
      </c>
      <c r="AC134" s="48">
        <v>5</v>
      </c>
      <c r="AD134" s="48">
        <v>0</v>
      </c>
      <c r="AE134" s="48">
        <v>0</v>
      </c>
    </row>
    <row r="135" spans="1:31" ht="13.8" hidden="1" outlineLevel="1" collapsed="1">
      <c r="A135" s="8">
        <v>44317</v>
      </c>
      <c r="B135" s="48">
        <v>13.2348</v>
      </c>
      <c r="C135" s="48">
        <v>14.9397</v>
      </c>
      <c r="D135" s="48">
        <v>12.3527</v>
      </c>
      <c r="E135" s="48">
        <v>12.4095</v>
      </c>
      <c r="F135" s="48">
        <v>12.234299999999999</v>
      </c>
      <c r="G135" s="48">
        <v>0</v>
      </c>
      <c r="H135" s="48">
        <v>13.4481</v>
      </c>
      <c r="I135" s="48">
        <v>14.9397</v>
      </c>
      <c r="J135" s="48">
        <v>12.6198</v>
      </c>
      <c r="K135" s="48">
        <v>12.5741</v>
      </c>
      <c r="L135" s="48">
        <v>12.721</v>
      </c>
      <c r="M135" s="48">
        <v>0</v>
      </c>
      <c r="N135" s="48">
        <v>8.7128999999999994</v>
      </c>
      <c r="O135" s="48">
        <v>0</v>
      </c>
      <c r="P135" s="48">
        <v>8.7128999999999994</v>
      </c>
      <c r="Q135" s="48">
        <v>9.2927999999999997</v>
      </c>
      <c r="R135" s="48">
        <v>8.1428999999999991</v>
      </c>
      <c r="S135" s="48" t="s">
        <v>270</v>
      </c>
      <c r="T135" s="48">
        <v>9.7367000000000008</v>
      </c>
      <c r="U135" s="48">
        <v>0</v>
      </c>
      <c r="V135" s="48">
        <v>9.7367000000000008</v>
      </c>
      <c r="W135" s="48">
        <v>10.169700000000001</v>
      </c>
      <c r="X135" s="48">
        <v>8.5</v>
      </c>
      <c r="Y135" s="48">
        <v>0</v>
      </c>
      <c r="Z135" s="48">
        <v>7.4321999999999999</v>
      </c>
      <c r="AA135" s="48">
        <v>0</v>
      </c>
      <c r="AB135" s="48">
        <v>7.4321999999999999</v>
      </c>
      <c r="AC135" s="48">
        <v>5</v>
      </c>
      <c r="AD135" s="48">
        <v>8</v>
      </c>
      <c r="AE135" s="48">
        <v>0</v>
      </c>
    </row>
    <row r="136" spans="1:31" ht="13.8" hidden="1" outlineLevel="1" collapsed="1">
      <c r="A136" s="8">
        <v>44348</v>
      </c>
      <c r="B136" s="48">
        <v>12.4262</v>
      </c>
      <c r="C136" s="48">
        <v>14.181100000000001</v>
      </c>
      <c r="D136" s="48">
        <v>11.4114</v>
      </c>
      <c r="E136" s="48">
        <v>11.851699999999999</v>
      </c>
      <c r="F136" s="48">
        <v>10.435499999999999</v>
      </c>
      <c r="G136" s="48">
        <v>0</v>
      </c>
      <c r="H136" s="48">
        <v>13.0837</v>
      </c>
      <c r="I136" s="48">
        <v>14.181100000000001</v>
      </c>
      <c r="J136" s="48">
        <v>12.350300000000001</v>
      </c>
      <c r="K136" s="48">
        <v>12.0083</v>
      </c>
      <c r="L136" s="48">
        <v>13.347799999999999</v>
      </c>
      <c r="M136" s="48">
        <v>0</v>
      </c>
      <c r="N136" s="48">
        <v>5.3781999999999996</v>
      </c>
      <c r="O136" s="48">
        <v>0</v>
      </c>
      <c r="P136" s="48">
        <v>5.3781999999999996</v>
      </c>
      <c r="Q136" s="48">
        <v>9.5922999999999998</v>
      </c>
      <c r="R136" s="48">
        <v>3.2858999999999998</v>
      </c>
      <c r="S136" s="48" t="s">
        <v>270</v>
      </c>
      <c r="T136" s="48">
        <v>8.5365000000000002</v>
      </c>
      <c r="U136" s="48">
        <v>0</v>
      </c>
      <c r="V136" s="48">
        <v>8.5365000000000002</v>
      </c>
      <c r="W136" s="48">
        <v>9.8895999999999997</v>
      </c>
      <c r="X136" s="48">
        <v>5.4074</v>
      </c>
      <c r="Y136" s="48">
        <v>0</v>
      </c>
      <c r="Z136" s="48">
        <v>2.8319999999999999</v>
      </c>
      <c r="AA136" s="48">
        <v>0</v>
      </c>
      <c r="AB136" s="48">
        <v>2.8319999999999999</v>
      </c>
      <c r="AC136" s="48">
        <v>5</v>
      </c>
      <c r="AD136" s="48">
        <v>2.75</v>
      </c>
      <c r="AE136" s="48">
        <v>0</v>
      </c>
    </row>
    <row r="137" spans="1:31" ht="13.8" hidden="1" outlineLevel="1" collapsed="1">
      <c r="A137" s="8">
        <v>44378</v>
      </c>
      <c r="B137" s="48">
        <v>12.9445</v>
      </c>
      <c r="C137" s="48">
        <v>14.8657</v>
      </c>
      <c r="D137" s="48">
        <v>12.4207</v>
      </c>
      <c r="E137" s="48">
        <v>12.254899999999999</v>
      </c>
      <c r="F137" s="48">
        <v>12.687900000000001</v>
      </c>
      <c r="G137" s="48">
        <v>0</v>
      </c>
      <c r="H137" s="48">
        <v>13.004099999999999</v>
      </c>
      <c r="I137" s="48">
        <v>14.8657</v>
      </c>
      <c r="J137" s="48">
        <v>12.483599999999999</v>
      </c>
      <c r="K137" s="48">
        <v>12.332700000000001</v>
      </c>
      <c r="L137" s="48">
        <v>12.7201</v>
      </c>
      <c r="M137" s="48">
        <v>0</v>
      </c>
      <c r="N137" s="48">
        <v>9.9298999999999999</v>
      </c>
      <c r="O137" s="48">
        <v>0</v>
      </c>
      <c r="P137" s="48">
        <v>9.9298999999999999</v>
      </c>
      <c r="Q137" s="48">
        <v>10.1219</v>
      </c>
      <c r="R137" s="48">
        <v>8.5</v>
      </c>
      <c r="S137" s="48" t="s">
        <v>270</v>
      </c>
      <c r="T137" s="48">
        <v>9.9875000000000007</v>
      </c>
      <c r="U137" s="48">
        <v>0</v>
      </c>
      <c r="V137" s="48">
        <v>9.9875000000000007</v>
      </c>
      <c r="W137" s="48">
        <v>10.189299999999999</v>
      </c>
      <c r="X137" s="48">
        <v>8.5</v>
      </c>
      <c r="Y137" s="48">
        <v>0</v>
      </c>
      <c r="Z137" s="48">
        <v>3.5</v>
      </c>
      <c r="AA137" s="48">
        <v>0</v>
      </c>
      <c r="AB137" s="48">
        <v>3.5</v>
      </c>
      <c r="AC137" s="48">
        <v>3.5</v>
      </c>
      <c r="AD137" s="48">
        <v>0</v>
      </c>
      <c r="AE137" s="48">
        <v>0</v>
      </c>
    </row>
    <row r="138" spans="1:31" ht="13.8" hidden="1" outlineLevel="1" collapsed="1">
      <c r="A138" s="8">
        <v>44409</v>
      </c>
      <c r="B138" s="48">
        <v>11.2339</v>
      </c>
      <c r="C138" s="48">
        <v>14.772600000000001</v>
      </c>
      <c r="D138" s="48">
        <v>9.7865000000000002</v>
      </c>
      <c r="E138" s="48">
        <v>10.744199999999999</v>
      </c>
      <c r="F138" s="48">
        <v>9.1996000000000002</v>
      </c>
      <c r="G138" s="48">
        <v>0</v>
      </c>
      <c r="H138" s="48">
        <v>13.2059</v>
      </c>
      <c r="I138" s="48">
        <v>14.772600000000001</v>
      </c>
      <c r="J138" s="48">
        <v>12.2012</v>
      </c>
      <c r="K138" s="48">
        <v>12.0519</v>
      </c>
      <c r="L138" s="48">
        <v>12.3347</v>
      </c>
      <c r="M138" s="48">
        <v>0</v>
      </c>
      <c r="N138" s="48">
        <v>5.5342000000000002</v>
      </c>
      <c r="O138" s="48">
        <v>0</v>
      </c>
      <c r="P138" s="48">
        <v>5.5342000000000002</v>
      </c>
      <c r="Q138" s="48">
        <v>5.7610000000000001</v>
      </c>
      <c r="R138" s="48">
        <v>5.4710000000000001</v>
      </c>
      <c r="S138" s="48" t="s">
        <v>270</v>
      </c>
      <c r="T138" s="48">
        <v>5.6211000000000002</v>
      </c>
      <c r="U138" s="48">
        <v>0</v>
      </c>
      <c r="V138" s="48">
        <v>5.6211000000000002</v>
      </c>
      <c r="W138" s="48">
        <v>5.8268000000000004</v>
      </c>
      <c r="X138" s="48">
        <v>5.5664999999999996</v>
      </c>
      <c r="Y138" s="48">
        <v>0</v>
      </c>
      <c r="Z138" s="48">
        <v>3.6400999999999999</v>
      </c>
      <c r="AA138" s="48">
        <v>0</v>
      </c>
      <c r="AB138" s="48">
        <v>3.6400999999999999</v>
      </c>
      <c r="AC138" s="48">
        <v>5</v>
      </c>
      <c r="AD138" s="48">
        <v>2.75</v>
      </c>
      <c r="AE138" s="48">
        <v>0</v>
      </c>
    </row>
    <row r="139" spans="1:31" ht="13.8" hidden="1" outlineLevel="1" collapsed="1">
      <c r="A139" s="8">
        <v>44440</v>
      </c>
      <c r="B139" s="48">
        <v>12.345599999999999</v>
      </c>
      <c r="C139" s="48">
        <v>14.7234</v>
      </c>
      <c r="D139" s="48">
        <v>10.914</v>
      </c>
      <c r="E139" s="48">
        <v>11.9823</v>
      </c>
      <c r="F139" s="48">
        <v>10.148</v>
      </c>
      <c r="G139" s="48">
        <v>11.25</v>
      </c>
      <c r="H139" s="48">
        <v>13.064500000000001</v>
      </c>
      <c r="I139" s="48">
        <v>14.7234</v>
      </c>
      <c r="J139" s="48">
        <v>11.8424</v>
      </c>
      <c r="K139" s="48">
        <v>12.250500000000001</v>
      </c>
      <c r="L139" s="48">
        <v>11.526199999999999</v>
      </c>
      <c r="M139" s="48">
        <v>11.25</v>
      </c>
      <c r="N139" s="48">
        <v>6.7617000000000003</v>
      </c>
      <c r="O139" s="48">
        <v>0</v>
      </c>
      <c r="P139" s="48">
        <v>6.7617000000000003</v>
      </c>
      <c r="Q139" s="48">
        <v>10.2379</v>
      </c>
      <c r="R139" s="48">
        <v>5.2579000000000002</v>
      </c>
      <c r="S139" s="48" t="s">
        <v>270</v>
      </c>
      <c r="T139" s="48">
        <v>7.1071</v>
      </c>
      <c r="U139" s="48">
        <v>0</v>
      </c>
      <c r="V139" s="48">
        <v>7.1071</v>
      </c>
      <c r="W139" s="48">
        <v>10.340299999999999</v>
      </c>
      <c r="X139" s="48">
        <v>5.5663999999999998</v>
      </c>
      <c r="Y139" s="48">
        <v>0</v>
      </c>
      <c r="Z139" s="48">
        <v>2.9083999999999999</v>
      </c>
      <c r="AA139" s="48">
        <v>0</v>
      </c>
      <c r="AB139" s="48">
        <v>2.9083999999999999</v>
      </c>
      <c r="AC139" s="48">
        <v>5</v>
      </c>
      <c r="AD139" s="48">
        <v>2.75</v>
      </c>
      <c r="AE139" s="48">
        <v>0</v>
      </c>
    </row>
    <row r="140" spans="1:31" ht="13.8" hidden="1" outlineLevel="1" collapsed="1">
      <c r="A140" s="8">
        <v>44470</v>
      </c>
      <c r="B140" s="48">
        <v>13.0282</v>
      </c>
      <c r="C140" s="48">
        <v>14.457700000000001</v>
      </c>
      <c r="D140" s="48">
        <v>12.5458</v>
      </c>
      <c r="E140" s="48">
        <v>12.1774</v>
      </c>
      <c r="F140" s="48">
        <v>12.9702</v>
      </c>
      <c r="G140" s="48">
        <v>11.25</v>
      </c>
      <c r="H140" s="48">
        <v>13.1227</v>
      </c>
      <c r="I140" s="48">
        <v>14.457700000000001</v>
      </c>
      <c r="J140" s="48">
        <v>12.664</v>
      </c>
      <c r="K140" s="48">
        <v>12.395</v>
      </c>
      <c r="L140" s="48">
        <v>12.9702</v>
      </c>
      <c r="M140" s="48">
        <v>11.25</v>
      </c>
      <c r="N140" s="48">
        <v>6.0564999999999998</v>
      </c>
      <c r="O140" s="48">
        <v>0</v>
      </c>
      <c r="P140" s="48">
        <v>6.0564999999999998</v>
      </c>
      <c r="Q140" s="48">
        <v>6.0564999999999998</v>
      </c>
      <c r="R140" s="48" t="s">
        <v>270</v>
      </c>
      <c r="S140" s="48" t="s">
        <v>270</v>
      </c>
      <c r="T140" s="48">
        <v>6.0960000000000001</v>
      </c>
      <c r="U140" s="48">
        <v>0</v>
      </c>
      <c r="V140" s="48">
        <v>6.0960000000000001</v>
      </c>
      <c r="W140" s="48">
        <v>6.0960000000000001</v>
      </c>
      <c r="X140" s="48">
        <v>0</v>
      </c>
      <c r="Y140" s="48">
        <v>0</v>
      </c>
      <c r="Z140" s="48">
        <v>3.5</v>
      </c>
      <c r="AA140" s="48">
        <v>0</v>
      </c>
      <c r="AB140" s="48">
        <v>3.5</v>
      </c>
      <c r="AC140" s="48">
        <v>3.5</v>
      </c>
      <c r="AD140" s="48">
        <v>0</v>
      </c>
      <c r="AE140" s="48">
        <v>0</v>
      </c>
    </row>
    <row r="141" spans="1:31" ht="13.8" hidden="1" outlineLevel="1" collapsed="1">
      <c r="A141" s="8">
        <v>44501</v>
      </c>
      <c r="B141" s="48">
        <v>12.9574</v>
      </c>
      <c r="C141" s="48">
        <v>14.418699999999999</v>
      </c>
      <c r="D141" s="48">
        <v>12.134499999999999</v>
      </c>
      <c r="E141" s="48">
        <v>12.112</v>
      </c>
      <c r="F141" s="48">
        <v>12.196400000000001</v>
      </c>
      <c r="G141" s="48">
        <v>11.59</v>
      </c>
      <c r="H141" s="48">
        <v>13.023199999999999</v>
      </c>
      <c r="I141" s="48">
        <v>14.418699999999999</v>
      </c>
      <c r="J141" s="48">
        <v>12.2209</v>
      </c>
      <c r="K141" s="48">
        <v>12.245100000000001</v>
      </c>
      <c r="L141" s="48">
        <v>12.196400000000001</v>
      </c>
      <c r="M141" s="48">
        <v>11.59</v>
      </c>
      <c r="N141" s="48">
        <v>8.0146999999999995</v>
      </c>
      <c r="O141" s="48">
        <v>0</v>
      </c>
      <c r="P141" s="48">
        <v>8.0146999999999995</v>
      </c>
      <c r="Q141" s="48">
        <v>8.0146999999999995</v>
      </c>
      <c r="R141" s="48" t="s">
        <v>270</v>
      </c>
      <c r="S141" s="48" t="s">
        <v>270</v>
      </c>
      <c r="T141" s="48">
        <v>8.2669999999999995</v>
      </c>
      <c r="U141" s="48">
        <v>0</v>
      </c>
      <c r="V141" s="48">
        <v>8.2669999999999995</v>
      </c>
      <c r="W141" s="48">
        <v>8.2669999999999995</v>
      </c>
      <c r="X141" s="48">
        <v>0</v>
      </c>
      <c r="Y141" s="48">
        <v>0</v>
      </c>
      <c r="Z141" s="48">
        <v>6</v>
      </c>
      <c r="AA141" s="48">
        <v>0</v>
      </c>
      <c r="AB141" s="48">
        <v>6</v>
      </c>
      <c r="AC141" s="48">
        <v>6</v>
      </c>
      <c r="AD141" s="48">
        <v>0</v>
      </c>
      <c r="AE141" s="48">
        <v>0</v>
      </c>
    </row>
    <row r="142" spans="1:31" ht="13.8" hidden="1" outlineLevel="1" collapsed="1">
      <c r="A142" s="8">
        <v>44531</v>
      </c>
      <c r="B142" s="48">
        <v>13.1012</v>
      </c>
      <c r="C142" s="48">
        <v>13.7281</v>
      </c>
      <c r="D142" s="48">
        <v>12.6813</v>
      </c>
      <c r="E142" s="48">
        <v>12.252599999999999</v>
      </c>
      <c r="F142" s="48">
        <v>13.3217</v>
      </c>
      <c r="G142" s="48">
        <v>11.59</v>
      </c>
      <c r="H142" s="48">
        <v>13.170199999999999</v>
      </c>
      <c r="I142" s="48">
        <v>13.7281</v>
      </c>
      <c r="J142" s="48">
        <v>12.7875</v>
      </c>
      <c r="K142" s="48">
        <v>12.417400000000001</v>
      </c>
      <c r="L142" s="48">
        <v>13.3217</v>
      </c>
      <c r="M142" s="48">
        <v>11.59</v>
      </c>
      <c r="N142" s="48">
        <v>8.3261000000000003</v>
      </c>
      <c r="O142" s="48">
        <v>0</v>
      </c>
      <c r="P142" s="48">
        <v>8.3261000000000003</v>
      </c>
      <c r="Q142" s="48">
        <v>8.3261000000000003</v>
      </c>
      <c r="R142" s="48" t="s">
        <v>270</v>
      </c>
      <c r="S142" s="48" t="s">
        <v>270</v>
      </c>
      <c r="T142" s="48">
        <v>9.0585000000000004</v>
      </c>
      <c r="U142" s="48">
        <v>0</v>
      </c>
      <c r="V142" s="48">
        <v>9.0585000000000004</v>
      </c>
      <c r="W142" s="48">
        <v>9.0585000000000004</v>
      </c>
      <c r="X142" s="48">
        <v>0</v>
      </c>
      <c r="Y142" s="48">
        <v>0</v>
      </c>
      <c r="Z142" s="48">
        <v>5.7737999999999996</v>
      </c>
      <c r="AA142" s="48">
        <v>0</v>
      </c>
      <c r="AB142" s="48">
        <v>5.7737999999999996</v>
      </c>
      <c r="AC142" s="48">
        <v>5.7737999999999996</v>
      </c>
      <c r="AD142" s="48">
        <v>0</v>
      </c>
      <c r="AE142" s="48">
        <v>0</v>
      </c>
    </row>
    <row r="143" spans="1:31" ht="13.8" hidden="1" outlineLevel="1" collapsed="1">
      <c r="A143" s="8">
        <v>44562</v>
      </c>
      <c r="B143" s="48">
        <v>13.2217</v>
      </c>
      <c r="C143" s="48">
        <v>13.683999999999999</v>
      </c>
      <c r="D143" s="48">
        <v>13.004</v>
      </c>
      <c r="E143" s="48">
        <v>12.525399999999999</v>
      </c>
      <c r="F143" s="48">
        <v>13.351900000000001</v>
      </c>
      <c r="G143" s="48">
        <v>15.238099999999999</v>
      </c>
      <c r="H143" s="48">
        <v>13.274900000000001</v>
      </c>
      <c r="I143" s="48">
        <v>13.683999999999999</v>
      </c>
      <c r="J143" s="48">
        <v>13.0784</v>
      </c>
      <c r="K143" s="48">
        <v>12.6831</v>
      </c>
      <c r="L143" s="48">
        <v>13.351900000000001</v>
      </c>
      <c r="M143" s="48">
        <v>15.238099999999999</v>
      </c>
      <c r="N143" s="48">
        <v>9.1905000000000001</v>
      </c>
      <c r="O143" s="48">
        <v>0</v>
      </c>
      <c r="P143" s="48">
        <v>9.1905000000000001</v>
      </c>
      <c r="Q143" s="48">
        <v>9.1905000000000001</v>
      </c>
      <c r="R143" s="48" t="s">
        <v>270</v>
      </c>
      <c r="S143" s="48" t="s">
        <v>270</v>
      </c>
      <c r="T143" s="48">
        <v>9.3895999999999997</v>
      </c>
      <c r="U143" s="48">
        <v>0</v>
      </c>
      <c r="V143" s="48">
        <v>9.3895999999999997</v>
      </c>
      <c r="W143" s="48">
        <v>9.3895999999999997</v>
      </c>
      <c r="X143" s="48">
        <v>0</v>
      </c>
      <c r="Y143" s="48">
        <v>0</v>
      </c>
      <c r="Z143" s="48">
        <v>6</v>
      </c>
      <c r="AA143" s="48">
        <v>0</v>
      </c>
      <c r="AB143" s="48">
        <v>6</v>
      </c>
      <c r="AC143" s="48">
        <v>6</v>
      </c>
      <c r="AD143" s="48">
        <v>0</v>
      </c>
      <c r="AE143" s="48">
        <v>0</v>
      </c>
    </row>
    <row r="144" spans="1:31" ht="13.8" hidden="1" outlineLevel="1" collapsed="1">
      <c r="A144" s="8">
        <v>44593</v>
      </c>
      <c r="B144" s="48">
        <v>13.164099999999999</v>
      </c>
      <c r="C144" s="48">
        <v>13.7776</v>
      </c>
      <c r="D144" s="48">
        <v>12.8172</v>
      </c>
      <c r="E144" s="48">
        <v>12.427</v>
      </c>
      <c r="F144" s="48">
        <v>13.6508</v>
      </c>
      <c r="G144" s="48">
        <v>0</v>
      </c>
      <c r="H144" s="48">
        <v>13.335000000000001</v>
      </c>
      <c r="I144" s="48">
        <v>13.7776</v>
      </c>
      <c r="J144" s="48">
        <v>13.075799999999999</v>
      </c>
      <c r="K144" s="48">
        <v>12.7111</v>
      </c>
      <c r="L144" s="48">
        <v>13.84</v>
      </c>
      <c r="M144" s="48">
        <v>0</v>
      </c>
      <c r="N144" s="48">
        <v>5.5288000000000004</v>
      </c>
      <c r="O144" s="48">
        <v>0</v>
      </c>
      <c r="P144" s="48">
        <v>5.5288000000000004</v>
      </c>
      <c r="Q144" s="48">
        <v>5.6711999999999998</v>
      </c>
      <c r="R144" s="48">
        <v>4.952</v>
      </c>
      <c r="S144" s="48" t="s">
        <v>270</v>
      </c>
      <c r="T144" s="48">
        <v>6.6986999999999997</v>
      </c>
      <c r="U144" s="48">
        <v>0</v>
      </c>
      <c r="V144" s="48">
        <v>6.6986999999999997</v>
      </c>
      <c r="W144" s="48">
        <v>8.2589000000000006</v>
      </c>
      <c r="X144" s="48">
        <v>4.952</v>
      </c>
      <c r="Y144" s="48">
        <v>0</v>
      </c>
      <c r="Z144" s="48">
        <v>4.6828000000000003</v>
      </c>
      <c r="AA144" s="48">
        <v>0</v>
      </c>
      <c r="AB144" s="48">
        <v>4.6828000000000003</v>
      </c>
      <c r="AC144" s="48">
        <v>4.6828000000000003</v>
      </c>
      <c r="AD144" s="48">
        <v>0</v>
      </c>
      <c r="AE144" s="48">
        <v>0</v>
      </c>
    </row>
    <row r="145" spans="1:31" ht="13.8" hidden="1" outlineLevel="1" collapsed="1">
      <c r="A145" s="8">
        <v>44621</v>
      </c>
      <c r="B145" s="48">
        <v>13.7913</v>
      </c>
      <c r="C145" s="48">
        <v>13.416</v>
      </c>
      <c r="D145" s="48">
        <v>13.934200000000001</v>
      </c>
      <c r="E145" s="48">
        <v>13.9924</v>
      </c>
      <c r="F145" s="48">
        <v>13.847300000000001</v>
      </c>
      <c r="G145" s="48">
        <v>11.73</v>
      </c>
      <c r="H145" s="48">
        <v>13.8767</v>
      </c>
      <c r="I145" s="48">
        <v>13.416</v>
      </c>
      <c r="J145" s="48">
        <v>14.0542</v>
      </c>
      <c r="K145" s="48">
        <v>14.1456</v>
      </c>
      <c r="L145" s="48">
        <v>13.847300000000001</v>
      </c>
      <c r="M145" s="48">
        <v>11.73</v>
      </c>
      <c r="N145" s="48">
        <v>4.5999999999999996</v>
      </c>
      <c r="O145" s="48">
        <v>0</v>
      </c>
      <c r="P145" s="48">
        <v>4.5999999999999996</v>
      </c>
      <c r="Q145" s="48">
        <v>4.5999999999999996</v>
      </c>
      <c r="R145" s="48" t="s">
        <v>270</v>
      </c>
      <c r="S145" s="48">
        <v>0</v>
      </c>
      <c r="T145" s="48">
        <v>0</v>
      </c>
      <c r="U145" s="48">
        <v>0</v>
      </c>
      <c r="V145" s="48">
        <v>0</v>
      </c>
      <c r="W145" s="48">
        <v>0</v>
      </c>
      <c r="X145" s="48">
        <v>0</v>
      </c>
      <c r="Y145" s="48">
        <v>0</v>
      </c>
      <c r="Z145" s="48">
        <v>4.5999999999999996</v>
      </c>
      <c r="AA145" s="48">
        <v>0</v>
      </c>
      <c r="AB145" s="48">
        <v>4.5999999999999996</v>
      </c>
      <c r="AC145" s="48">
        <v>4.5999999999999996</v>
      </c>
      <c r="AD145" s="48">
        <v>0</v>
      </c>
      <c r="AE145" s="48">
        <v>0</v>
      </c>
    </row>
    <row r="146" spans="1:31" ht="13.8" hidden="1" outlineLevel="1" collapsed="1">
      <c r="A146" s="8">
        <v>44652</v>
      </c>
      <c r="B146" s="48">
        <v>13.7376</v>
      </c>
      <c r="C146" s="48">
        <v>13.607100000000001</v>
      </c>
      <c r="D146" s="48">
        <v>13.75</v>
      </c>
      <c r="E146" s="48">
        <v>13.6709</v>
      </c>
      <c r="F146" s="48">
        <v>14.205500000000001</v>
      </c>
      <c r="G146" s="48">
        <v>11.45</v>
      </c>
      <c r="H146" s="48">
        <v>13.7376</v>
      </c>
      <c r="I146" s="48">
        <v>13.607100000000001</v>
      </c>
      <c r="J146" s="48">
        <v>13.75</v>
      </c>
      <c r="K146" s="48">
        <v>13.6709</v>
      </c>
      <c r="L146" s="48">
        <v>14.205500000000001</v>
      </c>
      <c r="M146" s="48">
        <v>11.45</v>
      </c>
      <c r="N146" s="48">
        <v>0</v>
      </c>
      <c r="O146" s="48">
        <v>0</v>
      </c>
      <c r="P146" s="48" t="s">
        <v>270</v>
      </c>
      <c r="Q146" s="48" t="s">
        <v>270</v>
      </c>
      <c r="R146" s="48" t="s">
        <v>270</v>
      </c>
      <c r="S146" s="48" t="s">
        <v>270</v>
      </c>
      <c r="T146" s="48">
        <v>3.1154999999999999</v>
      </c>
      <c r="U146" s="48">
        <v>4.95</v>
      </c>
      <c r="V146" s="48">
        <v>0</v>
      </c>
      <c r="W146" s="48">
        <v>0</v>
      </c>
      <c r="X146" s="48">
        <v>0</v>
      </c>
      <c r="Y146" s="48">
        <v>0</v>
      </c>
      <c r="Z146" s="48">
        <v>0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</row>
    <row r="147" spans="1:31" ht="13.8" hidden="1" outlineLevel="1" collapsed="1">
      <c r="A147" s="8">
        <v>44682</v>
      </c>
      <c r="B147" s="48">
        <v>13.1273</v>
      </c>
      <c r="C147" s="48">
        <v>13.2455</v>
      </c>
      <c r="D147" s="48">
        <v>13.114000000000001</v>
      </c>
      <c r="E147" s="48">
        <v>13.110900000000001</v>
      </c>
      <c r="F147" s="48">
        <v>13.137499999999999</v>
      </c>
      <c r="G147" s="48">
        <v>0</v>
      </c>
      <c r="H147" s="48">
        <v>13.1297</v>
      </c>
      <c r="I147" s="48">
        <v>13.2455</v>
      </c>
      <c r="J147" s="48">
        <v>13.1166</v>
      </c>
      <c r="K147" s="48">
        <v>13.113899999999999</v>
      </c>
      <c r="L147" s="48">
        <v>13.137499999999999</v>
      </c>
      <c r="M147" s="48">
        <v>0</v>
      </c>
      <c r="N147" s="48">
        <v>4.5999999999999996</v>
      </c>
      <c r="O147" s="48">
        <v>0</v>
      </c>
      <c r="P147" s="48">
        <v>4.5999999999999996</v>
      </c>
      <c r="Q147" s="48">
        <v>4.5999999999999996</v>
      </c>
      <c r="R147" s="48" t="s">
        <v>270</v>
      </c>
      <c r="S147" s="48">
        <v>0</v>
      </c>
      <c r="T147" s="48">
        <v>0</v>
      </c>
      <c r="U147" s="48">
        <v>0</v>
      </c>
      <c r="V147" s="48">
        <v>0</v>
      </c>
      <c r="W147" s="48">
        <v>0</v>
      </c>
      <c r="X147" s="48">
        <v>0</v>
      </c>
      <c r="Y147" s="48">
        <v>0</v>
      </c>
      <c r="Z147" s="48">
        <v>4.5999999999999996</v>
      </c>
      <c r="AA147" s="48">
        <v>0</v>
      </c>
      <c r="AB147" s="48">
        <v>4.5999999999999996</v>
      </c>
      <c r="AC147" s="48">
        <v>4.5999999999999996</v>
      </c>
      <c r="AD147" s="48">
        <v>0</v>
      </c>
      <c r="AE147" s="48">
        <v>0</v>
      </c>
    </row>
    <row r="148" spans="1:31" ht="13.8" hidden="1" outlineLevel="1" collapsed="1">
      <c r="A148" s="8">
        <v>44713</v>
      </c>
      <c r="B148" s="48">
        <v>15.6853</v>
      </c>
      <c r="C148" s="48">
        <v>14.016999999999999</v>
      </c>
      <c r="D148" s="48">
        <v>16.1919</v>
      </c>
      <c r="E148" s="48">
        <v>17.170999999999999</v>
      </c>
      <c r="F148" s="48">
        <v>13.4918</v>
      </c>
      <c r="G148" s="48">
        <v>0</v>
      </c>
      <c r="H148" s="48">
        <v>15.7881</v>
      </c>
      <c r="I148" s="48">
        <v>14.016999999999999</v>
      </c>
      <c r="J148" s="48">
        <v>16.3324</v>
      </c>
      <c r="K148" s="48">
        <v>17.3796</v>
      </c>
      <c r="L148" s="48">
        <v>13.4918</v>
      </c>
      <c r="M148" s="48">
        <v>0</v>
      </c>
      <c r="N148" s="48">
        <v>4.5999999999999996</v>
      </c>
      <c r="O148" s="48">
        <v>0</v>
      </c>
      <c r="P148" s="48">
        <v>4.5999999999999996</v>
      </c>
      <c r="Q148" s="48">
        <v>4.5999999999999996</v>
      </c>
      <c r="R148" s="48" t="s">
        <v>270</v>
      </c>
      <c r="S148" s="48" t="s">
        <v>270</v>
      </c>
      <c r="T148" s="48">
        <v>0</v>
      </c>
      <c r="U148" s="48">
        <v>0</v>
      </c>
      <c r="V148" s="48">
        <v>0</v>
      </c>
      <c r="W148" s="48">
        <v>0</v>
      </c>
      <c r="X148" s="48">
        <v>0</v>
      </c>
      <c r="Y148" s="48">
        <v>0</v>
      </c>
      <c r="Z148" s="48">
        <v>4.5999999999999996</v>
      </c>
      <c r="AA148" s="48">
        <v>0</v>
      </c>
      <c r="AB148" s="48">
        <v>4.5999999999999996</v>
      </c>
      <c r="AC148" s="48">
        <v>4.5999999999999996</v>
      </c>
      <c r="AD148" s="48">
        <v>0</v>
      </c>
      <c r="AE148" s="48">
        <v>0</v>
      </c>
    </row>
    <row r="149" spans="1:31" ht="13.8" hidden="1" outlineLevel="1" collapsed="1">
      <c r="A149" s="8">
        <v>44743</v>
      </c>
      <c r="B149" s="48">
        <v>14.805400000000001</v>
      </c>
      <c r="C149" s="48">
        <v>14.2248</v>
      </c>
      <c r="D149" s="48">
        <v>14.867900000000001</v>
      </c>
      <c r="E149" s="48">
        <v>15.498200000000001</v>
      </c>
      <c r="F149" s="48">
        <v>14.454599999999999</v>
      </c>
      <c r="G149" s="48">
        <v>0</v>
      </c>
      <c r="H149" s="48">
        <v>14.805400000000001</v>
      </c>
      <c r="I149" s="48">
        <v>14.2248</v>
      </c>
      <c r="J149" s="48">
        <v>14.867900000000001</v>
      </c>
      <c r="K149" s="48">
        <v>15.498200000000001</v>
      </c>
      <c r="L149" s="48">
        <v>14.454599999999999</v>
      </c>
      <c r="M149" s="48">
        <v>0</v>
      </c>
      <c r="N149" s="48">
        <v>0</v>
      </c>
      <c r="O149" s="48">
        <v>0</v>
      </c>
      <c r="P149" s="48" t="s">
        <v>270</v>
      </c>
      <c r="Q149" s="48" t="s">
        <v>270</v>
      </c>
      <c r="R149" s="48" t="s">
        <v>270</v>
      </c>
      <c r="S149" s="48" t="s">
        <v>270</v>
      </c>
      <c r="T149" s="48">
        <v>0</v>
      </c>
      <c r="U149" s="48">
        <v>0</v>
      </c>
      <c r="V149" s="48">
        <v>0</v>
      </c>
      <c r="W149" s="48">
        <v>0</v>
      </c>
      <c r="X149" s="48">
        <v>0</v>
      </c>
      <c r="Y149" s="48">
        <v>0</v>
      </c>
      <c r="Z149" s="48">
        <v>0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</row>
    <row r="150" spans="1:31" ht="13.8" hidden="1" outlineLevel="1" collapsed="1">
      <c r="A150" s="8">
        <v>44774</v>
      </c>
      <c r="B150" s="48">
        <v>13.7926</v>
      </c>
      <c r="C150" s="48">
        <v>15.8856</v>
      </c>
      <c r="D150" s="48">
        <v>13.317600000000001</v>
      </c>
      <c r="E150" s="48">
        <v>18.486899999999999</v>
      </c>
      <c r="F150" s="48">
        <v>10.273300000000001</v>
      </c>
      <c r="G150" s="48">
        <v>8.6312999999999995</v>
      </c>
      <c r="H150" s="48">
        <v>16.9803</v>
      </c>
      <c r="I150" s="48">
        <v>15.8856</v>
      </c>
      <c r="J150" s="48">
        <v>17.357700000000001</v>
      </c>
      <c r="K150" s="48">
        <v>18.486899999999999</v>
      </c>
      <c r="L150" s="48">
        <v>15.9665</v>
      </c>
      <c r="M150" s="48">
        <v>14.3582</v>
      </c>
      <c r="N150" s="48">
        <v>5.53</v>
      </c>
      <c r="O150" s="48">
        <v>0</v>
      </c>
      <c r="P150" s="48">
        <v>5.53</v>
      </c>
      <c r="Q150" s="48" t="s">
        <v>270</v>
      </c>
      <c r="R150" s="48">
        <v>5.53</v>
      </c>
      <c r="S150" s="48">
        <v>5.53</v>
      </c>
      <c r="T150" s="48">
        <v>5.53</v>
      </c>
      <c r="U150" s="48">
        <v>0</v>
      </c>
      <c r="V150" s="48">
        <v>5.53</v>
      </c>
      <c r="W150" s="48">
        <v>0</v>
      </c>
      <c r="X150" s="48">
        <v>5.53</v>
      </c>
      <c r="Y150" s="48">
        <v>5.53</v>
      </c>
      <c r="Z150" s="48">
        <v>0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</row>
    <row r="151" spans="1:31" ht="13.8" hidden="1" outlineLevel="1" collapsed="1">
      <c r="A151" s="8">
        <v>44805</v>
      </c>
      <c r="B151" s="48">
        <v>18.570699999999999</v>
      </c>
      <c r="C151" s="48">
        <v>17.250800000000002</v>
      </c>
      <c r="D151" s="48">
        <v>19.186499999999999</v>
      </c>
      <c r="E151" s="48">
        <v>19.900600000000001</v>
      </c>
      <c r="F151" s="48">
        <v>16.740100000000002</v>
      </c>
      <c r="G151" s="48">
        <v>18.399999999999999</v>
      </c>
      <c r="H151" s="48">
        <v>18.7179</v>
      </c>
      <c r="I151" s="48">
        <v>17.250800000000002</v>
      </c>
      <c r="J151" s="48">
        <v>19.417400000000001</v>
      </c>
      <c r="K151" s="48">
        <v>20.230399999999999</v>
      </c>
      <c r="L151" s="48">
        <v>16.740100000000002</v>
      </c>
      <c r="M151" s="48">
        <v>18.399999999999999</v>
      </c>
      <c r="N151" s="48">
        <v>8.7004999999999999</v>
      </c>
      <c r="O151" s="48">
        <v>0</v>
      </c>
      <c r="P151" s="48">
        <v>8.7004999999999999</v>
      </c>
      <c r="Q151" s="48">
        <v>8.7004999999999999</v>
      </c>
      <c r="R151" s="48" t="s">
        <v>270</v>
      </c>
      <c r="S151" s="48" t="s">
        <v>270</v>
      </c>
      <c r="T151" s="48">
        <v>8.7004999999999999</v>
      </c>
      <c r="U151" s="48">
        <v>0</v>
      </c>
      <c r="V151" s="48">
        <v>8.7004999999999999</v>
      </c>
      <c r="W151" s="48">
        <v>8.7004999999999999</v>
      </c>
      <c r="X151" s="48">
        <v>0</v>
      </c>
      <c r="Y151" s="48">
        <v>0</v>
      </c>
      <c r="Z151" s="48">
        <v>0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</row>
    <row r="152" spans="1:31" ht="13.8" hidden="1" outlineLevel="1" collapsed="1">
      <c r="A152" s="8">
        <v>44835</v>
      </c>
      <c r="B152" s="48">
        <v>17.186699999999998</v>
      </c>
      <c r="C152" s="48">
        <v>17.078700000000001</v>
      </c>
      <c r="D152" s="48">
        <v>17.2027</v>
      </c>
      <c r="E152" s="48">
        <v>18.017800000000001</v>
      </c>
      <c r="F152" s="48">
        <v>15.9</v>
      </c>
      <c r="G152" s="48">
        <v>0</v>
      </c>
      <c r="H152" s="48">
        <v>17.710999999999999</v>
      </c>
      <c r="I152" s="48">
        <v>17.078700000000001</v>
      </c>
      <c r="J152" s="48">
        <v>17.809899999999999</v>
      </c>
      <c r="K152" s="48">
        <v>19.121700000000001</v>
      </c>
      <c r="L152" s="48">
        <v>15.9</v>
      </c>
      <c r="M152" s="48">
        <v>0</v>
      </c>
      <c r="N152" s="48">
        <v>6.7169999999999996</v>
      </c>
      <c r="O152" s="48">
        <v>0</v>
      </c>
      <c r="P152" s="48">
        <v>6.7169999999999996</v>
      </c>
      <c r="Q152" s="48">
        <v>6.7169999999999996</v>
      </c>
      <c r="R152" s="48" t="s">
        <v>270</v>
      </c>
      <c r="S152" s="48" t="s">
        <v>270</v>
      </c>
      <c r="T152" s="48">
        <v>6.7169999999999996</v>
      </c>
      <c r="U152" s="48">
        <v>0</v>
      </c>
      <c r="V152" s="48">
        <v>6.7169999999999996</v>
      </c>
      <c r="W152" s="48">
        <v>6.7169999999999996</v>
      </c>
      <c r="X152" s="48">
        <v>0</v>
      </c>
      <c r="Y152" s="48">
        <v>0</v>
      </c>
      <c r="Z152" s="48">
        <v>0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</row>
    <row r="153" spans="1:31" ht="13.8" hidden="1" outlineLevel="1" collapsed="1">
      <c r="A153" s="8">
        <v>44866</v>
      </c>
      <c r="B153" s="48">
        <v>19.365300000000001</v>
      </c>
      <c r="C153" s="48">
        <v>18.586099999999998</v>
      </c>
      <c r="D153" s="48">
        <v>19.6633</v>
      </c>
      <c r="E153" s="48">
        <v>20.592099999999999</v>
      </c>
      <c r="F153" s="48">
        <v>18.545300000000001</v>
      </c>
      <c r="G153" s="48">
        <v>20.236599999999999</v>
      </c>
      <c r="H153" s="48">
        <v>19.394600000000001</v>
      </c>
      <c r="I153" s="48">
        <v>18.586099999999998</v>
      </c>
      <c r="J153" s="48">
        <v>19.704699999999999</v>
      </c>
      <c r="K153" s="48">
        <v>20.672699999999999</v>
      </c>
      <c r="L153" s="48">
        <v>18.545300000000001</v>
      </c>
      <c r="M153" s="48">
        <v>20.236599999999999</v>
      </c>
      <c r="N153" s="48">
        <v>4.5999999999999996</v>
      </c>
      <c r="O153" s="48">
        <v>0</v>
      </c>
      <c r="P153" s="48">
        <v>4.5999999999999996</v>
      </c>
      <c r="Q153" s="48">
        <v>4.5999999999999996</v>
      </c>
      <c r="R153" s="48" t="s">
        <v>270</v>
      </c>
      <c r="S153" s="48" t="s">
        <v>270</v>
      </c>
      <c r="T153" s="48">
        <v>0</v>
      </c>
      <c r="U153" s="48">
        <v>0</v>
      </c>
      <c r="V153" s="48">
        <v>0</v>
      </c>
      <c r="W153" s="48">
        <v>0</v>
      </c>
      <c r="X153" s="48">
        <v>0</v>
      </c>
      <c r="Y153" s="48">
        <v>0</v>
      </c>
      <c r="Z153" s="48">
        <v>4.5999999999999996</v>
      </c>
      <c r="AA153" s="48">
        <v>0</v>
      </c>
      <c r="AB153" s="48">
        <v>4.5999999999999996</v>
      </c>
      <c r="AC153" s="48">
        <v>4.5999999999999996</v>
      </c>
      <c r="AD153" s="48">
        <v>0</v>
      </c>
      <c r="AE153" s="48">
        <v>0</v>
      </c>
    </row>
    <row r="154" spans="1:31" ht="13.8" hidden="1" outlineLevel="1" collapsed="1">
      <c r="A154" s="8">
        <v>44896</v>
      </c>
      <c r="B154" s="48">
        <v>19.025500000000001</v>
      </c>
      <c r="C154" s="48">
        <v>18.709399999999999</v>
      </c>
      <c r="D154" s="48">
        <v>19.137899999999998</v>
      </c>
      <c r="E154" s="48">
        <v>20.153199999999998</v>
      </c>
      <c r="F154" s="48">
        <v>18.423100000000002</v>
      </c>
      <c r="G154" s="48">
        <v>0</v>
      </c>
      <c r="H154" s="48">
        <v>19.088899999999999</v>
      </c>
      <c r="I154" s="48">
        <v>18.709399999999999</v>
      </c>
      <c r="J154" s="48">
        <v>19.224699999999999</v>
      </c>
      <c r="K154" s="48">
        <v>20.153199999999998</v>
      </c>
      <c r="L154" s="48">
        <v>18.564299999999999</v>
      </c>
      <c r="M154" s="48">
        <v>0</v>
      </c>
      <c r="N154" s="48">
        <v>4.5</v>
      </c>
      <c r="O154" s="48">
        <v>0</v>
      </c>
      <c r="P154" s="48">
        <v>4.5</v>
      </c>
      <c r="Q154" s="48" t="s">
        <v>270</v>
      </c>
      <c r="R154" s="48">
        <v>4.5</v>
      </c>
      <c r="S154" s="48" t="s">
        <v>270</v>
      </c>
      <c r="T154" s="48">
        <v>4.5</v>
      </c>
      <c r="U154" s="48">
        <v>0</v>
      </c>
      <c r="V154" s="48">
        <v>4.5</v>
      </c>
      <c r="W154" s="48">
        <v>0</v>
      </c>
      <c r="X154" s="48">
        <v>4.5</v>
      </c>
      <c r="Y154" s="48">
        <v>0</v>
      </c>
      <c r="Z154" s="48">
        <v>0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</row>
    <row r="155" spans="1:31" ht="13.8" hidden="1" outlineLevel="1" collapsed="1">
      <c r="A155" s="8">
        <v>44927</v>
      </c>
      <c r="B155" s="48">
        <v>18.265699999999999</v>
      </c>
      <c r="C155" s="48">
        <v>18.2301</v>
      </c>
      <c r="D155" s="48">
        <v>18.27</v>
      </c>
      <c r="E155" s="48">
        <v>19.305399999999999</v>
      </c>
      <c r="F155" s="48">
        <v>17.5136</v>
      </c>
      <c r="G155" s="48">
        <v>0</v>
      </c>
      <c r="H155" s="48">
        <v>18.265699999999999</v>
      </c>
      <c r="I155" s="48">
        <v>18.2301</v>
      </c>
      <c r="J155" s="48">
        <v>18.27</v>
      </c>
      <c r="K155" s="48">
        <v>19.305399999999999</v>
      </c>
      <c r="L155" s="48">
        <v>17.5136</v>
      </c>
      <c r="M155" s="48">
        <v>0</v>
      </c>
      <c r="N155" s="48">
        <v>0</v>
      </c>
      <c r="O155" s="48">
        <v>0</v>
      </c>
      <c r="P155" s="48" t="s">
        <v>270</v>
      </c>
      <c r="Q155" s="48" t="s">
        <v>270</v>
      </c>
      <c r="R155" s="48" t="s">
        <v>270</v>
      </c>
      <c r="S155" s="48" t="s">
        <v>270</v>
      </c>
      <c r="T155" s="48">
        <v>0</v>
      </c>
      <c r="U155" s="48">
        <v>0</v>
      </c>
      <c r="V155" s="48">
        <v>0</v>
      </c>
      <c r="W155" s="48">
        <v>0</v>
      </c>
      <c r="X155" s="48">
        <v>0</v>
      </c>
      <c r="Y155" s="48">
        <v>0</v>
      </c>
      <c r="Z155" s="48">
        <v>0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</row>
    <row r="156" spans="1:31" ht="13.8" hidden="1" outlineLevel="1" collapsed="1">
      <c r="A156" s="8">
        <v>44958</v>
      </c>
      <c r="B156" s="48">
        <v>19.396799999999999</v>
      </c>
      <c r="C156" s="48">
        <v>19.150400000000001</v>
      </c>
      <c r="D156" s="48">
        <v>19.439800000000002</v>
      </c>
      <c r="E156" s="48">
        <v>19.2959</v>
      </c>
      <c r="F156" s="48">
        <v>18.945599999999999</v>
      </c>
      <c r="G156" s="48">
        <v>21.66</v>
      </c>
      <c r="H156" s="48">
        <v>19.5078</v>
      </c>
      <c r="I156" s="48">
        <v>19.150400000000001</v>
      </c>
      <c r="J156" s="48">
        <v>19.571000000000002</v>
      </c>
      <c r="K156" s="48">
        <v>19.5092</v>
      </c>
      <c r="L156" s="48">
        <v>18.945599999999999</v>
      </c>
      <c r="M156" s="48">
        <v>21.66</v>
      </c>
      <c r="N156" s="48">
        <v>8.7068999999999992</v>
      </c>
      <c r="O156" s="48">
        <v>0</v>
      </c>
      <c r="P156" s="48">
        <v>8.7068999999999992</v>
      </c>
      <c r="Q156" s="48">
        <v>8.7068999999999992</v>
      </c>
      <c r="R156" s="48" t="s">
        <v>270</v>
      </c>
      <c r="S156" s="48" t="s">
        <v>270</v>
      </c>
      <c r="T156" s="48">
        <v>8.7068999999999992</v>
      </c>
      <c r="U156" s="48">
        <v>0</v>
      </c>
      <c r="V156" s="48">
        <v>8.7068999999999992</v>
      </c>
      <c r="W156" s="48">
        <v>8.7068999999999992</v>
      </c>
      <c r="X156" s="48">
        <v>0</v>
      </c>
      <c r="Y156" s="48">
        <v>0</v>
      </c>
      <c r="Z156" s="48">
        <v>0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</row>
    <row r="157" spans="1:31" ht="13.8" hidden="1" outlineLevel="1" collapsed="1">
      <c r="A157" s="8">
        <v>44986</v>
      </c>
      <c r="B157" s="48">
        <v>20.789100000000001</v>
      </c>
      <c r="C157" s="48">
        <v>24.952200000000001</v>
      </c>
      <c r="D157" s="48">
        <v>19.779499999999999</v>
      </c>
      <c r="E157" s="48">
        <v>20.053000000000001</v>
      </c>
      <c r="F157" s="48">
        <v>19.296199999999999</v>
      </c>
      <c r="G157" s="48">
        <v>0</v>
      </c>
      <c r="H157" s="48">
        <v>21.004200000000001</v>
      </c>
      <c r="I157" s="48">
        <v>24.952200000000001</v>
      </c>
      <c r="J157" s="48">
        <v>20.0258</v>
      </c>
      <c r="K157" s="48">
        <v>20.453099999999999</v>
      </c>
      <c r="L157" s="48">
        <v>19.296199999999999</v>
      </c>
      <c r="M157" s="48">
        <v>0</v>
      </c>
      <c r="N157" s="48">
        <v>8.5060000000000002</v>
      </c>
      <c r="O157" s="48">
        <v>0</v>
      </c>
      <c r="P157" s="48">
        <v>8.5060000000000002</v>
      </c>
      <c r="Q157" s="48">
        <v>8.5060000000000002</v>
      </c>
      <c r="R157" s="48" t="s">
        <v>270</v>
      </c>
      <c r="S157" s="48" t="s">
        <v>270</v>
      </c>
      <c r="T157" s="48">
        <v>8.7147000000000006</v>
      </c>
      <c r="U157" s="48">
        <v>0</v>
      </c>
      <c r="V157" s="48">
        <v>8.7147000000000006</v>
      </c>
      <c r="W157" s="48">
        <v>8.7147000000000006</v>
      </c>
      <c r="X157" s="48">
        <v>0</v>
      </c>
      <c r="Y157" s="48">
        <v>0</v>
      </c>
      <c r="Z157" s="48">
        <v>6.75</v>
      </c>
      <c r="AA157" s="48">
        <v>0</v>
      </c>
      <c r="AB157" s="48">
        <v>6.75</v>
      </c>
      <c r="AC157" s="48">
        <v>6.75</v>
      </c>
      <c r="AD157" s="48">
        <v>0</v>
      </c>
      <c r="AE157" s="48">
        <v>0</v>
      </c>
    </row>
    <row r="158" spans="1:31" ht="13.8" hidden="1" outlineLevel="1" collapsed="1">
      <c r="A158" s="8">
        <v>45017</v>
      </c>
      <c r="B158" s="48">
        <v>19.6296</v>
      </c>
      <c r="C158" s="48">
        <v>18.539100000000001</v>
      </c>
      <c r="D158" s="48">
        <v>19.765999999999998</v>
      </c>
      <c r="E158" s="48">
        <v>17.674700000000001</v>
      </c>
      <c r="F158" s="48">
        <v>21.437999999999999</v>
      </c>
      <c r="G158" s="48">
        <v>0</v>
      </c>
      <c r="H158" s="48">
        <v>20.224599999999999</v>
      </c>
      <c r="I158" s="48">
        <v>18.539100000000001</v>
      </c>
      <c r="J158" s="48">
        <v>20.448899999999998</v>
      </c>
      <c r="K158" s="48">
        <v>19.015499999999999</v>
      </c>
      <c r="L158" s="48">
        <v>21.437999999999999</v>
      </c>
      <c r="M158" s="48">
        <v>0</v>
      </c>
      <c r="N158" s="48">
        <v>9.2263000000000002</v>
      </c>
      <c r="O158" s="48">
        <v>0</v>
      </c>
      <c r="P158" s="48">
        <v>9.2263000000000002</v>
      </c>
      <c r="Q158" s="48">
        <v>9.2263000000000002</v>
      </c>
      <c r="R158" s="48" t="s">
        <v>270</v>
      </c>
      <c r="S158" s="48" t="s">
        <v>270</v>
      </c>
      <c r="T158" s="48">
        <v>9.2263000000000002</v>
      </c>
      <c r="U158" s="48">
        <v>0</v>
      </c>
      <c r="V158" s="48">
        <v>9.2263000000000002</v>
      </c>
      <c r="W158" s="48">
        <v>9.2263000000000002</v>
      </c>
      <c r="X158" s="48">
        <v>0</v>
      </c>
      <c r="Y158" s="48">
        <v>0</v>
      </c>
      <c r="Z158" s="48">
        <v>0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</row>
    <row r="159" spans="1:31" ht="13.8" hidden="1" outlineLevel="1" collapsed="1">
      <c r="A159" s="8">
        <v>45047</v>
      </c>
      <c r="B159" s="48">
        <v>21.786100000000001</v>
      </c>
      <c r="C159" s="48">
        <v>20.883099999999999</v>
      </c>
      <c r="D159" s="48">
        <v>21.9406</v>
      </c>
      <c r="E159" s="48">
        <v>21.128699999999998</v>
      </c>
      <c r="F159" s="48">
        <v>23.2119</v>
      </c>
      <c r="G159" s="48">
        <v>0</v>
      </c>
      <c r="H159" s="48">
        <v>21.786100000000001</v>
      </c>
      <c r="I159" s="48">
        <v>20.883099999999999</v>
      </c>
      <c r="J159" s="48">
        <v>21.9406</v>
      </c>
      <c r="K159" s="48">
        <v>21.128699999999998</v>
      </c>
      <c r="L159" s="48">
        <v>23.2119</v>
      </c>
      <c r="M159" s="48">
        <v>0</v>
      </c>
      <c r="N159" s="48">
        <v>0</v>
      </c>
      <c r="O159" s="48">
        <v>0</v>
      </c>
      <c r="P159" s="48" t="s">
        <v>270</v>
      </c>
      <c r="Q159" s="48" t="s">
        <v>270</v>
      </c>
      <c r="R159" s="48" t="s">
        <v>270</v>
      </c>
      <c r="S159" s="48" t="s">
        <v>270</v>
      </c>
      <c r="T159" s="48">
        <v>0</v>
      </c>
      <c r="U159" s="48">
        <v>0</v>
      </c>
      <c r="V159" s="48">
        <v>0</v>
      </c>
      <c r="W159" s="48">
        <v>0</v>
      </c>
      <c r="X159" s="48">
        <v>0</v>
      </c>
      <c r="Y159" s="48">
        <v>0</v>
      </c>
      <c r="Z159" s="48">
        <v>0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</row>
    <row r="160" spans="1:31" ht="13.8" hidden="1" outlineLevel="1" collapsed="1">
      <c r="A160" s="8">
        <v>45078</v>
      </c>
      <c r="B160" s="48">
        <v>20.948499999999999</v>
      </c>
      <c r="C160" s="48">
        <v>18.674399999999999</v>
      </c>
      <c r="D160" s="48">
        <v>21.551200000000001</v>
      </c>
      <c r="E160" s="48">
        <v>19.7502</v>
      </c>
      <c r="F160" s="48">
        <v>23.614100000000001</v>
      </c>
      <c r="G160" s="48">
        <v>0</v>
      </c>
      <c r="H160" s="48">
        <v>21.5838</v>
      </c>
      <c r="I160" s="48">
        <v>18.674399999999999</v>
      </c>
      <c r="J160" s="48">
        <v>22.406700000000001</v>
      </c>
      <c r="K160" s="48">
        <v>21.212</v>
      </c>
      <c r="L160" s="48">
        <v>23.614100000000001</v>
      </c>
      <c r="M160" s="48">
        <v>0</v>
      </c>
      <c r="N160" s="48">
        <v>8.7835000000000001</v>
      </c>
      <c r="O160" s="48">
        <v>0</v>
      </c>
      <c r="P160" s="48">
        <v>8.7835000000000001</v>
      </c>
      <c r="Q160" s="48">
        <v>8.7835000000000001</v>
      </c>
      <c r="R160" s="48" t="s">
        <v>270</v>
      </c>
      <c r="S160" s="48" t="s">
        <v>270</v>
      </c>
      <c r="T160" s="48">
        <v>8.8261000000000003</v>
      </c>
      <c r="U160" s="48">
        <v>0</v>
      </c>
      <c r="V160" s="48">
        <v>8.8261000000000003</v>
      </c>
      <c r="W160" s="48">
        <v>8.8261000000000003</v>
      </c>
      <c r="X160" s="48">
        <v>0</v>
      </c>
      <c r="Y160" s="48">
        <v>0</v>
      </c>
      <c r="Z160" s="48">
        <v>6.75</v>
      </c>
      <c r="AA160" s="48">
        <v>0</v>
      </c>
      <c r="AB160" s="48">
        <v>6.75</v>
      </c>
      <c r="AC160" s="48">
        <v>6.75</v>
      </c>
      <c r="AD160" s="48">
        <v>0</v>
      </c>
      <c r="AE160" s="48">
        <v>0</v>
      </c>
    </row>
    <row r="161" spans="1:31" ht="13.8" hidden="1" outlineLevel="1" collapsed="1">
      <c r="A161" s="8">
        <v>45108</v>
      </c>
      <c r="B161" s="48">
        <v>19.720300000000002</v>
      </c>
      <c r="C161" s="48">
        <v>19.934000000000001</v>
      </c>
      <c r="D161" s="48">
        <v>19.686199999999999</v>
      </c>
      <c r="E161" s="48">
        <v>17.718</v>
      </c>
      <c r="F161" s="48">
        <v>20.6998</v>
      </c>
      <c r="G161" s="48">
        <v>0</v>
      </c>
      <c r="H161" s="48">
        <v>20.893000000000001</v>
      </c>
      <c r="I161" s="48">
        <v>19.934000000000001</v>
      </c>
      <c r="J161" s="48">
        <v>21.065899999999999</v>
      </c>
      <c r="K161" s="48">
        <v>22.137</v>
      </c>
      <c r="L161" s="48">
        <v>20.6998</v>
      </c>
      <c r="M161" s="48">
        <v>0</v>
      </c>
      <c r="N161" s="48">
        <v>9.0001999999999995</v>
      </c>
      <c r="O161" s="48">
        <v>0</v>
      </c>
      <c r="P161" s="48">
        <v>9.0001999999999995</v>
      </c>
      <c r="Q161" s="48">
        <v>9.0001999999999995</v>
      </c>
      <c r="R161" s="48" t="s">
        <v>270</v>
      </c>
      <c r="S161" s="48" t="s">
        <v>270</v>
      </c>
      <c r="T161" s="48">
        <v>9.0001999999999995</v>
      </c>
      <c r="U161" s="48">
        <v>0</v>
      </c>
      <c r="V161" s="48">
        <v>9.0001999999999995</v>
      </c>
      <c r="W161" s="48">
        <v>9.0001999999999995</v>
      </c>
      <c r="X161" s="48">
        <v>0</v>
      </c>
      <c r="Y161" s="48">
        <v>0</v>
      </c>
      <c r="Z161" s="48">
        <v>0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</row>
    <row r="162" spans="1:31" ht="13.8" hidden="1" outlineLevel="1" collapsed="1">
      <c r="A162" s="8">
        <v>45139</v>
      </c>
      <c r="B162" s="48">
        <v>15.0573</v>
      </c>
      <c r="C162" s="48">
        <v>19.538399999999999</v>
      </c>
      <c r="D162" s="48">
        <v>14.2813</v>
      </c>
      <c r="E162" s="48">
        <v>19.5228</v>
      </c>
      <c r="F162" s="48">
        <v>16.067499999999999</v>
      </c>
      <c r="G162" s="48">
        <v>5.78</v>
      </c>
      <c r="H162" s="48">
        <v>21.606300000000001</v>
      </c>
      <c r="I162" s="48">
        <v>19.538399999999999</v>
      </c>
      <c r="J162" s="48">
        <v>22.311399999999999</v>
      </c>
      <c r="K162" s="48">
        <v>21.550599999999999</v>
      </c>
      <c r="L162" s="48">
        <v>22.841000000000001</v>
      </c>
      <c r="M162" s="48">
        <v>0</v>
      </c>
      <c r="N162" s="48">
        <v>5.9936999999999996</v>
      </c>
      <c r="O162" s="48">
        <v>0</v>
      </c>
      <c r="P162" s="48">
        <v>5.9936999999999996</v>
      </c>
      <c r="Q162" s="48">
        <v>8.5182000000000002</v>
      </c>
      <c r="R162" s="48">
        <v>5.78</v>
      </c>
      <c r="S162" s="48">
        <v>5.78</v>
      </c>
      <c r="T162" s="48">
        <v>5.9936999999999996</v>
      </c>
      <c r="U162" s="48">
        <v>0</v>
      </c>
      <c r="V162" s="48">
        <v>5.9936999999999996</v>
      </c>
      <c r="W162" s="48">
        <v>8.5182000000000002</v>
      </c>
      <c r="X162" s="48">
        <v>5.78</v>
      </c>
      <c r="Y162" s="48">
        <v>5.78</v>
      </c>
      <c r="Z162" s="48">
        <v>0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</row>
    <row r="163" spans="1:31" ht="13.8" hidden="1" outlineLevel="1" collapsed="1">
      <c r="A163" s="8">
        <v>45170</v>
      </c>
      <c r="B163" s="48">
        <v>20.489899999999999</v>
      </c>
      <c r="C163" s="48">
        <v>19.4803</v>
      </c>
      <c r="D163" s="48">
        <v>20.7605</v>
      </c>
      <c r="E163" s="48">
        <v>20.793399999999998</v>
      </c>
      <c r="F163" s="48">
        <v>20.735299999999999</v>
      </c>
      <c r="G163" s="48">
        <v>0</v>
      </c>
      <c r="H163" s="48">
        <v>20.601800000000001</v>
      </c>
      <c r="I163" s="48">
        <v>19.4803</v>
      </c>
      <c r="J163" s="48">
        <v>20.9057</v>
      </c>
      <c r="K163" s="48">
        <v>21.133099999999999</v>
      </c>
      <c r="L163" s="48">
        <v>20.735299999999999</v>
      </c>
      <c r="M163" s="48">
        <v>0</v>
      </c>
      <c r="N163" s="48">
        <v>7.5162000000000004</v>
      </c>
      <c r="O163" s="48">
        <v>0</v>
      </c>
      <c r="P163" s="48">
        <v>7.5162000000000004</v>
      </c>
      <c r="Q163" s="48">
        <v>7.5162000000000004</v>
      </c>
      <c r="R163" s="48" t="s">
        <v>270</v>
      </c>
      <c r="S163" s="48" t="s">
        <v>270</v>
      </c>
      <c r="T163" s="48">
        <v>7.5162000000000004</v>
      </c>
      <c r="U163" s="48">
        <v>0</v>
      </c>
      <c r="V163" s="48">
        <v>7.5162000000000004</v>
      </c>
      <c r="W163" s="48">
        <v>7.5162000000000004</v>
      </c>
      <c r="X163" s="48">
        <v>0</v>
      </c>
      <c r="Y163" s="48">
        <v>0</v>
      </c>
      <c r="Z163" s="48">
        <v>0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</row>
    <row r="164" spans="1:31" ht="13.8" hidden="1" outlineLevel="1" collapsed="1">
      <c r="A164" s="8">
        <v>45200</v>
      </c>
      <c r="B164" s="48">
        <v>20.348199999999999</v>
      </c>
      <c r="C164" s="48">
        <v>20.344100000000001</v>
      </c>
      <c r="D164" s="48">
        <v>20.348700000000001</v>
      </c>
      <c r="E164" s="48">
        <v>18.164400000000001</v>
      </c>
      <c r="F164" s="48">
        <v>21.3703</v>
      </c>
      <c r="G164" s="48">
        <v>0</v>
      </c>
      <c r="H164" s="48">
        <v>20.7896</v>
      </c>
      <c r="I164" s="48">
        <v>20.344100000000001</v>
      </c>
      <c r="J164" s="48">
        <v>20.837900000000001</v>
      </c>
      <c r="K164" s="48">
        <v>19.537800000000001</v>
      </c>
      <c r="L164" s="48">
        <v>21.3703</v>
      </c>
      <c r="M164" s="48">
        <v>0</v>
      </c>
      <c r="N164" s="48">
        <v>8.5008999999999997</v>
      </c>
      <c r="O164" s="48">
        <v>0</v>
      </c>
      <c r="P164" s="48">
        <v>8.5008999999999997</v>
      </c>
      <c r="Q164" s="48">
        <v>8.5008999999999997</v>
      </c>
      <c r="R164" s="48" t="s">
        <v>270</v>
      </c>
      <c r="S164" s="48" t="s">
        <v>270</v>
      </c>
      <c r="T164" s="48">
        <v>8.5008999999999997</v>
      </c>
      <c r="U164" s="48">
        <v>0</v>
      </c>
      <c r="V164" s="48">
        <v>8.5008999999999997</v>
      </c>
      <c r="W164" s="48">
        <v>8.5008999999999997</v>
      </c>
      <c r="X164" s="48">
        <v>0</v>
      </c>
      <c r="Y164" s="48">
        <v>0</v>
      </c>
      <c r="Z164" s="48">
        <v>0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</row>
    <row r="165" spans="1:31" ht="13.8" collapsed="1">
      <c r="A165" s="8">
        <v>45231</v>
      </c>
      <c r="B165" s="48">
        <v>19.211600000000001</v>
      </c>
      <c r="C165" s="48">
        <v>23.0153</v>
      </c>
      <c r="D165" s="48">
        <v>18.188099999999999</v>
      </c>
      <c r="E165" s="48">
        <v>16.315799999999999</v>
      </c>
      <c r="F165" s="48">
        <v>21.671099999999999</v>
      </c>
      <c r="G165" s="48">
        <v>0</v>
      </c>
      <c r="H165" s="48">
        <v>20.747199999999999</v>
      </c>
      <c r="I165" s="48">
        <v>23.0153</v>
      </c>
      <c r="J165" s="48">
        <v>20.021999999999998</v>
      </c>
      <c r="K165" s="48">
        <v>18.850200000000001</v>
      </c>
      <c r="L165" s="48">
        <v>21.671099999999999</v>
      </c>
      <c r="M165" s="48">
        <v>0</v>
      </c>
      <c r="N165" s="48">
        <v>8.4426000000000005</v>
      </c>
      <c r="O165" s="48">
        <v>0</v>
      </c>
      <c r="P165" s="48">
        <v>8.4426000000000005</v>
      </c>
      <c r="Q165" s="48">
        <v>8.4426000000000005</v>
      </c>
      <c r="R165" s="48" t="s">
        <v>270</v>
      </c>
      <c r="S165" s="48" t="s">
        <v>270</v>
      </c>
      <c r="T165" s="48">
        <v>8.4426000000000005</v>
      </c>
      <c r="U165" s="48">
        <v>0</v>
      </c>
      <c r="V165" s="48">
        <v>8.4426000000000005</v>
      </c>
      <c r="W165" s="48">
        <v>8.4426000000000005</v>
      </c>
      <c r="X165" s="48">
        <v>0</v>
      </c>
      <c r="Y165" s="48">
        <v>0</v>
      </c>
      <c r="Z165" s="48">
        <v>0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</row>
    <row r="166" spans="1:31" ht="13.8">
      <c r="A166" s="8">
        <v>45261</v>
      </c>
      <c r="B166" s="48">
        <v>21.0276</v>
      </c>
      <c r="C166" s="48">
        <v>24.7407</v>
      </c>
      <c r="D166" s="48">
        <v>19.9282</v>
      </c>
      <c r="E166" s="48">
        <v>18.5854</v>
      </c>
      <c r="F166" s="48">
        <v>21.209499999999998</v>
      </c>
      <c r="G166" s="48">
        <v>0</v>
      </c>
      <c r="H166" s="48">
        <v>21.738399999999999</v>
      </c>
      <c r="I166" s="48">
        <v>24.7407</v>
      </c>
      <c r="J166" s="48">
        <v>20.785799999999998</v>
      </c>
      <c r="K166" s="48">
        <v>20.2715</v>
      </c>
      <c r="L166" s="48">
        <v>21.209499999999998</v>
      </c>
      <c r="M166" s="48">
        <v>0</v>
      </c>
      <c r="N166" s="48">
        <v>7.9375999999999998</v>
      </c>
      <c r="O166" s="48">
        <v>0</v>
      </c>
      <c r="P166" s="48">
        <v>7.9375999999999998</v>
      </c>
      <c r="Q166" s="48">
        <v>7.9375999999999998</v>
      </c>
      <c r="R166" s="48" t="s">
        <v>270</v>
      </c>
      <c r="S166" s="48" t="s">
        <v>270</v>
      </c>
      <c r="T166" s="48">
        <v>8.0965000000000007</v>
      </c>
      <c r="U166" s="48">
        <v>0</v>
      </c>
      <c r="V166" s="48">
        <v>8.0965000000000007</v>
      </c>
      <c r="W166" s="48">
        <v>8.0965000000000007</v>
      </c>
      <c r="X166" s="48">
        <v>0</v>
      </c>
      <c r="Y166" s="48">
        <v>0</v>
      </c>
      <c r="Z166" s="48">
        <v>3.46</v>
      </c>
      <c r="AA166" s="48">
        <v>0</v>
      </c>
      <c r="AB166" s="48">
        <v>3.46</v>
      </c>
      <c r="AC166" s="48">
        <v>3.46</v>
      </c>
      <c r="AD166" s="48">
        <v>0</v>
      </c>
      <c r="AE166" s="48">
        <v>0</v>
      </c>
    </row>
    <row r="167" spans="1:31" ht="13.8">
      <c r="A167" s="8">
        <v>45292</v>
      </c>
      <c r="B167" s="48">
        <v>21.0229</v>
      </c>
      <c r="C167" s="48">
        <v>23.386700000000001</v>
      </c>
      <c r="D167" s="48">
        <v>20.603400000000001</v>
      </c>
      <c r="E167" s="48">
        <v>19.739599999999999</v>
      </c>
      <c r="F167" s="48">
        <v>20.939900000000002</v>
      </c>
      <c r="G167" s="48">
        <v>0</v>
      </c>
      <c r="H167" s="48">
        <v>21.4116</v>
      </c>
      <c r="I167" s="48">
        <v>23.386700000000001</v>
      </c>
      <c r="J167" s="48">
        <v>21.047999999999998</v>
      </c>
      <c r="K167" s="48">
        <v>21.366499999999998</v>
      </c>
      <c r="L167" s="48">
        <v>20.939900000000002</v>
      </c>
      <c r="M167" s="48">
        <v>0</v>
      </c>
      <c r="N167" s="48">
        <v>8.6734000000000009</v>
      </c>
      <c r="O167" s="48">
        <v>0</v>
      </c>
      <c r="P167" s="48">
        <v>8.6734000000000009</v>
      </c>
      <c r="Q167" s="48">
        <v>8.6734000000000009</v>
      </c>
      <c r="R167" s="48" t="s">
        <v>270</v>
      </c>
      <c r="S167" s="48" t="s">
        <v>270</v>
      </c>
      <c r="T167" s="48">
        <v>8.6734000000000009</v>
      </c>
      <c r="U167" s="48">
        <v>0</v>
      </c>
      <c r="V167" s="48">
        <v>8.6734000000000009</v>
      </c>
      <c r="W167" s="48">
        <v>8.6734000000000009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</row>
    <row r="168" spans="1:31" ht="13.8">
      <c r="A168" s="8">
        <v>45323</v>
      </c>
      <c r="B168" s="48">
        <v>20.0944</v>
      </c>
      <c r="C168" s="48">
        <v>21.482500000000002</v>
      </c>
      <c r="D168" s="48">
        <v>19.5078</v>
      </c>
      <c r="E168" s="48">
        <v>17.282599999999999</v>
      </c>
      <c r="F168" s="48">
        <v>21.369800000000001</v>
      </c>
      <c r="G168" s="48">
        <v>22.35</v>
      </c>
      <c r="H168" s="48">
        <v>20.8841</v>
      </c>
      <c r="I168" s="48">
        <v>21.482500000000002</v>
      </c>
      <c r="J168" s="48">
        <v>20.604700000000001</v>
      </c>
      <c r="K168" s="48">
        <v>19.3094</v>
      </c>
      <c r="L168" s="48">
        <v>21.369800000000001</v>
      </c>
      <c r="M168" s="48">
        <v>22.35</v>
      </c>
      <c r="N168" s="48">
        <v>9.0069999999999997</v>
      </c>
      <c r="O168" s="48">
        <v>0</v>
      </c>
      <c r="P168" s="48">
        <v>9.0069999999999997</v>
      </c>
      <c r="Q168" s="48">
        <v>9.0069999999999997</v>
      </c>
      <c r="R168" s="48" t="s">
        <v>270</v>
      </c>
      <c r="S168" s="48" t="s">
        <v>270</v>
      </c>
      <c r="T168" s="48">
        <v>9.0405999999999995</v>
      </c>
      <c r="U168" s="48">
        <v>0</v>
      </c>
      <c r="V168" s="48">
        <v>9.0405999999999995</v>
      </c>
      <c r="W168" s="48">
        <v>9.0405999999999995</v>
      </c>
      <c r="X168" s="48">
        <v>0</v>
      </c>
      <c r="Y168" s="48">
        <v>0</v>
      </c>
      <c r="Z168" s="48">
        <v>3.46</v>
      </c>
      <c r="AA168" s="48">
        <v>0</v>
      </c>
      <c r="AB168" s="48">
        <v>3.46</v>
      </c>
      <c r="AC168" s="48">
        <v>3.46</v>
      </c>
      <c r="AD168" s="48">
        <v>0</v>
      </c>
      <c r="AE168" s="48">
        <v>0</v>
      </c>
    </row>
    <row r="169" spans="1:31" ht="13.8">
      <c r="A169" s="8">
        <v>45352</v>
      </c>
      <c r="B169" s="48">
        <v>18.938099999999999</v>
      </c>
      <c r="C169" s="48">
        <v>19.812999999999999</v>
      </c>
      <c r="D169" s="48">
        <v>18.597100000000001</v>
      </c>
      <c r="E169" s="48">
        <v>15.649100000000001</v>
      </c>
      <c r="F169" s="48">
        <v>22.6309</v>
      </c>
      <c r="G169" s="48">
        <v>0</v>
      </c>
      <c r="H169" s="48">
        <v>19.928899999999999</v>
      </c>
      <c r="I169" s="48">
        <v>19.812999999999999</v>
      </c>
      <c r="J169" s="48">
        <v>19.980399999999999</v>
      </c>
      <c r="K169" s="48">
        <v>17.5242</v>
      </c>
      <c r="L169" s="48">
        <v>22.6309</v>
      </c>
      <c r="M169" s="48">
        <v>0</v>
      </c>
      <c r="N169" s="48">
        <v>8.6515000000000004</v>
      </c>
      <c r="O169" s="48">
        <v>0</v>
      </c>
      <c r="P169" s="48">
        <v>8.6515000000000004</v>
      </c>
      <c r="Q169" s="48">
        <v>8.6515000000000004</v>
      </c>
      <c r="R169" s="48" t="s">
        <v>270</v>
      </c>
      <c r="S169" s="48" t="s">
        <v>270</v>
      </c>
      <c r="T169" s="48">
        <v>8.9981000000000009</v>
      </c>
      <c r="U169" s="48">
        <v>0</v>
      </c>
      <c r="V169" s="48">
        <v>8.9981000000000009</v>
      </c>
      <c r="W169" s="48">
        <v>8.9981000000000009</v>
      </c>
      <c r="X169" s="48">
        <v>0</v>
      </c>
      <c r="Y169" s="48">
        <v>0</v>
      </c>
      <c r="Z169" s="48">
        <v>4.4015000000000004</v>
      </c>
      <c r="AA169" s="48">
        <v>0</v>
      </c>
      <c r="AB169" s="48">
        <v>4.4015000000000004</v>
      </c>
      <c r="AC169" s="48">
        <v>4.4015000000000004</v>
      </c>
      <c r="AD169" s="48">
        <v>0</v>
      </c>
      <c r="AE169" s="48">
        <v>0</v>
      </c>
    </row>
    <row r="170" spans="1:31" ht="13.8">
      <c r="A170" s="8">
        <v>45383</v>
      </c>
      <c r="B170" s="48">
        <v>20.564499999999999</v>
      </c>
      <c r="C170" s="48">
        <v>19.490600000000001</v>
      </c>
      <c r="D170" s="48">
        <v>20.782900000000001</v>
      </c>
      <c r="E170" s="48">
        <v>17.657699999999998</v>
      </c>
      <c r="F170" s="48">
        <v>22.292400000000001</v>
      </c>
      <c r="G170" s="48">
        <v>0</v>
      </c>
      <c r="H170" s="48">
        <v>20.850300000000001</v>
      </c>
      <c r="I170" s="48">
        <v>19.490600000000001</v>
      </c>
      <c r="J170" s="48">
        <v>21.134599999999999</v>
      </c>
      <c r="K170" s="48">
        <v>18.5167</v>
      </c>
      <c r="L170" s="48">
        <v>22.292400000000001</v>
      </c>
      <c r="M170" s="48">
        <v>0</v>
      </c>
      <c r="N170" s="48">
        <v>8.3327000000000009</v>
      </c>
      <c r="O170" s="48">
        <v>0</v>
      </c>
      <c r="P170" s="48">
        <v>8.3327000000000009</v>
      </c>
      <c r="Q170" s="48">
        <v>8.3327000000000009</v>
      </c>
      <c r="R170" s="48" t="s">
        <v>270</v>
      </c>
      <c r="S170" s="48" t="s">
        <v>270</v>
      </c>
      <c r="T170" s="48">
        <v>8.4442000000000004</v>
      </c>
      <c r="U170" s="48">
        <v>0</v>
      </c>
      <c r="V170" s="48">
        <v>8.4442000000000004</v>
      </c>
      <c r="W170" s="48">
        <v>8.4442000000000004</v>
      </c>
      <c r="X170" s="48">
        <v>0</v>
      </c>
      <c r="Y170" s="48">
        <v>0</v>
      </c>
      <c r="Z170" s="48">
        <v>3.46</v>
      </c>
      <c r="AA170" s="48">
        <v>0</v>
      </c>
      <c r="AB170" s="48">
        <v>3.46</v>
      </c>
      <c r="AC170" s="48">
        <v>3.46</v>
      </c>
      <c r="AD170" s="48">
        <v>0</v>
      </c>
      <c r="AE170" s="48">
        <v>0</v>
      </c>
    </row>
    <row r="171" spans="1:31" ht="13.8">
      <c r="A171" s="8">
        <v>45413</v>
      </c>
      <c r="B171" s="48">
        <v>17.592500000000001</v>
      </c>
      <c r="C171" s="48">
        <v>18.671800000000001</v>
      </c>
      <c r="D171" s="48">
        <v>17.206700000000001</v>
      </c>
      <c r="E171" s="48">
        <v>15.2544</v>
      </c>
      <c r="F171" s="48">
        <v>21.284300000000002</v>
      </c>
      <c r="G171" s="48">
        <v>0</v>
      </c>
      <c r="H171" s="48">
        <v>18.883800000000001</v>
      </c>
      <c r="I171" s="48">
        <v>18.671800000000001</v>
      </c>
      <c r="J171" s="48">
        <v>18.9757</v>
      </c>
      <c r="K171" s="48">
        <v>17.4802</v>
      </c>
      <c r="L171" s="48">
        <v>21.284300000000002</v>
      </c>
      <c r="M171" s="48">
        <v>0</v>
      </c>
      <c r="N171" s="48">
        <v>8.9488000000000003</v>
      </c>
      <c r="O171" s="48">
        <v>0</v>
      </c>
      <c r="P171" s="48">
        <v>8.9488000000000003</v>
      </c>
      <c r="Q171" s="48">
        <v>8.9488000000000003</v>
      </c>
      <c r="R171" s="48" t="s">
        <v>270</v>
      </c>
      <c r="S171" s="48" t="s">
        <v>270</v>
      </c>
      <c r="T171" s="48">
        <v>8.9488000000000003</v>
      </c>
      <c r="U171" s="48">
        <v>0</v>
      </c>
      <c r="V171" s="48">
        <v>8.9488000000000003</v>
      </c>
      <c r="W171" s="48">
        <v>8.9488000000000003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</row>
    <row r="172" spans="1:31" ht="13.8">
      <c r="A172" s="8">
        <v>45444</v>
      </c>
      <c r="B172" s="48">
        <v>18.761199999999999</v>
      </c>
      <c r="C172" s="48">
        <v>22.7088</v>
      </c>
      <c r="D172" s="48">
        <v>17.8291</v>
      </c>
      <c r="E172" s="48">
        <v>16.2058</v>
      </c>
      <c r="F172" s="48">
        <v>18.6081</v>
      </c>
      <c r="G172" s="48">
        <v>18.600000000000001</v>
      </c>
      <c r="H172" s="48">
        <v>19.285799999999998</v>
      </c>
      <c r="I172" s="48">
        <v>22.7088</v>
      </c>
      <c r="J172" s="48">
        <v>18.430399999999999</v>
      </c>
      <c r="K172" s="48">
        <v>17.124099999999999</v>
      </c>
      <c r="L172" s="48">
        <v>19.067799999999998</v>
      </c>
      <c r="M172" s="48">
        <v>18.600000000000001</v>
      </c>
      <c r="N172" s="48">
        <v>7.4939</v>
      </c>
      <c r="O172" s="48">
        <v>0</v>
      </c>
      <c r="P172" s="48">
        <v>7.4939</v>
      </c>
      <c r="Q172" s="48">
        <v>8.5180000000000007</v>
      </c>
      <c r="R172" s="48">
        <v>5.76</v>
      </c>
      <c r="S172" s="48" t="s">
        <v>270</v>
      </c>
      <c r="T172" s="48">
        <v>7.4939</v>
      </c>
      <c r="U172" s="48">
        <v>0</v>
      </c>
      <c r="V172" s="48">
        <v>7.4939</v>
      </c>
      <c r="W172" s="48">
        <v>8.5180000000000007</v>
      </c>
      <c r="X172" s="48">
        <v>5.76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</row>
    <row r="173" spans="1:31" ht="13.8">
      <c r="A173" s="8">
        <v>45474</v>
      </c>
      <c r="B173" s="48">
        <v>19.695499999999999</v>
      </c>
      <c r="C173" s="48">
        <v>17.736499999999999</v>
      </c>
      <c r="D173" s="48">
        <v>20.0031</v>
      </c>
      <c r="E173" s="48">
        <v>16.526</v>
      </c>
      <c r="F173" s="48">
        <v>20.857299999999999</v>
      </c>
      <c r="G173" s="48">
        <v>20.209499999999998</v>
      </c>
      <c r="H173" s="48">
        <v>19.871400000000001</v>
      </c>
      <c r="I173" s="48">
        <v>17.736499999999999</v>
      </c>
      <c r="J173" s="48">
        <v>20.212599999999998</v>
      </c>
      <c r="K173" s="48">
        <v>17.338799999999999</v>
      </c>
      <c r="L173" s="48">
        <v>20.857299999999999</v>
      </c>
      <c r="M173" s="48">
        <v>20.209499999999998</v>
      </c>
      <c r="N173" s="48">
        <v>8</v>
      </c>
      <c r="O173" s="48">
        <v>0</v>
      </c>
      <c r="P173" s="48">
        <v>8</v>
      </c>
      <c r="Q173" s="48">
        <v>8</v>
      </c>
      <c r="R173" s="48" t="s">
        <v>270</v>
      </c>
      <c r="S173" s="48" t="s">
        <v>270</v>
      </c>
      <c r="T173" s="48">
        <v>8</v>
      </c>
      <c r="U173" s="48">
        <v>0</v>
      </c>
      <c r="V173" s="48">
        <v>8</v>
      </c>
      <c r="W173" s="48">
        <v>8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</row>
    <row r="174" spans="1:31" ht="13.8">
      <c r="A174" s="8">
        <v>45505</v>
      </c>
      <c r="B174" s="48">
        <v>16.132999999999999</v>
      </c>
      <c r="C174" s="48">
        <v>22.778500000000001</v>
      </c>
      <c r="D174" s="48">
        <v>13.8283</v>
      </c>
      <c r="E174" s="48">
        <v>16.316299999999998</v>
      </c>
      <c r="F174" s="48">
        <v>14.6304</v>
      </c>
      <c r="G174" s="48">
        <v>6.05</v>
      </c>
      <c r="H174" s="48">
        <v>18.916399999999999</v>
      </c>
      <c r="I174" s="48">
        <v>22.778500000000001</v>
      </c>
      <c r="J174" s="48">
        <v>17.026299999999999</v>
      </c>
      <c r="K174" s="48">
        <v>16.316299999999998</v>
      </c>
      <c r="L174" s="48">
        <v>17.802099999999999</v>
      </c>
      <c r="M174" s="48">
        <v>0</v>
      </c>
      <c r="N174" s="48">
        <v>6.05</v>
      </c>
      <c r="O174" s="48">
        <v>0</v>
      </c>
      <c r="P174" s="48">
        <v>6.05</v>
      </c>
      <c r="Q174" s="48" t="s">
        <v>270</v>
      </c>
      <c r="R174" s="48">
        <v>6.05</v>
      </c>
      <c r="S174" s="48">
        <v>6.05</v>
      </c>
      <c r="T174" s="48">
        <v>6.05</v>
      </c>
      <c r="U174" s="48">
        <v>0</v>
      </c>
      <c r="V174" s="48">
        <v>6.05</v>
      </c>
      <c r="W174" s="48">
        <v>0</v>
      </c>
      <c r="X174" s="48">
        <v>6.05</v>
      </c>
      <c r="Y174" s="48">
        <v>6.05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</row>
    <row r="175" spans="1:31" ht="13.8">
      <c r="A175" s="8">
        <v>45536</v>
      </c>
      <c r="B175" s="48">
        <v>17.323599999999999</v>
      </c>
      <c r="C175" s="48">
        <v>17.525700000000001</v>
      </c>
      <c r="D175" s="48">
        <v>17.231300000000001</v>
      </c>
      <c r="E175" s="48">
        <v>15.9534</v>
      </c>
      <c r="F175" s="48">
        <v>18.471800000000002</v>
      </c>
      <c r="G175" s="48">
        <v>18.776399999999999</v>
      </c>
      <c r="H175" s="48">
        <v>17.577500000000001</v>
      </c>
      <c r="I175" s="48">
        <v>17.525700000000001</v>
      </c>
      <c r="J175" s="48">
        <v>17.602</v>
      </c>
      <c r="K175" s="48">
        <v>16.259699999999999</v>
      </c>
      <c r="L175" s="48">
        <v>18.910299999999999</v>
      </c>
      <c r="M175" s="48">
        <v>18.776399999999999</v>
      </c>
      <c r="N175" s="48">
        <v>6.3586</v>
      </c>
      <c r="O175" s="48">
        <v>0</v>
      </c>
      <c r="P175" s="48">
        <v>6.3586</v>
      </c>
      <c r="Q175" s="48">
        <v>7</v>
      </c>
      <c r="R175" s="48">
        <v>5.73</v>
      </c>
      <c r="S175" s="48" t="s">
        <v>270</v>
      </c>
      <c r="T175" s="48">
        <v>6.3586</v>
      </c>
      <c r="U175" s="48">
        <v>0</v>
      </c>
      <c r="V175" s="48">
        <v>6.3586</v>
      </c>
      <c r="W175" s="48">
        <v>7</v>
      </c>
      <c r="X175" s="48">
        <v>5.73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</row>
    <row r="176" spans="1:31" ht="13.8">
      <c r="A176" s="8">
        <v>45566</v>
      </c>
      <c r="B176" s="48">
        <v>18.959900000000001</v>
      </c>
      <c r="C176" s="48">
        <v>18.828499999999998</v>
      </c>
      <c r="D176" s="48">
        <v>18.9834</v>
      </c>
      <c r="E176" s="48">
        <v>16.742999999999999</v>
      </c>
      <c r="F176" s="48">
        <v>20.445499999999999</v>
      </c>
      <c r="G176" s="48">
        <v>19.905200000000001</v>
      </c>
      <c r="H176" s="48">
        <v>19.081299999999999</v>
      </c>
      <c r="I176" s="48">
        <v>18.828499999999998</v>
      </c>
      <c r="J176" s="48">
        <v>19.126899999999999</v>
      </c>
      <c r="K176" s="48">
        <v>17.0442</v>
      </c>
      <c r="L176" s="48">
        <v>20.445499999999999</v>
      </c>
      <c r="M176" s="48">
        <v>19.905200000000001</v>
      </c>
      <c r="N176" s="48">
        <v>7</v>
      </c>
      <c r="O176" s="48">
        <v>0</v>
      </c>
      <c r="P176" s="48">
        <v>7</v>
      </c>
      <c r="Q176" s="48">
        <v>7</v>
      </c>
      <c r="R176" s="48" t="s">
        <v>270</v>
      </c>
      <c r="S176" s="48" t="s">
        <v>270</v>
      </c>
      <c r="T176" s="48">
        <v>7</v>
      </c>
      <c r="U176" s="48">
        <v>0</v>
      </c>
      <c r="V176" s="48">
        <v>7</v>
      </c>
      <c r="W176" s="48">
        <v>7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</row>
    <row r="177" spans="1:31" ht="13.8">
      <c r="A177" s="8">
        <v>45597</v>
      </c>
      <c r="B177" s="48">
        <v>16.630800000000001</v>
      </c>
      <c r="C177" s="48">
        <v>16.939</v>
      </c>
      <c r="D177" s="48">
        <v>16.505199999999999</v>
      </c>
      <c r="E177" s="48">
        <v>15.9312</v>
      </c>
      <c r="F177" s="48">
        <v>17.4057</v>
      </c>
      <c r="G177" s="48">
        <v>0</v>
      </c>
      <c r="H177" s="48">
        <v>16.700700000000001</v>
      </c>
      <c r="I177" s="48">
        <v>16.939</v>
      </c>
      <c r="J177" s="48">
        <v>16.602799999999998</v>
      </c>
      <c r="K177" s="48">
        <v>15.992100000000001</v>
      </c>
      <c r="L177" s="48">
        <v>17.564699999999998</v>
      </c>
      <c r="M177" s="48">
        <v>0</v>
      </c>
      <c r="N177" s="48">
        <v>4.9562999999999997</v>
      </c>
      <c r="O177" s="48">
        <v>0</v>
      </c>
      <c r="P177" s="48">
        <v>4.9562999999999997</v>
      </c>
      <c r="Q177" s="48">
        <v>7</v>
      </c>
      <c r="R177" s="48">
        <v>2.96</v>
      </c>
      <c r="S177" s="48" t="s">
        <v>270</v>
      </c>
      <c r="T177" s="48">
        <v>7</v>
      </c>
      <c r="U177" s="48">
        <v>0</v>
      </c>
      <c r="V177" s="48">
        <v>7</v>
      </c>
      <c r="W177" s="48">
        <v>7</v>
      </c>
      <c r="X177" s="48">
        <v>0</v>
      </c>
      <c r="Y177" s="48">
        <v>0</v>
      </c>
      <c r="Z177" s="48">
        <v>2.96</v>
      </c>
      <c r="AA177" s="48">
        <v>0</v>
      </c>
      <c r="AB177" s="48">
        <v>2.96</v>
      </c>
      <c r="AC177" s="48">
        <v>0</v>
      </c>
      <c r="AD177" s="48">
        <v>2.96</v>
      </c>
      <c r="AE177" s="48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7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131</v>
      </c>
      <c r="B1" s="10"/>
    </row>
    <row r="2" spans="1:19" ht="5.25" customHeight="1"/>
    <row r="3" spans="1:19" ht="28.5" customHeight="1">
      <c r="A3" s="215" t="s">
        <v>108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19" ht="12.75" customHeight="1">
      <c r="A4" s="12" t="s">
        <v>130</v>
      </c>
    </row>
    <row r="5" spans="1:19" ht="12.75" customHeight="1">
      <c r="A5" s="13" t="s">
        <v>53</v>
      </c>
    </row>
    <row r="6" spans="1:19" s="20" customFormat="1" ht="12.75" customHeight="1">
      <c r="A6" s="194" t="s">
        <v>0</v>
      </c>
      <c r="B6" s="246" t="s">
        <v>16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19" s="20" customFormat="1" ht="12.75" customHeight="1">
      <c r="A7" s="195"/>
      <c r="B7" s="247"/>
      <c r="C7" s="245" t="s">
        <v>69</v>
      </c>
      <c r="D7" s="245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</row>
    <row r="8" spans="1:19" s="20" customFormat="1" ht="88.5" customHeight="1">
      <c r="A8" s="196"/>
      <c r="B8" s="248"/>
      <c r="C8" s="245"/>
      <c r="D8" s="245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6"/>
      <c r="B9" s="124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8">
        <v>27.199300000000001</v>
      </c>
      <c r="C11" s="48">
        <v>32.603900000000003</v>
      </c>
      <c r="D11" s="48">
        <v>18.068899999999999</v>
      </c>
      <c r="E11" s="48">
        <v>15.8315</v>
      </c>
      <c r="F11" s="48">
        <v>18.975999999999999</v>
      </c>
      <c r="G11" s="48">
        <v>22.062200000000001</v>
      </c>
      <c r="H11" s="48">
        <v>27.224399999999999</v>
      </c>
      <c r="I11" s="48">
        <v>32.631</v>
      </c>
      <c r="J11" s="48">
        <v>18.093</v>
      </c>
      <c r="K11" s="48">
        <v>15.8315</v>
      </c>
      <c r="L11" s="48">
        <v>18.999199999999998</v>
      </c>
      <c r="M11" s="48">
        <v>22.231400000000001</v>
      </c>
      <c r="N11" s="48">
        <v>20.157900000000001</v>
      </c>
      <c r="O11" s="48">
        <v>25.1967</v>
      </c>
      <c r="P11" s="48">
        <v>11.0047</v>
      </c>
      <c r="Q11" s="48">
        <v>0</v>
      </c>
      <c r="R11" s="48">
        <v>10.6251</v>
      </c>
      <c r="S11" s="48">
        <v>11.206799999999999</v>
      </c>
    </row>
    <row r="12" spans="1:19" ht="15" hidden="1" customHeight="1" outlineLevel="1">
      <c r="A12" s="8">
        <v>40575</v>
      </c>
      <c r="B12" s="48">
        <v>25.819700000000001</v>
      </c>
      <c r="C12" s="48">
        <v>32.890500000000003</v>
      </c>
      <c r="D12" s="48">
        <v>17.251899999999999</v>
      </c>
      <c r="E12" s="48">
        <v>16.802099999999999</v>
      </c>
      <c r="F12" s="48">
        <v>18.2089</v>
      </c>
      <c r="G12" s="48">
        <v>16.5517</v>
      </c>
      <c r="H12" s="48">
        <v>26.67</v>
      </c>
      <c r="I12" s="48">
        <v>32.928400000000003</v>
      </c>
      <c r="J12" s="48">
        <v>18.090800000000002</v>
      </c>
      <c r="K12" s="48">
        <v>16.802099999999999</v>
      </c>
      <c r="L12" s="48">
        <v>18.245100000000001</v>
      </c>
      <c r="M12" s="48">
        <v>23.445799999999998</v>
      </c>
      <c r="N12" s="48">
        <v>11.2813</v>
      </c>
      <c r="O12" s="48">
        <v>19.9879</v>
      </c>
      <c r="P12" s="48">
        <v>11.020899999999999</v>
      </c>
      <c r="Q12" s="48">
        <v>0</v>
      </c>
      <c r="R12" s="48">
        <v>11.532400000000001</v>
      </c>
      <c r="S12" s="48">
        <v>11.012499999999999</v>
      </c>
    </row>
    <row r="13" spans="1:19" ht="15" hidden="1" customHeight="1" outlineLevel="1">
      <c r="A13" s="8">
        <v>40603</v>
      </c>
      <c r="B13" s="48">
        <v>28.6511</v>
      </c>
      <c r="C13" s="48">
        <v>32.9861</v>
      </c>
      <c r="D13" s="48">
        <v>21.5961</v>
      </c>
      <c r="E13" s="48">
        <v>22.621099999999998</v>
      </c>
      <c r="F13" s="48">
        <v>23.086500000000001</v>
      </c>
      <c r="G13" s="48">
        <v>15.009</v>
      </c>
      <c r="H13" s="48">
        <v>29.327500000000001</v>
      </c>
      <c r="I13" s="48">
        <v>33.1051</v>
      </c>
      <c r="J13" s="48">
        <v>22.851299999999998</v>
      </c>
      <c r="K13" s="48">
        <v>22.621099999999998</v>
      </c>
      <c r="L13" s="48">
        <v>23.096699999999998</v>
      </c>
      <c r="M13" s="48">
        <v>22.228899999999999</v>
      </c>
      <c r="N13" s="48">
        <v>5.3920000000000003</v>
      </c>
      <c r="O13" s="48">
        <v>20.081499999999998</v>
      </c>
      <c r="P13" s="48">
        <v>1.7132000000000001</v>
      </c>
      <c r="Q13" s="48">
        <v>0</v>
      </c>
      <c r="R13" s="48">
        <v>11.3362</v>
      </c>
      <c r="S13" s="48">
        <v>1.6358999999999999</v>
      </c>
    </row>
    <row r="14" spans="1:19" ht="15" hidden="1" customHeight="1" outlineLevel="1">
      <c r="A14" s="8">
        <v>40634</v>
      </c>
      <c r="B14" s="48">
        <v>31.022200000000002</v>
      </c>
      <c r="C14" s="48">
        <v>34.251199999999997</v>
      </c>
      <c r="D14" s="48">
        <v>22.287299999999998</v>
      </c>
      <c r="E14" s="48">
        <v>23.7075</v>
      </c>
      <c r="F14" s="48">
        <v>22.355399999999999</v>
      </c>
      <c r="G14" s="48">
        <v>20.421199999999999</v>
      </c>
      <c r="H14" s="48">
        <v>31.223400000000002</v>
      </c>
      <c r="I14" s="48">
        <v>34.287999999999997</v>
      </c>
      <c r="J14" s="48">
        <v>22.670100000000001</v>
      </c>
      <c r="K14" s="48">
        <v>23.901299999999999</v>
      </c>
      <c r="L14" s="48">
        <v>22.398700000000002</v>
      </c>
      <c r="M14" s="48">
        <v>21.858000000000001</v>
      </c>
      <c r="N14" s="48">
        <v>12.7224</v>
      </c>
      <c r="O14" s="48">
        <v>20.090299999999999</v>
      </c>
      <c r="P14" s="48">
        <v>11.1706</v>
      </c>
      <c r="Q14" s="48">
        <v>7.2601000000000004</v>
      </c>
      <c r="R14" s="48">
        <v>11.515700000000001</v>
      </c>
      <c r="S14" s="48">
        <v>11.5307</v>
      </c>
    </row>
    <row r="15" spans="1:19" ht="15" hidden="1" customHeight="1" outlineLevel="1">
      <c r="A15" s="8">
        <v>40664</v>
      </c>
      <c r="B15" s="48">
        <v>31.642399999999999</v>
      </c>
      <c r="C15" s="48">
        <v>34.285600000000002</v>
      </c>
      <c r="D15" s="48">
        <v>23.245999999999999</v>
      </c>
      <c r="E15" s="48">
        <v>20.9818</v>
      </c>
      <c r="F15" s="48">
        <v>25.617999999999999</v>
      </c>
      <c r="G15" s="48">
        <v>21.880400000000002</v>
      </c>
      <c r="H15" s="48">
        <v>31.6831</v>
      </c>
      <c r="I15" s="48">
        <v>34.303400000000003</v>
      </c>
      <c r="J15" s="48">
        <v>23.315200000000001</v>
      </c>
      <c r="K15" s="48">
        <v>20.9818</v>
      </c>
      <c r="L15" s="48">
        <v>25.668500000000002</v>
      </c>
      <c r="M15" s="48">
        <v>22.086200000000002</v>
      </c>
      <c r="N15" s="48">
        <v>15.5489</v>
      </c>
      <c r="O15" s="48">
        <v>20.177199999999999</v>
      </c>
      <c r="P15" s="48">
        <v>12.7212</v>
      </c>
      <c r="Q15" s="48">
        <v>0</v>
      </c>
      <c r="R15" s="48">
        <v>12.240600000000001</v>
      </c>
      <c r="S15" s="48">
        <v>12.8871</v>
      </c>
    </row>
    <row r="16" spans="1:19" ht="15" hidden="1" customHeight="1" outlineLevel="1">
      <c r="A16" s="8">
        <v>40695</v>
      </c>
      <c r="B16" s="48">
        <v>31.4054</v>
      </c>
      <c r="C16" s="48">
        <v>34.336599999999997</v>
      </c>
      <c r="D16" s="48">
        <v>23.483599999999999</v>
      </c>
      <c r="E16" s="48">
        <v>23.038</v>
      </c>
      <c r="F16" s="48">
        <v>24.267199999999999</v>
      </c>
      <c r="G16" s="48">
        <v>22.366199999999999</v>
      </c>
      <c r="H16" s="48">
        <v>31.4834</v>
      </c>
      <c r="I16" s="48">
        <v>34.344700000000003</v>
      </c>
      <c r="J16" s="48">
        <v>23.6631</v>
      </c>
      <c r="K16" s="48">
        <v>23.0382</v>
      </c>
      <c r="L16" s="48">
        <v>24.614799999999999</v>
      </c>
      <c r="M16" s="48">
        <v>22.424600000000002</v>
      </c>
      <c r="N16" s="48">
        <v>9.7876999999999992</v>
      </c>
      <c r="O16" s="48">
        <v>20.235099999999999</v>
      </c>
      <c r="P16" s="48">
        <v>8.4236000000000004</v>
      </c>
      <c r="Q16" s="48">
        <v>10</v>
      </c>
      <c r="R16" s="48">
        <v>7.8178999999999998</v>
      </c>
      <c r="S16" s="48">
        <v>12.643700000000001</v>
      </c>
    </row>
    <row r="17" spans="1:19" ht="15" hidden="1" customHeight="1" outlineLevel="1">
      <c r="A17" s="8">
        <v>40725</v>
      </c>
      <c r="B17" s="48">
        <v>29.744499999999999</v>
      </c>
      <c r="C17" s="48">
        <v>34.287199999999999</v>
      </c>
      <c r="D17" s="48">
        <v>21.793099999999999</v>
      </c>
      <c r="E17" s="48">
        <v>20.8139</v>
      </c>
      <c r="F17" s="48">
        <v>22.379000000000001</v>
      </c>
      <c r="G17" s="48">
        <v>21.1252</v>
      </c>
      <c r="H17" s="48">
        <v>29.826499999999999</v>
      </c>
      <c r="I17" s="48">
        <v>34.297899999999998</v>
      </c>
      <c r="J17" s="48">
        <v>21.907800000000002</v>
      </c>
      <c r="K17" s="48">
        <v>20.8139</v>
      </c>
      <c r="L17" s="48">
        <v>22.392800000000001</v>
      </c>
      <c r="M17" s="48">
        <v>21.735700000000001</v>
      </c>
      <c r="N17" s="48">
        <v>13.5367</v>
      </c>
      <c r="O17" s="48">
        <v>21.009399999999999</v>
      </c>
      <c r="P17" s="48">
        <v>12.690899999999999</v>
      </c>
      <c r="Q17" s="48">
        <v>10</v>
      </c>
      <c r="R17" s="48">
        <v>13.629899999999999</v>
      </c>
      <c r="S17" s="48">
        <v>12.6149</v>
      </c>
    </row>
    <row r="18" spans="1:19" ht="15" hidden="1" customHeight="1" outlineLevel="1">
      <c r="A18" s="8">
        <v>40756</v>
      </c>
      <c r="B18" s="48">
        <v>28.157</v>
      </c>
      <c r="C18" s="48">
        <v>33.0473</v>
      </c>
      <c r="D18" s="48">
        <v>22.276499999999999</v>
      </c>
      <c r="E18" s="48">
        <v>20.191500000000001</v>
      </c>
      <c r="F18" s="48">
        <v>24.593900000000001</v>
      </c>
      <c r="G18" s="48">
        <v>21.099799999999998</v>
      </c>
      <c r="H18" s="48">
        <v>28.198</v>
      </c>
      <c r="I18" s="48">
        <v>33.0715</v>
      </c>
      <c r="J18" s="48">
        <v>22.322099999999999</v>
      </c>
      <c r="K18" s="48">
        <v>20.191500000000001</v>
      </c>
      <c r="L18" s="48">
        <v>24.6187</v>
      </c>
      <c r="M18" s="48">
        <v>21.234200000000001</v>
      </c>
      <c r="N18" s="48">
        <v>15.0082</v>
      </c>
      <c r="O18" s="48">
        <v>20.3964</v>
      </c>
      <c r="P18" s="48">
        <v>12.2911</v>
      </c>
      <c r="Q18" s="48">
        <v>10</v>
      </c>
      <c r="R18" s="48">
        <v>12.3855</v>
      </c>
      <c r="S18" s="48">
        <v>12.27</v>
      </c>
    </row>
    <row r="19" spans="1:19" ht="15" hidden="1" customHeight="1" outlineLevel="1">
      <c r="A19" s="8">
        <v>40787</v>
      </c>
      <c r="B19" s="48">
        <v>26.303899999999999</v>
      </c>
      <c r="C19" s="48">
        <v>31.231400000000001</v>
      </c>
      <c r="D19" s="48">
        <v>22.3767</v>
      </c>
      <c r="E19" s="48">
        <v>21.528400000000001</v>
      </c>
      <c r="F19" s="48">
        <v>25.167999999999999</v>
      </c>
      <c r="G19" s="48">
        <v>18.849499999999999</v>
      </c>
      <c r="H19" s="48">
        <v>27.037700000000001</v>
      </c>
      <c r="I19" s="48">
        <v>31.2516</v>
      </c>
      <c r="J19" s="48">
        <v>23.376799999999999</v>
      </c>
      <c r="K19" s="48">
        <v>21.528500000000001</v>
      </c>
      <c r="L19" s="48">
        <v>26.1648</v>
      </c>
      <c r="M19" s="48">
        <v>20.5303</v>
      </c>
      <c r="N19" s="48">
        <v>11.6648</v>
      </c>
      <c r="O19" s="48">
        <v>20.3614</v>
      </c>
      <c r="P19" s="48">
        <v>11.5122</v>
      </c>
      <c r="Q19" s="48">
        <v>10</v>
      </c>
      <c r="R19" s="48">
        <v>12.337199999999999</v>
      </c>
      <c r="S19" s="48">
        <v>10.996700000000001</v>
      </c>
    </row>
    <row r="20" spans="1:19" ht="15" hidden="1" customHeight="1" outlineLevel="1">
      <c r="A20" s="8">
        <v>40817</v>
      </c>
      <c r="B20" s="48">
        <v>24.380099999999999</v>
      </c>
      <c r="C20" s="48">
        <v>31.642499999999998</v>
      </c>
      <c r="D20" s="48">
        <v>19.4831</v>
      </c>
      <c r="E20" s="48">
        <v>15.084199999999999</v>
      </c>
      <c r="F20" s="48">
        <v>25.831499999999998</v>
      </c>
      <c r="G20" s="48">
        <v>20.4191</v>
      </c>
      <c r="H20" s="48">
        <v>27.493200000000002</v>
      </c>
      <c r="I20" s="48">
        <v>31.6647</v>
      </c>
      <c r="J20" s="48">
        <v>23.5092</v>
      </c>
      <c r="K20" s="48">
        <v>22.0563</v>
      </c>
      <c r="L20" s="48">
        <v>25.8734</v>
      </c>
      <c r="M20" s="48">
        <v>21.362400000000001</v>
      </c>
      <c r="N20" s="48">
        <v>9.9224999999999994</v>
      </c>
      <c r="O20" s="48">
        <v>20.105399999999999</v>
      </c>
      <c r="P20" s="48">
        <v>9.8778000000000006</v>
      </c>
      <c r="Q20" s="48">
        <v>9.75</v>
      </c>
      <c r="R20" s="48">
        <v>14.0875</v>
      </c>
      <c r="S20" s="48">
        <v>11.397600000000001</v>
      </c>
    </row>
    <row r="21" spans="1:19" ht="15" hidden="1" customHeight="1" outlineLevel="1">
      <c r="A21" s="8">
        <v>40848</v>
      </c>
      <c r="B21" s="48">
        <v>25.235700000000001</v>
      </c>
      <c r="C21" s="48">
        <v>31.456700000000001</v>
      </c>
      <c r="D21" s="48">
        <v>20.332799999999999</v>
      </c>
      <c r="E21" s="48">
        <v>18.546099999999999</v>
      </c>
      <c r="F21" s="48">
        <v>23.465499999999999</v>
      </c>
      <c r="G21" s="48">
        <v>17.675699999999999</v>
      </c>
      <c r="H21" s="48">
        <v>25.966000000000001</v>
      </c>
      <c r="I21" s="48">
        <v>31.468900000000001</v>
      </c>
      <c r="J21" s="48">
        <v>21.254799999999999</v>
      </c>
      <c r="K21" s="48">
        <v>20.412099999999999</v>
      </c>
      <c r="L21" s="48">
        <v>23.475899999999999</v>
      </c>
      <c r="M21" s="48">
        <v>17.697700000000001</v>
      </c>
      <c r="N21" s="48">
        <v>9.9437999999999995</v>
      </c>
      <c r="O21" s="48">
        <v>21.351700000000001</v>
      </c>
      <c r="P21" s="48">
        <v>9.8095999999999997</v>
      </c>
      <c r="Q21" s="48">
        <v>9.75</v>
      </c>
      <c r="R21" s="48">
        <v>12.2727</v>
      </c>
      <c r="S21" s="48">
        <v>13.9666</v>
      </c>
    </row>
    <row r="22" spans="1:19" ht="15" hidden="1" customHeight="1" outlineLevel="1">
      <c r="A22" s="8">
        <v>40878</v>
      </c>
      <c r="B22" s="48">
        <v>27.040099999999999</v>
      </c>
      <c r="C22" s="48">
        <v>32.1111</v>
      </c>
      <c r="D22" s="48">
        <v>21.698399999999999</v>
      </c>
      <c r="E22" s="48">
        <v>20.8169</v>
      </c>
      <c r="F22" s="48">
        <v>25.069199999999999</v>
      </c>
      <c r="G22" s="48">
        <v>17.588799999999999</v>
      </c>
      <c r="H22" s="48">
        <v>27.925699999999999</v>
      </c>
      <c r="I22" s="48">
        <v>32.117899999999999</v>
      </c>
      <c r="J22" s="48">
        <v>23.017399999999999</v>
      </c>
      <c r="K22" s="48">
        <v>24.791399999999999</v>
      </c>
      <c r="L22" s="48">
        <v>25.073399999999999</v>
      </c>
      <c r="M22" s="48">
        <v>17.839200000000002</v>
      </c>
      <c r="N22" s="48">
        <v>10.005800000000001</v>
      </c>
      <c r="O22" s="48">
        <v>20.8324</v>
      </c>
      <c r="P22" s="48">
        <v>9.9377999999999993</v>
      </c>
      <c r="Q22" s="48">
        <v>9.75</v>
      </c>
      <c r="R22" s="48">
        <v>12.0433</v>
      </c>
      <c r="S22" s="48">
        <v>11.5726</v>
      </c>
    </row>
    <row r="23" spans="1:19" ht="15" hidden="1" customHeight="1" outlineLevel="1">
      <c r="A23" s="8">
        <v>40909</v>
      </c>
      <c r="B23" s="48">
        <v>29.4968</v>
      </c>
      <c r="C23" s="48">
        <v>32.849299999999999</v>
      </c>
      <c r="D23" s="48">
        <v>23.7197</v>
      </c>
      <c r="E23" s="48">
        <v>21.2059</v>
      </c>
      <c r="F23" s="48">
        <v>26.912700000000001</v>
      </c>
      <c r="G23" s="48">
        <v>20.1937</v>
      </c>
      <c r="H23" s="48">
        <v>29.511500000000002</v>
      </c>
      <c r="I23" s="48">
        <v>32.854199999999999</v>
      </c>
      <c r="J23" s="48">
        <v>23.743400000000001</v>
      </c>
      <c r="K23" s="48">
        <v>21.2059</v>
      </c>
      <c r="L23" s="48">
        <v>26.931000000000001</v>
      </c>
      <c r="M23" s="48">
        <v>20.273</v>
      </c>
      <c r="N23" s="48">
        <v>14.4894</v>
      </c>
      <c r="O23" s="48">
        <v>22.3489</v>
      </c>
      <c r="P23" s="48">
        <v>11.1053</v>
      </c>
      <c r="Q23" s="48">
        <v>0</v>
      </c>
      <c r="R23" s="48">
        <v>10.722099999999999</v>
      </c>
      <c r="S23" s="48">
        <v>11.2559</v>
      </c>
    </row>
    <row r="24" spans="1:19" ht="15" hidden="1" customHeight="1" outlineLevel="1">
      <c r="A24" s="8">
        <v>40940</v>
      </c>
      <c r="B24" s="48">
        <v>27.122</v>
      </c>
      <c r="C24" s="48">
        <v>29.940300000000001</v>
      </c>
      <c r="D24" s="48">
        <v>25.145600000000002</v>
      </c>
      <c r="E24" s="48">
        <v>21.825399999999998</v>
      </c>
      <c r="F24" s="48">
        <v>28.203399999999998</v>
      </c>
      <c r="G24" s="48">
        <v>24.911200000000001</v>
      </c>
      <c r="H24" s="48">
        <v>27.3569</v>
      </c>
      <c r="I24" s="48">
        <v>29.950299999999999</v>
      </c>
      <c r="J24" s="48">
        <v>25.478200000000001</v>
      </c>
      <c r="K24" s="48">
        <v>22.036899999999999</v>
      </c>
      <c r="L24" s="48">
        <v>28.402899999999999</v>
      </c>
      <c r="M24" s="48">
        <v>25.7638</v>
      </c>
      <c r="N24" s="48">
        <v>15.563499999999999</v>
      </c>
      <c r="O24" s="48">
        <v>21.316700000000001</v>
      </c>
      <c r="P24" s="48">
        <v>15.4223</v>
      </c>
      <c r="Q24" s="48">
        <v>9.75</v>
      </c>
      <c r="R24" s="48">
        <v>17.2349</v>
      </c>
      <c r="S24" s="48">
        <v>16.616299999999999</v>
      </c>
    </row>
    <row r="25" spans="1:19" ht="15" hidden="1" customHeight="1" outlineLevel="1">
      <c r="A25" s="8">
        <v>40969</v>
      </c>
      <c r="B25" s="48">
        <v>25.610299999999999</v>
      </c>
      <c r="C25" s="48">
        <v>29.769300000000001</v>
      </c>
      <c r="D25" s="48">
        <v>22.768599999999999</v>
      </c>
      <c r="E25" s="48">
        <v>21.812200000000001</v>
      </c>
      <c r="F25" s="48">
        <v>22.8355</v>
      </c>
      <c r="G25" s="48">
        <v>24.0428</v>
      </c>
      <c r="H25" s="48">
        <v>25.648399999999999</v>
      </c>
      <c r="I25" s="48">
        <v>29.770700000000001</v>
      </c>
      <c r="J25" s="48">
        <v>22.820499999999999</v>
      </c>
      <c r="K25" s="48">
        <v>21.989699999999999</v>
      </c>
      <c r="L25" s="48">
        <v>22.838100000000001</v>
      </c>
      <c r="M25" s="48">
        <v>24.099</v>
      </c>
      <c r="N25" s="48">
        <v>10.909000000000001</v>
      </c>
      <c r="O25" s="48">
        <v>23.427299999999999</v>
      </c>
      <c r="P25" s="48">
        <v>10.4635</v>
      </c>
      <c r="Q25" s="48">
        <v>9.75</v>
      </c>
      <c r="R25" s="48">
        <v>14.2318</v>
      </c>
      <c r="S25" s="48">
        <v>12.844099999999999</v>
      </c>
    </row>
    <row r="26" spans="1:19" ht="15" hidden="1" customHeight="1" outlineLevel="1">
      <c r="A26" s="8">
        <v>41000</v>
      </c>
      <c r="B26" s="48">
        <v>27.816099999999999</v>
      </c>
      <c r="C26" s="48">
        <v>30.1906</v>
      </c>
      <c r="D26" s="48">
        <v>25.147600000000001</v>
      </c>
      <c r="E26" s="48">
        <v>23.316800000000001</v>
      </c>
      <c r="F26" s="48">
        <v>27.091100000000001</v>
      </c>
      <c r="G26" s="48">
        <v>21.886900000000001</v>
      </c>
      <c r="H26" s="48">
        <v>28.046800000000001</v>
      </c>
      <c r="I26" s="48">
        <v>30.190999999999999</v>
      </c>
      <c r="J26" s="48">
        <v>25.572900000000001</v>
      </c>
      <c r="K26" s="48">
        <v>23.574200000000001</v>
      </c>
      <c r="L26" s="48">
        <v>27.4177</v>
      </c>
      <c r="M26" s="48">
        <v>22.704799999999999</v>
      </c>
      <c r="N26" s="48">
        <v>9.3046000000000006</v>
      </c>
      <c r="O26" s="48">
        <v>26.523299999999999</v>
      </c>
      <c r="P26" s="48">
        <v>9.2306000000000008</v>
      </c>
      <c r="Q26" s="48">
        <v>9.75</v>
      </c>
      <c r="R26" s="48">
        <v>1.4181999999999999</v>
      </c>
      <c r="S26" s="48">
        <v>12.924799999999999</v>
      </c>
    </row>
    <row r="27" spans="1:19" ht="15" hidden="1" customHeight="1" outlineLevel="1">
      <c r="A27" s="8">
        <v>41030</v>
      </c>
      <c r="B27" s="48">
        <v>28.2409</v>
      </c>
      <c r="C27" s="48">
        <v>31.447600000000001</v>
      </c>
      <c r="D27" s="48">
        <v>25.099799999999998</v>
      </c>
      <c r="E27" s="48">
        <v>22.964500000000001</v>
      </c>
      <c r="F27" s="48">
        <v>26.549800000000001</v>
      </c>
      <c r="G27" s="48">
        <v>24.505299999999998</v>
      </c>
      <c r="H27" s="48">
        <v>28.293600000000001</v>
      </c>
      <c r="I27" s="48">
        <v>31.477799999999998</v>
      </c>
      <c r="J27" s="48">
        <v>25.161899999999999</v>
      </c>
      <c r="K27" s="48">
        <v>22.964500000000001</v>
      </c>
      <c r="L27" s="48">
        <v>26.564299999999999</v>
      </c>
      <c r="M27" s="48">
        <v>24.7285</v>
      </c>
      <c r="N27" s="48">
        <v>15.2928</v>
      </c>
      <c r="O27" s="48">
        <v>16.531400000000001</v>
      </c>
      <c r="P27" s="48">
        <v>14.888199999999999</v>
      </c>
      <c r="Q27" s="48">
        <v>0</v>
      </c>
      <c r="R27" s="48">
        <v>15.706099999999999</v>
      </c>
      <c r="S27" s="48">
        <v>14.7883</v>
      </c>
    </row>
    <row r="28" spans="1:19" ht="15" hidden="1" customHeight="1" outlineLevel="1">
      <c r="A28" s="8">
        <v>41061</v>
      </c>
      <c r="B28" s="48">
        <v>27.695900000000002</v>
      </c>
      <c r="C28" s="48">
        <v>31.008299999999998</v>
      </c>
      <c r="D28" s="48">
        <v>25.260400000000001</v>
      </c>
      <c r="E28" s="48">
        <v>22.5501</v>
      </c>
      <c r="F28" s="48">
        <v>25.854399999999998</v>
      </c>
      <c r="G28" s="48">
        <v>26.840399999999999</v>
      </c>
      <c r="H28" s="48">
        <v>27.781099999999999</v>
      </c>
      <c r="I28" s="48">
        <v>31.018799999999999</v>
      </c>
      <c r="J28" s="48">
        <v>25.377199999999998</v>
      </c>
      <c r="K28" s="48">
        <v>22.5501</v>
      </c>
      <c r="L28" s="48">
        <v>26.027799999999999</v>
      </c>
      <c r="M28" s="48">
        <v>26.988900000000001</v>
      </c>
      <c r="N28" s="48">
        <v>14.8866</v>
      </c>
      <c r="O28" s="48">
        <v>20.8048</v>
      </c>
      <c r="P28" s="48">
        <v>14.4665</v>
      </c>
      <c r="Q28" s="48">
        <v>0</v>
      </c>
      <c r="R28" s="48">
        <v>14.6127</v>
      </c>
      <c r="S28" s="48">
        <v>13.9611</v>
      </c>
    </row>
    <row r="29" spans="1:19" ht="15" hidden="1" customHeight="1" outlineLevel="1">
      <c r="A29" s="8">
        <v>41091</v>
      </c>
      <c r="B29" s="48">
        <v>27.798400000000001</v>
      </c>
      <c r="C29" s="48">
        <v>30.4498</v>
      </c>
      <c r="D29" s="48">
        <v>25.691299999999998</v>
      </c>
      <c r="E29" s="48">
        <v>23.786899999999999</v>
      </c>
      <c r="F29" s="48">
        <v>27.2498</v>
      </c>
      <c r="G29" s="48">
        <v>23.797699999999999</v>
      </c>
      <c r="H29" s="48">
        <v>27.933399999999999</v>
      </c>
      <c r="I29" s="48">
        <v>30.486499999999999</v>
      </c>
      <c r="J29" s="48">
        <v>25.8828</v>
      </c>
      <c r="K29" s="48">
        <v>23.949300000000001</v>
      </c>
      <c r="L29" s="48">
        <v>27.253799999999998</v>
      </c>
      <c r="M29" s="48">
        <v>24.396899999999999</v>
      </c>
      <c r="N29" s="48">
        <v>13.6637</v>
      </c>
      <c r="O29" s="48">
        <v>20.286000000000001</v>
      </c>
      <c r="P29" s="48">
        <v>12.3203</v>
      </c>
      <c r="Q29" s="48">
        <v>9.75</v>
      </c>
      <c r="R29" s="48">
        <v>13.678800000000001</v>
      </c>
      <c r="S29" s="48">
        <v>12.912599999999999</v>
      </c>
    </row>
    <row r="30" spans="1:19" ht="15" hidden="1" customHeight="1" outlineLevel="1">
      <c r="A30" s="8">
        <v>41122</v>
      </c>
      <c r="B30" s="48">
        <v>28.178100000000001</v>
      </c>
      <c r="C30" s="48">
        <v>31.584199999999999</v>
      </c>
      <c r="D30" s="48">
        <v>24.651199999999999</v>
      </c>
      <c r="E30" s="48">
        <v>21.4328</v>
      </c>
      <c r="F30" s="48">
        <v>27.258800000000001</v>
      </c>
      <c r="G30" s="48">
        <v>22.8841</v>
      </c>
      <c r="H30" s="48">
        <v>28.211500000000001</v>
      </c>
      <c r="I30" s="48">
        <v>31.5901</v>
      </c>
      <c r="J30" s="48">
        <v>24.699000000000002</v>
      </c>
      <c r="K30" s="48">
        <v>21.4328</v>
      </c>
      <c r="L30" s="48">
        <v>27.2654</v>
      </c>
      <c r="M30" s="48">
        <v>23.0548</v>
      </c>
      <c r="N30" s="48">
        <v>15.045400000000001</v>
      </c>
      <c r="O30" s="48">
        <v>21.3142</v>
      </c>
      <c r="P30" s="48">
        <v>14.239800000000001</v>
      </c>
      <c r="Q30" s="48">
        <v>0</v>
      </c>
      <c r="R30" s="48">
        <v>15.5441</v>
      </c>
      <c r="S30" s="48">
        <v>14.1547</v>
      </c>
    </row>
    <row r="31" spans="1:19" ht="15" hidden="1" customHeight="1" outlineLevel="1">
      <c r="A31" s="8">
        <v>41153</v>
      </c>
      <c r="B31" s="48">
        <v>27.9483</v>
      </c>
      <c r="C31" s="48">
        <v>30.3352</v>
      </c>
      <c r="D31" s="48">
        <v>25.6829</v>
      </c>
      <c r="E31" s="48">
        <v>24.928899999999999</v>
      </c>
      <c r="F31" s="48">
        <v>28.2287</v>
      </c>
      <c r="G31" s="48">
        <v>18.973400000000002</v>
      </c>
      <c r="H31" s="48">
        <v>27.979399999999998</v>
      </c>
      <c r="I31" s="48">
        <v>30.3386</v>
      </c>
      <c r="J31" s="48">
        <v>25.732299999999999</v>
      </c>
      <c r="K31" s="48">
        <v>24.928899999999999</v>
      </c>
      <c r="L31" s="48">
        <v>28.231100000000001</v>
      </c>
      <c r="M31" s="48">
        <v>19.1066</v>
      </c>
      <c r="N31" s="48">
        <v>13.998699999999999</v>
      </c>
      <c r="O31" s="48">
        <v>22.113099999999999</v>
      </c>
      <c r="P31" s="48">
        <v>13.1882</v>
      </c>
      <c r="Q31" s="48">
        <v>0</v>
      </c>
      <c r="R31" s="48">
        <v>17.151399999999999</v>
      </c>
      <c r="S31" s="48">
        <v>13.0707</v>
      </c>
    </row>
    <row r="32" spans="1:19" ht="15" hidden="1" customHeight="1" outlineLevel="1">
      <c r="A32" s="8">
        <v>41183</v>
      </c>
      <c r="B32" s="48">
        <v>27.520199999999999</v>
      </c>
      <c r="C32" s="48">
        <v>30.4558</v>
      </c>
      <c r="D32" s="48">
        <v>24.819199999999999</v>
      </c>
      <c r="E32" s="48">
        <v>21.985800000000001</v>
      </c>
      <c r="F32" s="48">
        <v>28.642099999999999</v>
      </c>
      <c r="G32" s="48">
        <v>19.171500000000002</v>
      </c>
      <c r="H32" s="48">
        <v>27.9651</v>
      </c>
      <c r="I32" s="48">
        <v>30.455300000000001</v>
      </c>
      <c r="J32" s="48">
        <v>25.504200000000001</v>
      </c>
      <c r="K32" s="48">
        <v>21.985800000000001</v>
      </c>
      <c r="L32" s="48">
        <v>28.642099999999999</v>
      </c>
      <c r="M32" s="48">
        <v>20.839700000000001</v>
      </c>
      <c r="N32" s="48">
        <v>15.5915</v>
      </c>
      <c r="O32" s="48">
        <v>40.123600000000003</v>
      </c>
      <c r="P32" s="48">
        <v>15.575799999999999</v>
      </c>
      <c r="Q32" s="48">
        <v>0</v>
      </c>
      <c r="R32" s="48">
        <v>0</v>
      </c>
      <c r="S32" s="48">
        <v>15.575799999999999</v>
      </c>
    </row>
    <row r="33" spans="1:19" ht="15" hidden="1" customHeight="1" outlineLevel="1">
      <c r="A33" s="8">
        <v>41214</v>
      </c>
      <c r="B33" s="48">
        <v>29.152000000000001</v>
      </c>
      <c r="C33" s="48">
        <v>31.040900000000001</v>
      </c>
      <c r="D33" s="48">
        <v>27.529199999999999</v>
      </c>
      <c r="E33" s="48">
        <v>25.2623</v>
      </c>
      <c r="F33" s="48">
        <v>30.23</v>
      </c>
      <c r="G33" s="48">
        <v>25.0884</v>
      </c>
      <c r="H33" s="48">
        <v>29.155000000000001</v>
      </c>
      <c r="I33" s="48">
        <v>31.0411</v>
      </c>
      <c r="J33" s="48">
        <v>27.533999999999999</v>
      </c>
      <c r="K33" s="48">
        <v>25.2623</v>
      </c>
      <c r="L33" s="48">
        <v>30.23</v>
      </c>
      <c r="M33" s="48">
        <v>25.110600000000002</v>
      </c>
      <c r="N33" s="48">
        <v>13.754200000000001</v>
      </c>
      <c r="O33" s="48">
        <v>11.468500000000001</v>
      </c>
      <c r="P33" s="48">
        <v>13.8</v>
      </c>
      <c r="Q33" s="48">
        <v>0</v>
      </c>
      <c r="R33" s="48">
        <v>0</v>
      </c>
      <c r="S33" s="48">
        <v>13.8</v>
      </c>
    </row>
    <row r="34" spans="1:19" ht="15" hidden="1" customHeight="1" outlineLevel="1">
      <c r="A34" s="8">
        <v>41244</v>
      </c>
      <c r="B34" s="48">
        <v>34.716000000000001</v>
      </c>
      <c r="C34" s="48">
        <v>35.496000000000002</v>
      </c>
      <c r="D34" s="48">
        <v>27.277799999999999</v>
      </c>
      <c r="E34" s="48">
        <v>23.0654</v>
      </c>
      <c r="F34" s="48">
        <v>31.0578</v>
      </c>
      <c r="G34" s="48">
        <v>21.9727</v>
      </c>
      <c r="H34" s="48">
        <v>34.716000000000001</v>
      </c>
      <c r="I34" s="48">
        <v>35.496000000000002</v>
      </c>
      <c r="J34" s="48">
        <v>27.277799999999999</v>
      </c>
      <c r="K34" s="48">
        <v>23.0654</v>
      </c>
      <c r="L34" s="48">
        <v>31.0578</v>
      </c>
      <c r="M34" s="48">
        <v>21.9727</v>
      </c>
      <c r="N34" s="48">
        <v>1.3926000000000001</v>
      </c>
      <c r="O34" s="48">
        <v>1.3926000000000001</v>
      </c>
      <c r="P34" s="48">
        <v>0</v>
      </c>
      <c r="Q34" s="48">
        <v>0</v>
      </c>
      <c r="R34" s="48">
        <v>0</v>
      </c>
      <c r="S34" s="48" t="s">
        <v>270</v>
      </c>
    </row>
    <row r="35" spans="1:19" ht="15" hidden="1" customHeight="1" outlineLevel="1">
      <c r="A35" s="8">
        <v>41275</v>
      </c>
      <c r="B35" s="48">
        <v>29.834499999999998</v>
      </c>
      <c r="C35" s="48">
        <v>30.995699999999999</v>
      </c>
      <c r="D35" s="48">
        <v>28.343299999999999</v>
      </c>
      <c r="E35" s="48">
        <v>25.588699999999999</v>
      </c>
      <c r="F35" s="48">
        <v>30.144400000000001</v>
      </c>
      <c r="G35" s="48">
        <v>25.1812</v>
      </c>
      <c r="H35" s="48">
        <v>30.0305</v>
      </c>
      <c r="I35" s="48">
        <v>30.995799999999999</v>
      </c>
      <c r="J35" s="48">
        <v>28.763999999999999</v>
      </c>
      <c r="K35" s="48">
        <v>25.588699999999999</v>
      </c>
      <c r="L35" s="48">
        <v>30.144400000000001</v>
      </c>
      <c r="M35" s="48">
        <v>29.400700000000001</v>
      </c>
      <c r="N35" s="48">
        <v>9.01</v>
      </c>
      <c r="O35" s="48">
        <v>26.5413</v>
      </c>
      <c r="P35" s="48">
        <v>8.9923000000000002</v>
      </c>
      <c r="Q35" s="48">
        <v>0</v>
      </c>
      <c r="R35" s="48">
        <v>0</v>
      </c>
      <c r="S35" s="48">
        <v>8.9923000000000002</v>
      </c>
    </row>
    <row r="36" spans="1:19" ht="15" hidden="1" customHeight="1" outlineLevel="1">
      <c r="A36" s="8">
        <v>41306</v>
      </c>
      <c r="B36" s="48">
        <v>29.256</v>
      </c>
      <c r="C36" s="48">
        <v>29.638300000000001</v>
      </c>
      <c r="D36" s="48">
        <v>28.8279</v>
      </c>
      <c r="E36" s="48">
        <v>24.569099999999999</v>
      </c>
      <c r="F36" s="48">
        <v>30.158200000000001</v>
      </c>
      <c r="G36" s="48">
        <v>28.377400000000002</v>
      </c>
      <c r="H36" s="48">
        <v>29.272400000000001</v>
      </c>
      <c r="I36" s="48">
        <v>29.638400000000001</v>
      </c>
      <c r="J36" s="48">
        <v>28.861699999999999</v>
      </c>
      <c r="K36" s="48">
        <v>24.569099999999999</v>
      </c>
      <c r="L36" s="48">
        <v>30.158200000000001</v>
      </c>
      <c r="M36" s="48">
        <v>28.642299999999999</v>
      </c>
      <c r="N36" s="48">
        <v>12.850099999999999</v>
      </c>
      <c r="O36" s="48">
        <v>18.697299999999998</v>
      </c>
      <c r="P36" s="48">
        <v>12.8149</v>
      </c>
      <c r="Q36" s="48">
        <v>0</v>
      </c>
      <c r="R36" s="48">
        <v>0</v>
      </c>
      <c r="S36" s="48">
        <v>12.8149</v>
      </c>
    </row>
    <row r="37" spans="1:19" ht="15" hidden="1" customHeight="1" outlineLevel="1">
      <c r="A37" s="8">
        <v>41334</v>
      </c>
      <c r="B37" s="48">
        <v>28.955400000000001</v>
      </c>
      <c r="C37" s="48">
        <v>30.023700000000002</v>
      </c>
      <c r="D37" s="48">
        <v>27.6982</v>
      </c>
      <c r="E37" s="48">
        <v>23.287099999999999</v>
      </c>
      <c r="F37" s="48">
        <v>29.157299999999999</v>
      </c>
      <c r="G37" s="48">
        <v>27.212900000000001</v>
      </c>
      <c r="H37" s="48">
        <v>28.955400000000001</v>
      </c>
      <c r="I37" s="48">
        <v>30.023800000000001</v>
      </c>
      <c r="J37" s="48">
        <v>27.6982</v>
      </c>
      <c r="K37" s="48">
        <v>23.287099999999999</v>
      </c>
      <c r="L37" s="48">
        <v>29.157299999999999</v>
      </c>
      <c r="M37" s="48">
        <v>27.212900000000001</v>
      </c>
      <c r="N37" s="48">
        <v>13.3368</v>
      </c>
      <c r="O37" s="48">
        <v>13.3368</v>
      </c>
      <c r="P37" s="48">
        <v>0</v>
      </c>
      <c r="Q37" s="48">
        <v>0</v>
      </c>
      <c r="R37" s="48">
        <v>0</v>
      </c>
      <c r="S37" s="48" t="s">
        <v>270</v>
      </c>
    </row>
    <row r="38" spans="1:19" ht="15" hidden="1" customHeight="1" outlineLevel="1">
      <c r="A38" s="8">
        <v>41365</v>
      </c>
      <c r="B38" s="48">
        <v>28.8856</v>
      </c>
      <c r="C38" s="48">
        <v>30.660299999999999</v>
      </c>
      <c r="D38" s="48">
        <v>26.999700000000001</v>
      </c>
      <c r="E38" s="48">
        <v>21.848600000000001</v>
      </c>
      <c r="F38" s="48">
        <v>28.7285</v>
      </c>
      <c r="G38" s="48">
        <v>25.525600000000001</v>
      </c>
      <c r="H38" s="48">
        <v>28.9224</v>
      </c>
      <c r="I38" s="48">
        <v>30.6614</v>
      </c>
      <c r="J38" s="48">
        <v>27.064900000000002</v>
      </c>
      <c r="K38" s="48">
        <v>21.848600000000001</v>
      </c>
      <c r="L38" s="48">
        <v>28.7285</v>
      </c>
      <c r="M38" s="48">
        <v>25.8339</v>
      </c>
      <c r="N38" s="48">
        <v>14.355700000000001</v>
      </c>
      <c r="O38" s="48">
        <v>6.6784999999999997</v>
      </c>
      <c r="P38" s="48">
        <v>14.430899999999999</v>
      </c>
      <c r="Q38" s="48">
        <v>0</v>
      </c>
      <c r="R38" s="48">
        <v>0</v>
      </c>
      <c r="S38" s="48">
        <v>14.430899999999999</v>
      </c>
    </row>
    <row r="39" spans="1:19" ht="15" hidden="1" customHeight="1" outlineLevel="1">
      <c r="A39" s="8">
        <v>41395</v>
      </c>
      <c r="B39" s="48">
        <v>29.532699999999998</v>
      </c>
      <c r="C39" s="48">
        <v>30.296299999999999</v>
      </c>
      <c r="D39" s="48">
        <v>28.5623</v>
      </c>
      <c r="E39" s="48">
        <v>23.2713</v>
      </c>
      <c r="F39" s="48">
        <v>30.358599999999999</v>
      </c>
      <c r="G39" s="48">
        <v>25.4255</v>
      </c>
      <c r="H39" s="48">
        <v>29.543700000000001</v>
      </c>
      <c r="I39" s="48">
        <v>30.296399999999998</v>
      </c>
      <c r="J39" s="48">
        <v>28.585599999999999</v>
      </c>
      <c r="K39" s="48">
        <v>23.2713</v>
      </c>
      <c r="L39" s="48">
        <v>30.358599999999999</v>
      </c>
      <c r="M39" s="48">
        <v>25.580200000000001</v>
      </c>
      <c r="N39" s="48">
        <v>15.863099999999999</v>
      </c>
      <c r="O39" s="48">
        <v>28.282499999999999</v>
      </c>
      <c r="P39" s="48">
        <v>15.6</v>
      </c>
      <c r="Q39" s="48">
        <v>0</v>
      </c>
      <c r="R39" s="48">
        <v>0</v>
      </c>
      <c r="S39" s="48">
        <v>15.6</v>
      </c>
    </row>
    <row r="40" spans="1:19" ht="15" hidden="1" customHeight="1" outlineLevel="1">
      <c r="A40" s="8">
        <v>41426</v>
      </c>
      <c r="B40" s="48">
        <v>28.4526</v>
      </c>
      <c r="C40" s="48">
        <v>29.595300000000002</v>
      </c>
      <c r="D40" s="48">
        <v>27.508800000000001</v>
      </c>
      <c r="E40" s="48">
        <v>25.080100000000002</v>
      </c>
      <c r="F40" s="48">
        <v>29.7834</v>
      </c>
      <c r="G40" s="48">
        <v>23.226900000000001</v>
      </c>
      <c r="H40" s="48">
        <v>28.992699999999999</v>
      </c>
      <c r="I40" s="48">
        <v>29.5959</v>
      </c>
      <c r="J40" s="48">
        <v>28.466899999999999</v>
      </c>
      <c r="K40" s="48">
        <v>25.080100000000002</v>
      </c>
      <c r="L40" s="48">
        <v>29.7834</v>
      </c>
      <c r="M40" s="48">
        <v>26.946999999999999</v>
      </c>
      <c r="N40" s="48">
        <v>10.214600000000001</v>
      </c>
      <c r="O40" s="48">
        <v>4.3013000000000003</v>
      </c>
      <c r="P40" s="48">
        <v>10.2166</v>
      </c>
      <c r="Q40" s="48">
        <v>0</v>
      </c>
      <c r="R40" s="48">
        <v>0</v>
      </c>
      <c r="S40" s="48">
        <v>10.2166</v>
      </c>
    </row>
    <row r="41" spans="1:19" ht="15" hidden="1" customHeight="1" outlineLevel="1">
      <c r="A41" s="8">
        <v>41456</v>
      </c>
      <c r="B41" s="48">
        <v>28.0306</v>
      </c>
      <c r="C41" s="48">
        <v>29.570900000000002</v>
      </c>
      <c r="D41" s="48">
        <v>26.700099999999999</v>
      </c>
      <c r="E41" s="48">
        <v>24.9237</v>
      </c>
      <c r="F41" s="48">
        <v>29.562200000000001</v>
      </c>
      <c r="G41" s="48">
        <v>20.3568</v>
      </c>
      <c r="H41" s="48">
        <v>28.6615</v>
      </c>
      <c r="I41" s="48">
        <v>29.570799999999998</v>
      </c>
      <c r="J41" s="48">
        <v>27.826000000000001</v>
      </c>
      <c r="K41" s="48">
        <v>24.9237</v>
      </c>
      <c r="L41" s="48">
        <v>29.562200000000001</v>
      </c>
      <c r="M41" s="48">
        <v>24.161300000000001</v>
      </c>
      <c r="N41" s="48">
        <v>9.0103000000000009</v>
      </c>
      <c r="O41" s="48">
        <v>31.879200000000001</v>
      </c>
      <c r="P41" s="48">
        <v>9</v>
      </c>
      <c r="Q41" s="48">
        <v>0</v>
      </c>
      <c r="R41" s="48">
        <v>0</v>
      </c>
      <c r="S41" s="48">
        <v>9</v>
      </c>
    </row>
    <row r="42" spans="1:19" ht="15" hidden="1" customHeight="1" outlineLevel="1">
      <c r="A42" s="8">
        <v>41487</v>
      </c>
      <c r="B42" s="48">
        <v>27.168500000000002</v>
      </c>
      <c r="C42" s="48">
        <v>27.528600000000001</v>
      </c>
      <c r="D42" s="48">
        <v>26.857399999999998</v>
      </c>
      <c r="E42" s="48">
        <v>23.4344</v>
      </c>
      <c r="F42" s="48">
        <v>28.252800000000001</v>
      </c>
      <c r="G42" s="48">
        <v>23.3415</v>
      </c>
      <c r="H42" s="48">
        <v>27.168800000000001</v>
      </c>
      <c r="I42" s="48">
        <v>27.529</v>
      </c>
      <c r="J42" s="48">
        <v>26.857600000000001</v>
      </c>
      <c r="K42" s="48">
        <v>23.4344</v>
      </c>
      <c r="L42" s="48">
        <v>28.2531</v>
      </c>
      <c r="M42" s="48">
        <v>23.3415</v>
      </c>
      <c r="N42" s="48">
        <v>16.971399999999999</v>
      </c>
      <c r="O42" s="48">
        <v>1.585</v>
      </c>
      <c r="P42" s="48">
        <v>23.1</v>
      </c>
      <c r="Q42" s="48">
        <v>0</v>
      </c>
      <c r="R42" s="48">
        <v>23.1</v>
      </c>
      <c r="S42" s="48" t="s">
        <v>270</v>
      </c>
    </row>
    <row r="43" spans="1:19" ht="15" hidden="1" customHeight="1" outlineLevel="1">
      <c r="A43" s="8">
        <v>41518</v>
      </c>
      <c r="B43" s="48">
        <v>26.520399999999999</v>
      </c>
      <c r="C43" s="48">
        <v>26.164000000000001</v>
      </c>
      <c r="D43" s="48">
        <v>26.814399999999999</v>
      </c>
      <c r="E43" s="48">
        <v>23.1313</v>
      </c>
      <c r="F43" s="48">
        <v>28.617799999999999</v>
      </c>
      <c r="G43" s="48">
        <v>22.066500000000001</v>
      </c>
      <c r="H43" s="48">
        <v>26.5306</v>
      </c>
      <c r="I43" s="48">
        <v>26.164100000000001</v>
      </c>
      <c r="J43" s="48">
        <v>26.833400000000001</v>
      </c>
      <c r="K43" s="48">
        <v>23.1313</v>
      </c>
      <c r="L43" s="48">
        <v>28.617799999999999</v>
      </c>
      <c r="M43" s="48">
        <v>22.1724</v>
      </c>
      <c r="N43" s="48">
        <v>12.4641</v>
      </c>
      <c r="O43" s="48">
        <v>1.8372999999999999</v>
      </c>
      <c r="P43" s="48">
        <v>12.5</v>
      </c>
      <c r="Q43" s="48">
        <v>0</v>
      </c>
      <c r="R43" s="48">
        <v>0</v>
      </c>
      <c r="S43" s="48">
        <v>12.5</v>
      </c>
    </row>
    <row r="44" spans="1:19" ht="15" hidden="1" customHeight="1" outlineLevel="1">
      <c r="A44" s="8">
        <v>41548</v>
      </c>
      <c r="B44" s="48">
        <v>26.825199999999999</v>
      </c>
      <c r="C44" s="48">
        <v>26.633199999999999</v>
      </c>
      <c r="D44" s="48">
        <v>27.003599999999999</v>
      </c>
      <c r="E44" s="48">
        <v>23.890899999999998</v>
      </c>
      <c r="F44" s="48">
        <v>28.478999999999999</v>
      </c>
      <c r="G44" s="48">
        <v>23.701599999999999</v>
      </c>
      <c r="H44" s="48">
        <v>26.824999999999999</v>
      </c>
      <c r="I44" s="48">
        <v>26.6328</v>
      </c>
      <c r="J44" s="48">
        <v>27.003599999999999</v>
      </c>
      <c r="K44" s="48">
        <v>23.890899999999998</v>
      </c>
      <c r="L44" s="48">
        <v>28.478999999999999</v>
      </c>
      <c r="M44" s="48">
        <v>23.701599999999999</v>
      </c>
      <c r="N44" s="48">
        <v>33.402799999999999</v>
      </c>
      <c r="O44" s="48">
        <v>33.402799999999999</v>
      </c>
      <c r="P44" s="48">
        <v>0</v>
      </c>
      <c r="Q44" s="48">
        <v>0</v>
      </c>
      <c r="R44" s="48">
        <v>0</v>
      </c>
      <c r="S44" s="48" t="s">
        <v>270</v>
      </c>
    </row>
    <row r="45" spans="1:19" ht="15" hidden="1" customHeight="1" outlineLevel="1">
      <c r="A45" s="8">
        <v>41579</v>
      </c>
      <c r="B45" s="48">
        <v>26.731300000000001</v>
      </c>
      <c r="C45" s="48">
        <v>26.904</v>
      </c>
      <c r="D45" s="48">
        <v>26.5623</v>
      </c>
      <c r="E45" s="48">
        <v>22.7058</v>
      </c>
      <c r="F45" s="48">
        <v>28.011900000000001</v>
      </c>
      <c r="G45" s="48">
        <v>22.3413</v>
      </c>
      <c r="H45" s="48">
        <v>26.739699999999999</v>
      </c>
      <c r="I45" s="48">
        <v>26.9041</v>
      </c>
      <c r="J45" s="48">
        <v>26.578700000000001</v>
      </c>
      <c r="K45" s="48">
        <v>22.7058</v>
      </c>
      <c r="L45" s="48">
        <v>28.011900000000001</v>
      </c>
      <c r="M45" s="48">
        <v>22.425799999999999</v>
      </c>
      <c r="N45" s="48">
        <v>13.5527</v>
      </c>
      <c r="O45" s="48">
        <v>20.886299999999999</v>
      </c>
      <c r="P45" s="48">
        <v>13.49</v>
      </c>
      <c r="Q45" s="48">
        <v>0</v>
      </c>
      <c r="R45" s="48">
        <v>0</v>
      </c>
      <c r="S45" s="48">
        <v>13.49</v>
      </c>
    </row>
    <row r="46" spans="1:19" ht="15" hidden="1" customHeight="1" outlineLevel="1">
      <c r="A46" s="8">
        <v>41609</v>
      </c>
      <c r="B46" s="48">
        <v>27.487400000000001</v>
      </c>
      <c r="C46" s="48">
        <v>27.3477</v>
      </c>
      <c r="D46" s="48">
        <v>27.6114</v>
      </c>
      <c r="E46" s="48">
        <v>25.475100000000001</v>
      </c>
      <c r="F46" s="48">
        <v>28.732500000000002</v>
      </c>
      <c r="G46" s="48">
        <v>24.209599999999998</v>
      </c>
      <c r="H46" s="48">
        <v>27.487200000000001</v>
      </c>
      <c r="I46" s="48">
        <v>27.347300000000001</v>
      </c>
      <c r="J46" s="48">
        <v>27.6114</v>
      </c>
      <c r="K46" s="48">
        <v>25.475100000000001</v>
      </c>
      <c r="L46" s="48">
        <v>28.732500000000002</v>
      </c>
      <c r="M46" s="48">
        <v>24.209599999999998</v>
      </c>
      <c r="N46" s="48">
        <v>41.654400000000003</v>
      </c>
      <c r="O46" s="48">
        <v>41.654400000000003</v>
      </c>
      <c r="P46" s="48">
        <v>0</v>
      </c>
      <c r="Q46" s="48">
        <v>0</v>
      </c>
      <c r="R46" s="48">
        <v>0</v>
      </c>
      <c r="S46" s="48" t="s">
        <v>270</v>
      </c>
    </row>
    <row r="47" spans="1:19" ht="15" hidden="1" customHeight="1" outlineLevel="1">
      <c r="A47" s="8">
        <v>41640</v>
      </c>
      <c r="B47" s="48">
        <v>27.8965</v>
      </c>
      <c r="C47" s="48">
        <v>27.906500000000001</v>
      </c>
      <c r="D47" s="48">
        <v>27.886299999999999</v>
      </c>
      <c r="E47" s="48">
        <v>26.1951</v>
      </c>
      <c r="F47" s="48">
        <v>29.1</v>
      </c>
      <c r="G47" s="48">
        <v>23.425899999999999</v>
      </c>
      <c r="H47" s="48">
        <v>27.896599999999999</v>
      </c>
      <c r="I47" s="48">
        <v>27.906600000000001</v>
      </c>
      <c r="J47" s="48">
        <v>27.886299999999999</v>
      </c>
      <c r="K47" s="48">
        <v>26.1951</v>
      </c>
      <c r="L47" s="48">
        <v>29.1</v>
      </c>
      <c r="M47" s="48">
        <v>23.425899999999999</v>
      </c>
      <c r="N47" s="48">
        <v>10.266999999999999</v>
      </c>
      <c r="O47" s="48">
        <v>10.266999999999999</v>
      </c>
      <c r="P47" s="48">
        <v>0</v>
      </c>
      <c r="Q47" s="48">
        <v>0</v>
      </c>
      <c r="R47" s="48">
        <v>0</v>
      </c>
      <c r="S47" s="48" t="s">
        <v>270</v>
      </c>
    </row>
    <row r="48" spans="1:19" ht="15" hidden="1" customHeight="1" outlineLevel="1">
      <c r="A48" s="8">
        <v>41671</v>
      </c>
      <c r="B48" s="48">
        <v>27.437799999999999</v>
      </c>
      <c r="C48" s="48">
        <v>28.985199999999999</v>
      </c>
      <c r="D48" s="48">
        <v>26.645299999999999</v>
      </c>
      <c r="E48" s="48">
        <v>24.787400000000002</v>
      </c>
      <c r="F48" s="48">
        <v>28.7104</v>
      </c>
      <c r="G48" s="48">
        <v>27.0458</v>
      </c>
      <c r="H48" s="48">
        <v>27.437899999999999</v>
      </c>
      <c r="I48" s="48">
        <v>28.985399999999998</v>
      </c>
      <c r="J48" s="48">
        <v>26.645299999999999</v>
      </c>
      <c r="K48" s="48">
        <v>24.787400000000002</v>
      </c>
      <c r="L48" s="48">
        <v>28.7104</v>
      </c>
      <c r="M48" s="48">
        <v>27.0458</v>
      </c>
      <c r="N48" s="48">
        <v>14.520099999999999</v>
      </c>
      <c r="O48" s="48">
        <v>14.520099999999999</v>
      </c>
      <c r="P48" s="48">
        <v>0</v>
      </c>
      <c r="Q48" s="48">
        <v>0</v>
      </c>
      <c r="R48" s="48">
        <v>0</v>
      </c>
      <c r="S48" s="48" t="s">
        <v>270</v>
      </c>
    </row>
    <row r="49" spans="1:19" ht="15" hidden="1" customHeight="1" outlineLevel="1">
      <c r="A49" s="8">
        <v>41699</v>
      </c>
      <c r="B49" s="48">
        <v>27.2241</v>
      </c>
      <c r="C49" s="48">
        <v>27.022600000000001</v>
      </c>
      <c r="D49" s="48">
        <v>27.558199999999999</v>
      </c>
      <c r="E49" s="48">
        <v>25.715299999999999</v>
      </c>
      <c r="F49" s="48">
        <v>28.244599999999998</v>
      </c>
      <c r="G49" s="48">
        <v>25.6</v>
      </c>
      <c r="H49" s="48">
        <v>27.2242</v>
      </c>
      <c r="I49" s="48">
        <v>27.0228</v>
      </c>
      <c r="J49" s="48">
        <v>27.558199999999999</v>
      </c>
      <c r="K49" s="48">
        <v>25.715299999999999</v>
      </c>
      <c r="L49" s="48">
        <v>28.244599999999998</v>
      </c>
      <c r="M49" s="48">
        <v>25.6</v>
      </c>
      <c r="N49" s="48">
        <v>9.2628000000000004</v>
      </c>
      <c r="O49" s="48">
        <v>9.2628000000000004</v>
      </c>
      <c r="P49" s="48">
        <v>0</v>
      </c>
      <c r="Q49" s="48">
        <v>0</v>
      </c>
      <c r="R49" s="48">
        <v>0</v>
      </c>
      <c r="S49" s="48" t="s">
        <v>270</v>
      </c>
    </row>
    <row r="50" spans="1:19" ht="15" hidden="1" customHeight="1" outlineLevel="1">
      <c r="A50" s="8">
        <v>41730</v>
      </c>
      <c r="B50" s="48">
        <v>27.660499999999999</v>
      </c>
      <c r="C50" s="48">
        <v>27.485299999999999</v>
      </c>
      <c r="D50" s="48">
        <v>27.841000000000001</v>
      </c>
      <c r="E50" s="48">
        <v>25.779499999999999</v>
      </c>
      <c r="F50" s="48">
        <v>28.3476</v>
      </c>
      <c r="G50" s="48">
        <v>26.807400000000001</v>
      </c>
      <c r="H50" s="48">
        <v>27.660599999999999</v>
      </c>
      <c r="I50" s="48">
        <v>27.485499999999998</v>
      </c>
      <c r="J50" s="48">
        <v>27.841000000000001</v>
      </c>
      <c r="K50" s="48">
        <v>25.779499999999999</v>
      </c>
      <c r="L50" s="48">
        <v>28.3476</v>
      </c>
      <c r="M50" s="48">
        <v>26.807400000000001</v>
      </c>
      <c r="N50" s="48">
        <v>17.795000000000002</v>
      </c>
      <c r="O50" s="48">
        <v>17.795000000000002</v>
      </c>
      <c r="P50" s="48">
        <v>0</v>
      </c>
      <c r="Q50" s="48">
        <v>0</v>
      </c>
      <c r="R50" s="48">
        <v>0</v>
      </c>
      <c r="S50" s="48" t="s">
        <v>270</v>
      </c>
    </row>
    <row r="51" spans="1:19" ht="15" hidden="1" customHeight="1" outlineLevel="1">
      <c r="A51" s="8">
        <v>41760</v>
      </c>
      <c r="B51" s="48">
        <v>28.083100000000002</v>
      </c>
      <c r="C51" s="48">
        <v>27.5608</v>
      </c>
      <c r="D51" s="48">
        <v>28.695799999999998</v>
      </c>
      <c r="E51" s="48">
        <v>26.7944</v>
      </c>
      <c r="F51" s="48">
        <v>29.0962</v>
      </c>
      <c r="G51" s="48">
        <v>27.169499999999999</v>
      </c>
      <c r="H51" s="48">
        <v>28.083200000000001</v>
      </c>
      <c r="I51" s="48">
        <v>27.5611</v>
      </c>
      <c r="J51" s="48">
        <v>28.695799999999998</v>
      </c>
      <c r="K51" s="48">
        <v>26.7944</v>
      </c>
      <c r="L51" s="48">
        <v>29.0962</v>
      </c>
      <c r="M51" s="48">
        <v>27.169499999999999</v>
      </c>
      <c r="N51" s="48">
        <v>4.0148999999999999</v>
      </c>
      <c r="O51" s="48">
        <v>4.0148999999999999</v>
      </c>
      <c r="P51" s="48">
        <v>0</v>
      </c>
      <c r="Q51" s="48">
        <v>0</v>
      </c>
      <c r="R51" s="48">
        <v>0</v>
      </c>
      <c r="S51" s="48" t="s">
        <v>270</v>
      </c>
    </row>
    <row r="52" spans="1:19" ht="15" hidden="1" customHeight="1" outlineLevel="1">
      <c r="A52" s="8">
        <v>41791</v>
      </c>
      <c r="B52" s="48">
        <v>28.555800000000001</v>
      </c>
      <c r="C52" s="48">
        <v>27.9833</v>
      </c>
      <c r="D52" s="48">
        <v>29.234100000000002</v>
      </c>
      <c r="E52" s="48">
        <v>24.026700000000002</v>
      </c>
      <c r="F52" s="48">
        <v>30.123799999999999</v>
      </c>
      <c r="G52" s="48">
        <v>29.047599999999999</v>
      </c>
      <c r="H52" s="48">
        <v>28.556100000000001</v>
      </c>
      <c r="I52" s="48">
        <v>27.983699999999999</v>
      </c>
      <c r="J52" s="48">
        <v>29.234100000000002</v>
      </c>
      <c r="K52" s="48">
        <v>24.026700000000002</v>
      </c>
      <c r="L52" s="48">
        <v>30.123799999999999</v>
      </c>
      <c r="M52" s="48">
        <v>29.047599999999999</v>
      </c>
      <c r="N52" s="48">
        <v>5.2713000000000001</v>
      </c>
      <c r="O52" s="48">
        <v>5.2713000000000001</v>
      </c>
      <c r="P52" s="48">
        <v>0</v>
      </c>
      <c r="Q52" s="48">
        <v>0</v>
      </c>
      <c r="R52" s="48">
        <v>0</v>
      </c>
      <c r="S52" s="48" t="s">
        <v>270</v>
      </c>
    </row>
    <row r="53" spans="1:19" ht="15" hidden="1" customHeight="1" outlineLevel="1">
      <c r="A53" s="8">
        <v>41821</v>
      </c>
      <c r="B53" s="48">
        <v>27.767900000000001</v>
      </c>
      <c r="C53" s="48">
        <v>28.043199999999999</v>
      </c>
      <c r="D53" s="48">
        <v>27.491399999999999</v>
      </c>
      <c r="E53" s="48">
        <v>22.097999999999999</v>
      </c>
      <c r="F53" s="48">
        <v>29.805399999999999</v>
      </c>
      <c r="G53" s="48">
        <v>28.9481</v>
      </c>
      <c r="H53" s="48">
        <v>27.792000000000002</v>
      </c>
      <c r="I53" s="48">
        <v>28.043199999999999</v>
      </c>
      <c r="J53" s="48">
        <v>27.539300000000001</v>
      </c>
      <c r="K53" s="48">
        <v>22.097999999999999</v>
      </c>
      <c r="L53" s="48">
        <v>29.805399999999999</v>
      </c>
      <c r="M53" s="48">
        <v>29.711600000000001</v>
      </c>
      <c r="N53" s="48">
        <v>0.69869999999999999</v>
      </c>
      <c r="O53" s="48">
        <v>29.337</v>
      </c>
      <c r="P53" s="48">
        <v>0</v>
      </c>
      <c r="Q53" s="48">
        <v>0</v>
      </c>
      <c r="R53" s="48">
        <v>0</v>
      </c>
      <c r="S53" s="48">
        <v>0</v>
      </c>
    </row>
    <row r="54" spans="1:19" hidden="1" outlineLevel="1" collapsed="1">
      <c r="A54" s="8">
        <v>41852</v>
      </c>
      <c r="B54" s="48">
        <v>28.134499999999999</v>
      </c>
      <c r="C54" s="48">
        <v>27.453600000000002</v>
      </c>
      <c r="D54" s="48">
        <v>28.929600000000001</v>
      </c>
      <c r="E54" s="48">
        <v>23.725899999999999</v>
      </c>
      <c r="F54" s="48">
        <v>30.820399999999999</v>
      </c>
      <c r="G54" s="48">
        <v>26.49</v>
      </c>
      <c r="H54" s="48">
        <v>28.172000000000001</v>
      </c>
      <c r="I54" s="48">
        <v>27.4543</v>
      </c>
      <c r="J54" s="48">
        <v>29.014399999999998</v>
      </c>
      <c r="K54" s="48">
        <v>23.725899999999999</v>
      </c>
      <c r="L54" s="48">
        <v>30.820399999999999</v>
      </c>
      <c r="M54" s="48">
        <v>27.142099999999999</v>
      </c>
      <c r="N54" s="48">
        <v>12.5221</v>
      </c>
      <c r="O54" s="48">
        <v>3.7728000000000002</v>
      </c>
      <c r="P54" s="48">
        <v>12.579000000000001</v>
      </c>
      <c r="Q54" s="48">
        <v>0</v>
      </c>
      <c r="R54" s="48">
        <v>0</v>
      </c>
      <c r="S54" s="48">
        <v>12.579000000000001</v>
      </c>
    </row>
    <row r="55" spans="1:19" hidden="1" outlineLevel="1" collapsed="1">
      <c r="A55" s="8">
        <v>41883</v>
      </c>
      <c r="B55" s="48">
        <v>27.022200000000002</v>
      </c>
      <c r="C55" s="48">
        <v>26.203800000000001</v>
      </c>
      <c r="D55" s="48">
        <v>27.8568</v>
      </c>
      <c r="E55" s="48">
        <v>18.4026</v>
      </c>
      <c r="F55" s="48">
        <v>30.453800000000001</v>
      </c>
      <c r="G55" s="48">
        <v>30.2013</v>
      </c>
      <c r="H55" s="48">
        <v>27.017900000000001</v>
      </c>
      <c r="I55" s="48">
        <v>26.1904</v>
      </c>
      <c r="J55" s="48">
        <v>27.860700000000001</v>
      </c>
      <c r="K55" s="48">
        <v>18.4026</v>
      </c>
      <c r="L55" s="48">
        <v>30.453800000000001</v>
      </c>
      <c r="M55" s="48">
        <v>30.2806</v>
      </c>
      <c r="N55" s="48">
        <v>31.356400000000001</v>
      </c>
      <c r="O55" s="48">
        <v>34.4998</v>
      </c>
      <c r="P55" s="48">
        <v>16.399999999999999</v>
      </c>
      <c r="Q55" s="48">
        <v>0</v>
      </c>
      <c r="R55" s="48">
        <v>0</v>
      </c>
      <c r="S55" s="48">
        <v>16.399999999999999</v>
      </c>
    </row>
    <row r="56" spans="1:19" hidden="1" outlineLevel="1" collapsed="1">
      <c r="A56" s="8">
        <v>41913</v>
      </c>
      <c r="B56" s="48">
        <v>25.581900000000001</v>
      </c>
      <c r="C56" s="48">
        <v>25.195900000000002</v>
      </c>
      <c r="D56" s="48">
        <v>25.940300000000001</v>
      </c>
      <c r="E56" s="48">
        <v>24.36</v>
      </c>
      <c r="F56" s="48">
        <v>26.344799999999999</v>
      </c>
      <c r="G56" s="48">
        <v>24.1479</v>
      </c>
      <c r="H56" s="48">
        <v>25.6432</v>
      </c>
      <c r="I56" s="48">
        <v>25.185500000000001</v>
      </c>
      <c r="J56" s="48">
        <v>26.0717</v>
      </c>
      <c r="K56" s="48">
        <v>24.36</v>
      </c>
      <c r="L56" s="48">
        <v>26.344799999999999</v>
      </c>
      <c r="M56" s="48">
        <v>25.309699999999999</v>
      </c>
      <c r="N56" s="48">
        <v>12.479799999999999</v>
      </c>
      <c r="O56" s="48">
        <v>48.211599999999997</v>
      </c>
      <c r="P56" s="48">
        <v>10.7338</v>
      </c>
      <c r="Q56" s="48">
        <v>0</v>
      </c>
      <c r="R56" s="48">
        <v>0</v>
      </c>
      <c r="S56" s="48">
        <v>10.7338</v>
      </c>
    </row>
    <row r="57" spans="1:19" hidden="1" outlineLevel="1" collapsed="1">
      <c r="A57" s="8">
        <v>41944</v>
      </c>
      <c r="B57" s="48">
        <v>26.537600000000001</v>
      </c>
      <c r="C57" s="48">
        <v>25.7758</v>
      </c>
      <c r="D57" s="48">
        <v>27.338899999999999</v>
      </c>
      <c r="E57" s="48">
        <v>28.996200000000002</v>
      </c>
      <c r="F57" s="48">
        <v>28.1556</v>
      </c>
      <c r="G57" s="48">
        <v>22.488900000000001</v>
      </c>
      <c r="H57" s="48">
        <v>26.7499</v>
      </c>
      <c r="I57" s="48">
        <v>25.7758</v>
      </c>
      <c r="J57" s="48">
        <v>27.794799999999999</v>
      </c>
      <c r="K57" s="48">
        <v>28.996200000000002</v>
      </c>
      <c r="L57" s="48">
        <v>28.1556</v>
      </c>
      <c r="M57" s="48">
        <v>25.1023</v>
      </c>
      <c r="N57" s="48">
        <v>4.1528999999999998</v>
      </c>
      <c r="O57" s="48">
        <v>26.505500000000001</v>
      </c>
      <c r="P57" s="48">
        <v>4.1051000000000002</v>
      </c>
      <c r="Q57" s="48">
        <v>0</v>
      </c>
      <c r="R57" s="48">
        <v>0</v>
      </c>
      <c r="S57" s="48">
        <v>4.1051000000000002</v>
      </c>
    </row>
    <row r="58" spans="1:19" hidden="1" outlineLevel="1" collapsed="1">
      <c r="A58" s="8">
        <v>41974</v>
      </c>
      <c r="B58" s="48">
        <v>26.2911</v>
      </c>
      <c r="C58" s="48">
        <v>26.4055</v>
      </c>
      <c r="D58" s="48">
        <v>26.183599999999998</v>
      </c>
      <c r="E58" s="48">
        <v>26.018899999999999</v>
      </c>
      <c r="F58" s="48">
        <v>27.975899999999999</v>
      </c>
      <c r="G58" s="48">
        <v>17.116499999999998</v>
      </c>
      <c r="H58" s="48">
        <v>26.294499999999999</v>
      </c>
      <c r="I58" s="48">
        <v>26.404299999999999</v>
      </c>
      <c r="J58" s="48">
        <v>26.191199999999998</v>
      </c>
      <c r="K58" s="48">
        <v>26.018899999999999</v>
      </c>
      <c r="L58" s="48">
        <v>27.975899999999999</v>
      </c>
      <c r="M58" s="48">
        <v>17.137499999999999</v>
      </c>
      <c r="N58" s="48">
        <v>15.037800000000001</v>
      </c>
      <c r="O58" s="48">
        <v>37.046700000000001</v>
      </c>
      <c r="P58" s="48">
        <v>10.628</v>
      </c>
      <c r="Q58" s="48">
        <v>0</v>
      </c>
      <c r="R58" s="48">
        <v>0</v>
      </c>
      <c r="S58" s="48">
        <v>10.628</v>
      </c>
    </row>
    <row r="59" spans="1:19" hidden="1" outlineLevel="1" collapsed="1">
      <c r="A59" s="8">
        <v>42005</v>
      </c>
      <c r="B59" s="48">
        <v>27.521599999999999</v>
      </c>
      <c r="C59" s="48">
        <v>27.071300000000001</v>
      </c>
      <c r="D59" s="48">
        <v>28.071899999999999</v>
      </c>
      <c r="E59" s="48">
        <v>33.303100000000001</v>
      </c>
      <c r="F59" s="48">
        <v>28.844799999999999</v>
      </c>
      <c r="G59" s="48">
        <v>20.727699999999999</v>
      </c>
      <c r="H59" s="48">
        <v>27.524899999999999</v>
      </c>
      <c r="I59" s="48">
        <v>27.070900000000002</v>
      </c>
      <c r="J59" s="48">
        <v>28.079899999999999</v>
      </c>
      <c r="K59" s="48">
        <v>33.303100000000001</v>
      </c>
      <c r="L59" s="48">
        <v>28.844799999999999</v>
      </c>
      <c r="M59" s="48">
        <v>20.755500000000001</v>
      </c>
      <c r="N59" s="48">
        <v>16.837399999999999</v>
      </c>
      <c r="O59" s="48">
        <v>37.947400000000002</v>
      </c>
      <c r="P59" s="48">
        <v>15.192</v>
      </c>
      <c r="Q59" s="48">
        <v>0</v>
      </c>
      <c r="R59" s="48">
        <v>0</v>
      </c>
      <c r="S59" s="48">
        <v>15.192</v>
      </c>
    </row>
    <row r="60" spans="1:19" hidden="1" outlineLevel="1" collapsed="1">
      <c r="A60" s="8">
        <v>42036</v>
      </c>
      <c r="B60" s="48">
        <v>27.086600000000001</v>
      </c>
      <c r="C60" s="48">
        <v>27.7866</v>
      </c>
      <c r="D60" s="48">
        <v>26.5687</v>
      </c>
      <c r="E60" s="48">
        <v>30.723199999999999</v>
      </c>
      <c r="F60" s="48">
        <v>28.7742</v>
      </c>
      <c r="G60" s="48">
        <v>19.019100000000002</v>
      </c>
      <c r="H60" s="48">
        <v>27.161200000000001</v>
      </c>
      <c r="I60" s="48">
        <v>27.783999999999999</v>
      </c>
      <c r="J60" s="48">
        <v>26.697900000000001</v>
      </c>
      <c r="K60" s="48">
        <v>30.723199999999999</v>
      </c>
      <c r="L60" s="48">
        <v>28.7742</v>
      </c>
      <c r="M60" s="48">
        <v>19.3889</v>
      </c>
      <c r="N60" s="48">
        <v>4.2686999999999999</v>
      </c>
      <c r="O60" s="48">
        <v>36.770299999999999</v>
      </c>
      <c r="P60" s="48">
        <v>3</v>
      </c>
      <c r="Q60" s="48">
        <v>0</v>
      </c>
      <c r="R60" s="48">
        <v>0</v>
      </c>
      <c r="S60" s="48">
        <v>3</v>
      </c>
    </row>
    <row r="61" spans="1:19" hidden="1" outlineLevel="1" collapsed="1">
      <c r="A61" s="8">
        <v>42064</v>
      </c>
      <c r="B61" s="48">
        <v>27.17</v>
      </c>
      <c r="C61" s="48">
        <v>29.675899999999999</v>
      </c>
      <c r="D61" s="48">
        <v>25.679400000000001</v>
      </c>
      <c r="E61" s="48">
        <v>25.716100000000001</v>
      </c>
      <c r="F61" s="48">
        <v>27.664300000000001</v>
      </c>
      <c r="G61" s="48">
        <v>18.2712</v>
      </c>
      <c r="H61" s="48">
        <v>27.272600000000001</v>
      </c>
      <c r="I61" s="48">
        <v>29.576799999999999</v>
      </c>
      <c r="J61" s="48">
        <v>25.895700000000001</v>
      </c>
      <c r="K61" s="48">
        <v>25.716100000000001</v>
      </c>
      <c r="L61" s="48">
        <v>27.664300000000001</v>
      </c>
      <c r="M61" s="48">
        <v>18.677700000000002</v>
      </c>
      <c r="N61" s="48">
        <v>21.273900000000001</v>
      </c>
      <c r="O61" s="48">
        <v>36.508299999999998</v>
      </c>
      <c r="P61" s="48">
        <v>14.3789</v>
      </c>
      <c r="Q61" s="48">
        <v>0</v>
      </c>
      <c r="R61" s="48">
        <v>0</v>
      </c>
      <c r="S61" s="48">
        <v>14.3789</v>
      </c>
    </row>
    <row r="62" spans="1:19" hidden="1" outlineLevel="1" collapsed="1">
      <c r="A62" s="8">
        <v>42095</v>
      </c>
      <c r="B62" s="48">
        <v>28.606200000000001</v>
      </c>
      <c r="C62" s="48">
        <v>30.4009</v>
      </c>
      <c r="D62" s="48">
        <v>27.807600000000001</v>
      </c>
      <c r="E62" s="48">
        <v>32.9315</v>
      </c>
      <c r="F62" s="48">
        <v>28.9466</v>
      </c>
      <c r="G62" s="48">
        <v>19.963899999999999</v>
      </c>
      <c r="H62" s="48">
        <v>28.753799999999998</v>
      </c>
      <c r="I62" s="48">
        <v>30.400300000000001</v>
      </c>
      <c r="J62" s="48">
        <v>28.010100000000001</v>
      </c>
      <c r="K62" s="48">
        <v>32.9315</v>
      </c>
      <c r="L62" s="48">
        <v>28.9466</v>
      </c>
      <c r="M62" s="48">
        <v>20.5686</v>
      </c>
      <c r="N62" s="48">
        <v>14.5867</v>
      </c>
      <c r="O62" s="48">
        <v>37.874699999999997</v>
      </c>
      <c r="P62" s="48">
        <v>14.53</v>
      </c>
      <c r="Q62" s="48">
        <v>0</v>
      </c>
      <c r="R62" s="48">
        <v>0</v>
      </c>
      <c r="S62" s="48">
        <v>14.53</v>
      </c>
    </row>
    <row r="63" spans="1:19" hidden="1" outlineLevel="1" collapsed="1">
      <c r="A63" s="8">
        <v>42125</v>
      </c>
      <c r="B63" s="48">
        <v>29.8813</v>
      </c>
      <c r="C63" s="48">
        <v>30.558599999999998</v>
      </c>
      <c r="D63" s="48">
        <v>29.523299999999999</v>
      </c>
      <c r="E63" s="48">
        <v>29.335799999999999</v>
      </c>
      <c r="F63" s="48">
        <v>30.082000000000001</v>
      </c>
      <c r="G63" s="48">
        <v>22.126100000000001</v>
      </c>
      <c r="H63" s="48">
        <v>29.8767</v>
      </c>
      <c r="I63" s="48">
        <v>30.546900000000001</v>
      </c>
      <c r="J63" s="48">
        <v>29.523299999999999</v>
      </c>
      <c r="K63" s="48">
        <v>29.335799999999999</v>
      </c>
      <c r="L63" s="48">
        <v>30.082000000000001</v>
      </c>
      <c r="M63" s="48">
        <v>22.126100000000001</v>
      </c>
      <c r="N63" s="48">
        <v>35.091500000000003</v>
      </c>
      <c r="O63" s="48">
        <v>35.091500000000003</v>
      </c>
      <c r="P63" s="48">
        <v>0</v>
      </c>
      <c r="Q63" s="48" t="s">
        <v>270</v>
      </c>
      <c r="R63" s="48">
        <v>0</v>
      </c>
      <c r="S63" s="48" t="s">
        <v>270</v>
      </c>
    </row>
    <row r="64" spans="1:19" hidden="1" outlineLevel="1" collapsed="1">
      <c r="A64" s="8">
        <v>42156</v>
      </c>
      <c r="B64" s="48">
        <v>30.454899999999999</v>
      </c>
      <c r="C64" s="48">
        <v>32.234299999999998</v>
      </c>
      <c r="D64" s="48">
        <v>29.575199999999999</v>
      </c>
      <c r="E64" s="48">
        <v>30.148900000000001</v>
      </c>
      <c r="F64" s="48">
        <v>29.597200000000001</v>
      </c>
      <c r="G64" s="48">
        <v>24.55</v>
      </c>
      <c r="H64" s="48">
        <v>30.5473</v>
      </c>
      <c r="I64" s="48">
        <v>32.232999999999997</v>
      </c>
      <c r="J64" s="48">
        <v>29.707000000000001</v>
      </c>
      <c r="K64" s="48">
        <v>30.148900000000001</v>
      </c>
      <c r="L64" s="48">
        <v>29.597200000000001</v>
      </c>
      <c r="M64" s="48">
        <v>34.462200000000003</v>
      </c>
      <c r="N64" s="48">
        <v>14.4194</v>
      </c>
      <c r="O64" s="48">
        <v>38.332099999999997</v>
      </c>
      <c r="P64" s="48">
        <v>14.11</v>
      </c>
      <c r="Q64" s="48">
        <v>0</v>
      </c>
      <c r="R64" s="48">
        <v>0</v>
      </c>
      <c r="S64" s="48">
        <v>14.11</v>
      </c>
    </row>
    <row r="65" spans="1:19" hidden="1" outlineLevel="1" collapsed="1">
      <c r="A65" s="8">
        <v>42186</v>
      </c>
      <c r="B65" s="48">
        <v>28.7224</v>
      </c>
      <c r="C65" s="48">
        <v>30.6508</v>
      </c>
      <c r="D65" s="48">
        <v>27.8001</v>
      </c>
      <c r="E65" s="48">
        <v>30.258400000000002</v>
      </c>
      <c r="F65" s="48">
        <v>29.5806</v>
      </c>
      <c r="G65" s="48">
        <v>17.559100000000001</v>
      </c>
      <c r="H65" s="48">
        <v>29.836099999999998</v>
      </c>
      <c r="I65" s="48">
        <v>30.6586</v>
      </c>
      <c r="J65" s="48">
        <v>29.389199999999999</v>
      </c>
      <c r="K65" s="48">
        <v>30.258400000000002</v>
      </c>
      <c r="L65" s="48">
        <v>29.5806</v>
      </c>
      <c r="M65" s="48">
        <v>22.4224</v>
      </c>
      <c r="N65" s="48">
        <v>16.1478</v>
      </c>
      <c r="O65" s="48">
        <v>7.1582999999999997</v>
      </c>
      <c r="P65" s="48">
        <v>16.159600000000001</v>
      </c>
      <c r="Q65" s="48">
        <v>0</v>
      </c>
      <c r="R65" s="48" t="s">
        <v>270</v>
      </c>
      <c r="S65" s="48">
        <v>16.159600000000001</v>
      </c>
    </row>
    <row r="66" spans="1:19" hidden="1" outlineLevel="1" collapsed="1">
      <c r="A66" s="8">
        <v>42217</v>
      </c>
      <c r="B66" s="48">
        <v>29.3249</v>
      </c>
      <c r="C66" s="48">
        <v>30.549900000000001</v>
      </c>
      <c r="D66" s="48">
        <v>28.838699999999999</v>
      </c>
      <c r="E66" s="48">
        <v>30.511900000000001</v>
      </c>
      <c r="F66" s="48">
        <v>29.541899999999998</v>
      </c>
      <c r="G66" s="48">
        <v>20.185500000000001</v>
      </c>
      <c r="H66" s="48">
        <v>29.3247</v>
      </c>
      <c r="I66" s="48">
        <v>30.549299999999999</v>
      </c>
      <c r="J66" s="48">
        <v>28.838699999999999</v>
      </c>
      <c r="K66" s="48">
        <v>30.511900000000001</v>
      </c>
      <c r="L66" s="48">
        <v>29.541899999999998</v>
      </c>
      <c r="M66" s="48">
        <v>20.185500000000001</v>
      </c>
      <c r="N66" s="48">
        <v>37.999699999999997</v>
      </c>
      <c r="O66" s="48">
        <v>37.999699999999997</v>
      </c>
      <c r="P66" s="48">
        <v>0</v>
      </c>
      <c r="Q66" s="48">
        <v>0</v>
      </c>
      <c r="R66" s="48" t="s">
        <v>270</v>
      </c>
      <c r="S66" s="48" t="s">
        <v>270</v>
      </c>
    </row>
    <row r="67" spans="1:19" hidden="1" outlineLevel="1" collapsed="1">
      <c r="A67" s="8">
        <v>42248</v>
      </c>
      <c r="B67" s="48">
        <v>29.524699999999999</v>
      </c>
      <c r="C67" s="48">
        <v>30.426200000000001</v>
      </c>
      <c r="D67" s="48">
        <v>29.152999999999999</v>
      </c>
      <c r="E67" s="48">
        <v>34.027500000000003</v>
      </c>
      <c r="F67" s="48">
        <v>29.847000000000001</v>
      </c>
      <c r="G67" s="48">
        <v>15.7593</v>
      </c>
      <c r="H67" s="48">
        <v>29.471900000000002</v>
      </c>
      <c r="I67" s="48">
        <v>30.263300000000001</v>
      </c>
      <c r="J67" s="48">
        <v>29.152999999999999</v>
      </c>
      <c r="K67" s="48">
        <v>34.027500000000003</v>
      </c>
      <c r="L67" s="48">
        <v>29.847000000000001</v>
      </c>
      <c r="M67" s="48">
        <v>15.7593</v>
      </c>
      <c r="N67" s="48">
        <v>37.503100000000003</v>
      </c>
      <c r="O67" s="48">
        <v>37.503100000000003</v>
      </c>
      <c r="P67" s="48">
        <v>0</v>
      </c>
      <c r="Q67" s="48">
        <v>0</v>
      </c>
      <c r="R67" s="48">
        <v>0</v>
      </c>
      <c r="S67" s="48" t="s">
        <v>270</v>
      </c>
    </row>
    <row r="68" spans="1:19" hidden="1" outlineLevel="1" collapsed="1">
      <c r="A68" s="8">
        <v>42278</v>
      </c>
      <c r="B68" s="48">
        <v>28.812100000000001</v>
      </c>
      <c r="C68" s="48">
        <v>34.42</v>
      </c>
      <c r="D68" s="48">
        <v>26.5228</v>
      </c>
      <c r="E68" s="48">
        <v>30.434000000000001</v>
      </c>
      <c r="F68" s="48">
        <v>29.657299999999999</v>
      </c>
      <c r="G68" s="48">
        <v>10.835000000000001</v>
      </c>
      <c r="H68" s="48">
        <v>29.123799999999999</v>
      </c>
      <c r="I68" s="48">
        <v>34.412700000000001</v>
      </c>
      <c r="J68" s="48">
        <v>26.935700000000001</v>
      </c>
      <c r="K68" s="48">
        <v>30.434000000000001</v>
      </c>
      <c r="L68" s="48">
        <v>29.657299999999999</v>
      </c>
      <c r="M68" s="48">
        <v>11.914099999999999</v>
      </c>
      <c r="N68" s="48">
        <v>1.9621</v>
      </c>
      <c r="O68" s="48">
        <v>37.990900000000003</v>
      </c>
      <c r="P68" s="48">
        <v>0</v>
      </c>
      <c r="Q68" s="48">
        <v>0</v>
      </c>
      <c r="R68" s="48" t="s">
        <v>270</v>
      </c>
      <c r="S68" s="48">
        <v>0</v>
      </c>
    </row>
    <row r="69" spans="1:19" hidden="1" outlineLevel="1" collapsed="1">
      <c r="A69" s="8">
        <v>42309</v>
      </c>
      <c r="B69" s="48">
        <v>28.113099999999999</v>
      </c>
      <c r="C69" s="48">
        <v>29.985499999999998</v>
      </c>
      <c r="D69" s="48">
        <v>27.397200000000002</v>
      </c>
      <c r="E69" s="48">
        <v>34.277299999999997</v>
      </c>
      <c r="F69" s="48">
        <v>28.7376</v>
      </c>
      <c r="G69" s="48">
        <v>14.987</v>
      </c>
      <c r="H69" s="48">
        <v>28.103300000000001</v>
      </c>
      <c r="I69" s="48">
        <v>29.9559</v>
      </c>
      <c r="J69" s="48">
        <v>27.397200000000002</v>
      </c>
      <c r="K69" s="48">
        <v>34.277299999999997</v>
      </c>
      <c r="L69" s="48">
        <v>28.7376</v>
      </c>
      <c r="M69" s="48">
        <v>14.987</v>
      </c>
      <c r="N69" s="48">
        <v>39.908799999999999</v>
      </c>
      <c r="O69" s="48">
        <v>39.908799999999999</v>
      </c>
      <c r="P69" s="48">
        <v>0</v>
      </c>
      <c r="Q69" s="48">
        <v>0</v>
      </c>
      <c r="R69" s="48">
        <v>0</v>
      </c>
      <c r="S69" s="48" t="s">
        <v>270</v>
      </c>
    </row>
    <row r="70" spans="1:19" hidden="1" outlineLevel="1" collapsed="1">
      <c r="A70" s="8">
        <v>42339</v>
      </c>
      <c r="B70" s="48">
        <v>28.5029</v>
      </c>
      <c r="C70" s="48">
        <v>30.290400000000002</v>
      </c>
      <c r="D70" s="48">
        <v>27.828199999999999</v>
      </c>
      <c r="E70" s="48">
        <v>34.200200000000002</v>
      </c>
      <c r="F70" s="48">
        <v>28.5792</v>
      </c>
      <c r="G70" s="48">
        <v>17.690100000000001</v>
      </c>
      <c r="H70" s="48">
        <v>28.502700000000001</v>
      </c>
      <c r="I70" s="48">
        <v>30.2897</v>
      </c>
      <c r="J70" s="48">
        <v>27.828199999999999</v>
      </c>
      <c r="K70" s="48">
        <v>34.200200000000002</v>
      </c>
      <c r="L70" s="48">
        <v>28.5792</v>
      </c>
      <c r="M70" s="48">
        <v>17.690100000000001</v>
      </c>
      <c r="N70" s="48">
        <v>37.910200000000003</v>
      </c>
      <c r="O70" s="48">
        <v>37.910200000000003</v>
      </c>
      <c r="P70" s="48">
        <v>0</v>
      </c>
      <c r="Q70" s="48">
        <v>0</v>
      </c>
      <c r="R70" s="48">
        <v>0</v>
      </c>
      <c r="S70" s="48">
        <v>0</v>
      </c>
    </row>
    <row r="71" spans="1:19" hidden="1" outlineLevel="1" collapsed="1">
      <c r="A71" s="8">
        <v>42370</v>
      </c>
      <c r="B71" s="48">
        <v>29.923999999999999</v>
      </c>
      <c r="C71" s="48">
        <v>29.762899999999998</v>
      </c>
      <c r="D71" s="48">
        <v>30.0581</v>
      </c>
      <c r="E71" s="48">
        <v>33.070799999999998</v>
      </c>
      <c r="F71" s="48">
        <v>29.619399999999999</v>
      </c>
      <c r="G71" s="48">
        <v>31.935500000000001</v>
      </c>
      <c r="H71" s="48">
        <v>29.9237</v>
      </c>
      <c r="I71" s="48">
        <v>29.7622</v>
      </c>
      <c r="J71" s="48">
        <v>30.0581</v>
      </c>
      <c r="K71" s="48">
        <v>33.070799999999998</v>
      </c>
      <c r="L71" s="48">
        <v>29.619399999999999</v>
      </c>
      <c r="M71" s="48">
        <v>31.935500000000001</v>
      </c>
      <c r="N71" s="48">
        <v>37.738199999999999</v>
      </c>
      <c r="O71" s="48">
        <v>37.738199999999999</v>
      </c>
      <c r="P71" s="48">
        <v>0</v>
      </c>
      <c r="Q71" s="48">
        <v>0</v>
      </c>
      <c r="R71" s="48">
        <v>0</v>
      </c>
      <c r="S71" s="48" t="s">
        <v>270</v>
      </c>
    </row>
    <row r="72" spans="1:19" hidden="1" outlineLevel="1" collapsed="1">
      <c r="A72" s="8">
        <v>42401</v>
      </c>
      <c r="B72" s="48">
        <v>29.125699999999998</v>
      </c>
      <c r="C72" s="48">
        <v>29.9953</v>
      </c>
      <c r="D72" s="48">
        <v>28.513000000000002</v>
      </c>
      <c r="E72" s="48">
        <v>29.686</v>
      </c>
      <c r="F72" s="48">
        <v>29.494599999999998</v>
      </c>
      <c r="G72" s="48">
        <v>18.295200000000001</v>
      </c>
      <c r="H72" s="48">
        <v>29.125299999999999</v>
      </c>
      <c r="I72" s="48">
        <v>29.994299999999999</v>
      </c>
      <c r="J72" s="48">
        <v>28.513000000000002</v>
      </c>
      <c r="K72" s="48">
        <v>29.686</v>
      </c>
      <c r="L72" s="48">
        <v>29.494599999999998</v>
      </c>
      <c r="M72" s="48">
        <v>18.295200000000001</v>
      </c>
      <c r="N72" s="48">
        <v>37.234299999999998</v>
      </c>
      <c r="O72" s="48">
        <v>37.234299999999998</v>
      </c>
      <c r="P72" s="48">
        <v>0</v>
      </c>
      <c r="Q72" s="48">
        <v>0</v>
      </c>
      <c r="R72" s="48">
        <v>0</v>
      </c>
      <c r="S72" s="48" t="s">
        <v>270</v>
      </c>
    </row>
    <row r="73" spans="1:19" hidden="1" outlineLevel="1" collapsed="1">
      <c r="A73" s="8">
        <v>42430</v>
      </c>
      <c r="B73" s="48">
        <v>28.937200000000001</v>
      </c>
      <c r="C73" s="48">
        <v>30.05</v>
      </c>
      <c r="D73" s="48">
        <v>28.252800000000001</v>
      </c>
      <c r="E73" s="48">
        <v>29.247499999999999</v>
      </c>
      <c r="F73" s="48">
        <v>29.064299999999999</v>
      </c>
      <c r="G73" s="48">
        <v>17.042300000000001</v>
      </c>
      <c r="H73" s="48">
        <v>28.937000000000001</v>
      </c>
      <c r="I73" s="48">
        <v>30.049499999999998</v>
      </c>
      <c r="J73" s="48">
        <v>28.252800000000001</v>
      </c>
      <c r="K73" s="48">
        <v>29.247499999999999</v>
      </c>
      <c r="L73" s="48">
        <v>29.064299999999999</v>
      </c>
      <c r="M73" s="48">
        <v>17.042300000000001</v>
      </c>
      <c r="N73" s="48">
        <v>38.0017</v>
      </c>
      <c r="O73" s="48">
        <v>38.0017</v>
      </c>
      <c r="P73" s="48">
        <v>0</v>
      </c>
      <c r="Q73" s="48">
        <v>0</v>
      </c>
      <c r="R73" s="48" t="s">
        <v>270</v>
      </c>
      <c r="S73" s="48" t="s">
        <v>270</v>
      </c>
    </row>
    <row r="74" spans="1:19" hidden="1" outlineLevel="1" collapsed="1">
      <c r="A74" s="8">
        <v>42461</v>
      </c>
      <c r="B74" s="48">
        <v>29.070399999999999</v>
      </c>
      <c r="C74" s="48">
        <v>29.710100000000001</v>
      </c>
      <c r="D74" s="48">
        <v>28.721499999999999</v>
      </c>
      <c r="E74" s="48">
        <v>33.646599999999999</v>
      </c>
      <c r="F74" s="48">
        <v>29.525600000000001</v>
      </c>
      <c r="G74" s="48">
        <v>19.3062</v>
      </c>
      <c r="H74" s="48">
        <v>29.07</v>
      </c>
      <c r="I74" s="48">
        <v>29.709</v>
      </c>
      <c r="J74" s="48">
        <v>28.721499999999999</v>
      </c>
      <c r="K74" s="48">
        <v>33.646599999999999</v>
      </c>
      <c r="L74" s="48">
        <v>29.525600000000001</v>
      </c>
      <c r="M74" s="48">
        <v>19.3062</v>
      </c>
      <c r="N74" s="48">
        <v>37.689900000000002</v>
      </c>
      <c r="O74" s="48">
        <v>37.689900000000002</v>
      </c>
      <c r="P74" s="48">
        <v>0</v>
      </c>
      <c r="Q74" s="48" t="s">
        <v>270</v>
      </c>
      <c r="R74" s="48">
        <v>0</v>
      </c>
      <c r="S74" s="48" t="s">
        <v>270</v>
      </c>
    </row>
    <row r="75" spans="1:19" hidden="1" outlineLevel="1" collapsed="1">
      <c r="A75" s="8">
        <v>42491</v>
      </c>
      <c r="B75" s="48">
        <v>30.795200000000001</v>
      </c>
      <c r="C75" s="48">
        <v>29.1905</v>
      </c>
      <c r="D75" s="48">
        <v>31.884899999999998</v>
      </c>
      <c r="E75" s="48">
        <v>45.0047</v>
      </c>
      <c r="F75" s="48">
        <v>30.5274</v>
      </c>
      <c r="G75" s="48">
        <v>23.006699999999999</v>
      </c>
      <c r="H75" s="48">
        <v>30.795000000000002</v>
      </c>
      <c r="I75" s="48">
        <v>29.189900000000002</v>
      </c>
      <c r="J75" s="48">
        <v>31.884899999999998</v>
      </c>
      <c r="K75" s="48">
        <v>45.0047</v>
      </c>
      <c r="L75" s="48">
        <v>30.5274</v>
      </c>
      <c r="M75" s="48">
        <v>23.006699999999999</v>
      </c>
      <c r="N75" s="48">
        <v>37.795699999999997</v>
      </c>
      <c r="O75" s="48">
        <v>37.795699999999997</v>
      </c>
      <c r="P75" s="48">
        <v>0</v>
      </c>
      <c r="Q75" s="48">
        <v>0</v>
      </c>
      <c r="R75" s="48" t="s">
        <v>270</v>
      </c>
      <c r="S75" s="48" t="s">
        <v>270</v>
      </c>
    </row>
    <row r="76" spans="1:19" hidden="1" outlineLevel="1" collapsed="1">
      <c r="A76" s="8">
        <v>42522</v>
      </c>
      <c r="B76" s="48">
        <v>31.593599999999999</v>
      </c>
      <c r="C76" s="48">
        <v>29.299399999999999</v>
      </c>
      <c r="D76" s="48">
        <v>32.791699999999999</v>
      </c>
      <c r="E76" s="48">
        <v>47.252400000000002</v>
      </c>
      <c r="F76" s="48">
        <v>31.544799999999999</v>
      </c>
      <c r="G76" s="48">
        <v>26.178599999999999</v>
      </c>
      <c r="H76" s="48">
        <v>31.593399999999999</v>
      </c>
      <c r="I76" s="48">
        <v>29.2986</v>
      </c>
      <c r="J76" s="48">
        <v>32.791699999999999</v>
      </c>
      <c r="K76" s="48">
        <v>47.252400000000002</v>
      </c>
      <c r="L76" s="48">
        <v>31.544799999999999</v>
      </c>
      <c r="M76" s="48">
        <v>26.178599999999999</v>
      </c>
      <c r="N76" s="48">
        <v>37.683999999999997</v>
      </c>
      <c r="O76" s="48">
        <v>37.683999999999997</v>
      </c>
      <c r="P76" s="48" t="s">
        <v>270</v>
      </c>
      <c r="Q76" s="48" t="s">
        <v>270</v>
      </c>
      <c r="R76" s="48" t="s">
        <v>270</v>
      </c>
      <c r="S76" s="48" t="s">
        <v>270</v>
      </c>
    </row>
    <row r="77" spans="1:19" hidden="1" outlineLevel="1" collapsed="1">
      <c r="A77" s="8">
        <v>42552</v>
      </c>
      <c r="B77" s="48">
        <v>30.642099999999999</v>
      </c>
      <c r="C77" s="48">
        <v>28.0335</v>
      </c>
      <c r="D77" s="48">
        <v>32.155200000000001</v>
      </c>
      <c r="E77" s="48">
        <v>47.314799999999998</v>
      </c>
      <c r="F77" s="48">
        <v>30.533300000000001</v>
      </c>
      <c r="G77" s="48">
        <v>28.537299999999998</v>
      </c>
      <c r="H77" s="48">
        <v>30.6419</v>
      </c>
      <c r="I77" s="48">
        <v>28.032800000000002</v>
      </c>
      <c r="J77" s="48">
        <v>32.155200000000001</v>
      </c>
      <c r="K77" s="48">
        <v>47.314799999999998</v>
      </c>
      <c r="L77" s="48">
        <v>30.533300000000001</v>
      </c>
      <c r="M77" s="48">
        <v>28.537299999999998</v>
      </c>
      <c r="N77" s="48">
        <v>37.846499999999999</v>
      </c>
      <c r="O77" s="48">
        <v>37.846499999999999</v>
      </c>
      <c r="P77" s="48">
        <v>0</v>
      </c>
      <c r="Q77" s="48">
        <v>0</v>
      </c>
      <c r="R77" s="48">
        <v>0</v>
      </c>
      <c r="S77" s="48" t="s">
        <v>270</v>
      </c>
    </row>
    <row r="78" spans="1:19" hidden="1" outlineLevel="1" collapsed="1">
      <c r="A78" s="8">
        <v>42583</v>
      </c>
      <c r="B78" s="48">
        <v>31.508900000000001</v>
      </c>
      <c r="C78" s="48">
        <v>29.952100000000002</v>
      </c>
      <c r="D78" s="48">
        <v>32.892699999999998</v>
      </c>
      <c r="E78" s="48">
        <v>41.305900000000001</v>
      </c>
      <c r="F78" s="48">
        <v>32.605400000000003</v>
      </c>
      <c r="G78" s="48">
        <v>24.2288</v>
      </c>
      <c r="H78" s="48">
        <v>31.508800000000001</v>
      </c>
      <c r="I78" s="48">
        <v>29.951699999999999</v>
      </c>
      <c r="J78" s="48">
        <v>32.892699999999998</v>
      </c>
      <c r="K78" s="48">
        <v>41.305900000000001</v>
      </c>
      <c r="L78" s="48">
        <v>32.605400000000003</v>
      </c>
      <c r="M78" s="48">
        <v>24.2288</v>
      </c>
      <c r="N78" s="48">
        <v>37.744399999999999</v>
      </c>
      <c r="O78" s="48">
        <v>37.744399999999999</v>
      </c>
      <c r="P78" s="48">
        <v>0</v>
      </c>
      <c r="Q78" s="48">
        <v>0</v>
      </c>
      <c r="R78" s="48">
        <v>0</v>
      </c>
      <c r="S78" s="48" t="s">
        <v>270</v>
      </c>
    </row>
    <row r="79" spans="1:19" hidden="1" outlineLevel="1" collapsed="1">
      <c r="A79" s="8">
        <v>42614</v>
      </c>
      <c r="B79" s="48">
        <v>29.855899999999998</v>
      </c>
      <c r="C79" s="48">
        <v>29.215599999999998</v>
      </c>
      <c r="D79" s="48">
        <v>30.180499999999999</v>
      </c>
      <c r="E79" s="48">
        <v>29.6691</v>
      </c>
      <c r="F79" s="48">
        <v>31.1646</v>
      </c>
      <c r="G79" s="48">
        <v>22.346499999999999</v>
      </c>
      <c r="H79" s="48">
        <v>29.851700000000001</v>
      </c>
      <c r="I79" s="48">
        <v>29.202500000000001</v>
      </c>
      <c r="J79" s="48">
        <v>30.180499999999999</v>
      </c>
      <c r="K79" s="48">
        <v>29.6691</v>
      </c>
      <c r="L79" s="48">
        <v>31.1646</v>
      </c>
      <c r="M79" s="48">
        <v>22.346499999999999</v>
      </c>
      <c r="N79" s="48">
        <v>39.991700000000002</v>
      </c>
      <c r="O79" s="48">
        <v>39.991700000000002</v>
      </c>
      <c r="P79" s="48">
        <v>0</v>
      </c>
      <c r="Q79" s="48">
        <v>0</v>
      </c>
      <c r="R79" s="48" t="s">
        <v>270</v>
      </c>
      <c r="S79" s="48" t="s">
        <v>270</v>
      </c>
    </row>
    <row r="80" spans="1:19" hidden="1" outlineLevel="1" collapsed="1">
      <c r="A80" s="8">
        <v>42644</v>
      </c>
      <c r="B80" s="48">
        <v>29.867799999999999</v>
      </c>
      <c r="C80" s="48">
        <v>29.093399999999999</v>
      </c>
      <c r="D80" s="48">
        <v>30.189800000000002</v>
      </c>
      <c r="E80" s="48">
        <v>33.252000000000002</v>
      </c>
      <c r="F80" s="48">
        <v>30.848500000000001</v>
      </c>
      <c r="G80" s="48">
        <v>22.716000000000001</v>
      </c>
      <c r="H80" s="48">
        <v>29.8642</v>
      </c>
      <c r="I80" s="48">
        <v>29.080400000000001</v>
      </c>
      <c r="J80" s="48">
        <v>30.189800000000002</v>
      </c>
      <c r="K80" s="48">
        <v>33.252000000000002</v>
      </c>
      <c r="L80" s="48">
        <v>30.848500000000001</v>
      </c>
      <c r="M80" s="48">
        <v>22.716000000000001</v>
      </c>
      <c r="N80" s="48">
        <v>39.940300000000001</v>
      </c>
      <c r="O80" s="48">
        <v>39.940300000000001</v>
      </c>
      <c r="P80" s="48">
        <v>0</v>
      </c>
      <c r="Q80" s="48">
        <v>0</v>
      </c>
      <c r="R80" s="48">
        <v>0</v>
      </c>
      <c r="S80" s="48" t="s">
        <v>270</v>
      </c>
    </row>
    <row r="81" spans="1:19" hidden="1" outlineLevel="1" collapsed="1">
      <c r="A81" s="8">
        <v>42675</v>
      </c>
      <c r="B81" s="48">
        <v>29.866499999999998</v>
      </c>
      <c r="C81" s="48">
        <v>29.331199999999999</v>
      </c>
      <c r="D81" s="48">
        <v>30.258900000000001</v>
      </c>
      <c r="E81" s="48">
        <v>32.2378</v>
      </c>
      <c r="F81" s="48">
        <v>31.3873</v>
      </c>
      <c r="G81" s="48">
        <v>17.385899999999999</v>
      </c>
      <c r="H81" s="48">
        <v>29.866099999999999</v>
      </c>
      <c r="I81" s="48">
        <v>29.330200000000001</v>
      </c>
      <c r="J81" s="48">
        <v>30.258900000000001</v>
      </c>
      <c r="K81" s="48">
        <v>32.2378</v>
      </c>
      <c r="L81" s="48">
        <v>31.3873</v>
      </c>
      <c r="M81" s="48">
        <v>17.385899999999999</v>
      </c>
      <c r="N81" s="48">
        <v>37.583100000000002</v>
      </c>
      <c r="O81" s="48">
        <v>37.583100000000002</v>
      </c>
      <c r="P81" s="48">
        <v>0</v>
      </c>
      <c r="Q81" s="48">
        <v>0</v>
      </c>
      <c r="R81" s="48">
        <v>0</v>
      </c>
      <c r="S81" s="48" t="s">
        <v>270</v>
      </c>
    </row>
    <row r="82" spans="1:19" hidden="1" outlineLevel="1" collapsed="1">
      <c r="A82" s="8">
        <v>42705</v>
      </c>
      <c r="B82" s="48">
        <v>29.7743</v>
      </c>
      <c r="C82" s="48">
        <v>29.8858</v>
      </c>
      <c r="D82" s="48">
        <v>29.703099999999999</v>
      </c>
      <c r="E82" s="48">
        <v>30.009899999999998</v>
      </c>
      <c r="F82" s="48">
        <v>31.1432</v>
      </c>
      <c r="G82" s="48">
        <v>19.042000000000002</v>
      </c>
      <c r="H82" s="48">
        <v>29.769600000000001</v>
      </c>
      <c r="I82" s="48">
        <v>29.873699999999999</v>
      </c>
      <c r="J82" s="48">
        <v>29.703099999999999</v>
      </c>
      <c r="K82" s="48">
        <v>30.009899999999998</v>
      </c>
      <c r="L82" s="48">
        <v>31.1432</v>
      </c>
      <c r="M82" s="48">
        <v>19.042000000000002</v>
      </c>
      <c r="N82" s="48">
        <v>39.975099999999998</v>
      </c>
      <c r="O82" s="48">
        <v>39.975099999999998</v>
      </c>
      <c r="P82" s="48">
        <v>0</v>
      </c>
      <c r="Q82" s="48">
        <v>0</v>
      </c>
      <c r="R82" s="48">
        <v>0</v>
      </c>
      <c r="S82" s="48" t="s">
        <v>270</v>
      </c>
    </row>
    <row r="83" spans="1:19" hidden="1" outlineLevel="1" collapsed="1">
      <c r="A83" s="8">
        <v>42736</v>
      </c>
      <c r="B83" s="48">
        <v>29.520099999999999</v>
      </c>
      <c r="C83" s="48">
        <v>29.337900000000001</v>
      </c>
      <c r="D83" s="48">
        <v>29.663399999999999</v>
      </c>
      <c r="E83" s="48">
        <v>34.654699999999998</v>
      </c>
      <c r="F83" s="48">
        <v>29.6997</v>
      </c>
      <c r="G83" s="48">
        <v>21.908300000000001</v>
      </c>
      <c r="H83" s="48">
        <v>29.52</v>
      </c>
      <c r="I83" s="48">
        <v>29.337800000000001</v>
      </c>
      <c r="J83" s="48">
        <v>29.663399999999999</v>
      </c>
      <c r="K83" s="48">
        <v>34.654699999999998</v>
      </c>
      <c r="L83" s="48">
        <v>29.6997</v>
      </c>
      <c r="M83" s="48">
        <v>21.908300000000001</v>
      </c>
      <c r="N83" s="48">
        <v>36.843200000000003</v>
      </c>
      <c r="O83" s="48">
        <v>36.843200000000003</v>
      </c>
      <c r="P83" s="48">
        <v>0</v>
      </c>
      <c r="Q83" s="48">
        <v>0</v>
      </c>
      <c r="R83" s="48">
        <v>0</v>
      </c>
      <c r="S83" s="48" t="s">
        <v>270</v>
      </c>
    </row>
    <row r="84" spans="1:19" hidden="1" outlineLevel="1" collapsed="1">
      <c r="A84" s="8">
        <v>42767</v>
      </c>
      <c r="B84" s="48">
        <v>30.33</v>
      </c>
      <c r="C84" s="48">
        <v>29.581099999999999</v>
      </c>
      <c r="D84" s="48">
        <v>31.9666</v>
      </c>
      <c r="E84" s="48">
        <v>40.073999999999998</v>
      </c>
      <c r="F84" s="48">
        <v>31.9803</v>
      </c>
      <c r="G84" s="48">
        <v>23.942499999999999</v>
      </c>
      <c r="H84" s="48">
        <v>30.33</v>
      </c>
      <c r="I84" s="48">
        <v>29.581099999999999</v>
      </c>
      <c r="J84" s="48">
        <v>31.9666</v>
      </c>
      <c r="K84" s="48">
        <v>40.073999999999998</v>
      </c>
      <c r="L84" s="48">
        <v>31.9803</v>
      </c>
      <c r="M84" s="48">
        <v>23.942499999999999</v>
      </c>
      <c r="N84" s="48">
        <v>37.926699999999997</v>
      </c>
      <c r="O84" s="48">
        <v>37.926699999999997</v>
      </c>
      <c r="P84" s="48">
        <v>0</v>
      </c>
      <c r="Q84" s="48">
        <v>0</v>
      </c>
      <c r="R84" s="48">
        <v>0</v>
      </c>
      <c r="S84" s="48" t="s">
        <v>270</v>
      </c>
    </row>
    <row r="85" spans="1:19" hidden="1" outlineLevel="1" collapsed="1">
      <c r="A85" s="8">
        <v>42795</v>
      </c>
      <c r="B85" s="48">
        <v>29.1021</v>
      </c>
      <c r="C85" s="48">
        <v>29.232700000000001</v>
      </c>
      <c r="D85" s="48">
        <v>28.985600000000002</v>
      </c>
      <c r="E85" s="48">
        <v>32.5929</v>
      </c>
      <c r="F85" s="48">
        <v>28.546399999999998</v>
      </c>
      <c r="G85" s="48">
        <v>26.913499999999999</v>
      </c>
      <c r="H85" s="48">
        <v>29.1021</v>
      </c>
      <c r="I85" s="48">
        <v>29.232600000000001</v>
      </c>
      <c r="J85" s="48">
        <v>28.985600000000002</v>
      </c>
      <c r="K85" s="48">
        <v>32.5929</v>
      </c>
      <c r="L85" s="48">
        <v>28.546399999999998</v>
      </c>
      <c r="M85" s="48">
        <v>26.913499999999999</v>
      </c>
      <c r="N85" s="48">
        <v>39.634599999999999</v>
      </c>
      <c r="O85" s="48">
        <v>39.634599999999999</v>
      </c>
      <c r="P85" s="48">
        <v>0</v>
      </c>
      <c r="Q85" s="48">
        <v>0</v>
      </c>
      <c r="R85" s="48" t="s">
        <v>270</v>
      </c>
      <c r="S85" s="48" t="s">
        <v>270</v>
      </c>
    </row>
    <row r="86" spans="1:19" hidden="1" outlineLevel="1" collapsed="1">
      <c r="A86" s="8">
        <v>42826</v>
      </c>
      <c r="B86" s="48">
        <v>29.495000000000001</v>
      </c>
      <c r="C86" s="48">
        <v>28.7027</v>
      </c>
      <c r="D86" s="48">
        <v>29.880500000000001</v>
      </c>
      <c r="E86" s="48">
        <v>32.288499999999999</v>
      </c>
      <c r="F86" s="48">
        <v>29.9086</v>
      </c>
      <c r="G86" s="48">
        <v>24.986699999999999</v>
      </c>
      <c r="H86" s="48">
        <v>29.494900000000001</v>
      </c>
      <c r="I86" s="48">
        <v>28.702400000000001</v>
      </c>
      <c r="J86" s="48">
        <v>29.880500000000001</v>
      </c>
      <c r="K86" s="48">
        <v>32.288499999999999</v>
      </c>
      <c r="L86" s="48">
        <v>29.9086</v>
      </c>
      <c r="M86" s="48">
        <v>24.986699999999999</v>
      </c>
      <c r="N86" s="48">
        <v>39.456299999999999</v>
      </c>
      <c r="O86" s="48">
        <v>39.456299999999999</v>
      </c>
      <c r="P86" s="48">
        <v>0</v>
      </c>
      <c r="Q86" s="48">
        <v>0</v>
      </c>
      <c r="R86" s="48">
        <v>0</v>
      </c>
      <c r="S86" s="48" t="s">
        <v>270</v>
      </c>
    </row>
    <row r="87" spans="1:19" hidden="1" outlineLevel="1" collapsed="1">
      <c r="A87" s="8">
        <v>42856</v>
      </c>
      <c r="B87" s="48">
        <v>29.330500000000001</v>
      </c>
      <c r="C87" s="48">
        <v>27.9636</v>
      </c>
      <c r="D87" s="48">
        <v>30.294699999999999</v>
      </c>
      <c r="E87" s="48">
        <v>29.962299999999999</v>
      </c>
      <c r="F87" s="48">
        <v>30.7745</v>
      </c>
      <c r="G87" s="48">
        <v>26.023399999999999</v>
      </c>
      <c r="H87" s="48">
        <v>29.325600000000001</v>
      </c>
      <c r="I87" s="48">
        <v>27.950099999999999</v>
      </c>
      <c r="J87" s="48">
        <v>30.294699999999999</v>
      </c>
      <c r="K87" s="48">
        <v>29.962299999999999</v>
      </c>
      <c r="L87" s="48">
        <v>30.7745</v>
      </c>
      <c r="M87" s="48">
        <v>26.023399999999999</v>
      </c>
      <c r="N87" s="48">
        <v>39.990299999999998</v>
      </c>
      <c r="O87" s="48">
        <v>39.990299999999998</v>
      </c>
      <c r="P87" s="48">
        <v>0</v>
      </c>
      <c r="Q87" s="48" t="s">
        <v>270</v>
      </c>
      <c r="R87" s="48">
        <v>0</v>
      </c>
      <c r="S87" s="48" t="s">
        <v>270</v>
      </c>
    </row>
    <row r="88" spans="1:19" hidden="1" outlineLevel="1" collapsed="1">
      <c r="A88" s="8">
        <v>42887</v>
      </c>
      <c r="B88" s="48">
        <v>29.4803</v>
      </c>
      <c r="C88" s="48">
        <v>28.7805</v>
      </c>
      <c r="D88" s="48">
        <v>30.000499999999999</v>
      </c>
      <c r="E88" s="48">
        <v>32.152999999999999</v>
      </c>
      <c r="F88" s="48">
        <v>30.128</v>
      </c>
      <c r="G88" s="48">
        <v>24.839400000000001</v>
      </c>
      <c r="H88" s="48">
        <v>29.4803</v>
      </c>
      <c r="I88" s="48">
        <v>28.7804</v>
      </c>
      <c r="J88" s="48">
        <v>30.000499999999999</v>
      </c>
      <c r="K88" s="48">
        <v>32.152999999999999</v>
      </c>
      <c r="L88" s="48">
        <v>30.128</v>
      </c>
      <c r="M88" s="48">
        <v>24.839400000000001</v>
      </c>
      <c r="N88" s="48">
        <v>37.511400000000002</v>
      </c>
      <c r="O88" s="48">
        <v>37.511400000000002</v>
      </c>
      <c r="P88" s="48">
        <v>0</v>
      </c>
      <c r="Q88" s="48">
        <v>0</v>
      </c>
      <c r="R88" s="48">
        <v>0</v>
      </c>
      <c r="S88" s="48" t="s">
        <v>270</v>
      </c>
    </row>
    <row r="89" spans="1:19" hidden="1" outlineLevel="1" collapsed="1">
      <c r="A89" s="8">
        <v>42917</v>
      </c>
      <c r="B89" s="48">
        <v>27.829599999999999</v>
      </c>
      <c r="C89" s="48">
        <v>28.802600000000002</v>
      </c>
      <c r="D89" s="48">
        <v>27.3188</v>
      </c>
      <c r="E89" s="48">
        <v>20.907299999999999</v>
      </c>
      <c r="F89" s="48">
        <v>29.549600000000002</v>
      </c>
      <c r="G89" s="48">
        <v>24.318300000000001</v>
      </c>
      <c r="H89" s="48">
        <v>27.829599999999999</v>
      </c>
      <c r="I89" s="48">
        <v>28.802499999999998</v>
      </c>
      <c r="J89" s="48">
        <v>27.3188</v>
      </c>
      <c r="K89" s="48">
        <v>20.907299999999999</v>
      </c>
      <c r="L89" s="48">
        <v>29.549600000000002</v>
      </c>
      <c r="M89" s="48">
        <v>24.318300000000001</v>
      </c>
      <c r="N89" s="48">
        <v>36.746299999999998</v>
      </c>
      <c r="O89" s="48">
        <v>36.746299999999998</v>
      </c>
      <c r="P89" s="48">
        <v>0</v>
      </c>
      <c r="Q89" s="48">
        <v>0</v>
      </c>
      <c r="R89" s="48">
        <v>0</v>
      </c>
      <c r="S89" s="48" t="s">
        <v>270</v>
      </c>
    </row>
    <row r="90" spans="1:19" hidden="1" outlineLevel="1" collapsed="1">
      <c r="A90" s="8">
        <v>42948</v>
      </c>
      <c r="B90" s="48">
        <v>26.988199999999999</v>
      </c>
      <c r="C90" s="48">
        <v>29.0807</v>
      </c>
      <c r="D90" s="48">
        <v>25.789300000000001</v>
      </c>
      <c r="E90" s="48">
        <v>16.300699999999999</v>
      </c>
      <c r="F90" s="48">
        <v>30.261299999999999</v>
      </c>
      <c r="G90" s="48">
        <v>23.0947</v>
      </c>
      <c r="H90" s="48">
        <v>26.988199999999999</v>
      </c>
      <c r="I90" s="48">
        <v>29.0806</v>
      </c>
      <c r="J90" s="48">
        <v>25.789300000000001</v>
      </c>
      <c r="K90" s="48">
        <v>16.300699999999999</v>
      </c>
      <c r="L90" s="48">
        <v>30.261299999999999</v>
      </c>
      <c r="M90" s="48">
        <v>23.0947</v>
      </c>
      <c r="N90" s="48">
        <v>36.531399999999998</v>
      </c>
      <c r="O90" s="48">
        <v>36.531399999999998</v>
      </c>
      <c r="P90" s="48">
        <v>0</v>
      </c>
      <c r="Q90" s="48">
        <v>0</v>
      </c>
      <c r="R90" s="48">
        <v>0</v>
      </c>
      <c r="S90" s="48" t="s">
        <v>270</v>
      </c>
    </row>
    <row r="91" spans="1:19" hidden="1" outlineLevel="1" collapsed="1">
      <c r="A91" s="8">
        <v>42979</v>
      </c>
      <c r="B91" s="48">
        <v>28.2546</v>
      </c>
      <c r="C91" s="48">
        <v>29.001999999999999</v>
      </c>
      <c r="D91" s="48">
        <v>27.912199999999999</v>
      </c>
      <c r="E91" s="48">
        <v>29.239100000000001</v>
      </c>
      <c r="F91" s="48">
        <v>28.58</v>
      </c>
      <c r="G91" s="48">
        <v>20.640499999999999</v>
      </c>
      <c r="H91" s="48">
        <v>28.247</v>
      </c>
      <c r="I91" s="48">
        <v>28.9787</v>
      </c>
      <c r="J91" s="48">
        <v>27.912199999999999</v>
      </c>
      <c r="K91" s="48">
        <v>29.239100000000001</v>
      </c>
      <c r="L91" s="48">
        <v>28.58</v>
      </c>
      <c r="M91" s="48">
        <v>20.640499999999999</v>
      </c>
      <c r="N91" s="48">
        <v>49.860999999999997</v>
      </c>
      <c r="O91" s="48">
        <v>49.860999999999997</v>
      </c>
      <c r="P91" s="48">
        <v>0</v>
      </c>
      <c r="Q91" s="48">
        <v>0</v>
      </c>
      <c r="R91" s="48">
        <v>0</v>
      </c>
      <c r="S91" s="48" t="s">
        <v>270</v>
      </c>
    </row>
    <row r="92" spans="1:19" hidden="1" outlineLevel="1" collapsed="1">
      <c r="A92" s="8">
        <v>43009</v>
      </c>
      <c r="B92" s="48">
        <v>29.069900000000001</v>
      </c>
      <c r="C92" s="48">
        <v>28.520700000000001</v>
      </c>
      <c r="D92" s="48">
        <v>29.281400000000001</v>
      </c>
      <c r="E92" s="48">
        <v>26.821400000000001</v>
      </c>
      <c r="F92" s="48">
        <v>30.727399999999999</v>
      </c>
      <c r="G92" s="48">
        <v>22.290800000000001</v>
      </c>
      <c r="H92" s="48">
        <v>29.069900000000001</v>
      </c>
      <c r="I92" s="48">
        <v>28.520600000000002</v>
      </c>
      <c r="J92" s="48">
        <v>29.281400000000001</v>
      </c>
      <c r="K92" s="48">
        <v>26.821400000000001</v>
      </c>
      <c r="L92" s="48">
        <v>30.727399999999999</v>
      </c>
      <c r="M92" s="48">
        <v>22.290800000000001</v>
      </c>
      <c r="N92" s="48">
        <v>37.718600000000002</v>
      </c>
      <c r="O92" s="48">
        <v>37.718600000000002</v>
      </c>
      <c r="P92" s="48">
        <v>0</v>
      </c>
      <c r="Q92" s="48">
        <v>0</v>
      </c>
      <c r="R92" s="48">
        <v>0</v>
      </c>
      <c r="S92" s="48" t="s">
        <v>270</v>
      </c>
    </row>
    <row r="93" spans="1:19" hidden="1" outlineLevel="1" collapsed="1">
      <c r="A93" s="8">
        <v>43040</v>
      </c>
      <c r="B93" s="48">
        <v>28.602900000000002</v>
      </c>
      <c r="C93" s="48">
        <v>29.424800000000001</v>
      </c>
      <c r="D93" s="48">
        <v>28.245200000000001</v>
      </c>
      <c r="E93" s="48">
        <v>26.170400000000001</v>
      </c>
      <c r="F93" s="48">
        <v>29.5548</v>
      </c>
      <c r="G93" s="48">
        <v>21.235600000000002</v>
      </c>
      <c r="H93" s="48">
        <v>28.602900000000002</v>
      </c>
      <c r="I93" s="48">
        <v>29.424700000000001</v>
      </c>
      <c r="J93" s="48">
        <v>28.245200000000001</v>
      </c>
      <c r="K93" s="48">
        <v>26.170400000000001</v>
      </c>
      <c r="L93" s="48">
        <v>29.5548</v>
      </c>
      <c r="M93" s="48">
        <v>21.235600000000002</v>
      </c>
      <c r="N93" s="48">
        <v>36.574599999999997</v>
      </c>
      <c r="O93" s="48">
        <v>36.574599999999997</v>
      </c>
      <c r="P93" s="48">
        <v>0</v>
      </c>
      <c r="Q93" s="48">
        <v>0</v>
      </c>
      <c r="R93" s="48">
        <v>0</v>
      </c>
      <c r="S93" s="48" t="s">
        <v>270</v>
      </c>
    </row>
    <row r="94" spans="1:19" hidden="1" outlineLevel="1" collapsed="1">
      <c r="A94" s="8">
        <v>43070</v>
      </c>
      <c r="B94" s="48">
        <v>28.342099999999999</v>
      </c>
      <c r="C94" s="48">
        <v>29.5395</v>
      </c>
      <c r="D94" s="48">
        <v>27.770700000000001</v>
      </c>
      <c r="E94" s="48">
        <v>26.4527</v>
      </c>
      <c r="F94" s="48">
        <v>28.918600000000001</v>
      </c>
      <c r="G94" s="48">
        <v>19.987400000000001</v>
      </c>
      <c r="H94" s="48">
        <v>28.342099999999999</v>
      </c>
      <c r="I94" s="48">
        <v>29.5395</v>
      </c>
      <c r="J94" s="48">
        <v>27.770700000000001</v>
      </c>
      <c r="K94" s="48">
        <v>26.4527</v>
      </c>
      <c r="L94" s="48">
        <v>28.918600000000001</v>
      </c>
      <c r="M94" s="48">
        <v>19.987400000000001</v>
      </c>
      <c r="N94" s="48">
        <v>36.757100000000001</v>
      </c>
      <c r="O94" s="48">
        <v>36.757100000000001</v>
      </c>
      <c r="P94" s="48">
        <v>0</v>
      </c>
      <c r="Q94" s="48">
        <v>0</v>
      </c>
      <c r="R94" s="48">
        <v>0</v>
      </c>
      <c r="S94" s="48" t="s">
        <v>270</v>
      </c>
    </row>
    <row r="95" spans="1:19" hidden="1" outlineLevel="1" collapsed="1">
      <c r="A95" s="8">
        <v>43101</v>
      </c>
      <c r="B95" s="48">
        <v>29.567799999999998</v>
      </c>
      <c r="C95" s="48">
        <v>29.999300000000002</v>
      </c>
      <c r="D95" s="48">
        <v>29.2471</v>
      </c>
      <c r="E95" s="48">
        <v>28.879899999999999</v>
      </c>
      <c r="F95" s="48">
        <v>29.721900000000002</v>
      </c>
      <c r="G95" s="48">
        <v>22.8352</v>
      </c>
      <c r="H95" s="48">
        <v>29.567799999999998</v>
      </c>
      <c r="I95" s="48">
        <v>29.999300000000002</v>
      </c>
      <c r="J95" s="48">
        <v>29.2471</v>
      </c>
      <c r="K95" s="48">
        <v>28.879899999999999</v>
      </c>
      <c r="L95" s="48">
        <v>29.721900000000002</v>
      </c>
      <c r="M95" s="48">
        <v>22.8352</v>
      </c>
      <c r="N95" s="48">
        <v>38</v>
      </c>
      <c r="O95" s="48">
        <v>38</v>
      </c>
      <c r="P95" s="48">
        <v>0</v>
      </c>
      <c r="Q95" s="48">
        <v>0</v>
      </c>
      <c r="R95" s="48">
        <v>0</v>
      </c>
      <c r="S95" s="48" t="s">
        <v>270</v>
      </c>
    </row>
    <row r="96" spans="1:19" hidden="1" outlineLevel="1" collapsed="1">
      <c r="A96" s="8">
        <v>43132</v>
      </c>
      <c r="B96" s="48">
        <v>29.667200000000001</v>
      </c>
      <c r="C96" s="48">
        <v>29.5059</v>
      </c>
      <c r="D96" s="48">
        <v>29.745999999999999</v>
      </c>
      <c r="E96" s="48">
        <v>25.066500000000001</v>
      </c>
      <c r="F96" s="48">
        <v>32.190300000000001</v>
      </c>
      <c r="G96" s="48">
        <v>20.227900000000002</v>
      </c>
      <c r="H96" s="48">
        <v>29.761600000000001</v>
      </c>
      <c r="I96" s="48">
        <v>29.504000000000001</v>
      </c>
      <c r="J96" s="48">
        <v>29.888400000000001</v>
      </c>
      <c r="K96" s="48">
        <v>25.066500000000001</v>
      </c>
      <c r="L96" s="48">
        <v>32.190300000000001</v>
      </c>
      <c r="M96" s="48">
        <v>21.092600000000001</v>
      </c>
      <c r="N96" s="48">
        <v>11.245100000000001</v>
      </c>
      <c r="O96" s="48">
        <v>45.7301</v>
      </c>
      <c r="P96" s="48">
        <v>10.99</v>
      </c>
      <c r="Q96" s="48">
        <v>0</v>
      </c>
      <c r="R96" s="48">
        <v>0</v>
      </c>
      <c r="S96" s="48">
        <v>10.99</v>
      </c>
    </row>
    <row r="97" spans="1:19" hidden="1" outlineLevel="1" collapsed="1">
      <c r="A97" s="8">
        <v>43160</v>
      </c>
      <c r="B97" s="48">
        <v>30.092099999999999</v>
      </c>
      <c r="C97" s="48">
        <v>30.156400000000001</v>
      </c>
      <c r="D97" s="48">
        <v>30.0533</v>
      </c>
      <c r="E97" s="48">
        <v>24.520900000000001</v>
      </c>
      <c r="F97" s="48">
        <v>32.337800000000001</v>
      </c>
      <c r="G97" s="48">
        <v>21.583500000000001</v>
      </c>
      <c r="H97" s="48">
        <v>30.092099999999999</v>
      </c>
      <c r="I97" s="48">
        <v>30.156300000000002</v>
      </c>
      <c r="J97" s="48">
        <v>30.0533</v>
      </c>
      <c r="K97" s="48">
        <v>24.520900000000001</v>
      </c>
      <c r="L97" s="48">
        <v>32.337800000000001</v>
      </c>
      <c r="M97" s="48">
        <v>21.583500000000001</v>
      </c>
      <c r="N97" s="48">
        <v>37.608400000000003</v>
      </c>
      <c r="O97" s="48">
        <v>37.608400000000003</v>
      </c>
      <c r="P97" s="48">
        <v>0</v>
      </c>
      <c r="Q97" s="48">
        <v>0</v>
      </c>
      <c r="R97" s="48" t="s">
        <v>270</v>
      </c>
      <c r="S97" s="48" t="s">
        <v>270</v>
      </c>
    </row>
    <row r="98" spans="1:19" hidden="1" outlineLevel="1" collapsed="1">
      <c r="A98" s="8">
        <v>43191</v>
      </c>
      <c r="B98" s="48">
        <v>30.8504</v>
      </c>
      <c r="C98" s="48">
        <v>30.040600000000001</v>
      </c>
      <c r="D98" s="48">
        <v>31.282399999999999</v>
      </c>
      <c r="E98" s="48">
        <v>25.305199999999999</v>
      </c>
      <c r="F98" s="48">
        <v>34.345799999999997</v>
      </c>
      <c r="G98" s="48">
        <v>21.196899999999999</v>
      </c>
      <c r="H98" s="48">
        <v>30.8688</v>
      </c>
      <c r="I98" s="48">
        <v>30.039400000000001</v>
      </c>
      <c r="J98" s="48">
        <v>31.312000000000001</v>
      </c>
      <c r="K98" s="48">
        <v>25.305199999999999</v>
      </c>
      <c r="L98" s="48">
        <v>34.345799999999997</v>
      </c>
      <c r="M98" s="48">
        <v>21.291799999999999</v>
      </c>
      <c r="N98" s="48">
        <v>15.3261</v>
      </c>
      <c r="O98" s="48">
        <v>58.5822</v>
      </c>
      <c r="P98" s="48">
        <v>14.8</v>
      </c>
      <c r="Q98" s="48">
        <v>0</v>
      </c>
      <c r="R98" s="48">
        <v>0</v>
      </c>
      <c r="S98" s="48">
        <v>14.8</v>
      </c>
    </row>
    <row r="99" spans="1:19" hidden="1" outlineLevel="1" collapsed="1">
      <c r="A99" s="8">
        <v>43221</v>
      </c>
      <c r="B99" s="48">
        <v>30.104900000000001</v>
      </c>
      <c r="C99" s="48">
        <v>30.572800000000001</v>
      </c>
      <c r="D99" s="48">
        <v>29.802399999999999</v>
      </c>
      <c r="E99" s="48">
        <v>26.5334</v>
      </c>
      <c r="F99" s="48">
        <v>31.2226</v>
      </c>
      <c r="G99" s="48">
        <v>21.421500000000002</v>
      </c>
      <c r="H99" s="48">
        <v>30.104800000000001</v>
      </c>
      <c r="I99" s="48">
        <v>30.572399999999998</v>
      </c>
      <c r="J99" s="48">
        <v>29.802399999999999</v>
      </c>
      <c r="K99" s="48">
        <v>26.5334</v>
      </c>
      <c r="L99" s="48">
        <v>31.2226</v>
      </c>
      <c r="M99" s="48">
        <v>21.421500000000002</v>
      </c>
      <c r="N99" s="48">
        <v>57.137099999999997</v>
      </c>
      <c r="O99" s="48">
        <v>57.137099999999997</v>
      </c>
      <c r="P99" s="48">
        <v>0</v>
      </c>
      <c r="Q99" s="48">
        <v>0</v>
      </c>
      <c r="R99" s="48">
        <v>0</v>
      </c>
      <c r="S99" s="48" t="s">
        <v>270</v>
      </c>
    </row>
    <row r="100" spans="1:19" hidden="1" outlineLevel="1" collapsed="1">
      <c r="A100" s="8">
        <v>43252</v>
      </c>
      <c r="B100" s="48">
        <v>31.303000000000001</v>
      </c>
      <c r="C100" s="48">
        <v>30.4861</v>
      </c>
      <c r="D100" s="48">
        <v>31.711300000000001</v>
      </c>
      <c r="E100" s="48">
        <v>25.351099999999999</v>
      </c>
      <c r="F100" s="48">
        <v>33.906999999999996</v>
      </c>
      <c r="G100" s="48">
        <v>23.467600000000001</v>
      </c>
      <c r="H100" s="48">
        <v>31.303000000000001</v>
      </c>
      <c r="I100" s="48">
        <v>30.4861</v>
      </c>
      <c r="J100" s="48">
        <v>31.711300000000001</v>
      </c>
      <c r="K100" s="48">
        <v>25.351099999999999</v>
      </c>
      <c r="L100" s="48">
        <v>33.906999999999996</v>
      </c>
      <c r="M100" s="48">
        <v>23.467600000000001</v>
      </c>
      <c r="N100" s="48">
        <v>37.586399999999998</v>
      </c>
      <c r="O100" s="48">
        <v>37.586399999999998</v>
      </c>
      <c r="P100" s="48">
        <v>0</v>
      </c>
      <c r="Q100" s="48">
        <v>0</v>
      </c>
      <c r="R100" s="48" t="s">
        <v>270</v>
      </c>
      <c r="S100" s="48" t="s">
        <v>270</v>
      </c>
    </row>
    <row r="101" spans="1:19" hidden="1" outlineLevel="1" collapsed="1">
      <c r="A101" s="8">
        <v>43282</v>
      </c>
      <c r="B101" s="48">
        <v>31.245999999999999</v>
      </c>
      <c r="C101" s="48">
        <v>31.050699999999999</v>
      </c>
      <c r="D101" s="48">
        <v>31.353300000000001</v>
      </c>
      <c r="E101" s="48">
        <v>25.1692</v>
      </c>
      <c r="F101" s="48">
        <v>33.877699999999997</v>
      </c>
      <c r="G101" s="48">
        <v>22.5914</v>
      </c>
      <c r="H101" s="48">
        <v>31.244700000000002</v>
      </c>
      <c r="I101" s="48">
        <v>31.047000000000001</v>
      </c>
      <c r="J101" s="48">
        <v>31.353300000000001</v>
      </c>
      <c r="K101" s="48">
        <v>25.1692</v>
      </c>
      <c r="L101" s="48">
        <v>33.877699999999997</v>
      </c>
      <c r="M101" s="48">
        <v>22.5914</v>
      </c>
      <c r="N101" s="48">
        <v>59.795099999999998</v>
      </c>
      <c r="O101" s="48">
        <v>59.795099999999998</v>
      </c>
      <c r="P101" s="48">
        <v>0</v>
      </c>
      <c r="Q101" s="48">
        <v>0</v>
      </c>
      <c r="R101" s="48">
        <v>0</v>
      </c>
      <c r="S101" s="48" t="s">
        <v>270</v>
      </c>
    </row>
    <row r="102" spans="1:19" hidden="1" outlineLevel="1" collapsed="1">
      <c r="A102" s="8">
        <v>43313</v>
      </c>
      <c r="B102" s="48">
        <v>31.2758</v>
      </c>
      <c r="C102" s="48">
        <v>30.789400000000001</v>
      </c>
      <c r="D102" s="48">
        <v>31.624099999999999</v>
      </c>
      <c r="E102" s="48">
        <v>25.5305</v>
      </c>
      <c r="F102" s="48">
        <v>34.167000000000002</v>
      </c>
      <c r="G102" s="48">
        <v>23.870899999999999</v>
      </c>
      <c r="H102" s="48">
        <v>31.2745</v>
      </c>
      <c r="I102" s="48">
        <v>30.786300000000001</v>
      </c>
      <c r="J102" s="48">
        <v>31.624099999999999</v>
      </c>
      <c r="K102" s="48">
        <v>25.5305</v>
      </c>
      <c r="L102" s="48">
        <v>34.167000000000002</v>
      </c>
      <c r="M102" s="48">
        <v>23.870899999999999</v>
      </c>
      <c r="N102" s="48">
        <v>59.684600000000003</v>
      </c>
      <c r="O102" s="48">
        <v>59.684600000000003</v>
      </c>
      <c r="P102" s="48">
        <v>0</v>
      </c>
      <c r="Q102" s="48">
        <v>0</v>
      </c>
      <c r="R102" s="48">
        <v>0</v>
      </c>
      <c r="S102" s="48" t="s">
        <v>270</v>
      </c>
    </row>
    <row r="103" spans="1:19" hidden="1" outlineLevel="1" collapsed="1">
      <c r="A103" s="8">
        <v>43344</v>
      </c>
      <c r="B103" s="48">
        <v>30.710599999999999</v>
      </c>
      <c r="C103" s="48">
        <v>31.293800000000001</v>
      </c>
      <c r="D103" s="48">
        <v>30.4147</v>
      </c>
      <c r="E103" s="48">
        <v>23.463899999999999</v>
      </c>
      <c r="F103" s="48">
        <v>34.0944</v>
      </c>
      <c r="G103" s="48">
        <v>21.6629</v>
      </c>
      <c r="H103" s="48">
        <v>30.709399999999999</v>
      </c>
      <c r="I103" s="48">
        <v>31.290400000000002</v>
      </c>
      <c r="J103" s="48">
        <v>30.4147</v>
      </c>
      <c r="K103" s="48">
        <v>23.463899999999999</v>
      </c>
      <c r="L103" s="48">
        <v>34.0944</v>
      </c>
      <c r="M103" s="48">
        <v>21.6629</v>
      </c>
      <c r="N103" s="48">
        <v>59.791699999999999</v>
      </c>
      <c r="O103" s="48">
        <v>59.791699999999999</v>
      </c>
      <c r="P103" s="48">
        <v>0</v>
      </c>
      <c r="Q103" s="48">
        <v>0</v>
      </c>
      <c r="R103" s="48">
        <v>0</v>
      </c>
      <c r="S103" s="48" t="s">
        <v>270</v>
      </c>
    </row>
    <row r="104" spans="1:19" hidden="1" outlineLevel="1" collapsed="1">
      <c r="A104" s="8">
        <v>43374</v>
      </c>
      <c r="B104" s="48">
        <v>34.574800000000003</v>
      </c>
      <c r="C104" s="48">
        <v>38.253300000000003</v>
      </c>
      <c r="D104" s="48">
        <v>33.278700000000001</v>
      </c>
      <c r="E104" s="48">
        <v>32.0794</v>
      </c>
      <c r="F104" s="48">
        <v>36.134099999999997</v>
      </c>
      <c r="G104" s="48">
        <v>21.156700000000001</v>
      </c>
      <c r="H104" s="48">
        <v>34.629100000000001</v>
      </c>
      <c r="I104" s="48">
        <v>38.252099999999999</v>
      </c>
      <c r="J104" s="48">
        <v>33.347799999999999</v>
      </c>
      <c r="K104" s="48">
        <v>32.0794</v>
      </c>
      <c r="L104" s="48">
        <v>36.134099999999997</v>
      </c>
      <c r="M104" s="48">
        <v>21.384799999999998</v>
      </c>
      <c r="N104" s="48">
        <v>15.9277</v>
      </c>
      <c r="O104" s="48">
        <v>59.093899999999998</v>
      </c>
      <c r="P104" s="48">
        <v>15.7</v>
      </c>
      <c r="Q104" s="48">
        <v>0</v>
      </c>
      <c r="R104" s="48">
        <v>0</v>
      </c>
      <c r="S104" s="48">
        <v>15.7</v>
      </c>
    </row>
    <row r="105" spans="1:19" hidden="1" outlineLevel="1" collapsed="1">
      <c r="A105" s="8">
        <v>43405</v>
      </c>
      <c r="B105" s="48">
        <v>32.805</v>
      </c>
      <c r="C105" s="48">
        <v>34.911299999999997</v>
      </c>
      <c r="D105" s="48">
        <v>32.343400000000003</v>
      </c>
      <c r="E105" s="48">
        <v>35.068300000000001</v>
      </c>
      <c r="F105" s="48">
        <v>32.344499999999996</v>
      </c>
      <c r="G105" s="48">
        <v>16.604600000000001</v>
      </c>
      <c r="H105" s="48">
        <v>32.9343</v>
      </c>
      <c r="I105" s="48">
        <v>34.907299999999999</v>
      </c>
      <c r="J105" s="48">
        <v>32.498199999999997</v>
      </c>
      <c r="K105" s="48">
        <v>35.068300000000001</v>
      </c>
      <c r="L105" s="48">
        <v>32.344499999999996</v>
      </c>
      <c r="M105" s="48">
        <v>16.822800000000001</v>
      </c>
      <c r="N105" s="48">
        <v>15.3149</v>
      </c>
      <c r="O105" s="48">
        <v>55.064599999999999</v>
      </c>
      <c r="P105" s="48">
        <v>15.1211</v>
      </c>
      <c r="Q105" s="48">
        <v>0</v>
      </c>
      <c r="R105" s="48">
        <v>0</v>
      </c>
      <c r="S105" s="48">
        <v>15.1211</v>
      </c>
    </row>
    <row r="106" spans="1:19" hidden="1" outlineLevel="1" collapsed="1">
      <c r="A106" s="8">
        <v>43435</v>
      </c>
      <c r="B106" s="48">
        <v>32.055599999999998</v>
      </c>
      <c r="C106" s="48">
        <v>34.385899999999999</v>
      </c>
      <c r="D106" s="48">
        <v>31.5838</v>
      </c>
      <c r="E106" s="48">
        <v>33.038499999999999</v>
      </c>
      <c r="F106" s="48">
        <v>31.7759</v>
      </c>
      <c r="G106" s="48">
        <v>17.258600000000001</v>
      </c>
      <c r="H106" s="48">
        <v>32.054000000000002</v>
      </c>
      <c r="I106" s="48">
        <v>34.377400000000002</v>
      </c>
      <c r="J106" s="48">
        <v>31.5838</v>
      </c>
      <c r="K106" s="48">
        <v>33.038499999999999</v>
      </c>
      <c r="L106" s="48">
        <v>31.7759</v>
      </c>
      <c r="M106" s="48">
        <v>17.258600000000001</v>
      </c>
      <c r="N106" s="48">
        <v>58.655700000000003</v>
      </c>
      <c r="O106" s="48">
        <v>58.655700000000003</v>
      </c>
      <c r="P106" s="48">
        <v>0</v>
      </c>
      <c r="Q106" s="48">
        <v>0</v>
      </c>
      <c r="R106" s="48">
        <v>0</v>
      </c>
      <c r="S106" s="48" t="s">
        <v>270</v>
      </c>
    </row>
    <row r="107" spans="1:19" hidden="1" outlineLevel="1" collapsed="1">
      <c r="A107" s="8">
        <v>43466</v>
      </c>
      <c r="B107" s="48">
        <v>34.956299999999999</v>
      </c>
      <c r="C107" s="48">
        <v>35.6858</v>
      </c>
      <c r="D107" s="48">
        <v>34.835500000000003</v>
      </c>
      <c r="E107" s="48">
        <v>36.629100000000001</v>
      </c>
      <c r="F107" s="48">
        <v>34.258099999999999</v>
      </c>
      <c r="G107" s="48">
        <v>17.694400000000002</v>
      </c>
      <c r="H107" s="48">
        <v>34.9557</v>
      </c>
      <c r="I107" s="48">
        <v>35.682000000000002</v>
      </c>
      <c r="J107" s="48">
        <v>34.835500000000003</v>
      </c>
      <c r="K107" s="48">
        <v>36.629100000000001</v>
      </c>
      <c r="L107" s="48">
        <v>34.258099999999999</v>
      </c>
      <c r="M107" s="48">
        <v>17.694400000000002</v>
      </c>
      <c r="N107" s="48">
        <v>58.5657</v>
      </c>
      <c r="O107" s="48">
        <v>58.5657</v>
      </c>
      <c r="P107" s="48">
        <v>0</v>
      </c>
      <c r="Q107" s="48">
        <v>0</v>
      </c>
      <c r="R107" s="48">
        <v>0</v>
      </c>
      <c r="S107" s="48" t="s">
        <v>270</v>
      </c>
    </row>
    <row r="108" spans="1:19" hidden="1" outlineLevel="1" collapsed="1">
      <c r="A108" s="8">
        <v>43497</v>
      </c>
      <c r="B108" s="48">
        <v>32.612099999999998</v>
      </c>
      <c r="C108" s="48">
        <v>35.371200000000002</v>
      </c>
      <c r="D108" s="48">
        <v>32.051600000000001</v>
      </c>
      <c r="E108" s="48">
        <v>36.106200000000001</v>
      </c>
      <c r="F108" s="48">
        <v>31.1553</v>
      </c>
      <c r="G108" s="48">
        <v>14.1639</v>
      </c>
      <c r="H108" s="48">
        <v>32.611800000000002</v>
      </c>
      <c r="I108" s="48">
        <v>35.369500000000002</v>
      </c>
      <c r="J108" s="48">
        <v>32.051600000000001</v>
      </c>
      <c r="K108" s="48">
        <v>36.106200000000001</v>
      </c>
      <c r="L108" s="48">
        <v>31.1553</v>
      </c>
      <c r="M108" s="48">
        <v>14.1639</v>
      </c>
      <c r="N108" s="48">
        <v>56.8324</v>
      </c>
      <c r="O108" s="48">
        <v>56.8324</v>
      </c>
      <c r="P108" s="48">
        <v>0</v>
      </c>
      <c r="Q108" s="48">
        <v>0</v>
      </c>
      <c r="R108" s="48" t="s">
        <v>270</v>
      </c>
      <c r="S108" s="48">
        <v>0</v>
      </c>
    </row>
    <row r="109" spans="1:19" hidden="1" outlineLevel="1" collapsed="1">
      <c r="A109" s="8">
        <v>43525</v>
      </c>
      <c r="B109" s="48">
        <v>30.615300000000001</v>
      </c>
      <c r="C109" s="48">
        <v>36.101799999999997</v>
      </c>
      <c r="D109" s="48">
        <v>29.5641</v>
      </c>
      <c r="E109" s="48">
        <v>30.008099999999999</v>
      </c>
      <c r="F109" s="48">
        <v>30.538499999999999</v>
      </c>
      <c r="G109" s="48">
        <v>15.8939</v>
      </c>
      <c r="H109" s="48">
        <v>30.6143</v>
      </c>
      <c r="I109" s="48">
        <v>36.096899999999998</v>
      </c>
      <c r="J109" s="48">
        <v>29.5641</v>
      </c>
      <c r="K109" s="48">
        <v>30.008099999999999</v>
      </c>
      <c r="L109" s="48">
        <v>30.538499999999999</v>
      </c>
      <c r="M109" s="48">
        <v>15.8939</v>
      </c>
      <c r="N109" s="48">
        <v>55.094099999999997</v>
      </c>
      <c r="O109" s="48">
        <v>55.094099999999997</v>
      </c>
      <c r="P109" s="48">
        <v>0</v>
      </c>
      <c r="Q109" s="48">
        <v>0</v>
      </c>
      <c r="R109" s="48">
        <v>0</v>
      </c>
      <c r="S109" s="48" t="s">
        <v>270</v>
      </c>
    </row>
    <row r="110" spans="1:19" hidden="1" outlineLevel="1" collapsed="1">
      <c r="A110" s="8">
        <v>43556</v>
      </c>
      <c r="B110" s="48">
        <v>33.065199999999997</v>
      </c>
      <c r="C110" s="48">
        <v>34.6661</v>
      </c>
      <c r="D110" s="48">
        <v>32.687199999999997</v>
      </c>
      <c r="E110" s="48">
        <v>34.166499999999999</v>
      </c>
      <c r="F110" s="48">
        <v>32.273699999999998</v>
      </c>
      <c r="G110" s="48">
        <v>24.799900000000001</v>
      </c>
      <c r="H110" s="48">
        <v>33.065199999999997</v>
      </c>
      <c r="I110" s="48">
        <v>34.665999999999997</v>
      </c>
      <c r="J110" s="48">
        <v>32.687199999999997</v>
      </c>
      <c r="K110" s="48">
        <v>34.166499999999999</v>
      </c>
      <c r="L110" s="48">
        <v>32.273699999999998</v>
      </c>
      <c r="M110" s="48">
        <v>24.799900000000001</v>
      </c>
      <c r="N110" s="48">
        <v>36.593299999999999</v>
      </c>
      <c r="O110" s="48">
        <v>36.593299999999999</v>
      </c>
      <c r="P110" s="48">
        <v>0</v>
      </c>
      <c r="Q110" s="48">
        <v>0</v>
      </c>
      <c r="R110" s="48" t="s">
        <v>270</v>
      </c>
      <c r="S110" s="48" t="s">
        <v>270</v>
      </c>
    </row>
    <row r="111" spans="1:19" hidden="1" outlineLevel="1" collapsed="1">
      <c r="A111" s="8">
        <v>43586</v>
      </c>
      <c r="B111" s="48">
        <v>35.159799999999997</v>
      </c>
      <c r="C111" s="48">
        <v>35.262300000000003</v>
      </c>
      <c r="D111" s="48">
        <v>35.139899999999997</v>
      </c>
      <c r="E111" s="48">
        <v>38.3857</v>
      </c>
      <c r="F111" s="48">
        <v>32.639200000000002</v>
      </c>
      <c r="G111" s="48">
        <v>25.2424</v>
      </c>
      <c r="H111" s="48">
        <v>35.159799999999997</v>
      </c>
      <c r="I111" s="48">
        <v>35.262300000000003</v>
      </c>
      <c r="J111" s="48">
        <v>35.139899999999997</v>
      </c>
      <c r="K111" s="48">
        <v>38.3857</v>
      </c>
      <c r="L111" s="48">
        <v>32.639200000000002</v>
      </c>
      <c r="M111" s="48">
        <v>25.2424</v>
      </c>
      <c r="N111" s="48">
        <v>36.5</v>
      </c>
      <c r="O111" s="48">
        <v>36.5</v>
      </c>
      <c r="P111" s="48">
        <v>0</v>
      </c>
      <c r="Q111" s="48">
        <v>0</v>
      </c>
      <c r="R111" s="48">
        <v>0</v>
      </c>
      <c r="S111" s="48" t="s">
        <v>270</v>
      </c>
    </row>
    <row r="112" spans="1:19" hidden="1" outlineLevel="1" collapsed="1">
      <c r="A112" s="8">
        <v>43617</v>
      </c>
      <c r="B112" s="48">
        <v>33.997500000000002</v>
      </c>
      <c r="C112" s="48">
        <v>35.953000000000003</v>
      </c>
      <c r="D112" s="48">
        <v>33.538400000000003</v>
      </c>
      <c r="E112" s="48">
        <v>35.199199999999998</v>
      </c>
      <c r="F112" s="48">
        <v>33.091099999999997</v>
      </c>
      <c r="G112" s="48">
        <v>24.988</v>
      </c>
      <c r="H112" s="48">
        <v>33.997500000000002</v>
      </c>
      <c r="I112" s="48">
        <v>35.953000000000003</v>
      </c>
      <c r="J112" s="48">
        <v>33.538400000000003</v>
      </c>
      <c r="K112" s="48">
        <v>35.199199999999998</v>
      </c>
      <c r="L112" s="48">
        <v>33.091099999999997</v>
      </c>
      <c r="M112" s="48">
        <v>24.988</v>
      </c>
      <c r="N112" s="48">
        <v>36.516100000000002</v>
      </c>
      <c r="O112" s="48">
        <v>36.516100000000002</v>
      </c>
      <c r="P112" s="48">
        <v>0</v>
      </c>
      <c r="Q112" s="48">
        <v>0</v>
      </c>
      <c r="R112" s="48">
        <v>0</v>
      </c>
      <c r="S112" s="48" t="s">
        <v>270</v>
      </c>
    </row>
    <row r="113" spans="1:19" hidden="1" outlineLevel="1" collapsed="1">
      <c r="A113" s="8">
        <v>43647</v>
      </c>
      <c r="B113" s="48">
        <v>35.521000000000001</v>
      </c>
      <c r="C113" s="48">
        <v>37.216700000000003</v>
      </c>
      <c r="D113" s="48">
        <v>35.231900000000003</v>
      </c>
      <c r="E113" s="48">
        <v>37.9711</v>
      </c>
      <c r="F113" s="48">
        <v>32.260300000000001</v>
      </c>
      <c r="G113" s="48">
        <v>21.5411</v>
      </c>
      <c r="H113" s="48">
        <v>35.521000000000001</v>
      </c>
      <c r="I113" s="48">
        <v>37.216700000000003</v>
      </c>
      <c r="J113" s="48">
        <v>35.231900000000003</v>
      </c>
      <c r="K113" s="48">
        <v>37.9711</v>
      </c>
      <c r="L113" s="48">
        <v>32.260300000000001</v>
      </c>
      <c r="M113" s="48">
        <v>21.5411</v>
      </c>
      <c r="N113" s="48">
        <v>36.969299999999997</v>
      </c>
      <c r="O113" s="48">
        <v>36.969299999999997</v>
      </c>
      <c r="P113" s="48">
        <v>0</v>
      </c>
      <c r="Q113" s="48">
        <v>0</v>
      </c>
      <c r="R113" s="48">
        <v>0</v>
      </c>
      <c r="S113" s="48" t="s">
        <v>270</v>
      </c>
    </row>
    <row r="114" spans="1:19" hidden="1" outlineLevel="1" collapsed="1">
      <c r="A114" s="8">
        <v>43678</v>
      </c>
      <c r="B114" s="48">
        <v>38.212000000000003</v>
      </c>
      <c r="C114" s="48">
        <v>37.813099999999999</v>
      </c>
      <c r="D114" s="48">
        <v>38.251199999999997</v>
      </c>
      <c r="E114" s="48">
        <v>40.006999999999998</v>
      </c>
      <c r="F114" s="48">
        <v>33.4054</v>
      </c>
      <c r="G114" s="48">
        <v>23.020700000000001</v>
      </c>
      <c r="H114" s="48">
        <v>38.212000000000003</v>
      </c>
      <c r="I114" s="48">
        <v>37.813099999999999</v>
      </c>
      <c r="J114" s="48">
        <v>38.251199999999997</v>
      </c>
      <c r="K114" s="48">
        <v>40.006999999999998</v>
      </c>
      <c r="L114" s="48">
        <v>33.4054</v>
      </c>
      <c r="M114" s="48">
        <v>23.020700000000001</v>
      </c>
      <c r="N114" s="48">
        <v>37.578000000000003</v>
      </c>
      <c r="O114" s="48">
        <v>37.578000000000003</v>
      </c>
      <c r="P114" s="48">
        <v>0</v>
      </c>
      <c r="Q114" s="48">
        <v>0</v>
      </c>
      <c r="R114" s="48" t="s">
        <v>270</v>
      </c>
      <c r="S114" s="48" t="s">
        <v>270</v>
      </c>
    </row>
    <row r="115" spans="1:19" hidden="1" outlineLevel="1" collapsed="1">
      <c r="A115" s="8">
        <v>43709</v>
      </c>
      <c r="B115" s="48">
        <v>38.178100000000001</v>
      </c>
      <c r="C115" s="48">
        <v>37.9923</v>
      </c>
      <c r="D115" s="48">
        <v>38.197800000000001</v>
      </c>
      <c r="E115" s="48">
        <v>40.142699999999998</v>
      </c>
      <c r="F115" s="48">
        <v>32.225099999999998</v>
      </c>
      <c r="G115" s="48">
        <v>20.545400000000001</v>
      </c>
      <c r="H115" s="48">
        <v>38.177999999999997</v>
      </c>
      <c r="I115" s="48">
        <v>37.990699999999997</v>
      </c>
      <c r="J115" s="48">
        <v>38.197800000000001</v>
      </c>
      <c r="K115" s="48">
        <v>40.142699999999998</v>
      </c>
      <c r="L115" s="48">
        <v>32.225099999999998</v>
      </c>
      <c r="M115" s="48">
        <v>20.545400000000001</v>
      </c>
      <c r="N115" s="48">
        <v>49.472099999999998</v>
      </c>
      <c r="O115" s="48">
        <v>49.472099999999998</v>
      </c>
      <c r="P115" s="48">
        <v>0</v>
      </c>
      <c r="Q115" s="48">
        <v>0</v>
      </c>
      <c r="R115" s="48">
        <v>0</v>
      </c>
      <c r="S115" s="48" t="s">
        <v>270</v>
      </c>
    </row>
    <row r="116" spans="1:19" hidden="1" outlineLevel="1" collapsed="1">
      <c r="A116" s="8">
        <v>43739</v>
      </c>
      <c r="B116" s="48">
        <v>37.9253</v>
      </c>
      <c r="C116" s="48">
        <v>37.983199999999997</v>
      </c>
      <c r="D116" s="48">
        <v>37.918799999999997</v>
      </c>
      <c r="E116" s="48">
        <v>40.0503</v>
      </c>
      <c r="F116" s="48">
        <v>32.682200000000002</v>
      </c>
      <c r="G116" s="48">
        <v>20.4954</v>
      </c>
      <c r="H116" s="48">
        <v>37.9253</v>
      </c>
      <c r="I116" s="48">
        <v>37.983199999999997</v>
      </c>
      <c r="J116" s="48">
        <v>37.918799999999997</v>
      </c>
      <c r="K116" s="48">
        <v>40.0503</v>
      </c>
      <c r="L116" s="48">
        <v>32.682200000000002</v>
      </c>
      <c r="M116" s="48">
        <v>20.4954</v>
      </c>
      <c r="N116" s="48">
        <v>37.284799999999997</v>
      </c>
      <c r="O116" s="48">
        <v>37.284799999999997</v>
      </c>
      <c r="P116" s="48">
        <v>0</v>
      </c>
      <c r="Q116" s="48">
        <v>0</v>
      </c>
      <c r="R116" s="48">
        <v>0</v>
      </c>
      <c r="S116" s="48" t="s">
        <v>270</v>
      </c>
    </row>
    <row r="117" spans="1:19" hidden="1" outlineLevel="1" collapsed="1">
      <c r="A117" s="8">
        <v>43770</v>
      </c>
      <c r="B117" s="48">
        <v>37.901800000000001</v>
      </c>
      <c r="C117" s="48">
        <v>37.880600000000001</v>
      </c>
      <c r="D117" s="48">
        <v>37.9041</v>
      </c>
      <c r="E117" s="48">
        <v>39.9499</v>
      </c>
      <c r="F117" s="48">
        <v>32.314999999999998</v>
      </c>
      <c r="G117" s="48">
        <v>24.588200000000001</v>
      </c>
      <c r="H117" s="48">
        <v>37.901800000000001</v>
      </c>
      <c r="I117" s="48">
        <v>37.880600000000001</v>
      </c>
      <c r="J117" s="48">
        <v>37.9041</v>
      </c>
      <c r="K117" s="48">
        <v>39.9499</v>
      </c>
      <c r="L117" s="48">
        <v>32.314999999999998</v>
      </c>
      <c r="M117" s="48">
        <v>24.588200000000001</v>
      </c>
      <c r="N117" s="48">
        <v>37.866900000000001</v>
      </c>
      <c r="O117" s="48">
        <v>37.866900000000001</v>
      </c>
      <c r="P117" s="48">
        <v>0</v>
      </c>
      <c r="Q117" s="48">
        <v>0</v>
      </c>
      <c r="R117" s="48">
        <v>0</v>
      </c>
      <c r="S117" s="48" t="s">
        <v>270</v>
      </c>
    </row>
    <row r="118" spans="1:19" hidden="1" outlineLevel="1" collapsed="1">
      <c r="A118" s="8">
        <v>43800</v>
      </c>
      <c r="B118" s="48">
        <v>37.750700000000002</v>
      </c>
      <c r="C118" s="48">
        <v>38.685400000000001</v>
      </c>
      <c r="D118" s="48">
        <v>37.653199999999998</v>
      </c>
      <c r="E118" s="48">
        <v>39.710500000000003</v>
      </c>
      <c r="F118" s="48">
        <v>31.474900000000002</v>
      </c>
      <c r="G118" s="48">
        <v>20.951799999999999</v>
      </c>
      <c r="H118" s="48">
        <v>37.750700000000002</v>
      </c>
      <c r="I118" s="48">
        <v>38.685400000000001</v>
      </c>
      <c r="J118" s="48">
        <v>37.653199999999998</v>
      </c>
      <c r="K118" s="48">
        <v>39.710500000000003</v>
      </c>
      <c r="L118" s="48">
        <v>31.474900000000002</v>
      </c>
      <c r="M118" s="48">
        <v>20.951799999999999</v>
      </c>
      <c r="N118" s="48">
        <v>38.4636</v>
      </c>
      <c r="O118" s="48">
        <v>38.4636</v>
      </c>
      <c r="P118" s="48">
        <v>0</v>
      </c>
      <c r="Q118" s="48">
        <v>0</v>
      </c>
      <c r="R118" s="48">
        <v>0</v>
      </c>
      <c r="S118" s="48" t="s">
        <v>270</v>
      </c>
    </row>
    <row r="119" spans="1:19" hidden="1" outlineLevel="1" collapsed="1">
      <c r="A119" s="8">
        <v>43831</v>
      </c>
      <c r="B119" s="48">
        <v>38.906999999999996</v>
      </c>
      <c r="C119" s="48">
        <v>38.257399999999997</v>
      </c>
      <c r="D119" s="48">
        <v>38.985399999999998</v>
      </c>
      <c r="E119" s="48">
        <v>40.706600000000002</v>
      </c>
      <c r="F119" s="48">
        <v>34.244100000000003</v>
      </c>
      <c r="G119" s="48">
        <v>22.624199999999998</v>
      </c>
      <c r="H119" s="48">
        <v>38.906999999999996</v>
      </c>
      <c r="I119" s="48">
        <v>38.257399999999997</v>
      </c>
      <c r="J119" s="48">
        <v>38.985399999999998</v>
      </c>
      <c r="K119" s="48">
        <v>40.706600000000002</v>
      </c>
      <c r="L119" s="48">
        <v>34.244100000000003</v>
      </c>
      <c r="M119" s="48">
        <v>22.624199999999998</v>
      </c>
      <c r="N119" s="48">
        <v>41.911499999999997</v>
      </c>
      <c r="O119" s="48">
        <v>41.911499999999997</v>
      </c>
      <c r="P119" s="48">
        <v>0</v>
      </c>
      <c r="Q119" s="48">
        <v>0</v>
      </c>
      <c r="R119" s="48">
        <v>0</v>
      </c>
      <c r="S119" s="48" t="s">
        <v>270</v>
      </c>
    </row>
    <row r="120" spans="1:19" hidden="1" outlineLevel="1" collapsed="1">
      <c r="A120" s="8">
        <v>43862</v>
      </c>
      <c r="B120" s="48">
        <v>38.959800000000001</v>
      </c>
      <c r="C120" s="48">
        <v>37.779000000000003</v>
      </c>
      <c r="D120" s="48">
        <v>39.116100000000003</v>
      </c>
      <c r="E120" s="48">
        <v>40.6402</v>
      </c>
      <c r="F120" s="48">
        <v>34.894300000000001</v>
      </c>
      <c r="G120" s="48">
        <v>22.6448</v>
      </c>
      <c r="H120" s="48">
        <v>38.959800000000001</v>
      </c>
      <c r="I120" s="48">
        <v>37.779000000000003</v>
      </c>
      <c r="J120" s="48">
        <v>39.116100000000003</v>
      </c>
      <c r="K120" s="48">
        <v>40.6402</v>
      </c>
      <c r="L120" s="48">
        <v>34.894300000000001</v>
      </c>
      <c r="M120" s="48">
        <v>22.6448</v>
      </c>
      <c r="N120" s="48">
        <v>37.131999999999998</v>
      </c>
      <c r="O120" s="48">
        <v>37.131999999999998</v>
      </c>
      <c r="P120" s="48">
        <v>0</v>
      </c>
      <c r="Q120" s="48">
        <v>0</v>
      </c>
      <c r="R120" s="48">
        <v>0</v>
      </c>
      <c r="S120" s="48" t="s">
        <v>270</v>
      </c>
    </row>
    <row r="121" spans="1:19" hidden="1" outlineLevel="1" collapsed="1">
      <c r="A121" s="8">
        <v>43891</v>
      </c>
      <c r="B121" s="48">
        <v>39.081400000000002</v>
      </c>
      <c r="C121" s="48">
        <v>36.403599999999997</v>
      </c>
      <c r="D121" s="48">
        <v>39.396999999999998</v>
      </c>
      <c r="E121" s="48">
        <v>40.550199999999997</v>
      </c>
      <c r="F121" s="48">
        <v>36.436399999999999</v>
      </c>
      <c r="G121" s="48">
        <v>19.191500000000001</v>
      </c>
      <c r="H121" s="48">
        <v>39.081499999999998</v>
      </c>
      <c r="I121" s="48">
        <v>36.403599999999997</v>
      </c>
      <c r="J121" s="48">
        <v>39.396999999999998</v>
      </c>
      <c r="K121" s="48">
        <v>40.550199999999997</v>
      </c>
      <c r="L121" s="48">
        <v>36.436399999999999</v>
      </c>
      <c r="M121" s="48">
        <v>19.191500000000001</v>
      </c>
      <c r="N121" s="48">
        <v>36.9375</v>
      </c>
      <c r="O121" s="48">
        <v>36.9375</v>
      </c>
      <c r="P121" s="48">
        <v>0</v>
      </c>
      <c r="Q121" s="48">
        <v>0</v>
      </c>
      <c r="R121" s="48">
        <v>0</v>
      </c>
      <c r="S121" s="48" t="s">
        <v>270</v>
      </c>
    </row>
    <row r="122" spans="1:19" hidden="1" outlineLevel="1" collapsed="1">
      <c r="A122" s="8">
        <v>43922</v>
      </c>
      <c r="B122" s="48">
        <v>39.648899999999998</v>
      </c>
      <c r="C122" s="48">
        <v>37.033099999999997</v>
      </c>
      <c r="D122" s="48">
        <v>39.991900000000001</v>
      </c>
      <c r="E122" s="48">
        <v>41.275599999999997</v>
      </c>
      <c r="F122" s="48">
        <v>34.874400000000001</v>
      </c>
      <c r="G122" s="48">
        <v>16.1557</v>
      </c>
      <c r="H122" s="48">
        <v>39.646900000000002</v>
      </c>
      <c r="I122" s="48">
        <v>37.011400000000002</v>
      </c>
      <c r="J122" s="48">
        <v>39.991900000000001</v>
      </c>
      <c r="K122" s="48">
        <v>41.275599999999997</v>
      </c>
      <c r="L122" s="48">
        <v>34.874400000000001</v>
      </c>
      <c r="M122" s="48">
        <v>16.1557</v>
      </c>
      <c r="N122" s="48">
        <v>49.873800000000003</v>
      </c>
      <c r="O122" s="48">
        <v>49.873800000000003</v>
      </c>
      <c r="P122" s="48">
        <v>0</v>
      </c>
      <c r="Q122" s="48">
        <v>0</v>
      </c>
      <c r="R122" s="48" t="s">
        <v>270</v>
      </c>
      <c r="S122" s="48" t="s">
        <v>270</v>
      </c>
    </row>
    <row r="123" spans="1:19" hidden="1" outlineLevel="1" collapsed="1">
      <c r="A123" s="8">
        <v>43952</v>
      </c>
      <c r="B123" s="48">
        <v>39.1798</v>
      </c>
      <c r="C123" s="48">
        <v>37.258800000000001</v>
      </c>
      <c r="D123" s="48">
        <v>39.400399999999998</v>
      </c>
      <c r="E123" s="48">
        <v>41.215600000000002</v>
      </c>
      <c r="F123" s="48">
        <v>32.916499999999999</v>
      </c>
      <c r="G123" s="48">
        <v>15.8308</v>
      </c>
      <c r="H123" s="48">
        <v>39.179000000000002</v>
      </c>
      <c r="I123" s="48">
        <v>37.249400000000001</v>
      </c>
      <c r="J123" s="48">
        <v>39.400399999999998</v>
      </c>
      <c r="K123" s="48">
        <v>41.215600000000002</v>
      </c>
      <c r="L123" s="48">
        <v>32.916499999999999</v>
      </c>
      <c r="M123" s="48">
        <v>15.8308</v>
      </c>
      <c r="N123" s="48">
        <v>49.796500000000002</v>
      </c>
      <c r="O123" s="48">
        <v>49.796500000000002</v>
      </c>
      <c r="P123" s="48">
        <v>0</v>
      </c>
      <c r="Q123" s="48">
        <v>0</v>
      </c>
      <c r="R123" s="48">
        <v>0</v>
      </c>
      <c r="S123" s="48" t="s">
        <v>270</v>
      </c>
    </row>
    <row r="124" spans="1:19" hidden="1" outlineLevel="1" collapsed="1">
      <c r="A124" s="8">
        <v>43983</v>
      </c>
      <c r="B124" s="48">
        <v>39.302999999999997</v>
      </c>
      <c r="C124" s="48">
        <v>37.355800000000002</v>
      </c>
      <c r="D124" s="48">
        <v>39.524500000000003</v>
      </c>
      <c r="E124" s="48">
        <v>41.155799999999999</v>
      </c>
      <c r="F124" s="48">
        <v>34.514899999999997</v>
      </c>
      <c r="G124" s="48">
        <v>16.690899999999999</v>
      </c>
      <c r="H124" s="48">
        <v>39.302999999999997</v>
      </c>
      <c r="I124" s="48">
        <v>37.354900000000001</v>
      </c>
      <c r="J124" s="48">
        <v>39.524500000000003</v>
      </c>
      <c r="K124" s="48">
        <v>41.155799999999999</v>
      </c>
      <c r="L124" s="48">
        <v>34.514899999999997</v>
      </c>
      <c r="M124" s="48">
        <v>16.690899999999999</v>
      </c>
      <c r="N124" s="48">
        <v>53.149700000000003</v>
      </c>
      <c r="O124" s="48">
        <v>53.149700000000003</v>
      </c>
      <c r="P124" s="48">
        <v>0</v>
      </c>
      <c r="Q124" s="48">
        <v>0</v>
      </c>
      <c r="R124" s="48">
        <v>0</v>
      </c>
      <c r="S124" s="48" t="s">
        <v>270</v>
      </c>
    </row>
    <row r="125" spans="1:19" hidden="1" outlineLevel="1" collapsed="1">
      <c r="A125" s="8">
        <v>44013</v>
      </c>
      <c r="B125" s="48">
        <v>38.964700000000001</v>
      </c>
      <c r="C125" s="48">
        <v>37.584600000000002</v>
      </c>
      <c r="D125" s="48">
        <v>39.133299999999998</v>
      </c>
      <c r="E125" s="48">
        <v>41.126199999999997</v>
      </c>
      <c r="F125" s="48">
        <v>34.7151</v>
      </c>
      <c r="G125" s="48">
        <v>16.170300000000001</v>
      </c>
      <c r="H125" s="48">
        <v>38.963799999999999</v>
      </c>
      <c r="I125" s="48">
        <v>37.575200000000002</v>
      </c>
      <c r="J125" s="48">
        <v>39.133299999999998</v>
      </c>
      <c r="K125" s="48">
        <v>41.126199999999997</v>
      </c>
      <c r="L125" s="48">
        <v>34.7151</v>
      </c>
      <c r="M125" s="48">
        <v>16.170300000000001</v>
      </c>
      <c r="N125" s="48">
        <v>54.552399999999999</v>
      </c>
      <c r="O125" s="48">
        <v>54.552399999999999</v>
      </c>
      <c r="P125" s="48">
        <v>0</v>
      </c>
      <c r="Q125" s="48">
        <v>0</v>
      </c>
      <c r="R125" s="48">
        <v>0</v>
      </c>
      <c r="S125" s="48" t="s">
        <v>270</v>
      </c>
    </row>
    <row r="126" spans="1:19" hidden="1" outlineLevel="1" collapsed="1">
      <c r="A126" s="8">
        <v>44044</v>
      </c>
      <c r="B126" s="48">
        <v>38.037999999999997</v>
      </c>
      <c r="C126" s="48">
        <v>36.262300000000003</v>
      </c>
      <c r="D126" s="48">
        <v>38.250700000000002</v>
      </c>
      <c r="E126" s="48">
        <v>39.498100000000001</v>
      </c>
      <c r="F126" s="48">
        <v>37.054900000000004</v>
      </c>
      <c r="G126" s="48">
        <v>18.781700000000001</v>
      </c>
      <c r="H126" s="48">
        <v>38.037399999999998</v>
      </c>
      <c r="I126" s="48">
        <v>36.256300000000003</v>
      </c>
      <c r="J126" s="48">
        <v>38.250700000000002</v>
      </c>
      <c r="K126" s="48">
        <v>39.498100000000001</v>
      </c>
      <c r="L126" s="48">
        <v>37.054900000000004</v>
      </c>
      <c r="M126" s="48">
        <v>18.781700000000001</v>
      </c>
      <c r="N126" s="48">
        <v>49.866399999999999</v>
      </c>
      <c r="O126" s="48">
        <v>49.866399999999999</v>
      </c>
      <c r="P126" s="48">
        <v>0</v>
      </c>
      <c r="Q126" s="48">
        <v>0</v>
      </c>
      <c r="R126" s="48">
        <v>0</v>
      </c>
      <c r="S126" s="48" t="s">
        <v>270</v>
      </c>
    </row>
    <row r="127" spans="1:19" hidden="1" outlineLevel="1" collapsed="1">
      <c r="A127" s="8">
        <v>44075</v>
      </c>
      <c r="B127" s="48">
        <v>37.654000000000003</v>
      </c>
      <c r="C127" s="48">
        <v>35.970799999999997</v>
      </c>
      <c r="D127" s="48">
        <v>37.882800000000003</v>
      </c>
      <c r="E127" s="48">
        <v>39.750399999999999</v>
      </c>
      <c r="F127" s="48">
        <v>34.1494</v>
      </c>
      <c r="G127" s="48">
        <v>18.786100000000001</v>
      </c>
      <c r="H127" s="48">
        <v>37.6524</v>
      </c>
      <c r="I127" s="48">
        <v>35.955199999999998</v>
      </c>
      <c r="J127" s="48">
        <v>37.882800000000003</v>
      </c>
      <c r="K127" s="48">
        <v>39.750399999999999</v>
      </c>
      <c r="L127" s="48">
        <v>34.1494</v>
      </c>
      <c r="M127" s="48">
        <v>18.786100000000001</v>
      </c>
      <c r="N127" s="48">
        <v>49.877800000000001</v>
      </c>
      <c r="O127" s="48">
        <v>49.877800000000001</v>
      </c>
      <c r="P127" s="48">
        <v>0</v>
      </c>
      <c r="Q127" s="48">
        <v>0</v>
      </c>
      <c r="R127" s="48">
        <v>0</v>
      </c>
      <c r="S127" s="48" t="s">
        <v>270</v>
      </c>
    </row>
    <row r="128" spans="1:19" hidden="1" outlineLevel="1" collapsed="1">
      <c r="A128" s="8">
        <v>44105</v>
      </c>
      <c r="B128" s="48">
        <v>37.697200000000002</v>
      </c>
      <c r="C128" s="48">
        <v>35.103200000000001</v>
      </c>
      <c r="D128" s="48">
        <v>38.072699999999998</v>
      </c>
      <c r="E128" s="48">
        <v>39.729100000000003</v>
      </c>
      <c r="F128" s="48">
        <v>34.564399999999999</v>
      </c>
      <c r="G128" s="48">
        <v>19.620799999999999</v>
      </c>
      <c r="H128" s="48">
        <v>37.696399999999997</v>
      </c>
      <c r="I128" s="48">
        <v>35.095199999999998</v>
      </c>
      <c r="J128" s="48">
        <v>38.072699999999998</v>
      </c>
      <c r="K128" s="48">
        <v>39.729100000000003</v>
      </c>
      <c r="L128" s="48">
        <v>34.564399999999999</v>
      </c>
      <c r="M128" s="48">
        <v>19.620799999999999</v>
      </c>
      <c r="N128" s="48">
        <v>50.847099999999998</v>
      </c>
      <c r="O128" s="48">
        <v>50.847099999999998</v>
      </c>
      <c r="P128" s="48">
        <v>0</v>
      </c>
      <c r="Q128" s="48">
        <v>0</v>
      </c>
      <c r="R128" s="48">
        <v>0</v>
      </c>
      <c r="S128" s="48" t="s">
        <v>270</v>
      </c>
    </row>
    <row r="129" spans="1:19" hidden="1" outlineLevel="1" collapsed="1">
      <c r="A129" s="8">
        <v>44136</v>
      </c>
      <c r="B129" s="48">
        <v>37.965400000000002</v>
      </c>
      <c r="C129" s="48">
        <v>36.360399999999998</v>
      </c>
      <c r="D129" s="48">
        <v>38.194699999999997</v>
      </c>
      <c r="E129" s="48">
        <v>39.882399999999997</v>
      </c>
      <c r="F129" s="48">
        <v>33.4696</v>
      </c>
      <c r="G129" s="48">
        <v>22.6997</v>
      </c>
      <c r="H129" s="48">
        <v>37.964100000000002</v>
      </c>
      <c r="I129" s="48">
        <v>36.349299999999999</v>
      </c>
      <c r="J129" s="48">
        <v>38.194699999999997</v>
      </c>
      <c r="K129" s="48">
        <v>39.882399999999997</v>
      </c>
      <c r="L129" s="48">
        <v>33.4696</v>
      </c>
      <c r="M129" s="48">
        <v>22.6997</v>
      </c>
      <c r="N129" s="48">
        <v>50.084200000000003</v>
      </c>
      <c r="O129" s="48">
        <v>50.084200000000003</v>
      </c>
      <c r="P129" s="48">
        <v>0</v>
      </c>
      <c r="Q129" s="48">
        <v>0</v>
      </c>
      <c r="R129" s="48">
        <v>0</v>
      </c>
      <c r="S129" s="48" t="s">
        <v>270</v>
      </c>
    </row>
    <row r="130" spans="1:19" hidden="1" outlineLevel="1" collapsed="1">
      <c r="A130" s="8">
        <v>44166</v>
      </c>
      <c r="B130" s="48">
        <v>36.470999999999997</v>
      </c>
      <c r="C130" s="48">
        <v>36.699100000000001</v>
      </c>
      <c r="D130" s="48">
        <v>36.441200000000002</v>
      </c>
      <c r="E130" s="48">
        <v>37.540799999999997</v>
      </c>
      <c r="F130" s="48">
        <v>34.339300000000001</v>
      </c>
      <c r="G130" s="48">
        <v>21.048100000000002</v>
      </c>
      <c r="H130" s="48">
        <v>36.470799999999997</v>
      </c>
      <c r="I130" s="48">
        <v>36.697200000000002</v>
      </c>
      <c r="J130" s="48">
        <v>36.441200000000002</v>
      </c>
      <c r="K130" s="48">
        <v>37.540799999999997</v>
      </c>
      <c r="L130" s="48">
        <v>34.339300000000001</v>
      </c>
      <c r="M130" s="48">
        <v>21.048100000000002</v>
      </c>
      <c r="N130" s="48">
        <v>49.658999999999999</v>
      </c>
      <c r="O130" s="48">
        <v>49.658999999999999</v>
      </c>
      <c r="P130" s="48">
        <v>0</v>
      </c>
      <c r="Q130" s="48">
        <v>0</v>
      </c>
      <c r="R130" s="48">
        <v>0</v>
      </c>
      <c r="S130" s="48" t="s">
        <v>270</v>
      </c>
    </row>
    <row r="131" spans="1:19" hidden="1" outlineLevel="1" collapsed="1">
      <c r="A131" s="8">
        <v>44197</v>
      </c>
      <c r="B131" s="48">
        <v>37.269100000000002</v>
      </c>
      <c r="C131" s="48">
        <v>36.878599999999999</v>
      </c>
      <c r="D131" s="48">
        <v>37.319800000000001</v>
      </c>
      <c r="E131" s="48">
        <v>38.4497</v>
      </c>
      <c r="F131" s="48">
        <v>34.108600000000003</v>
      </c>
      <c r="G131" s="48">
        <v>23.959800000000001</v>
      </c>
      <c r="H131" s="48">
        <v>37.268000000000001</v>
      </c>
      <c r="I131" s="48">
        <v>36.868600000000001</v>
      </c>
      <c r="J131" s="48">
        <v>37.319800000000001</v>
      </c>
      <c r="K131" s="48">
        <v>38.4497</v>
      </c>
      <c r="L131" s="48">
        <v>34.108600000000003</v>
      </c>
      <c r="M131" s="48">
        <v>23.959800000000001</v>
      </c>
      <c r="N131" s="48">
        <v>52.257199999999997</v>
      </c>
      <c r="O131" s="48">
        <v>52.257199999999997</v>
      </c>
      <c r="P131" s="48">
        <v>0</v>
      </c>
      <c r="Q131" s="48">
        <v>0</v>
      </c>
      <c r="R131" s="48">
        <v>0</v>
      </c>
      <c r="S131" s="48" t="s">
        <v>270</v>
      </c>
    </row>
    <row r="132" spans="1:19" hidden="1" outlineLevel="1" collapsed="1">
      <c r="A132" s="8">
        <v>44228</v>
      </c>
      <c r="B132" s="48">
        <v>36.613799999999998</v>
      </c>
      <c r="C132" s="48">
        <v>35.903500000000001</v>
      </c>
      <c r="D132" s="48">
        <v>36.714700000000001</v>
      </c>
      <c r="E132" s="48">
        <v>38.265500000000003</v>
      </c>
      <c r="F132" s="48">
        <v>32.418500000000002</v>
      </c>
      <c r="G132" s="48">
        <v>19.186599999999999</v>
      </c>
      <c r="H132" s="48">
        <v>36.610399999999998</v>
      </c>
      <c r="I132" s="48">
        <v>35.874099999999999</v>
      </c>
      <c r="J132" s="48">
        <v>36.714700000000001</v>
      </c>
      <c r="K132" s="48">
        <v>38.265500000000003</v>
      </c>
      <c r="L132" s="48">
        <v>32.418500000000002</v>
      </c>
      <c r="M132" s="48">
        <v>19.186599999999999</v>
      </c>
      <c r="N132" s="48">
        <v>49.863799999999998</v>
      </c>
      <c r="O132" s="48">
        <v>49.863799999999998</v>
      </c>
      <c r="P132" s="48">
        <v>0</v>
      </c>
      <c r="Q132" s="48">
        <v>0</v>
      </c>
      <c r="R132" s="48">
        <v>0</v>
      </c>
      <c r="S132" s="48" t="s">
        <v>270</v>
      </c>
    </row>
    <row r="133" spans="1:19" hidden="1" outlineLevel="1" collapsed="1">
      <c r="A133" s="8">
        <v>44256</v>
      </c>
      <c r="B133" s="48">
        <v>36.688099999999999</v>
      </c>
      <c r="C133" s="48">
        <v>36.251199999999997</v>
      </c>
      <c r="D133" s="48">
        <v>36.747</v>
      </c>
      <c r="E133" s="48">
        <v>38.556100000000001</v>
      </c>
      <c r="F133" s="48">
        <v>33.051600000000001</v>
      </c>
      <c r="G133" s="48">
        <v>15.9239</v>
      </c>
      <c r="H133" s="48">
        <v>36.686999999999998</v>
      </c>
      <c r="I133" s="48">
        <v>36.242400000000004</v>
      </c>
      <c r="J133" s="48">
        <v>36.747</v>
      </c>
      <c r="K133" s="48">
        <v>38.556100000000001</v>
      </c>
      <c r="L133" s="48">
        <v>33.051600000000001</v>
      </c>
      <c r="M133" s="48">
        <v>15.9239</v>
      </c>
      <c r="N133" s="48">
        <v>51.279400000000003</v>
      </c>
      <c r="O133" s="48">
        <v>51.279400000000003</v>
      </c>
      <c r="P133" s="48">
        <v>0</v>
      </c>
      <c r="Q133" s="48">
        <v>0</v>
      </c>
      <c r="R133" s="48">
        <v>0</v>
      </c>
      <c r="S133" s="48" t="s">
        <v>270</v>
      </c>
    </row>
    <row r="134" spans="1:19" hidden="1" outlineLevel="1" collapsed="1">
      <c r="A134" s="8">
        <v>44287</v>
      </c>
      <c r="B134" s="48">
        <v>35.803100000000001</v>
      </c>
      <c r="C134" s="48">
        <v>36.4133</v>
      </c>
      <c r="D134" s="48">
        <v>35.716099999999997</v>
      </c>
      <c r="E134" s="48">
        <v>38.3626</v>
      </c>
      <c r="F134" s="48">
        <v>28.256</v>
      </c>
      <c r="G134" s="48">
        <v>20.820399999999999</v>
      </c>
      <c r="H134" s="48">
        <v>35.801200000000001</v>
      </c>
      <c r="I134" s="48">
        <v>36.399000000000001</v>
      </c>
      <c r="J134" s="48">
        <v>35.716099999999997</v>
      </c>
      <c r="K134" s="48">
        <v>38.3626</v>
      </c>
      <c r="L134" s="48">
        <v>28.256</v>
      </c>
      <c r="M134" s="48">
        <v>20.820399999999999</v>
      </c>
      <c r="N134" s="48">
        <v>52.794400000000003</v>
      </c>
      <c r="O134" s="48">
        <v>52.794400000000003</v>
      </c>
      <c r="P134" s="48">
        <v>0</v>
      </c>
      <c r="Q134" s="48">
        <v>0</v>
      </c>
      <c r="R134" s="48">
        <v>0</v>
      </c>
      <c r="S134" s="48" t="s">
        <v>270</v>
      </c>
    </row>
    <row r="135" spans="1:19" hidden="1" outlineLevel="1" collapsed="1">
      <c r="A135" s="8">
        <v>44317</v>
      </c>
      <c r="B135" s="48">
        <v>36.421599999999998</v>
      </c>
      <c r="C135" s="48">
        <v>36.037700000000001</v>
      </c>
      <c r="D135" s="48">
        <v>36.473300000000002</v>
      </c>
      <c r="E135" s="48">
        <v>38.377099999999999</v>
      </c>
      <c r="F135" s="48">
        <v>32.8551</v>
      </c>
      <c r="G135" s="48">
        <v>13.7738</v>
      </c>
      <c r="H135" s="48">
        <v>36.417400000000001</v>
      </c>
      <c r="I135" s="48">
        <v>36.000999999999998</v>
      </c>
      <c r="J135" s="48">
        <v>36.473300000000002</v>
      </c>
      <c r="K135" s="48">
        <v>38.377099999999999</v>
      </c>
      <c r="L135" s="48">
        <v>32.8551</v>
      </c>
      <c r="M135" s="48">
        <v>13.7738</v>
      </c>
      <c r="N135" s="48">
        <v>49.738300000000002</v>
      </c>
      <c r="O135" s="48">
        <v>49.738300000000002</v>
      </c>
      <c r="P135" s="48">
        <v>0</v>
      </c>
      <c r="Q135" s="48">
        <v>0</v>
      </c>
      <c r="R135" s="48">
        <v>0</v>
      </c>
      <c r="S135" s="48" t="s">
        <v>270</v>
      </c>
    </row>
    <row r="136" spans="1:19" hidden="1" outlineLevel="1" collapsed="1">
      <c r="A136" s="8">
        <v>44348</v>
      </c>
      <c r="B136" s="48">
        <v>36.194699999999997</v>
      </c>
      <c r="C136" s="48">
        <v>35.630800000000001</v>
      </c>
      <c r="D136" s="48">
        <v>36.274000000000001</v>
      </c>
      <c r="E136" s="48">
        <v>37.862900000000003</v>
      </c>
      <c r="F136" s="48">
        <v>37.720199999999998</v>
      </c>
      <c r="G136" s="48">
        <v>14.8546</v>
      </c>
      <c r="H136" s="48">
        <v>36.194499999999998</v>
      </c>
      <c r="I136" s="48">
        <v>35.629600000000003</v>
      </c>
      <c r="J136" s="48">
        <v>36.274000000000001</v>
      </c>
      <c r="K136" s="48">
        <v>37.862900000000003</v>
      </c>
      <c r="L136" s="48">
        <v>37.720199999999998</v>
      </c>
      <c r="M136" s="48">
        <v>14.8546</v>
      </c>
      <c r="N136" s="48">
        <v>51.072899999999997</v>
      </c>
      <c r="O136" s="48">
        <v>51.072899999999997</v>
      </c>
      <c r="P136" s="48">
        <v>0</v>
      </c>
      <c r="Q136" s="48">
        <v>0</v>
      </c>
      <c r="R136" s="48">
        <v>0</v>
      </c>
      <c r="S136" s="48" t="s">
        <v>270</v>
      </c>
    </row>
    <row r="137" spans="1:19" hidden="1" outlineLevel="1" collapsed="1">
      <c r="A137" s="8">
        <v>44378</v>
      </c>
      <c r="B137" s="48">
        <v>35.992699999999999</v>
      </c>
      <c r="C137" s="48">
        <v>35.767699999999998</v>
      </c>
      <c r="D137" s="48">
        <v>36.026200000000003</v>
      </c>
      <c r="E137" s="48">
        <v>37.588200000000001</v>
      </c>
      <c r="F137" s="48">
        <v>32.169600000000003</v>
      </c>
      <c r="G137" s="48">
        <v>22.0947</v>
      </c>
      <c r="H137" s="48">
        <v>35.984299999999998</v>
      </c>
      <c r="I137" s="48">
        <v>35.700800000000001</v>
      </c>
      <c r="J137" s="48">
        <v>36.026200000000003</v>
      </c>
      <c r="K137" s="48">
        <v>37.588200000000001</v>
      </c>
      <c r="L137" s="48">
        <v>32.169600000000003</v>
      </c>
      <c r="M137" s="48">
        <v>22.0947</v>
      </c>
      <c r="N137" s="48">
        <v>49.860799999999998</v>
      </c>
      <c r="O137" s="48">
        <v>49.860799999999998</v>
      </c>
      <c r="P137" s="48">
        <v>0</v>
      </c>
      <c r="Q137" s="48">
        <v>0</v>
      </c>
      <c r="R137" s="48">
        <v>0</v>
      </c>
      <c r="S137" s="48" t="s">
        <v>270</v>
      </c>
    </row>
    <row r="138" spans="1:19" hidden="1" outlineLevel="1" collapsed="1">
      <c r="A138" s="8">
        <v>44409</v>
      </c>
      <c r="B138" s="48">
        <v>36.090000000000003</v>
      </c>
      <c r="C138" s="48">
        <v>35.817399999999999</v>
      </c>
      <c r="D138" s="48">
        <v>36.131300000000003</v>
      </c>
      <c r="E138" s="48">
        <v>37.820799999999998</v>
      </c>
      <c r="F138" s="48">
        <v>32.831099999999999</v>
      </c>
      <c r="G138" s="48">
        <v>15.9412</v>
      </c>
      <c r="H138" s="48">
        <v>36.087000000000003</v>
      </c>
      <c r="I138" s="48">
        <v>35.794800000000002</v>
      </c>
      <c r="J138" s="48">
        <v>36.131300000000003</v>
      </c>
      <c r="K138" s="48">
        <v>37.820799999999998</v>
      </c>
      <c r="L138" s="48">
        <v>32.831099999999999</v>
      </c>
      <c r="M138" s="48">
        <v>15.9412</v>
      </c>
      <c r="N138" s="48">
        <v>48.814700000000002</v>
      </c>
      <c r="O138" s="48">
        <v>48.814700000000002</v>
      </c>
      <c r="P138" s="48">
        <v>0</v>
      </c>
      <c r="Q138" s="48">
        <v>0</v>
      </c>
      <c r="R138" s="48">
        <v>0</v>
      </c>
      <c r="S138" s="48" t="s">
        <v>270</v>
      </c>
    </row>
    <row r="139" spans="1:19" hidden="1" outlineLevel="1" collapsed="1">
      <c r="A139" s="8">
        <v>44440</v>
      </c>
      <c r="B139" s="48">
        <v>35.9863</v>
      </c>
      <c r="C139" s="48">
        <v>35.590600000000002</v>
      </c>
      <c r="D139" s="48">
        <v>36.045499999999997</v>
      </c>
      <c r="E139" s="48">
        <v>37.753399999999999</v>
      </c>
      <c r="F139" s="48">
        <v>33.226599999999998</v>
      </c>
      <c r="G139" s="48">
        <v>15.988799999999999</v>
      </c>
      <c r="H139" s="48">
        <v>35.984099999999998</v>
      </c>
      <c r="I139" s="48">
        <v>35.573399999999999</v>
      </c>
      <c r="J139" s="48">
        <v>36.045499999999997</v>
      </c>
      <c r="K139" s="48">
        <v>37.753399999999999</v>
      </c>
      <c r="L139" s="48">
        <v>33.226599999999998</v>
      </c>
      <c r="M139" s="48">
        <v>15.988799999999999</v>
      </c>
      <c r="N139" s="48">
        <v>50.406700000000001</v>
      </c>
      <c r="O139" s="48">
        <v>50.406700000000001</v>
      </c>
      <c r="P139" s="48">
        <v>0</v>
      </c>
      <c r="Q139" s="48">
        <v>0</v>
      </c>
      <c r="R139" s="48">
        <v>0</v>
      </c>
      <c r="S139" s="48" t="s">
        <v>270</v>
      </c>
    </row>
    <row r="140" spans="1:19" hidden="1" outlineLevel="1" collapsed="1">
      <c r="A140" s="8">
        <v>44470</v>
      </c>
      <c r="B140" s="48">
        <v>35.201599999999999</v>
      </c>
      <c r="C140" s="48">
        <v>34.933999999999997</v>
      </c>
      <c r="D140" s="48">
        <v>35.241599999999998</v>
      </c>
      <c r="E140" s="48">
        <v>37.169400000000003</v>
      </c>
      <c r="F140" s="48">
        <v>31.3965</v>
      </c>
      <c r="G140" s="48">
        <v>16.1599</v>
      </c>
      <c r="H140" s="48">
        <v>35.201000000000001</v>
      </c>
      <c r="I140" s="48">
        <v>34.929200000000002</v>
      </c>
      <c r="J140" s="48">
        <v>35.241599999999998</v>
      </c>
      <c r="K140" s="48">
        <v>37.169400000000003</v>
      </c>
      <c r="L140" s="48">
        <v>31.3965</v>
      </c>
      <c r="M140" s="48">
        <v>16.1599</v>
      </c>
      <c r="N140" s="48">
        <v>49.561799999999998</v>
      </c>
      <c r="O140" s="48">
        <v>49.561799999999998</v>
      </c>
      <c r="P140" s="48">
        <v>0</v>
      </c>
      <c r="Q140" s="48">
        <v>0</v>
      </c>
      <c r="R140" s="48" t="s">
        <v>270</v>
      </c>
      <c r="S140" s="48" t="s">
        <v>270</v>
      </c>
    </row>
    <row r="141" spans="1:19" hidden="1" outlineLevel="1" collapsed="1">
      <c r="A141" s="8">
        <v>44501</v>
      </c>
      <c r="B141" s="48">
        <v>34.157600000000002</v>
      </c>
      <c r="C141" s="48">
        <v>35.682200000000002</v>
      </c>
      <c r="D141" s="48">
        <v>33.947400000000002</v>
      </c>
      <c r="E141" s="48">
        <v>35.247999999999998</v>
      </c>
      <c r="F141" s="48">
        <v>32.227400000000003</v>
      </c>
      <c r="G141" s="48">
        <v>20.294499999999999</v>
      </c>
      <c r="H141" s="48">
        <v>34.156199999999998</v>
      </c>
      <c r="I141" s="48">
        <v>35.671799999999998</v>
      </c>
      <c r="J141" s="48">
        <v>33.947400000000002</v>
      </c>
      <c r="K141" s="48">
        <v>35.247999999999998</v>
      </c>
      <c r="L141" s="48">
        <v>32.227400000000003</v>
      </c>
      <c r="M141" s="48">
        <v>20.294499999999999</v>
      </c>
      <c r="N141" s="48">
        <v>46.859499999999997</v>
      </c>
      <c r="O141" s="48">
        <v>46.859499999999997</v>
      </c>
      <c r="P141" s="48">
        <v>0</v>
      </c>
      <c r="Q141" s="48">
        <v>0</v>
      </c>
      <c r="R141" s="48" t="s">
        <v>270</v>
      </c>
      <c r="S141" s="48" t="s">
        <v>270</v>
      </c>
    </row>
    <row r="142" spans="1:19" hidden="1" outlineLevel="1" collapsed="1">
      <c r="A142" s="8">
        <v>44531</v>
      </c>
      <c r="B142" s="48">
        <v>33.078000000000003</v>
      </c>
      <c r="C142" s="48">
        <v>36.156199999999998</v>
      </c>
      <c r="D142" s="48">
        <v>32.6678</v>
      </c>
      <c r="E142" s="48">
        <v>33.706800000000001</v>
      </c>
      <c r="F142" s="48">
        <v>31.579699999999999</v>
      </c>
      <c r="G142" s="48">
        <v>18.212800000000001</v>
      </c>
      <c r="H142" s="48">
        <v>33.076300000000003</v>
      </c>
      <c r="I142" s="48">
        <v>36.143900000000002</v>
      </c>
      <c r="J142" s="48">
        <v>32.6678</v>
      </c>
      <c r="K142" s="48">
        <v>33.706800000000001</v>
      </c>
      <c r="L142" s="48">
        <v>31.579699999999999</v>
      </c>
      <c r="M142" s="48">
        <v>18.212800000000001</v>
      </c>
      <c r="N142" s="48">
        <v>49.378999999999998</v>
      </c>
      <c r="O142" s="48">
        <v>49.378999999999998</v>
      </c>
      <c r="P142" s="48">
        <v>0</v>
      </c>
      <c r="Q142" s="48">
        <v>0</v>
      </c>
      <c r="R142" s="48" t="s">
        <v>270</v>
      </c>
      <c r="S142" s="48" t="s">
        <v>270</v>
      </c>
    </row>
    <row r="143" spans="1:19" hidden="1" outlineLevel="1" collapsed="1">
      <c r="A143" s="8">
        <v>44562</v>
      </c>
      <c r="B143" s="48">
        <v>34.242199999999997</v>
      </c>
      <c r="C143" s="48">
        <v>36.285800000000002</v>
      </c>
      <c r="D143" s="48">
        <v>33.984000000000002</v>
      </c>
      <c r="E143" s="48">
        <v>34.510399999999997</v>
      </c>
      <c r="F143" s="48">
        <v>34.058999999999997</v>
      </c>
      <c r="G143" s="48">
        <v>21.3004</v>
      </c>
      <c r="H143" s="48">
        <v>34.241399999999999</v>
      </c>
      <c r="I143" s="48">
        <v>36.280299999999997</v>
      </c>
      <c r="J143" s="48">
        <v>33.984000000000002</v>
      </c>
      <c r="K143" s="48">
        <v>34.510399999999997</v>
      </c>
      <c r="L143" s="48">
        <v>34.058999999999997</v>
      </c>
      <c r="M143" s="48">
        <v>21.3004</v>
      </c>
      <c r="N143" s="48">
        <v>43.578400000000002</v>
      </c>
      <c r="O143" s="48">
        <v>43.578400000000002</v>
      </c>
      <c r="P143" s="48">
        <v>0</v>
      </c>
      <c r="Q143" s="48">
        <v>0</v>
      </c>
      <c r="R143" s="48" t="s">
        <v>270</v>
      </c>
      <c r="S143" s="48" t="s">
        <v>270</v>
      </c>
    </row>
    <row r="144" spans="1:19" hidden="1" outlineLevel="1" collapsed="1">
      <c r="A144" s="8">
        <v>44593</v>
      </c>
      <c r="B144" s="48">
        <v>34.505299999999998</v>
      </c>
      <c r="C144" s="48">
        <v>36.355800000000002</v>
      </c>
      <c r="D144" s="48">
        <v>34.241799999999998</v>
      </c>
      <c r="E144" s="48">
        <v>35.151699999999998</v>
      </c>
      <c r="F144" s="48">
        <v>33.169699999999999</v>
      </c>
      <c r="G144" s="48">
        <v>15.9901</v>
      </c>
      <c r="H144" s="48">
        <v>34.504899999999999</v>
      </c>
      <c r="I144" s="48">
        <v>36.352800000000002</v>
      </c>
      <c r="J144" s="48">
        <v>34.241799999999998</v>
      </c>
      <c r="K144" s="48">
        <v>35.151699999999998</v>
      </c>
      <c r="L144" s="48">
        <v>33.169699999999999</v>
      </c>
      <c r="M144" s="48">
        <v>15.9901</v>
      </c>
      <c r="N144" s="48">
        <v>48.7697</v>
      </c>
      <c r="O144" s="48">
        <v>48.7697</v>
      </c>
      <c r="P144" s="48">
        <v>0</v>
      </c>
      <c r="Q144" s="48">
        <v>0</v>
      </c>
      <c r="R144" s="48">
        <v>0</v>
      </c>
      <c r="S144" s="48" t="s">
        <v>270</v>
      </c>
    </row>
    <row r="145" spans="1:19" hidden="1" outlineLevel="1" collapsed="1">
      <c r="A145" s="8">
        <v>44621</v>
      </c>
      <c r="B145" s="48">
        <v>15.942500000000001</v>
      </c>
      <c r="C145" s="48">
        <v>30.232399999999998</v>
      </c>
      <c r="D145" s="48">
        <v>14.8767</v>
      </c>
      <c r="E145" s="48">
        <v>17.728400000000001</v>
      </c>
      <c r="F145" s="48">
        <v>7.7240000000000002</v>
      </c>
      <c r="G145" s="48">
        <v>0.26619999999999999</v>
      </c>
      <c r="H145" s="48">
        <v>16.0062</v>
      </c>
      <c r="I145" s="48">
        <v>30.232199999999999</v>
      </c>
      <c r="J145" s="48">
        <v>14.9407</v>
      </c>
      <c r="K145" s="48">
        <v>17.728400000000001</v>
      </c>
      <c r="L145" s="48">
        <v>7.7240000000000002</v>
      </c>
      <c r="M145" s="48">
        <v>0.28149999999999997</v>
      </c>
      <c r="N145" s="48">
        <v>5.3100000000000001E-2</v>
      </c>
      <c r="O145" s="48">
        <v>33.086500000000001</v>
      </c>
      <c r="P145" s="48">
        <v>0</v>
      </c>
      <c r="Q145" s="48">
        <v>0</v>
      </c>
      <c r="R145" s="48" t="s">
        <v>270</v>
      </c>
      <c r="S145" s="48">
        <v>0</v>
      </c>
    </row>
    <row r="146" spans="1:19" hidden="1" outlineLevel="1" collapsed="1">
      <c r="A146" s="8">
        <v>44652</v>
      </c>
      <c r="B146" s="48">
        <v>21.724599999999999</v>
      </c>
      <c r="C146" s="48">
        <v>30.474900000000002</v>
      </c>
      <c r="D146" s="48">
        <v>20.679500000000001</v>
      </c>
      <c r="E146" s="48">
        <v>20.145800000000001</v>
      </c>
      <c r="F146" s="48">
        <v>27.5032</v>
      </c>
      <c r="G146" s="48">
        <v>8.4434000000000005</v>
      </c>
      <c r="H146" s="48">
        <v>21.709499999999998</v>
      </c>
      <c r="I146" s="48">
        <v>30.416699999999999</v>
      </c>
      <c r="J146" s="48">
        <v>20.679500000000001</v>
      </c>
      <c r="K146" s="48">
        <v>20.145800000000001</v>
      </c>
      <c r="L146" s="48">
        <v>27.5032</v>
      </c>
      <c r="M146" s="48">
        <v>8.4434000000000005</v>
      </c>
      <c r="N146" s="48">
        <v>36.508499999999998</v>
      </c>
      <c r="O146" s="48">
        <v>36.508499999999998</v>
      </c>
      <c r="P146" s="48" t="s">
        <v>270</v>
      </c>
      <c r="Q146" s="48" t="s">
        <v>270</v>
      </c>
      <c r="R146" s="48" t="s">
        <v>270</v>
      </c>
      <c r="S146" s="48" t="s">
        <v>270</v>
      </c>
    </row>
    <row r="147" spans="1:19" hidden="1" outlineLevel="1" collapsed="1">
      <c r="A147" s="8">
        <v>44682</v>
      </c>
      <c r="B147" s="48">
        <v>20.0913</v>
      </c>
      <c r="C147" s="48">
        <v>31.683399999999999</v>
      </c>
      <c r="D147" s="48">
        <v>18.878599999999999</v>
      </c>
      <c r="E147" s="48">
        <v>19.624500000000001</v>
      </c>
      <c r="F147" s="48">
        <v>19.0166</v>
      </c>
      <c r="G147" s="48">
        <v>10.697900000000001</v>
      </c>
      <c r="H147" s="48">
        <v>20.1097</v>
      </c>
      <c r="I147" s="48">
        <v>31.672000000000001</v>
      </c>
      <c r="J147" s="48">
        <v>18.897400000000001</v>
      </c>
      <c r="K147" s="48">
        <v>19.624500000000001</v>
      </c>
      <c r="L147" s="48">
        <v>19.0166</v>
      </c>
      <c r="M147" s="48">
        <v>10.484400000000001</v>
      </c>
      <c r="N147" s="48">
        <v>15.4626</v>
      </c>
      <c r="O147" s="48">
        <v>37.517899999999997</v>
      </c>
      <c r="P147" s="48">
        <v>14.3828</v>
      </c>
      <c r="Q147" s="48">
        <v>0</v>
      </c>
      <c r="R147" s="48" t="s">
        <v>270</v>
      </c>
      <c r="S147" s="48">
        <v>14.3828</v>
      </c>
    </row>
    <row r="148" spans="1:19" hidden="1" outlineLevel="1" collapsed="1">
      <c r="A148" s="8">
        <v>44713</v>
      </c>
      <c r="B148" s="48">
        <v>21.283000000000001</v>
      </c>
      <c r="C148" s="48">
        <v>33.2729</v>
      </c>
      <c r="D148" s="48">
        <v>20.1677</v>
      </c>
      <c r="E148" s="48">
        <v>19.686</v>
      </c>
      <c r="F148" s="48">
        <v>24.480599999999999</v>
      </c>
      <c r="G148" s="48">
        <v>9.4469999999999992</v>
      </c>
      <c r="H148" s="48">
        <v>21.2819</v>
      </c>
      <c r="I148" s="48">
        <v>33.267400000000002</v>
      </c>
      <c r="J148" s="48">
        <v>20.1677</v>
      </c>
      <c r="K148" s="48">
        <v>19.686</v>
      </c>
      <c r="L148" s="48">
        <v>24.480599999999999</v>
      </c>
      <c r="M148" s="48">
        <v>9.4469999999999992</v>
      </c>
      <c r="N148" s="48">
        <v>42.471899999999998</v>
      </c>
      <c r="O148" s="48">
        <v>42.5623</v>
      </c>
      <c r="P148" s="48">
        <v>0</v>
      </c>
      <c r="Q148" s="48">
        <v>0</v>
      </c>
      <c r="R148" s="48" t="s">
        <v>270</v>
      </c>
      <c r="S148" s="48" t="s">
        <v>270</v>
      </c>
    </row>
    <row r="149" spans="1:19" hidden="1" outlineLevel="1" collapsed="1">
      <c r="A149" s="8">
        <v>44743</v>
      </c>
      <c r="B149" s="48">
        <v>22.105399999999999</v>
      </c>
      <c r="C149" s="48">
        <v>35.897799999999997</v>
      </c>
      <c r="D149" s="48">
        <v>20.7958</v>
      </c>
      <c r="E149" s="48">
        <v>20.002700000000001</v>
      </c>
      <c r="F149" s="48">
        <v>29.382200000000001</v>
      </c>
      <c r="G149" s="48">
        <v>14.732900000000001</v>
      </c>
      <c r="H149" s="48">
        <v>22.103999999999999</v>
      </c>
      <c r="I149" s="48">
        <v>35.894399999999997</v>
      </c>
      <c r="J149" s="48">
        <v>20.7958</v>
      </c>
      <c r="K149" s="48">
        <v>20.002700000000001</v>
      </c>
      <c r="L149" s="48">
        <v>29.382200000000001</v>
      </c>
      <c r="M149" s="48">
        <v>14.732900000000001</v>
      </c>
      <c r="N149" s="48">
        <v>39.558799999999998</v>
      </c>
      <c r="O149" s="48">
        <v>39.558799999999998</v>
      </c>
      <c r="P149" s="48" t="s">
        <v>270</v>
      </c>
      <c r="Q149" s="48" t="s">
        <v>270</v>
      </c>
      <c r="R149" s="48" t="s">
        <v>270</v>
      </c>
      <c r="S149" s="48" t="s">
        <v>270</v>
      </c>
    </row>
    <row r="150" spans="1:19" hidden="1" outlineLevel="1" collapsed="1">
      <c r="A150" s="8">
        <v>44774</v>
      </c>
      <c r="B150" s="48">
        <v>23.0443</v>
      </c>
      <c r="C150" s="48">
        <v>35.278799999999997</v>
      </c>
      <c r="D150" s="48">
        <v>21.721499999999999</v>
      </c>
      <c r="E150" s="48">
        <v>20.215599999999998</v>
      </c>
      <c r="F150" s="48">
        <v>37.623199999999997</v>
      </c>
      <c r="G150" s="48">
        <v>19.526800000000001</v>
      </c>
      <c r="H150" s="48">
        <v>23.042400000000001</v>
      </c>
      <c r="I150" s="48">
        <v>35.268700000000003</v>
      </c>
      <c r="J150" s="48">
        <v>21.721499999999999</v>
      </c>
      <c r="K150" s="48">
        <v>20.215599999999998</v>
      </c>
      <c r="L150" s="48">
        <v>37.623199999999997</v>
      </c>
      <c r="M150" s="48">
        <v>19.526800000000001</v>
      </c>
      <c r="N150" s="48">
        <v>48.374600000000001</v>
      </c>
      <c r="O150" s="48">
        <v>48.374600000000001</v>
      </c>
      <c r="P150" s="48">
        <v>0</v>
      </c>
      <c r="Q150" s="48" t="s">
        <v>270</v>
      </c>
      <c r="R150" s="48">
        <v>0</v>
      </c>
      <c r="S150" s="48">
        <v>0</v>
      </c>
    </row>
    <row r="151" spans="1:19" hidden="1" outlineLevel="1" collapsed="1">
      <c r="A151" s="8">
        <v>44805</v>
      </c>
      <c r="B151" s="48">
        <v>37.733600000000003</v>
      </c>
      <c r="C151" s="48">
        <v>34.380600000000001</v>
      </c>
      <c r="D151" s="48">
        <v>38.130499999999998</v>
      </c>
      <c r="E151" s="48">
        <v>38.321100000000001</v>
      </c>
      <c r="F151" s="48">
        <v>36.867899999999999</v>
      </c>
      <c r="G151" s="48">
        <v>19.4008</v>
      </c>
      <c r="H151" s="48">
        <v>37.733199999999997</v>
      </c>
      <c r="I151" s="48">
        <v>34.365200000000002</v>
      </c>
      <c r="J151" s="48">
        <v>38.130499999999998</v>
      </c>
      <c r="K151" s="48">
        <v>38.321100000000001</v>
      </c>
      <c r="L151" s="48">
        <v>36.867899999999999</v>
      </c>
      <c r="M151" s="48">
        <v>19.4008</v>
      </c>
      <c r="N151" s="48">
        <v>38.567599999999999</v>
      </c>
      <c r="O151" s="48">
        <v>38.567599999999999</v>
      </c>
      <c r="P151" s="48">
        <v>0</v>
      </c>
      <c r="Q151" s="48">
        <v>0</v>
      </c>
      <c r="R151" s="48" t="s">
        <v>270</v>
      </c>
      <c r="S151" s="48" t="s">
        <v>270</v>
      </c>
    </row>
    <row r="152" spans="1:19" hidden="1" outlineLevel="1" collapsed="1">
      <c r="A152" s="8">
        <v>44835</v>
      </c>
      <c r="B152" s="48">
        <v>37.828400000000002</v>
      </c>
      <c r="C152" s="48">
        <v>37.461500000000001</v>
      </c>
      <c r="D152" s="48">
        <v>37.861400000000003</v>
      </c>
      <c r="E152" s="48">
        <v>38.654600000000002</v>
      </c>
      <c r="F152" s="48">
        <v>33.243299999999998</v>
      </c>
      <c r="G152" s="48">
        <v>16.8611</v>
      </c>
      <c r="H152" s="48">
        <v>37.828099999999999</v>
      </c>
      <c r="I152" s="48">
        <v>37.455800000000004</v>
      </c>
      <c r="J152" s="48">
        <v>37.861400000000003</v>
      </c>
      <c r="K152" s="48">
        <v>38.654600000000002</v>
      </c>
      <c r="L152" s="48">
        <v>33.243299999999998</v>
      </c>
      <c r="M152" s="48">
        <v>16.8611</v>
      </c>
      <c r="N152" s="48">
        <v>38.747799999999998</v>
      </c>
      <c r="O152" s="48">
        <v>38.747799999999998</v>
      </c>
      <c r="P152" s="48">
        <v>0</v>
      </c>
      <c r="Q152" s="48">
        <v>0</v>
      </c>
      <c r="R152" s="48" t="s">
        <v>270</v>
      </c>
      <c r="S152" s="48" t="s">
        <v>270</v>
      </c>
    </row>
    <row r="153" spans="1:19" hidden="1" outlineLevel="1" collapsed="1">
      <c r="A153" s="8">
        <v>44866</v>
      </c>
      <c r="B153" s="48">
        <v>36.742100000000001</v>
      </c>
      <c r="C153" s="48">
        <v>36.651800000000001</v>
      </c>
      <c r="D153" s="48">
        <v>36.753100000000003</v>
      </c>
      <c r="E153" s="48">
        <v>37.018599999999999</v>
      </c>
      <c r="F153" s="48">
        <v>36.169199999999996</v>
      </c>
      <c r="G153" s="48">
        <v>12.318099999999999</v>
      </c>
      <c r="H153" s="48">
        <v>36.741300000000003</v>
      </c>
      <c r="I153" s="48">
        <v>36.6447</v>
      </c>
      <c r="J153" s="48">
        <v>36.753100000000003</v>
      </c>
      <c r="K153" s="48">
        <v>37.018599999999999</v>
      </c>
      <c r="L153" s="48">
        <v>36.169199999999996</v>
      </c>
      <c r="M153" s="48">
        <v>12.318099999999999</v>
      </c>
      <c r="N153" s="48">
        <v>47.279000000000003</v>
      </c>
      <c r="O153" s="48">
        <v>47.279000000000003</v>
      </c>
      <c r="P153" s="48">
        <v>0</v>
      </c>
      <c r="Q153" s="48">
        <v>0</v>
      </c>
      <c r="R153" s="48" t="s">
        <v>270</v>
      </c>
      <c r="S153" s="48" t="s">
        <v>270</v>
      </c>
    </row>
    <row r="154" spans="1:19" hidden="1" outlineLevel="1" collapsed="1">
      <c r="A154" s="8">
        <v>44896</v>
      </c>
      <c r="B154" s="48">
        <v>36.386099999999999</v>
      </c>
      <c r="C154" s="48">
        <v>37.028700000000001</v>
      </c>
      <c r="D154" s="48">
        <v>36.313699999999997</v>
      </c>
      <c r="E154" s="48">
        <v>37.017800000000001</v>
      </c>
      <c r="F154" s="48">
        <v>32.704900000000002</v>
      </c>
      <c r="G154" s="48">
        <v>11.88</v>
      </c>
      <c r="H154" s="48">
        <v>36.385800000000003</v>
      </c>
      <c r="I154" s="48">
        <v>37.026000000000003</v>
      </c>
      <c r="J154" s="48">
        <v>36.313699999999997</v>
      </c>
      <c r="K154" s="48">
        <v>37.017800000000001</v>
      </c>
      <c r="L154" s="48">
        <v>32.704900000000002</v>
      </c>
      <c r="M154" s="48">
        <v>11.88</v>
      </c>
      <c r="N154" s="48">
        <v>43.291400000000003</v>
      </c>
      <c r="O154" s="48">
        <v>43.291400000000003</v>
      </c>
      <c r="P154" s="48">
        <v>0</v>
      </c>
      <c r="Q154" s="48" t="s">
        <v>270</v>
      </c>
      <c r="R154" s="48">
        <v>0</v>
      </c>
      <c r="S154" s="48" t="s">
        <v>270</v>
      </c>
    </row>
    <row r="155" spans="1:19" hidden="1" outlineLevel="1" collapsed="1">
      <c r="A155" s="8">
        <v>44927</v>
      </c>
      <c r="B155" s="48">
        <v>37.147199999999998</v>
      </c>
      <c r="C155" s="48">
        <v>36.967100000000002</v>
      </c>
      <c r="D155" s="48">
        <v>37.167900000000003</v>
      </c>
      <c r="E155" s="48">
        <v>37.53</v>
      </c>
      <c r="F155" s="48">
        <v>34.860999999999997</v>
      </c>
      <c r="G155" s="48">
        <v>11.846399999999999</v>
      </c>
      <c r="H155" s="48">
        <v>37.146599999999999</v>
      </c>
      <c r="I155" s="48">
        <v>36.960500000000003</v>
      </c>
      <c r="J155" s="48">
        <v>37.167900000000003</v>
      </c>
      <c r="K155" s="48">
        <v>37.53</v>
      </c>
      <c r="L155" s="48">
        <v>34.860999999999997</v>
      </c>
      <c r="M155" s="48">
        <v>11.846399999999999</v>
      </c>
      <c r="N155" s="48">
        <v>41.310299999999998</v>
      </c>
      <c r="O155" s="48">
        <v>41.310299999999998</v>
      </c>
      <c r="P155" s="48" t="s">
        <v>270</v>
      </c>
      <c r="Q155" s="48" t="s">
        <v>270</v>
      </c>
      <c r="R155" s="48" t="s">
        <v>270</v>
      </c>
      <c r="S155" s="48" t="s">
        <v>270</v>
      </c>
    </row>
    <row r="156" spans="1:19" hidden="1" outlineLevel="1" collapsed="1">
      <c r="A156" s="8">
        <v>44958</v>
      </c>
      <c r="B156" s="48">
        <v>37.637799999999999</v>
      </c>
      <c r="C156" s="48">
        <v>36.889600000000002</v>
      </c>
      <c r="D156" s="48">
        <v>37.726300000000002</v>
      </c>
      <c r="E156" s="48">
        <v>37.8123</v>
      </c>
      <c r="F156" s="48">
        <v>37.6402</v>
      </c>
      <c r="G156" s="48">
        <v>13.4719</v>
      </c>
      <c r="H156" s="48">
        <v>37.637599999999999</v>
      </c>
      <c r="I156" s="48">
        <v>36.887700000000002</v>
      </c>
      <c r="J156" s="48">
        <v>37.726300000000002</v>
      </c>
      <c r="K156" s="48">
        <v>37.8123</v>
      </c>
      <c r="L156" s="48">
        <v>37.6402</v>
      </c>
      <c r="M156" s="48">
        <v>13.4719</v>
      </c>
      <c r="N156" s="48">
        <v>51.882399999999997</v>
      </c>
      <c r="O156" s="48">
        <v>51.882399999999997</v>
      </c>
      <c r="P156" s="48">
        <v>0</v>
      </c>
      <c r="Q156" s="48">
        <v>0</v>
      </c>
      <c r="R156" s="48" t="s">
        <v>270</v>
      </c>
      <c r="S156" s="48" t="s">
        <v>270</v>
      </c>
    </row>
    <row r="157" spans="1:19" hidden="1" outlineLevel="1" collapsed="1">
      <c r="A157" s="8">
        <v>44986</v>
      </c>
      <c r="B157" s="48">
        <v>37.865000000000002</v>
      </c>
      <c r="C157" s="48">
        <v>37.019199999999998</v>
      </c>
      <c r="D157" s="48">
        <v>37.964599999999997</v>
      </c>
      <c r="E157" s="48">
        <v>38.170699999999997</v>
      </c>
      <c r="F157" s="48">
        <v>35.859200000000001</v>
      </c>
      <c r="G157" s="48">
        <v>29.711500000000001</v>
      </c>
      <c r="H157" s="48">
        <v>37.864800000000002</v>
      </c>
      <c r="I157" s="48">
        <v>37.016599999999997</v>
      </c>
      <c r="J157" s="48">
        <v>37.964599999999997</v>
      </c>
      <c r="K157" s="48">
        <v>38.170699999999997</v>
      </c>
      <c r="L157" s="48">
        <v>35.859200000000001</v>
      </c>
      <c r="M157" s="48">
        <v>29.711500000000001</v>
      </c>
      <c r="N157" s="48">
        <v>48.831600000000002</v>
      </c>
      <c r="O157" s="48">
        <v>48.831600000000002</v>
      </c>
      <c r="P157" s="48">
        <v>0</v>
      </c>
      <c r="Q157" s="48">
        <v>0</v>
      </c>
      <c r="R157" s="48" t="s">
        <v>270</v>
      </c>
      <c r="S157" s="48" t="s">
        <v>270</v>
      </c>
    </row>
    <row r="158" spans="1:19" hidden="1" outlineLevel="1" collapsed="1">
      <c r="A158" s="8">
        <v>45017</v>
      </c>
      <c r="B158" s="48">
        <v>37.627699999999997</v>
      </c>
      <c r="C158" s="48">
        <v>38.004300000000001</v>
      </c>
      <c r="D158" s="48">
        <v>37.586100000000002</v>
      </c>
      <c r="E158" s="48">
        <v>38.070799999999998</v>
      </c>
      <c r="F158" s="48">
        <v>33.610599999999998</v>
      </c>
      <c r="G158" s="48">
        <v>27.481100000000001</v>
      </c>
      <c r="H158" s="48">
        <v>37.627099999999999</v>
      </c>
      <c r="I158" s="48">
        <v>37.997900000000001</v>
      </c>
      <c r="J158" s="48">
        <v>37.586100000000002</v>
      </c>
      <c r="K158" s="48">
        <v>38.070799999999998</v>
      </c>
      <c r="L158" s="48">
        <v>33.610599999999998</v>
      </c>
      <c r="M158" s="48">
        <v>27.481100000000001</v>
      </c>
      <c r="N158" s="48">
        <v>50.128599999999999</v>
      </c>
      <c r="O158" s="48">
        <v>50.128599999999999</v>
      </c>
      <c r="P158" s="48">
        <v>0</v>
      </c>
      <c r="Q158" s="48">
        <v>0</v>
      </c>
      <c r="R158" s="48" t="s">
        <v>270</v>
      </c>
      <c r="S158" s="48" t="s">
        <v>270</v>
      </c>
    </row>
    <row r="159" spans="1:19" hidden="1" outlineLevel="1" collapsed="1">
      <c r="A159" s="8">
        <v>45047</v>
      </c>
      <c r="B159" s="48">
        <v>37.852699999999999</v>
      </c>
      <c r="C159" s="48">
        <v>37.947099999999999</v>
      </c>
      <c r="D159" s="48">
        <v>37.843299999999999</v>
      </c>
      <c r="E159" s="48">
        <v>38.1432</v>
      </c>
      <c r="F159" s="48">
        <v>36.781100000000002</v>
      </c>
      <c r="G159" s="48">
        <v>17.428999999999998</v>
      </c>
      <c r="H159" s="48">
        <v>37.851900000000001</v>
      </c>
      <c r="I159" s="48">
        <v>37.937600000000003</v>
      </c>
      <c r="J159" s="48">
        <v>37.843299999999999</v>
      </c>
      <c r="K159" s="48">
        <v>38.1432</v>
      </c>
      <c r="L159" s="48">
        <v>36.781100000000002</v>
      </c>
      <c r="M159" s="48">
        <v>17.428999999999998</v>
      </c>
      <c r="N159" s="48">
        <v>44.644500000000001</v>
      </c>
      <c r="O159" s="48">
        <v>44.644500000000001</v>
      </c>
      <c r="P159" s="48" t="s">
        <v>270</v>
      </c>
      <c r="Q159" s="48" t="s">
        <v>270</v>
      </c>
      <c r="R159" s="48" t="s">
        <v>270</v>
      </c>
      <c r="S159" s="48" t="s">
        <v>270</v>
      </c>
    </row>
    <row r="160" spans="1:19" hidden="1" outlineLevel="1" collapsed="1">
      <c r="A160" s="8">
        <v>45078</v>
      </c>
      <c r="B160" s="48">
        <v>37.186900000000001</v>
      </c>
      <c r="C160" s="48">
        <v>39.229700000000001</v>
      </c>
      <c r="D160" s="48">
        <v>37.036700000000003</v>
      </c>
      <c r="E160" s="48">
        <v>37.391100000000002</v>
      </c>
      <c r="F160" s="48">
        <v>35.828800000000001</v>
      </c>
      <c r="G160" s="48">
        <v>18.3826</v>
      </c>
      <c r="H160" s="48">
        <v>37.1858</v>
      </c>
      <c r="I160" s="48">
        <v>39.214500000000001</v>
      </c>
      <c r="J160" s="48">
        <v>37.036700000000003</v>
      </c>
      <c r="K160" s="48">
        <v>37.391100000000002</v>
      </c>
      <c r="L160" s="48">
        <v>35.828800000000001</v>
      </c>
      <c r="M160" s="48">
        <v>18.3826</v>
      </c>
      <c r="N160" s="48">
        <v>57.610100000000003</v>
      </c>
      <c r="O160" s="48">
        <v>57.610100000000003</v>
      </c>
      <c r="P160" s="48">
        <v>0</v>
      </c>
      <c r="Q160" s="48">
        <v>0</v>
      </c>
      <c r="R160" s="48" t="s">
        <v>270</v>
      </c>
      <c r="S160" s="48" t="s">
        <v>270</v>
      </c>
    </row>
    <row r="161" spans="1:19" hidden="1" outlineLevel="1" collapsed="1">
      <c r="A161" s="8">
        <v>45108</v>
      </c>
      <c r="B161" s="48">
        <v>37.490600000000001</v>
      </c>
      <c r="C161" s="48">
        <v>39.643500000000003</v>
      </c>
      <c r="D161" s="48">
        <v>37.3384</v>
      </c>
      <c r="E161" s="48">
        <v>38.1768</v>
      </c>
      <c r="F161" s="48">
        <v>32.308300000000003</v>
      </c>
      <c r="G161" s="48">
        <v>18.370799999999999</v>
      </c>
      <c r="H161" s="48">
        <v>37.488700000000001</v>
      </c>
      <c r="I161" s="48">
        <v>39.619</v>
      </c>
      <c r="J161" s="48">
        <v>37.3384</v>
      </c>
      <c r="K161" s="48">
        <v>38.1768</v>
      </c>
      <c r="L161" s="48">
        <v>32.308300000000003</v>
      </c>
      <c r="M161" s="48">
        <v>18.370799999999999</v>
      </c>
      <c r="N161" s="48">
        <v>52.762</v>
      </c>
      <c r="O161" s="48">
        <v>52.762</v>
      </c>
      <c r="P161" s="48">
        <v>0</v>
      </c>
      <c r="Q161" s="48">
        <v>0</v>
      </c>
      <c r="R161" s="48" t="s">
        <v>270</v>
      </c>
      <c r="S161" s="48" t="s">
        <v>270</v>
      </c>
    </row>
    <row r="162" spans="1:19" hidden="1" outlineLevel="1" collapsed="1">
      <c r="A162" s="8">
        <v>45139</v>
      </c>
      <c r="B162" s="48">
        <v>37.058</v>
      </c>
      <c r="C162" s="48">
        <v>38.1999</v>
      </c>
      <c r="D162" s="48">
        <v>36.969099999999997</v>
      </c>
      <c r="E162" s="48">
        <v>38.277999999999999</v>
      </c>
      <c r="F162" s="48">
        <v>29.720600000000001</v>
      </c>
      <c r="G162" s="48">
        <v>16.175999999999998</v>
      </c>
      <c r="H162" s="48">
        <v>37.056800000000003</v>
      </c>
      <c r="I162" s="48">
        <v>38.185200000000002</v>
      </c>
      <c r="J162" s="48">
        <v>36.969099999999997</v>
      </c>
      <c r="K162" s="48">
        <v>38.277999999999999</v>
      </c>
      <c r="L162" s="48">
        <v>29.720600000000001</v>
      </c>
      <c r="M162" s="48">
        <v>16.175999999999998</v>
      </c>
      <c r="N162" s="48">
        <v>53.990699999999997</v>
      </c>
      <c r="O162" s="48">
        <v>53.990699999999997</v>
      </c>
      <c r="P162" s="48">
        <v>0</v>
      </c>
      <c r="Q162" s="48">
        <v>0</v>
      </c>
      <c r="R162" s="48">
        <v>0</v>
      </c>
      <c r="S162" s="48">
        <v>0</v>
      </c>
    </row>
    <row r="163" spans="1:19" hidden="1" outlineLevel="1" collapsed="1">
      <c r="A163" s="8">
        <v>45170</v>
      </c>
      <c r="B163" s="48">
        <v>37.152099999999997</v>
      </c>
      <c r="C163" s="48">
        <v>37.546999999999997</v>
      </c>
      <c r="D163" s="48">
        <v>37.123100000000001</v>
      </c>
      <c r="E163" s="48">
        <v>38.563400000000001</v>
      </c>
      <c r="F163" s="48">
        <v>30.875800000000002</v>
      </c>
      <c r="G163" s="48">
        <v>15.122400000000001</v>
      </c>
      <c r="H163" s="48">
        <v>37.151400000000002</v>
      </c>
      <c r="I163" s="48">
        <v>37.536700000000003</v>
      </c>
      <c r="J163" s="48">
        <v>37.123100000000001</v>
      </c>
      <c r="K163" s="48">
        <v>38.563400000000001</v>
      </c>
      <c r="L163" s="48">
        <v>30.875800000000002</v>
      </c>
      <c r="M163" s="48">
        <v>15.122400000000001</v>
      </c>
      <c r="N163" s="48">
        <v>47.9405</v>
      </c>
      <c r="O163" s="48">
        <v>48.017899999999997</v>
      </c>
      <c r="P163" s="48">
        <v>36.5</v>
      </c>
      <c r="Q163" s="48">
        <v>36.5</v>
      </c>
      <c r="R163" s="48" t="s">
        <v>270</v>
      </c>
      <c r="S163" s="48" t="s">
        <v>270</v>
      </c>
    </row>
    <row r="164" spans="1:19" hidden="1" outlineLevel="1" collapsed="1">
      <c r="A164" s="8">
        <v>45200</v>
      </c>
      <c r="B164" s="48">
        <v>37.3703</v>
      </c>
      <c r="C164" s="48">
        <v>36.645899999999997</v>
      </c>
      <c r="D164" s="48">
        <v>37.4268</v>
      </c>
      <c r="E164" s="48">
        <v>38.258699999999997</v>
      </c>
      <c r="F164" s="48">
        <v>28.490600000000001</v>
      </c>
      <c r="G164" s="48">
        <v>39.688699999999997</v>
      </c>
      <c r="H164" s="48">
        <v>37.369300000000003</v>
      </c>
      <c r="I164" s="48">
        <v>36.631100000000004</v>
      </c>
      <c r="J164" s="48">
        <v>37.4268</v>
      </c>
      <c r="K164" s="48">
        <v>38.258699999999997</v>
      </c>
      <c r="L164" s="48">
        <v>28.490600000000001</v>
      </c>
      <c r="M164" s="48">
        <v>39.688699999999997</v>
      </c>
      <c r="N164" s="48">
        <v>58.400199999999998</v>
      </c>
      <c r="O164" s="48">
        <v>58.4283</v>
      </c>
      <c r="P164" s="48">
        <v>36.5</v>
      </c>
      <c r="Q164" s="48">
        <v>36.5</v>
      </c>
      <c r="R164" s="48" t="s">
        <v>270</v>
      </c>
      <c r="S164" s="48" t="s">
        <v>270</v>
      </c>
    </row>
    <row r="165" spans="1:19" collapsed="1">
      <c r="A165" s="8">
        <v>45231</v>
      </c>
      <c r="B165" s="48">
        <v>36.499200000000002</v>
      </c>
      <c r="C165" s="48">
        <v>37.467399999999998</v>
      </c>
      <c r="D165" s="48">
        <v>36.430199999999999</v>
      </c>
      <c r="E165" s="48">
        <v>37.5383</v>
      </c>
      <c r="F165" s="48">
        <v>28.357900000000001</v>
      </c>
      <c r="G165" s="48">
        <v>30.9041</v>
      </c>
      <c r="H165" s="48">
        <v>36.4985</v>
      </c>
      <c r="I165" s="48">
        <v>37.4587</v>
      </c>
      <c r="J165" s="48">
        <v>36.430199999999999</v>
      </c>
      <c r="K165" s="48">
        <v>37.5383</v>
      </c>
      <c r="L165" s="48">
        <v>28.357900000000001</v>
      </c>
      <c r="M165" s="48">
        <v>30.9041</v>
      </c>
      <c r="N165" s="48">
        <v>42.518900000000002</v>
      </c>
      <c r="O165" s="48">
        <v>42.522199999999998</v>
      </c>
      <c r="P165" s="48">
        <v>36.5</v>
      </c>
      <c r="Q165" s="48">
        <v>36.5</v>
      </c>
      <c r="R165" s="48" t="s">
        <v>270</v>
      </c>
      <c r="S165" s="48" t="s">
        <v>270</v>
      </c>
    </row>
    <row r="166" spans="1:19">
      <c r="A166" s="8">
        <v>45261</v>
      </c>
      <c r="B166" s="48">
        <v>35.959400000000002</v>
      </c>
      <c r="C166" s="48">
        <v>37.9514</v>
      </c>
      <c r="D166" s="48">
        <v>35.82</v>
      </c>
      <c r="E166" s="48">
        <v>37.770099999999999</v>
      </c>
      <c r="F166" s="48">
        <v>24.233799999999999</v>
      </c>
      <c r="G166" s="48">
        <v>29.4176</v>
      </c>
      <c r="H166" s="48">
        <v>35.958199999999998</v>
      </c>
      <c r="I166" s="48">
        <v>37.935299999999998</v>
      </c>
      <c r="J166" s="48">
        <v>35.82</v>
      </c>
      <c r="K166" s="48">
        <v>37.770099999999999</v>
      </c>
      <c r="L166" s="48">
        <v>24.233799999999999</v>
      </c>
      <c r="M166" s="48">
        <v>29.4176</v>
      </c>
      <c r="N166" s="48">
        <v>56.824199999999998</v>
      </c>
      <c r="O166" s="48">
        <v>56.824199999999998</v>
      </c>
      <c r="P166" s="48">
        <v>0</v>
      </c>
      <c r="Q166" s="48">
        <v>0</v>
      </c>
      <c r="R166" s="48" t="s">
        <v>270</v>
      </c>
      <c r="S166" s="48" t="s">
        <v>270</v>
      </c>
    </row>
    <row r="167" spans="1:19">
      <c r="A167" s="8">
        <v>45292</v>
      </c>
      <c r="B167" s="48">
        <v>37.032800000000002</v>
      </c>
      <c r="C167" s="48">
        <v>37.463500000000003</v>
      </c>
      <c r="D167" s="48">
        <v>37.001399999999997</v>
      </c>
      <c r="E167" s="48">
        <v>38.165999999999997</v>
      </c>
      <c r="F167" s="48">
        <v>27.700600000000001</v>
      </c>
      <c r="G167" s="48">
        <v>36.669499999999999</v>
      </c>
      <c r="H167" s="48">
        <v>37.031999999999996</v>
      </c>
      <c r="I167" s="48">
        <v>37.4529</v>
      </c>
      <c r="J167" s="48">
        <v>37.001399999999997</v>
      </c>
      <c r="K167" s="48">
        <v>38.165999999999997</v>
      </c>
      <c r="L167" s="48">
        <v>27.700600000000001</v>
      </c>
      <c r="M167" s="48">
        <v>36.669499999999999</v>
      </c>
      <c r="N167" s="48">
        <v>51.717500000000001</v>
      </c>
      <c r="O167" s="48">
        <v>51.717500000000001</v>
      </c>
      <c r="P167" s="48">
        <v>0</v>
      </c>
      <c r="Q167" s="48">
        <v>0</v>
      </c>
      <c r="R167" s="48" t="s">
        <v>270</v>
      </c>
      <c r="S167" s="48" t="s">
        <v>270</v>
      </c>
    </row>
    <row r="168" spans="1:19">
      <c r="A168" s="8">
        <v>45323</v>
      </c>
      <c r="B168" s="48">
        <v>37.280200000000001</v>
      </c>
      <c r="C168" s="48">
        <v>37.5306</v>
      </c>
      <c r="D168" s="48">
        <v>37.261600000000001</v>
      </c>
      <c r="E168" s="48">
        <v>38.525199999999998</v>
      </c>
      <c r="F168" s="48">
        <v>28.416799999999999</v>
      </c>
      <c r="G168" s="48">
        <v>34.3551</v>
      </c>
      <c r="H168" s="48">
        <v>37.279400000000003</v>
      </c>
      <c r="I168" s="48">
        <v>37.5182</v>
      </c>
      <c r="J168" s="48">
        <v>37.261600000000001</v>
      </c>
      <c r="K168" s="48">
        <v>38.525199999999998</v>
      </c>
      <c r="L168" s="48">
        <v>28.416799999999999</v>
      </c>
      <c r="M168" s="48">
        <v>34.3551</v>
      </c>
      <c r="N168" s="48">
        <v>55.628300000000003</v>
      </c>
      <c r="O168" s="48">
        <v>55.628300000000003</v>
      </c>
      <c r="P168" s="48">
        <v>0</v>
      </c>
      <c r="Q168" s="48">
        <v>0</v>
      </c>
      <c r="R168" s="48" t="s">
        <v>270</v>
      </c>
      <c r="S168" s="48" t="s">
        <v>270</v>
      </c>
    </row>
    <row r="169" spans="1:19">
      <c r="A169" s="8">
        <v>45352</v>
      </c>
      <c r="B169" s="48">
        <v>36.561199999999999</v>
      </c>
      <c r="C169" s="48">
        <v>33.268799999999999</v>
      </c>
      <c r="D169" s="48">
        <v>36.780900000000003</v>
      </c>
      <c r="E169" s="48">
        <v>38.5443</v>
      </c>
      <c r="F169" s="48">
        <v>26.761500000000002</v>
      </c>
      <c r="G169" s="48">
        <v>30.6082</v>
      </c>
      <c r="H169" s="48">
        <v>36.561500000000002</v>
      </c>
      <c r="I169" s="48">
        <v>33.270400000000002</v>
      </c>
      <c r="J169" s="48">
        <v>36.780900000000003</v>
      </c>
      <c r="K169" s="48">
        <v>38.5443</v>
      </c>
      <c r="L169" s="48">
        <v>26.761500000000002</v>
      </c>
      <c r="M169" s="48">
        <v>30.6082</v>
      </c>
      <c r="N169" s="48">
        <v>31.002800000000001</v>
      </c>
      <c r="O169" s="48">
        <v>31.002800000000001</v>
      </c>
      <c r="P169" s="48">
        <v>0</v>
      </c>
      <c r="Q169" s="48">
        <v>0</v>
      </c>
      <c r="R169" s="48" t="s">
        <v>270</v>
      </c>
      <c r="S169" s="48" t="s">
        <v>270</v>
      </c>
    </row>
    <row r="170" spans="1:19">
      <c r="A170" s="8">
        <v>45383</v>
      </c>
      <c r="B170" s="48">
        <v>36.2104</v>
      </c>
      <c r="C170" s="48">
        <v>34.235799999999998</v>
      </c>
      <c r="D170" s="48">
        <v>36.343299999999999</v>
      </c>
      <c r="E170" s="48">
        <v>38.473199999999999</v>
      </c>
      <c r="F170" s="48">
        <v>27.014600000000002</v>
      </c>
      <c r="G170" s="48">
        <v>30.111899999999999</v>
      </c>
      <c r="H170" s="48">
        <v>36.212299999999999</v>
      </c>
      <c r="I170" s="48">
        <v>34.262</v>
      </c>
      <c r="J170" s="48">
        <v>36.343299999999999</v>
      </c>
      <c r="K170" s="48">
        <v>38.473199999999999</v>
      </c>
      <c r="L170" s="48">
        <v>27.014600000000002</v>
      </c>
      <c r="M170" s="48">
        <v>30.111899999999999</v>
      </c>
      <c r="N170" s="48">
        <v>14.7479</v>
      </c>
      <c r="O170" s="48">
        <v>14.7479</v>
      </c>
      <c r="P170" s="48">
        <v>0</v>
      </c>
      <c r="Q170" s="48">
        <v>0</v>
      </c>
      <c r="R170" s="48" t="s">
        <v>270</v>
      </c>
      <c r="S170" s="48" t="s">
        <v>270</v>
      </c>
    </row>
    <row r="171" spans="1:19">
      <c r="A171" s="8">
        <v>45413</v>
      </c>
      <c r="B171" s="48">
        <v>36.904800000000002</v>
      </c>
      <c r="C171" s="48">
        <v>33.739199999999997</v>
      </c>
      <c r="D171" s="48">
        <v>37.124299999999998</v>
      </c>
      <c r="E171" s="48">
        <v>38.563299999999998</v>
      </c>
      <c r="F171" s="48">
        <v>27.369599999999998</v>
      </c>
      <c r="G171" s="48">
        <v>36.667000000000002</v>
      </c>
      <c r="H171" s="48">
        <v>36.904600000000002</v>
      </c>
      <c r="I171" s="48">
        <v>33.7346</v>
      </c>
      <c r="J171" s="48">
        <v>37.124299999999998</v>
      </c>
      <c r="K171" s="48">
        <v>38.563299999999998</v>
      </c>
      <c r="L171" s="48">
        <v>27.369599999999998</v>
      </c>
      <c r="M171" s="48">
        <v>36.667000000000002</v>
      </c>
      <c r="N171" s="48">
        <v>41.443600000000004</v>
      </c>
      <c r="O171" s="48">
        <v>41.443600000000004</v>
      </c>
      <c r="P171" s="48">
        <v>0</v>
      </c>
      <c r="Q171" s="48">
        <v>0</v>
      </c>
      <c r="R171" s="48" t="s">
        <v>270</v>
      </c>
      <c r="S171" s="48" t="s">
        <v>270</v>
      </c>
    </row>
    <row r="172" spans="1:19">
      <c r="A172" s="8">
        <v>45444</v>
      </c>
      <c r="B172" s="48">
        <v>36.379800000000003</v>
      </c>
      <c r="C172" s="48">
        <v>36.020499999999998</v>
      </c>
      <c r="D172" s="48">
        <v>36.402700000000003</v>
      </c>
      <c r="E172" s="48">
        <v>37.843600000000002</v>
      </c>
      <c r="F172" s="48">
        <v>28.322299999999998</v>
      </c>
      <c r="G172" s="48">
        <v>29.720400000000001</v>
      </c>
      <c r="H172" s="48">
        <v>36.378700000000002</v>
      </c>
      <c r="I172" s="48">
        <v>36.001600000000003</v>
      </c>
      <c r="J172" s="48">
        <v>36.402700000000003</v>
      </c>
      <c r="K172" s="48">
        <v>37.843600000000002</v>
      </c>
      <c r="L172" s="48">
        <v>28.322299999999998</v>
      </c>
      <c r="M172" s="48">
        <v>29.720400000000001</v>
      </c>
      <c r="N172" s="48">
        <v>54.365000000000002</v>
      </c>
      <c r="O172" s="48">
        <v>54.365000000000002</v>
      </c>
      <c r="P172" s="48">
        <v>0</v>
      </c>
      <c r="Q172" s="48">
        <v>0</v>
      </c>
      <c r="R172" s="48">
        <v>0</v>
      </c>
      <c r="S172" s="48" t="s">
        <v>270</v>
      </c>
    </row>
    <row r="173" spans="1:19">
      <c r="A173" s="8">
        <v>45474</v>
      </c>
      <c r="B173" s="48">
        <v>35.811</v>
      </c>
      <c r="C173" s="48">
        <v>36.123800000000003</v>
      </c>
      <c r="D173" s="48">
        <v>35.790500000000002</v>
      </c>
      <c r="E173" s="48">
        <v>37.376300000000001</v>
      </c>
      <c r="F173" s="48">
        <v>26.9405</v>
      </c>
      <c r="G173" s="48">
        <v>35.314500000000002</v>
      </c>
      <c r="H173" s="48">
        <v>35.810299999999998</v>
      </c>
      <c r="I173" s="48">
        <v>36.112900000000003</v>
      </c>
      <c r="J173" s="48">
        <v>35.790500000000002</v>
      </c>
      <c r="K173" s="48">
        <v>37.376300000000001</v>
      </c>
      <c r="L173" s="48">
        <v>26.9405</v>
      </c>
      <c r="M173" s="48">
        <v>35.314500000000002</v>
      </c>
      <c r="N173" s="48">
        <v>40.659399999999998</v>
      </c>
      <c r="O173" s="48">
        <v>40.659399999999998</v>
      </c>
      <c r="P173" s="48">
        <v>0</v>
      </c>
      <c r="Q173" s="48">
        <v>0</v>
      </c>
      <c r="R173" s="48" t="s">
        <v>270</v>
      </c>
      <c r="S173" s="48" t="s">
        <v>270</v>
      </c>
    </row>
    <row r="174" spans="1:19">
      <c r="A174" s="8">
        <v>45505</v>
      </c>
      <c r="B174" s="48">
        <v>36.588799999999999</v>
      </c>
      <c r="C174" s="48">
        <v>36.802599999999998</v>
      </c>
      <c r="D174" s="48">
        <v>36.573799999999999</v>
      </c>
      <c r="E174" s="48">
        <v>37.606099999999998</v>
      </c>
      <c r="F174" s="48">
        <v>29.000699999999998</v>
      </c>
      <c r="G174" s="48">
        <v>33.456099999999999</v>
      </c>
      <c r="H174" s="48">
        <v>36.5884</v>
      </c>
      <c r="I174" s="48">
        <v>36.796199999999999</v>
      </c>
      <c r="J174" s="48">
        <v>36.573799999999999</v>
      </c>
      <c r="K174" s="48">
        <v>37.606099999999998</v>
      </c>
      <c r="L174" s="48">
        <v>29.000699999999998</v>
      </c>
      <c r="M174" s="48">
        <v>33.456099999999999</v>
      </c>
      <c r="N174" s="48">
        <v>58.9054</v>
      </c>
      <c r="O174" s="48">
        <v>58.9054</v>
      </c>
      <c r="P174" s="48">
        <v>0</v>
      </c>
      <c r="Q174" s="48" t="s">
        <v>270</v>
      </c>
      <c r="R174" s="48">
        <v>0</v>
      </c>
      <c r="S174" s="48">
        <v>0</v>
      </c>
    </row>
    <row r="175" spans="1:19">
      <c r="A175" s="8">
        <v>45536</v>
      </c>
      <c r="B175" s="48">
        <v>36.3553</v>
      </c>
      <c r="C175" s="48">
        <v>35.755400000000002</v>
      </c>
      <c r="D175" s="48">
        <v>36.396700000000003</v>
      </c>
      <c r="E175" s="48">
        <v>37.471600000000002</v>
      </c>
      <c r="F175" s="48">
        <v>28.797499999999999</v>
      </c>
      <c r="G175" s="48">
        <v>32.522199999999998</v>
      </c>
      <c r="H175" s="48">
        <v>36.354900000000001</v>
      </c>
      <c r="I175" s="48">
        <v>35.748199999999997</v>
      </c>
      <c r="J175" s="48">
        <v>36.396700000000003</v>
      </c>
      <c r="K175" s="48">
        <v>37.471600000000002</v>
      </c>
      <c r="L175" s="48">
        <v>28.797499999999999</v>
      </c>
      <c r="M175" s="48">
        <v>32.522199999999998</v>
      </c>
      <c r="N175" s="48">
        <v>53.097999999999999</v>
      </c>
      <c r="O175" s="48">
        <v>53.097999999999999</v>
      </c>
      <c r="P175" s="48">
        <v>0</v>
      </c>
      <c r="Q175" s="48">
        <v>0</v>
      </c>
      <c r="R175" s="48">
        <v>0</v>
      </c>
      <c r="S175" s="48" t="s">
        <v>270</v>
      </c>
    </row>
    <row r="176" spans="1:19">
      <c r="A176" s="8">
        <v>45566</v>
      </c>
      <c r="B176" s="48">
        <v>35.816000000000003</v>
      </c>
      <c r="C176" s="48">
        <v>35.826000000000001</v>
      </c>
      <c r="D176" s="48">
        <v>35.815300000000001</v>
      </c>
      <c r="E176" s="48">
        <v>37.645899999999997</v>
      </c>
      <c r="F176" s="48">
        <v>26.5657</v>
      </c>
      <c r="G176" s="48">
        <v>32.277700000000003</v>
      </c>
      <c r="H176" s="48">
        <v>35.817100000000003</v>
      </c>
      <c r="I176" s="48">
        <v>35.843000000000004</v>
      </c>
      <c r="J176" s="48">
        <v>35.815300000000001</v>
      </c>
      <c r="K176" s="48">
        <v>37.645899999999997</v>
      </c>
      <c r="L176" s="48">
        <v>26.5657</v>
      </c>
      <c r="M176" s="48">
        <v>32.277700000000003</v>
      </c>
      <c r="N176" s="48">
        <v>13.6564</v>
      </c>
      <c r="O176" s="48">
        <v>13.6564</v>
      </c>
      <c r="P176" s="48">
        <v>0</v>
      </c>
      <c r="Q176" s="48">
        <v>0</v>
      </c>
      <c r="R176" s="48" t="s">
        <v>270</v>
      </c>
      <c r="S176" s="48" t="s">
        <v>270</v>
      </c>
    </row>
    <row r="177" spans="1:19">
      <c r="A177" s="8">
        <v>45597</v>
      </c>
      <c r="B177" s="48">
        <v>35.496600000000001</v>
      </c>
      <c r="C177" s="48">
        <v>35.3765</v>
      </c>
      <c r="D177" s="48">
        <v>35.505099999999999</v>
      </c>
      <c r="E177" s="48">
        <v>36.782499999999999</v>
      </c>
      <c r="F177" s="48">
        <v>26.451699999999999</v>
      </c>
      <c r="G177" s="48">
        <v>33.330300000000001</v>
      </c>
      <c r="H177" s="48">
        <v>35.496499999999997</v>
      </c>
      <c r="I177" s="48">
        <v>35.374600000000001</v>
      </c>
      <c r="J177" s="48">
        <v>35.505099999999999</v>
      </c>
      <c r="K177" s="48">
        <v>36.782499999999999</v>
      </c>
      <c r="L177" s="48">
        <v>26.451699999999999</v>
      </c>
      <c r="M177" s="48">
        <v>33.330300000000001</v>
      </c>
      <c r="N177" s="48">
        <v>58.232799999999997</v>
      </c>
      <c r="O177" s="48">
        <v>58.232799999999997</v>
      </c>
      <c r="P177" s="48">
        <v>0</v>
      </c>
      <c r="Q177" s="48">
        <v>0</v>
      </c>
      <c r="R177" s="48">
        <v>0</v>
      </c>
      <c r="S177" s="48" t="s">
        <v>270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8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131</v>
      </c>
      <c r="B1" s="10"/>
    </row>
    <row r="2" spans="1:21" ht="5.25" customHeight="1"/>
    <row r="3" spans="1:21" ht="25.5" customHeight="1">
      <c r="A3" s="223" t="s">
        <v>110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</row>
    <row r="4" spans="1:21" ht="12.75" customHeight="1">
      <c r="A4" s="12" t="s">
        <v>130</v>
      </c>
    </row>
    <row r="5" spans="1:21" ht="12.75" customHeight="1">
      <c r="A5" s="26" t="s">
        <v>53</v>
      </c>
    </row>
    <row r="6" spans="1:21" s="33" customFormat="1" ht="12.75" customHeight="1">
      <c r="A6" s="217" t="s">
        <v>0</v>
      </c>
      <c r="B6" s="208" t="s">
        <v>1</v>
      </c>
      <c r="C6" s="208" t="s">
        <v>4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26" t="s">
        <v>5</v>
      </c>
    </row>
    <row r="7" spans="1:21" s="33" customFormat="1">
      <c r="A7" s="217"/>
      <c r="B7" s="208"/>
      <c r="C7" s="208"/>
      <c r="D7" s="245" t="s">
        <v>69</v>
      </c>
      <c r="E7" s="245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49"/>
    </row>
    <row r="8" spans="1:21" ht="69">
      <c r="A8" s="217"/>
      <c r="B8" s="208"/>
      <c r="C8" s="208"/>
      <c r="D8" s="245"/>
      <c r="E8" s="245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50"/>
    </row>
    <row r="9" spans="1:21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25"/>
    </row>
    <row r="10" spans="1:21" collapsed="1">
      <c r="A10" s="31">
        <v>1</v>
      </c>
      <c r="B10" s="32">
        <v>2</v>
      </c>
      <c r="C10" s="31">
        <v>3</v>
      </c>
      <c r="D10" s="32">
        <v>4</v>
      </c>
      <c r="E10" s="31">
        <v>5</v>
      </c>
      <c r="F10" s="32">
        <v>6</v>
      </c>
      <c r="G10" s="31">
        <v>7</v>
      </c>
      <c r="H10" s="32">
        <v>8</v>
      </c>
      <c r="I10" s="31">
        <v>9</v>
      </c>
      <c r="J10" s="32">
        <v>10</v>
      </c>
      <c r="K10" s="31">
        <v>11</v>
      </c>
      <c r="L10" s="32">
        <v>12</v>
      </c>
      <c r="M10" s="31">
        <v>13</v>
      </c>
      <c r="N10" s="32">
        <v>14</v>
      </c>
      <c r="O10" s="31">
        <v>15</v>
      </c>
      <c r="P10" s="32">
        <v>16</v>
      </c>
      <c r="Q10" s="31">
        <v>17</v>
      </c>
      <c r="R10" s="32">
        <v>18</v>
      </c>
      <c r="S10" s="31">
        <v>19</v>
      </c>
      <c r="T10" s="32">
        <v>20</v>
      </c>
      <c r="U10" s="31">
        <v>21</v>
      </c>
    </row>
    <row r="11" spans="1:21" ht="12.75" hidden="1" customHeight="1" outlineLevel="1">
      <c r="A11" s="8">
        <v>40544</v>
      </c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</row>
    <row r="12" spans="1:21" hidden="1" outlineLevel="1">
      <c r="A12" s="8">
        <v>40575</v>
      </c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</row>
    <row r="13" spans="1:21" hidden="1" outlineLevel="1">
      <c r="A13" s="8">
        <v>40603</v>
      </c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</row>
    <row r="14" spans="1:21" hidden="1" outlineLevel="1">
      <c r="A14" s="8">
        <v>40634</v>
      </c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</row>
    <row r="15" spans="1:21" hidden="1" outlineLevel="1">
      <c r="A15" s="8">
        <v>40664</v>
      </c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</row>
    <row r="16" spans="1:21" hidden="1" outlineLevel="1">
      <c r="A16" s="8">
        <v>40695</v>
      </c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</row>
    <row r="17" spans="1:20" hidden="1" outlineLevel="1">
      <c r="A17" s="8">
        <v>40725</v>
      </c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</row>
    <row r="18" spans="1:20" hidden="1" outlineLevel="1">
      <c r="A18" s="8">
        <v>40756</v>
      </c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</row>
    <row r="19" spans="1:20" hidden="1" outlineLevel="1">
      <c r="A19" s="8">
        <v>40787</v>
      </c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</row>
    <row r="20" spans="1:20" hidden="1" outlineLevel="1">
      <c r="A20" s="8">
        <v>40817</v>
      </c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</row>
    <row r="21" spans="1:20" hidden="1" outlineLevel="1">
      <c r="A21" s="8">
        <v>40848</v>
      </c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</row>
    <row r="22" spans="1:20" hidden="1" outlineLevel="1">
      <c r="A22" s="8">
        <v>40878</v>
      </c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</row>
    <row r="23" spans="1:20" hidden="1" outlineLevel="1">
      <c r="A23" s="8">
        <v>40909</v>
      </c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</row>
    <row r="24" spans="1:20" hidden="1" outlineLevel="1">
      <c r="A24" s="8">
        <v>40940</v>
      </c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</row>
    <row r="25" spans="1:20" hidden="1" outlineLevel="1">
      <c r="A25" s="8">
        <v>40969</v>
      </c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</row>
    <row r="26" spans="1:20" hidden="1" outlineLevel="1">
      <c r="A26" s="8">
        <v>41000</v>
      </c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</row>
    <row r="27" spans="1:20" hidden="1" outlineLevel="1">
      <c r="A27" s="8">
        <v>41030</v>
      </c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</row>
    <row r="28" spans="1:20" hidden="1" outlineLevel="1">
      <c r="A28" s="8">
        <v>41061</v>
      </c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</row>
    <row r="29" spans="1:20" hidden="1" outlineLevel="1">
      <c r="A29" s="8">
        <v>41091</v>
      </c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</row>
    <row r="30" spans="1:20" hidden="1" outlineLevel="1">
      <c r="A30" s="8">
        <v>41122</v>
      </c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</row>
    <row r="31" spans="1:20" hidden="1" outlineLevel="1">
      <c r="A31" s="8">
        <v>41153</v>
      </c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</row>
    <row r="32" spans="1:20" hidden="1" outlineLevel="1">
      <c r="A32" s="8">
        <v>41183</v>
      </c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</row>
    <row r="33" spans="1:21" hidden="1" outlineLevel="1">
      <c r="A33" s="8">
        <v>41214</v>
      </c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</row>
    <row r="34" spans="1:21" hidden="1" outlineLevel="1">
      <c r="A34" s="8">
        <v>41244</v>
      </c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</row>
    <row r="35" spans="1:21" hidden="1" outlineLevel="1">
      <c r="A35" s="8">
        <v>41275</v>
      </c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</row>
    <row r="36" spans="1:21" hidden="1" outlineLevel="1">
      <c r="A36" s="8">
        <v>41306</v>
      </c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</row>
    <row r="37" spans="1:21" hidden="1" outlineLevel="1">
      <c r="A37" s="8">
        <v>41334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</row>
    <row r="38" spans="1:21" hidden="1" outlineLevel="1">
      <c r="A38" s="8">
        <v>41365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</row>
    <row r="39" spans="1:21" hidden="1" outlineLevel="1">
      <c r="A39" s="8">
        <v>41395</v>
      </c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</row>
    <row r="40" spans="1:21" hidden="1" outlineLevel="1">
      <c r="A40" s="8">
        <v>41426</v>
      </c>
      <c r="B40" s="48">
        <v>19.2562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19.2562</v>
      </c>
    </row>
    <row r="41" spans="1:21" hidden="1" outlineLevel="1">
      <c r="A41" s="8">
        <v>41456</v>
      </c>
      <c r="B41" s="48">
        <v>18.691800000000001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18.691826922624447</v>
      </c>
    </row>
    <row r="42" spans="1:21" hidden="1" outlineLevel="1">
      <c r="A42" s="8">
        <v>41487</v>
      </c>
      <c r="B42" s="48">
        <v>16.2728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16.2728</v>
      </c>
    </row>
    <row r="43" spans="1:21" hidden="1" outlineLevel="1">
      <c r="A43" s="8">
        <v>41518</v>
      </c>
      <c r="B43" s="48">
        <v>18.511099999999999</v>
      </c>
      <c r="C43" s="48">
        <v>21.238600000000002</v>
      </c>
      <c r="D43" s="48">
        <v>0</v>
      </c>
      <c r="E43" s="48">
        <v>21.238600000000002</v>
      </c>
      <c r="F43" s="48">
        <v>0</v>
      </c>
      <c r="G43" s="48">
        <v>21.238600000000002</v>
      </c>
      <c r="H43" s="48">
        <v>0</v>
      </c>
      <c r="I43" s="48">
        <v>21.238600000000002</v>
      </c>
      <c r="J43" s="48">
        <v>0</v>
      </c>
      <c r="K43" s="48">
        <v>21.238600000000002</v>
      </c>
      <c r="L43" s="48">
        <v>0</v>
      </c>
      <c r="M43" s="48">
        <v>21.238600000000002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18.5014</v>
      </c>
    </row>
    <row r="44" spans="1:21" hidden="1" outlineLevel="1">
      <c r="A44" s="8">
        <v>41548</v>
      </c>
      <c r="B44" s="48">
        <v>18.2394</v>
      </c>
      <c r="C44" s="48">
        <v>21.361599999999999</v>
      </c>
      <c r="D44" s="48">
        <v>0</v>
      </c>
      <c r="E44" s="48">
        <v>21.361599999999999</v>
      </c>
      <c r="F44" s="48">
        <v>0</v>
      </c>
      <c r="G44" s="48">
        <v>21.361599999999999</v>
      </c>
      <c r="H44" s="48">
        <v>0</v>
      </c>
      <c r="I44" s="48">
        <v>21.361599999999999</v>
      </c>
      <c r="J44" s="48">
        <v>0</v>
      </c>
      <c r="K44" s="48">
        <v>21.361599999999999</v>
      </c>
      <c r="L44" s="48">
        <v>0</v>
      </c>
      <c r="M44" s="48">
        <v>21.361599999999999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18.224926541263802</v>
      </c>
    </row>
    <row r="45" spans="1:21" hidden="1" outlineLevel="1">
      <c r="A45" s="8">
        <v>41579</v>
      </c>
      <c r="B45" s="48">
        <v>18.674199999999999</v>
      </c>
      <c r="C45" s="48">
        <v>21.545400000000001</v>
      </c>
      <c r="D45" s="48">
        <v>0</v>
      </c>
      <c r="E45" s="48">
        <v>21.545400000000001</v>
      </c>
      <c r="F45" s="48">
        <v>0</v>
      </c>
      <c r="G45" s="48">
        <v>21.545400000000001</v>
      </c>
      <c r="H45" s="48">
        <v>0</v>
      </c>
      <c r="I45" s="48">
        <v>21.545400000000001</v>
      </c>
      <c r="J45" s="48">
        <v>0</v>
      </c>
      <c r="K45" s="48">
        <v>21.545400000000001</v>
      </c>
      <c r="L45" s="48">
        <v>0</v>
      </c>
      <c r="M45" s="48">
        <v>21.545400000000001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18.671900000000001</v>
      </c>
    </row>
    <row r="46" spans="1:21" hidden="1" outlineLevel="1">
      <c r="A46" s="8">
        <v>41609</v>
      </c>
      <c r="B46" s="48">
        <v>17.159600000000001</v>
      </c>
      <c r="C46" s="48">
        <v>21.7392</v>
      </c>
      <c r="D46" s="48">
        <v>0</v>
      </c>
      <c r="E46" s="48">
        <v>21.7392</v>
      </c>
      <c r="F46" s="48">
        <v>0</v>
      </c>
      <c r="G46" s="48">
        <v>21.7392</v>
      </c>
      <c r="H46" s="48">
        <v>0</v>
      </c>
      <c r="I46" s="48">
        <v>21.7392</v>
      </c>
      <c r="J46" s="48">
        <v>0</v>
      </c>
      <c r="K46" s="48">
        <v>21.7392</v>
      </c>
      <c r="L46" s="48">
        <v>0</v>
      </c>
      <c r="M46" s="48">
        <v>21.7392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17.1539</v>
      </c>
    </row>
    <row r="47" spans="1:21" hidden="1" outlineLevel="1">
      <c r="A47" s="8">
        <v>41640</v>
      </c>
      <c r="B47" s="48">
        <v>16.202400000000001</v>
      </c>
      <c r="C47" s="48">
        <v>21.839400000000001</v>
      </c>
      <c r="D47" s="48">
        <v>0</v>
      </c>
      <c r="E47" s="48">
        <v>21.839400000000001</v>
      </c>
      <c r="F47" s="48">
        <v>0</v>
      </c>
      <c r="G47" s="48">
        <v>21.839400000000001</v>
      </c>
      <c r="H47" s="48">
        <v>0</v>
      </c>
      <c r="I47" s="48">
        <v>21.839400000000001</v>
      </c>
      <c r="J47" s="48">
        <v>0</v>
      </c>
      <c r="K47" s="48">
        <v>21.839400000000001</v>
      </c>
      <c r="L47" s="48">
        <v>0</v>
      </c>
      <c r="M47" s="48">
        <v>21.839400000000001</v>
      </c>
      <c r="N47" s="48">
        <v>0</v>
      </c>
      <c r="O47" s="48">
        <v>0</v>
      </c>
      <c r="P47" s="48">
        <v>0</v>
      </c>
      <c r="Q47" s="48">
        <v>0</v>
      </c>
      <c r="R47" s="48">
        <v>0</v>
      </c>
      <c r="S47" s="48">
        <v>0</v>
      </c>
      <c r="T47" s="48">
        <v>0</v>
      </c>
      <c r="U47" s="48">
        <v>16.198612217168975</v>
      </c>
    </row>
    <row r="48" spans="1:21" hidden="1" outlineLevel="1">
      <c r="A48" s="8">
        <v>41671</v>
      </c>
      <c r="B48" s="48">
        <v>19.052800000000001</v>
      </c>
      <c r="C48" s="48">
        <v>21.8628</v>
      </c>
      <c r="D48" s="48">
        <v>0</v>
      </c>
      <c r="E48" s="48">
        <v>21.8628</v>
      </c>
      <c r="F48" s="48">
        <v>0</v>
      </c>
      <c r="G48" s="48">
        <v>21.8628</v>
      </c>
      <c r="H48" s="48">
        <v>0</v>
      </c>
      <c r="I48" s="48">
        <v>21.8628</v>
      </c>
      <c r="J48" s="48">
        <v>0</v>
      </c>
      <c r="K48" s="48">
        <v>21.8628</v>
      </c>
      <c r="L48" s="48">
        <v>0</v>
      </c>
      <c r="M48" s="48">
        <v>21.8628</v>
      </c>
      <c r="N48" s="48">
        <v>0</v>
      </c>
      <c r="O48" s="48">
        <v>0</v>
      </c>
      <c r="P48" s="48">
        <v>0</v>
      </c>
      <c r="Q48" s="48">
        <v>0</v>
      </c>
      <c r="R48" s="48">
        <v>0</v>
      </c>
      <c r="S48" s="48">
        <v>0</v>
      </c>
      <c r="T48" s="48">
        <v>0</v>
      </c>
      <c r="U48" s="48">
        <v>19.052199999999999</v>
      </c>
    </row>
    <row r="49" spans="1:21" hidden="1" outlineLevel="1">
      <c r="A49" s="8">
        <v>41699</v>
      </c>
      <c r="B49" s="48">
        <v>20.532299999999999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  <c r="T49" s="48">
        <v>0</v>
      </c>
      <c r="U49" s="48">
        <v>20.532299999999999</v>
      </c>
    </row>
    <row r="50" spans="1:21" hidden="1" outlineLevel="1">
      <c r="A50" s="8">
        <v>41730</v>
      </c>
      <c r="B50" s="48">
        <v>20.8049</v>
      </c>
      <c r="C50" s="48">
        <v>0</v>
      </c>
      <c r="D50" s="48">
        <v>0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8">
        <v>0</v>
      </c>
      <c r="T50" s="48">
        <v>0</v>
      </c>
      <c r="U50" s="48">
        <v>20.80490475167872</v>
      </c>
    </row>
    <row r="51" spans="1:21" hidden="1" outlineLevel="1">
      <c r="A51" s="8">
        <v>41760</v>
      </c>
      <c r="B51" s="48">
        <v>20.3749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v>0</v>
      </c>
      <c r="O51" s="48">
        <v>0</v>
      </c>
      <c r="P51" s="48">
        <v>0</v>
      </c>
      <c r="Q51" s="48">
        <v>0</v>
      </c>
      <c r="R51" s="48">
        <v>0</v>
      </c>
      <c r="S51" s="48">
        <v>0</v>
      </c>
      <c r="T51" s="48">
        <v>0</v>
      </c>
      <c r="U51" s="48">
        <v>20.3749</v>
      </c>
    </row>
    <row r="52" spans="1:21" hidden="1" outlineLevel="1">
      <c r="A52" s="8">
        <v>41791</v>
      </c>
      <c r="B52" s="48">
        <v>20.112200000000001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v>0</v>
      </c>
      <c r="O52" s="48">
        <v>0</v>
      </c>
      <c r="P52" s="48">
        <v>0</v>
      </c>
      <c r="Q52" s="48">
        <v>0</v>
      </c>
      <c r="R52" s="48">
        <v>0</v>
      </c>
      <c r="S52" s="48">
        <v>0</v>
      </c>
      <c r="T52" s="48">
        <v>0</v>
      </c>
      <c r="U52" s="48">
        <v>20.112200000000001</v>
      </c>
    </row>
    <row r="53" spans="1:21" hidden="1" outlineLevel="1">
      <c r="A53" s="8">
        <v>41821</v>
      </c>
      <c r="B53" s="48">
        <v>21.023299999999999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v>0</v>
      </c>
      <c r="O53" s="48">
        <v>0</v>
      </c>
      <c r="P53" s="48">
        <v>0</v>
      </c>
      <c r="Q53" s="48">
        <v>0</v>
      </c>
      <c r="R53" s="48">
        <v>0</v>
      </c>
      <c r="S53" s="48">
        <v>0</v>
      </c>
      <c r="T53" s="48">
        <v>0</v>
      </c>
      <c r="U53" s="48">
        <v>21.023299999999999</v>
      </c>
    </row>
    <row r="54" spans="1:21" hidden="1" outlineLevel="1">
      <c r="A54" s="8">
        <v>41852</v>
      </c>
      <c r="B54" s="48">
        <v>21.114000000000001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21.113969180140511</v>
      </c>
    </row>
    <row r="55" spans="1:21" hidden="1" outlineLevel="1">
      <c r="A55" s="8">
        <v>41883</v>
      </c>
      <c r="B55" s="48">
        <v>19.648299999999999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8">
        <v>0</v>
      </c>
      <c r="P55" s="48">
        <v>0</v>
      </c>
      <c r="Q55" s="48">
        <v>0</v>
      </c>
      <c r="R55" s="48">
        <v>0</v>
      </c>
      <c r="S55" s="48">
        <v>0</v>
      </c>
      <c r="T55" s="48">
        <v>0</v>
      </c>
      <c r="U55" s="48">
        <v>19.648231460269514</v>
      </c>
    </row>
    <row r="56" spans="1:21" hidden="1" outlineLevel="1">
      <c r="A56" s="8">
        <v>41913</v>
      </c>
      <c r="B56" s="48">
        <v>19.972200000000001</v>
      </c>
      <c r="C56" s="48">
        <v>22</v>
      </c>
      <c r="D56" s="48">
        <v>0</v>
      </c>
      <c r="E56" s="48">
        <v>22</v>
      </c>
      <c r="F56" s="48">
        <v>0</v>
      </c>
      <c r="G56" s="48">
        <v>22</v>
      </c>
      <c r="H56" s="48">
        <v>0</v>
      </c>
      <c r="I56" s="48">
        <v>22</v>
      </c>
      <c r="J56" s="48">
        <v>0</v>
      </c>
      <c r="K56" s="48">
        <v>22</v>
      </c>
      <c r="L56" s="48">
        <v>0</v>
      </c>
      <c r="M56" s="48">
        <v>22</v>
      </c>
      <c r="N56" s="48">
        <v>0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8">
        <v>0</v>
      </c>
      <c r="U56" s="48">
        <v>19.972141793048181</v>
      </c>
    </row>
    <row r="57" spans="1:21" hidden="1" outlineLevel="1">
      <c r="A57" s="8">
        <v>41944</v>
      </c>
      <c r="B57" s="48">
        <v>16.331499999999998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8">
        <v>0</v>
      </c>
      <c r="U57" s="48">
        <v>16.331499999999998</v>
      </c>
    </row>
    <row r="58" spans="1:21" hidden="1" outlineLevel="1">
      <c r="A58" s="8">
        <v>41974</v>
      </c>
      <c r="B58" s="48">
        <v>20.8551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20.85513734155748</v>
      </c>
    </row>
    <row r="59" spans="1:21" hidden="1" outlineLevel="1">
      <c r="A59" s="8">
        <v>42005</v>
      </c>
      <c r="B59" s="48">
        <v>21.4513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0</v>
      </c>
      <c r="R59" s="48">
        <v>0</v>
      </c>
      <c r="S59" s="48">
        <v>0</v>
      </c>
      <c r="T59" s="48">
        <v>0</v>
      </c>
      <c r="U59" s="48">
        <v>21.451256619720425</v>
      </c>
    </row>
    <row r="60" spans="1:21" hidden="1" outlineLevel="1">
      <c r="A60" s="8">
        <v>42036</v>
      </c>
      <c r="B60" s="48">
        <v>21.759699999999999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21.759651885654403</v>
      </c>
    </row>
    <row r="61" spans="1:21" hidden="1" outlineLevel="1">
      <c r="A61" s="8">
        <v>42064</v>
      </c>
      <c r="B61" s="48">
        <v>22.118300000000001</v>
      </c>
      <c r="C61" s="48">
        <v>0</v>
      </c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8">
        <v>0</v>
      </c>
      <c r="T61" s="48">
        <v>0</v>
      </c>
      <c r="U61" s="48">
        <v>22.118300000000001</v>
      </c>
    </row>
    <row r="62" spans="1:21" hidden="1" outlineLevel="1">
      <c r="A62" s="8">
        <v>42095</v>
      </c>
      <c r="B62" s="48">
        <v>23.976800000000001</v>
      </c>
      <c r="C62" s="48">
        <v>0</v>
      </c>
      <c r="D62" s="48">
        <v>0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0</v>
      </c>
      <c r="R62" s="48">
        <v>0</v>
      </c>
      <c r="S62" s="48">
        <v>0</v>
      </c>
      <c r="T62" s="48">
        <v>0</v>
      </c>
      <c r="U62" s="48">
        <v>23.976807673717929</v>
      </c>
    </row>
    <row r="63" spans="1:21" hidden="1" outlineLevel="1">
      <c r="A63" s="8">
        <v>42125</v>
      </c>
      <c r="B63" s="48">
        <v>25.229500000000002</v>
      </c>
      <c r="C63" s="48">
        <v>0</v>
      </c>
      <c r="D63" s="48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25.229500000000002</v>
      </c>
    </row>
    <row r="64" spans="1:21" hidden="1" outlineLevel="1">
      <c r="A64" s="8">
        <v>42156</v>
      </c>
      <c r="B64" s="48">
        <v>25.212900000000001</v>
      </c>
      <c r="C64" s="48">
        <v>0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25.212899999999998</v>
      </c>
    </row>
    <row r="65" spans="1:21" hidden="1" outlineLevel="1">
      <c r="A65" s="8">
        <v>42186</v>
      </c>
      <c r="B65" s="48">
        <v>25.011199999999999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25.011199999999999</v>
      </c>
    </row>
    <row r="66" spans="1:21" hidden="1" outlineLevel="1">
      <c r="A66" s="8">
        <v>42217</v>
      </c>
      <c r="B66" s="48">
        <v>25.776700000000002</v>
      </c>
      <c r="C66" s="48">
        <v>0</v>
      </c>
      <c r="D66" s="48">
        <v>0</v>
      </c>
      <c r="E66" s="48">
        <v>0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25.776680991222428</v>
      </c>
    </row>
    <row r="67" spans="1:21" hidden="1" outlineLevel="1">
      <c r="A67" s="8">
        <v>42248</v>
      </c>
      <c r="B67" s="48">
        <v>26.056100000000001</v>
      </c>
      <c r="C67" s="48">
        <v>0</v>
      </c>
      <c r="D67" s="48">
        <v>0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26.056100000000004</v>
      </c>
    </row>
    <row r="68" spans="1:21" hidden="1" outlineLevel="1">
      <c r="A68" s="8">
        <v>42278</v>
      </c>
      <c r="B68" s="48">
        <v>24.938099999999999</v>
      </c>
      <c r="C68" s="48">
        <v>0</v>
      </c>
      <c r="D68" s="48">
        <v>0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24.938099999999999</v>
      </c>
    </row>
    <row r="69" spans="1:21" hidden="1" outlineLevel="1">
      <c r="A69" s="8">
        <v>42309</v>
      </c>
      <c r="B69" s="48">
        <v>24.748899999999999</v>
      </c>
      <c r="C69" s="48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24.748915397908345</v>
      </c>
    </row>
    <row r="70" spans="1:21" hidden="1" outlineLevel="1">
      <c r="A70" s="8">
        <v>42339</v>
      </c>
      <c r="B70" s="48">
        <v>23.552099999999999</v>
      </c>
      <c r="C70" s="48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23.552099999999999</v>
      </c>
    </row>
    <row r="71" spans="1:21" hidden="1" outlineLevel="1">
      <c r="A71" s="8">
        <v>42370</v>
      </c>
      <c r="B71" s="48">
        <v>24.816199999999998</v>
      </c>
      <c r="C71" s="48">
        <v>0</v>
      </c>
      <c r="D71" s="48">
        <v>0</v>
      </c>
      <c r="E71" s="48">
        <v>0</v>
      </c>
      <c r="F71" s="48">
        <v>0</v>
      </c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24.816199999999998</v>
      </c>
    </row>
    <row r="72" spans="1:21" hidden="1" outlineLevel="1">
      <c r="A72" s="8">
        <v>42401</v>
      </c>
      <c r="B72" s="48">
        <v>25.2898</v>
      </c>
      <c r="C72" s="48">
        <v>0</v>
      </c>
      <c r="D72" s="48">
        <v>0</v>
      </c>
      <c r="E72" s="48">
        <v>0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48">
        <v>0</v>
      </c>
      <c r="Q72" s="48">
        <v>0</v>
      </c>
      <c r="R72" s="48">
        <v>0</v>
      </c>
      <c r="S72" s="48">
        <v>0</v>
      </c>
      <c r="T72" s="48">
        <v>0</v>
      </c>
      <c r="U72" s="48">
        <v>25.2898</v>
      </c>
    </row>
    <row r="73" spans="1:21" hidden="1" outlineLevel="1">
      <c r="A73" s="8">
        <v>42430</v>
      </c>
      <c r="B73" s="48">
        <v>23.866499999999998</v>
      </c>
      <c r="C73" s="48">
        <v>0</v>
      </c>
      <c r="D73" s="48">
        <v>0</v>
      </c>
      <c r="E73" s="48">
        <v>0</v>
      </c>
      <c r="F73" s="48">
        <v>0</v>
      </c>
      <c r="G73" s="48">
        <v>0</v>
      </c>
      <c r="H73" s="48">
        <v>0</v>
      </c>
      <c r="I73" s="48">
        <v>0</v>
      </c>
      <c r="J73" s="48">
        <v>0</v>
      </c>
      <c r="K73" s="48">
        <v>0</v>
      </c>
      <c r="L73" s="48">
        <v>0</v>
      </c>
      <c r="M73" s="48">
        <v>0</v>
      </c>
      <c r="N73" s="48">
        <v>0</v>
      </c>
      <c r="O73" s="48">
        <v>0</v>
      </c>
      <c r="P73" s="48">
        <v>0</v>
      </c>
      <c r="Q73" s="48">
        <v>0</v>
      </c>
      <c r="R73" s="48">
        <v>0</v>
      </c>
      <c r="S73" s="48">
        <v>0</v>
      </c>
      <c r="T73" s="48">
        <v>0</v>
      </c>
      <c r="U73" s="48">
        <v>23.866499999999998</v>
      </c>
    </row>
    <row r="74" spans="1:21" hidden="1" outlineLevel="1">
      <c r="A74" s="8">
        <v>42461</v>
      </c>
      <c r="B74" s="48">
        <v>25.222200000000001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v>0</v>
      </c>
      <c r="O74" s="48">
        <v>0</v>
      </c>
      <c r="P74" s="48">
        <v>0</v>
      </c>
      <c r="Q74" s="48">
        <v>0</v>
      </c>
      <c r="R74" s="48">
        <v>0</v>
      </c>
      <c r="S74" s="48">
        <v>0</v>
      </c>
      <c r="T74" s="48">
        <v>0</v>
      </c>
      <c r="U74" s="48">
        <v>25.222162021322831</v>
      </c>
    </row>
    <row r="75" spans="1:21" hidden="1" outlineLevel="1">
      <c r="A75" s="8">
        <v>42491</v>
      </c>
      <c r="B75" s="48">
        <v>24.907699999999998</v>
      </c>
      <c r="C75" s="48">
        <v>0</v>
      </c>
      <c r="D75" s="48">
        <v>0</v>
      </c>
      <c r="E75" s="48">
        <v>0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0</v>
      </c>
      <c r="R75" s="48">
        <v>0</v>
      </c>
      <c r="S75" s="48">
        <v>0</v>
      </c>
      <c r="T75" s="48">
        <v>0</v>
      </c>
      <c r="U75" s="48">
        <v>24.907699999999998</v>
      </c>
    </row>
    <row r="76" spans="1:21" hidden="1" outlineLevel="1">
      <c r="A76" s="8">
        <v>42522</v>
      </c>
      <c r="B76" s="48">
        <v>24.179500000000001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24.179500000000001</v>
      </c>
    </row>
    <row r="77" spans="1:21" hidden="1" outlineLevel="1">
      <c r="A77" s="8">
        <v>42552</v>
      </c>
      <c r="B77" s="48">
        <v>22.063300000000002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22.063300000000002</v>
      </c>
    </row>
    <row r="78" spans="1:21" hidden="1" outlineLevel="1">
      <c r="A78" s="8">
        <v>42583</v>
      </c>
      <c r="B78" s="48">
        <v>23.233000000000001</v>
      </c>
      <c r="C78" s="48">
        <v>20.783000000000001</v>
      </c>
      <c r="D78" s="48">
        <v>0</v>
      </c>
      <c r="E78" s="48">
        <v>20.783000000000001</v>
      </c>
      <c r="F78" s="48">
        <v>0</v>
      </c>
      <c r="G78" s="48">
        <v>20.783000000000001</v>
      </c>
      <c r="H78" s="48">
        <v>0</v>
      </c>
      <c r="I78" s="48">
        <v>20.783000000000001</v>
      </c>
      <c r="J78" s="48">
        <v>0</v>
      </c>
      <c r="K78" s="48">
        <v>20.783000000000001</v>
      </c>
      <c r="L78" s="48">
        <v>0</v>
      </c>
      <c r="M78" s="48">
        <v>20.783000000000001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23.233899999999998</v>
      </c>
    </row>
    <row r="79" spans="1:21" hidden="1" outlineLevel="1">
      <c r="A79" s="8">
        <v>42614</v>
      </c>
      <c r="B79" s="48">
        <v>23.390999999999998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23.390999999999998</v>
      </c>
    </row>
    <row r="80" spans="1:21" hidden="1" outlineLevel="1">
      <c r="A80" s="8">
        <v>42644</v>
      </c>
      <c r="B80" s="48">
        <v>21.889399999999998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21.889399999999998</v>
      </c>
    </row>
    <row r="81" spans="1:21" hidden="1" outlineLevel="1">
      <c r="A81" s="8">
        <v>42675</v>
      </c>
      <c r="B81" s="48">
        <v>21.774000000000001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21.774000000000001</v>
      </c>
    </row>
    <row r="82" spans="1:21" hidden="1" outlineLevel="1">
      <c r="A82" s="8">
        <v>42705</v>
      </c>
      <c r="B82" s="48">
        <v>19.2911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19.2911</v>
      </c>
    </row>
    <row r="83" spans="1:21" hidden="1" outlineLevel="1">
      <c r="A83" s="8">
        <v>42736</v>
      </c>
      <c r="B83" s="48">
        <v>21.170400000000001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8">
        <v>0</v>
      </c>
      <c r="T83" s="48">
        <v>0</v>
      </c>
      <c r="U83" s="48">
        <v>21.170400000000001</v>
      </c>
    </row>
    <row r="84" spans="1:21" hidden="1" outlineLevel="1">
      <c r="A84" s="8">
        <v>42767</v>
      </c>
      <c r="B84" s="48">
        <v>22.096299999999999</v>
      </c>
      <c r="C84" s="48">
        <v>0</v>
      </c>
      <c r="D84" s="48">
        <v>0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8">
        <v>0</v>
      </c>
      <c r="U84" s="48">
        <v>22.096239035712106</v>
      </c>
    </row>
    <row r="85" spans="1:21" hidden="1" outlineLevel="1">
      <c r="A85" s="8">
        <v>42795</v>
      </c>
      <c r="B85" s="48">
        <v>20.900300000000001</v>
      </c>
      <c r="C85" s="48">
        <v>0</v>
      </c>
      <c r="D85" s="48">
        <v>0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0</v>
      </c>
      <c r="R85" s="48">
        <v>0</v>
      </c>
      <c r="S85" s="48">
        <v>0</v>
      </c>
      <c r="T85" s="48">
        <v>0</v>
      </c>
      <c r="U85" s="48">
        <v>20.900284495876615</v>
      </c>
    </row>
    <row r="86" spans="1:21" hidden="1" outlineLevel="1">
      <c r="A86" s="8">
        <v>42826</v>
      </c>
      <c r="B86" s="48">
        <v>20.387699999999999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8">
        <v>0</v>
      </c>
      <c r="U86" s="48">
        <v>20.387680623777779</v>
      </c>
    </row>
    <row r="87" spans="1:21" hidden="1" outlineLevel="1">
      <c r="A87" s="8">
        <v>42856</v>
      </c>
      <c r="B87" s="48">
        <v>20.195499999999999</v>
      </c>
      <c r="C87" s="48">
        <v>0</v>
      </c>
      <c r="D87" s="48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20.195499999999999</v>
      </c>
    </row>
    <row r="88" spans="1:21" hidden="1" outlineLevel="1">
      <c r="A88" s="8">
        <v>42887</v>
      </c>
      <c r="B88" s="48">
        <v>19.349900000000002</v>
      </c>
      <c r="C88" s="48">
        <v>0</v>
      </c>
      <c r="D88" s="48">
        <v>0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>
        <v>0</v>
      </c>
      <c r="R88" s="48">
        <v>0</v>
      </c>
      <c r="S88" s="48">
        <v>0</v>
      </c>
      <c r="T88" s="48">
        <v>0</v>
      </c>
      <c r="U88" s="48">
        <v>19.349900000000002</v>
      </c>
    </row>
    <row r="89" spans="1:21" hidden="1" outlineLevel="1">
      <c r="A89" s="8">
        <v>42917</v>
      </c>
      <c r="B89" s="48">
        <v>19.4983</v>
      </c>
      <c r="C89" s="48">
        <v>0</v>
      </c>
      <c r="D89" s="48">
        <v>0</v>
      </c>
      <c r="E89" s="48">
        <v>0</v>
      </c>
      <c r="F89" s="48">
        <v>0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>
        <v>0</v>
      </c>
      <c r="R89" s="48">
        <v>0</v>
      </c>
      <c r="S89" s="48">
        <v>0</v>
      </c>
      <c r="T89" s="48">
        <v>0</v>
      </c>
      <c r="U89" s="48">
        <v>19.498290568436129</v>
      </c>
    </row>
    <row r="90" spans="1:21" hidden="1" outlineLevel="1">
      <c r="A90" s="8">
        <v>42948</v>
      </c>
      <c r="B90" s="48">
        <v>20.3261</v>
      </c>
      <c r="C90" s="48">
        <v>0</v>
      </c>
      <c r="D90" s="48">
        <v>0</v>
      </c>
      <c r="E90" s="48">
        <v>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0</v>
      </c>
      <c r="S90" s="48">
        <v>0</v>
      </c>
      <c r="T90" s="48">
        <v>0</v>
      </c>
      <c r="U90" s="48">
        <v>20.3261</v>
      </c>
    </row>
    <row r="91" spans="1:21" hidden="1" outlineLevel="1">
      <c r="A91" s="8">
        <v>42979</v>
      </c>
      <c r="B91" s="48">
        <v>19.023599999999998</v>
      </c>
      <c r="C91" s="48">
        <v>0</v>
      </c>
      <c r="D91" s="48">
        <v>0</v>
      </c>
      <c r="E91" s="48">
        <v>0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0</v>
      </c>
      <c r="N91" s="48">
        <v>0</v>
      </c>
      <c r="O91" s="48">
        <v>0</v>
      </c>
      <c r="P91" s="48">
        <v>0</v>
      </c>
      <c r="Q91" s="48">
        <v>0</v>
      </c>
      <c r="R91" s="48">
        <v>0</v>
      </c>
      <c r="S91" s="48">
        <v>0</v>
      </c>
      <c r="T91" s="48">
        <v>0</v>
      </c>
      <c r="U91" s="48">
        <v>19.023563692521442</v>
      </c>
    </row>
    <row r="92" spans="1:21" hidden="1" outlineLevel="1">
      <c r="A92" s="8">
        <v>43009</v>
      </c>
      <c r="B92" s="48">
        <v>17.721499999999999</v>
      </c>
      <c r="C92" s="48">
        <v>0</v>
      </c>
      <c r="D92" s="48">
        <v>0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v>0</v>
      </c>
      <c r="U92" s="48">
        <v>17.721499999999999</v>
      </c>
    </row>
    <row r="93" spans="1:21" hidden="1" outlineLevel="1">
      <c r="A93" s="8">
        <v>43040</v>
      </c>
      <c r="B93" s="48">
        <v>18.9849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18.98490184427067</v>
      </c>
    </row>
    <row r="94" spans="1:21" hidden="1" outlineLevel="1">
      <c r="A94" s="8">
        <v>43070</v>
      </c>
      <c r="B94" s="48">
        <v>18.078600000000002</v>
      </c>
      <c r="C94" s="48">
        <v>0</v>
      </c>
      <c r="D94" s="48">
        <v>0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0</v>
      </c>
      <c r="R94" s="48">
        <v>0</v>
      </c>
      <c r="S94" s="48">
        <v>0</v>
      </c>
      <c r="T94" s="48">
        <v>0</v>
      </c>
      <c r="U94" s="48">
        <v>18.078624237585533</v>
      </c>
    </row>
    <row r="95" spans="1:21" hidden="1" outlineLevel="1">
      <c r="A95" s="8">
        <v>43101</v>
      </c>
      <c r="B95" s="48">
        <v>20.5502</v>
      </c>
      <c r="C95" s="48">
        <v>0</v>
      </c>
      <c r="D95" s="48">
        <v>0</v>
      </c>
      <c r="E95" s="48">
        <v>0</v>
      </c>
      <c r="F95" s="48">
        <v>0</v>
      </c>
      <c r="G95" s="48">
        <v>0</v>
      </c>
      <c r="H95" s="48">
        <v>0</v>
      </c>
      <c r="I95" s="48">
        <v>0</v>
      </c>
      <c r="J95" s="48">
        <v>0</v>
      </c>
      <c r="K95" s="48">
        <v>0</v>
      </c>
      <c r="L95" s="48">
        <v>0</v>
      </c>
      <c r="M95" s="48">
        <v>0</v>
      </c>
      <c r="N95" s="48">
        <v>0</v>
      </c>
      <c r="O95" s="48">
        <v>0</v>
      </c>
      <c r="P95" s="48">
        <v>0</v>
      </c>
      <c r="Q95" s="48">
        <v>0</v>
      </c>
      <c r="R95" s="48">
        <v>0</v>
      </c>
      <c r="S95" s="48">
        <v>0</v>
      </c>
      <c r="T95" s="48">
        <v>0</v>
      </c>
      <c r="U95" s="48">
        <v>20.5502</v>
      </c>
    </row>
    <row r="96" spans="1:21" hidden="1" outlineLevel="1">
      <c r="A96" s="8">
        <v>43132</v>
      </c>
      <c r="B96" s="48">
        <v>18.163900000000002</v>
      </c>
      <c r="C96" s="48">
        <v>0</v>
      </c>
      <c r="D96" s="48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8">
        <v>18.16399030039512</v>
      </c>
    </row>
    <row r="97" spans="1:21" hidden="1" outlineLevel="1">
      <c r="A97" s="8">
        <v>43160</v>
      </c>
      <c r="B97" s="48">
        <v>17.659800000000001</v>
      </c>
      <c r="C97" s="48">
        <v>0</v>
      </c>
      <c r="D97" s="48">
        <v>0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0</v>
      </c>
      <c r="R97" s="48">
        <v>0</v>
      </c>
      <c r="S97" s="48">
        <v>0</v>
      </c>
      <c r="T97" s="48">
        <v>0</v>
      </c>
      <c r="U97" s="48">
        <v>17.659837282077444</v>
      </c>
    </row>
    <row r="98" spans="1:21" hidden="1" outlineLevel="1">
      <c r="A98" s="8">
        <v>43191</v>
      </c>
      <c r="B98" s="48">
        <v>17.824200000000001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17.824200000000001</v>
      </c>
    </row>
    <row r="99" spans="1:21" hidden="1" outlineLevel="1">
      <c r="A99" s="8">
        <v>43221</v>
      </c>
      <c r="B99" s="48">
        <v>17.912600000000001</v>
      </c>
      <c r="C99" s="48">
        <v>0</v>
      </c>
      <c r="D99" s="48">
        <v>0</v>
      </c>
      <c r="E99" s="48">
        <v>0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48">
        <v>0</v>
      </c>
      <c r="O99" s="48">
        <v>0</v>
      </c>
      <c r="P99" s="48">
        <v>0</v>
      </c>
      <c r="Q99" s="48">
        <v>0</v>
      </c>
      <c r="R99" s="48">
        <v>0</v>
      </c>
      <c r="S99" s="48">
        <v>0</v>
      </c>
      <c r="T99" s="48">
        <v>0</v>
      </c>
      <c r="U99" s="48">
        <v>17.912600000000001</v>
      </c>
    </row>
    <row r="100" spans="1:21" hidden="1" outlineLevel="1">
      <c r="A100" s="8">
        <v>43252</v>
      </c>
      <c r="B100" s="48">
        <v>18.0396</v>
      </c>
      <c r="C100" s="48">
        <v>0</v>
      </c>
      <c r="D100" s="48">
        <v>0</v>
      </c>
      <c r="E100" s="48">
        <v>0</v>
      </c>
      <c r="F100" s="48">
        <v>0</v>
      </c>
      <c r="G100" s="48">
        <v>0</v>
      </c>
      <c r="H100" s="48">
        <v>0</v>
      </c>
      <c r="I100" s="48">
        <v>0</v>
      </c>
      <c r="J100" s="48">
        <v>0</v>
      </c>
      <c r="K100" s="48">
        <v>0</v>
      </c>
      <c r="L100" s="48">
        <v>0</v>
      </c>
      <c r="M100" s="48">
        <v>0</v>
      </c>
      <c r="N100" s="48">
        <v>0</v>
      </c>
      <c r="O100" s="48">
        <v>0</v>
      </c>
      <c r="P100" s="48">
        <v>0</v>
      </c>
      <c r="Q100" s="48">
        <v>0</v>
      </c>
      <c r="R100" s="48">
        <v>0</v>
      </c>
      <c r="S100" s="48">
        <v>0</v>
      </c>
      <c r="T100" s="48">
        <v>0</v>
      </c>
      <c r="U100" s="48">
        <v>18.039589322108128</v>
      </c>
    </row>
    <row r="101" spans="1:21" hidden="1" outlineLevel="1">
      <c r="A101" s="8">
        <v>43282</v>
      </c>
      <c r="B101" s="48">
        <v>18.134599999999999</v>
      </c>
      <c r="C101" s="48">
        <v>0</v>
      </c>
      <c r="D101" s="48">
        <v>0</v>
      </c>
      <c r="E101" s="48">
        <v>0</v>
      </c>
      <c r="F101" s="48">
        <v>0</v>
      </c>
      <c r="G101" s="48">
        <v>0</v>
      </c>
      <c r="H101" s="48">
        <v>0</v>
      </c>
      <c r="I101" s="48">
        <v>0</v>
      </c>
      <c r="J101" s="48">
        <v>0</v>
      </c>
      <c r="K101" s="48">
        <v>0</v>
      </c>
      <c r="L101" s="48">
        <v>0</v>
      </c>
      <c r="M101" s="48">
        <v>0</v>
      </c>
      <c r="N101" s="48">
        <v>0</v>
      </c>
      <c r="O101" s="48">
        <v>0</v>
      </c>
      <c r="P101" s="48">
        <v>0</v>
      </c>
      <c r="Q101" s="48">
        <v>0</v>
      </c>
      <c r="R101" s="48">
        <v>0</v>
      </c>
      <c r="S101" s="48">
        <v>0</v>
      </c>
      <c r="T101" s="48">
        <v>0</v>
      </c>
      <c r="U101" s="48">
        <v>18.134599999999999</v>
      </c>
    </row>
    <row r="102" spans="1:21" hidden="1" outlineLevel="1">
      <c r="A102" s="8">
        <v>43313</v>
      </c>
      <c r="B102" s="48">
        <v>17.386199999999999</v>
      </c>
      <c r="C102" s="48">
        <v>0</v>
      </c>
      <c r="D102" s="48">
        <v>0</v>
      </c>
      <c r="E102" s="48">
        <v>0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8">
        <v>0</v>
      </c>
      <c r="M102" s="48">
        <v>0</v>
      </c>
      <c r="N102" s="48">
        <v>0</v>
      </c>
      <c r="O102" s="48">
        <v>0</v>
      </c>
      <c r="P102" s="48">
        <v>0</v>
      </c>
      <c r="Q102" s="48">
        <v>0</v>
      </c>
      <c r="R102" s="48">
        <v>0</v>
      </c>
      <c r="S102" s="48">
        <v>0</v>
      </c>
      <c r="T102" s="48">
        <v>0</v>
      </c>
      <c r="U102" s="48">
        <v>17.386206266340341</v>
      </c>
    </row>
    <row r="103" spans="1:21" hidden="1" outlineLevel="1">
      <c r="A103" s="8">
        <v>43344</v>
      </c>
      <c r="B103" s="48">
        <v>18.419499999999999</v>
      </c>
      <c r="C103" s="48">
        <v>0</v>
      </c>
      <c r="D103" s="48">
        <v>0</v>
      </c>
      <c r="E103" s="48">
        <v>0</v>
      </c>
      <c r="F103" s="48">
        <v>0</v>
      </c>
      <c r="G103" s="48">
        <v>0</v>
      </c>
      <c r="H103" s="48">
        <v>0</v>
      </c>
      <c r="I103" s="48">
        <v>0</v>
      </c>
      <c r="J103" s="48">
        <v>0</v>
      </c>
      <c r="K103" s="48">
        <v>0</v>
      </c>
      <c r="L103" s="48">
        <v>0</v>
      </c>
      <c r="M103" s="48">
        <v>0</v>
      </c>
      <c r="N103" s="48">
        <v>0</v>
      </c>
      <c r="O103" s="48">
        <v>0</v>
      </c>
      <c r="P103" s="48">
        <v>0</v>
      </c>
      <c r="Q103" s="48">
        <v>0</v>
      </c>
      <c r="R103" s="48">
        <v>0</v>
      </c>
      <c r="S103" s="48">
        <v>0</v>
      </c>
      <c r="T103" s="48">
        <v>0</v>
      </c>
      <c r="U103" s="48">
        <v>18.419493225070976</v>
      </c>
    </row>
    <row r="104" spans="1:21" hidden="1" outlineLevel="1">
      <c r="A104" s="8">
        <v>43374</v>
      </c>
      <c r="B104" s="48">
        <v>19.206700000000001</v>
      </c>
      <c r="C104" s="48">
        <v>0</v>
      </c>
      <c r="D104" s="48">
        <v>0</v>
      </c>
      <c r="E104" s="48">
        <v>0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48">
        <v>0</v>
      </c>
      <c r="O104" s="48">
        <v>0</v>
      </c>
      <c r="P104" s="48">
        <v>0</v>
      </c>
      <c r="Q104" s="48">
        <v>0</v>
      </c>
      <c r="R104" s="48">
        <v>0</v>
      </c>
      <c r="S104" s="48">
        <v>0</v>
      </c>
      <c r="T104" s="48">
        <v>0</v>
      </c>
      <c r="U104" s="48">
        <v>19.206724191765847</v>
      </c>
    </row>
    <row r="105" spans="1:21" hidden="1" outlineLevel="1">
      <c r="A105" s="8">
        <v>43405</v>
      </c>
      <c r="B105" s="48">
        <v>17.433</v>
      </c>
      <c r="C105" s="48">
        <v>0</v>
      </c>
      <c r="D105" s="48">
        <v>0</v>
      </c>
      <c r="E105" s="48">
        <v>0</v>
      </c>
      <c r="F105" s="48">
        <v>0</v>
      </c>
      <c r="G105" s="48">
        <v>0</v>
      </c>
      <c r="H105" s="48">
        <v>0</v>
      </c>
      <c r="I105" s="48">
        <v>0</v>
      </c>
      <c r="J105" s="48">
        <v>0</v>
      </c>
      <c r="K105" s="48">
        <v>0</v>
      </c>
      <c r="L105" s="48">
        <v>0</v>
      </c>
      <c r="M105" s="48">
        <v>0</v>
      </c>
      <c r="N105" s="48">
        <v>0</v>
      </c>
      <c r="O105" s="48">
        <v>0</v>
      </c>
      <c r="P105" s="48">
        <v>0</v>
      </c>
      <c r="Q105" s="48">
        <v>0</v>
      </c>
      <c r="R105" s="48">
        <v>0</v>
      </c>
      <c r="S105" s="48">
        <v>0</v>
      </c>
      <c r="T105" s="48">
        <v>0</v>
      </c>
      <c r="U105" s="48">
        <v>17.433040675645522</v>
      </c>
    </row>
    <row r="106" spans="1:21" hidden="1" outlineLevel="1">
      <c r="A106" s="8">
        <v>43435</v>
      </c>
      <c r="B106" s="48">
        <v>19.8065</v>
      </c>
      <c r="C106" s="48">
        <v>0</v>
      </c>
      <c r="D106" s="48">
        <v>0</v>
      </c>
      <c r="E106" s="48">
        <v>0</v>
      </c>
      <c r="F106" s="48">
        <v>0</v>
      </c>
      <c r="G106" s="48">
        <v>0</v>
      </c>
      <c r="H106" s="48">
        <v>0</v>
      </c>
      <c r="I106" s="48">
        <v>0</v>
      </c>
      <c r="J106" s="48">
        <v>0</v>
      </c>
      <c r="K106" s="48">
        <v>0</v>
      </c>
      <c r="L106" s="48">
        <v>0</v>
      </c>
      <c r="M106" s="48">
        <v>0</v>
      </c>
      <c r="N106" s="48">
        <v>0</v>
      </c>
      <c r="O106" s="48">
        <v>0</v>
      </c>
      <c r="P106" s="48">
        <v>0</v>
      </c>
      <c r="Q106" s="48">
        <v>0</v>
      </c>
      <c r="R106" s="48">
        <v>0</v>
      </c>
      <c r="S106" s="48">
        <v>0</v>
      </c>
      <c r="T106" s="48">
        <v>0</v>
      </c>
      <c r="U106" s="48">
        <v>19.806538354936027</v>
      </c>
    </row>
    <row r="107" spans="1:21" hidden="1" outlineLevel="1">
      <c r="A107" s="8">
        <v>43466</v>
      </c>
      <c r="B107" s="48">
        <v>20.1539</v>
      </c>
      <c r="C107" s="48">
        <v>0</v>
      </c>
      <c r="D107" s="48">
        <v>0</v>
      </c>
      <c r="E107" s="48">
        <v>0</v>
      </c>
      <c r="F107" s="48">
        <v>0</v>
      </c>
      <c r="G107" s="48">
        <v>0</v>
      </c>
      <c r="H107" s="48">
        <v>0</v>
      </c>
      <c r="I107" s="48">
        <v>0</v>
      </c>
      <c r="J107" s="48">
        <v>0</v>
      </c>
      <c r="K107" s="48">
        <v>0</v>
      </c>
      <c r="L107" s="48">
        <v>0</v>
      </c>
      <c r="M107" s="48">
        <v>0</v>
      </c>
      <c r="N107" s="48">
        <v>0</v>
      </c>
      <c r="O107" s="48">
        <v>0</v>
      </c>
      <c r="P107" s="48">
        <v>0</v>
      </c>
      <c r="Q107" s="48">
        <v>0</v>
      </c>
      <c r="R107" s="48">
        <v>0</v>
      </c>
      <c r="S107" s="48">
        <v>0</v>
      </c>
      <c r="T107" s="48">
        <v>0</v>
      </c>
      <c r="U107" s="48">
        <v>20.1539</v>
      </c>
    </row>
    <row r="108" spans="1:21" hidden="1" outlineLevel="1">
      <c r="A108" s="8">
        <v>43497</v>
      </c>
      <c r="B108" s="48">
        <v>19.579999999999998</v>
      </c>
      <c r="C108" s="48">
        <v>0</v>
      </c>
      <c r="D108" s="48">
        <v>0</v>
      </c>
      <c r="E108" s="48">
        <v>0</v>
      </c>
      <c r="F108" s="48">
        <v>0</v>
      </c>
      <c r="G108" s="48">
        <v>0</v>
      </c>
      <c r="H108" s="48">
        <v>0</v>
      </c>
      <c r="I108" s="48">
        <v>0</v>
      </c>
      <c r="J108" s="48">
        <v>0</v>
      </c>
      <c r="K108" s="48">
        <v>0</v>
      </c>
      <c r="L108" s="48">
        <v>0</v>
      </c>
      <c r="M108" s="48">
        <v>0</v>
      </c>
      <c r="N108" s="48">
        <v>0</v>
      </c>
      <c r="O108" s="48">
        <v>0</v>
      </c>
      <c r="P108" s="48">
        <v>0</v>
      </c>
      <c r="Q108" s="48">
        <v>0</v>
      </c>
      <c r="R108" s="48">
        <v>0</v>
      </c>
      <c r="S108" s="48">
        <v>0</v>
      </c>
      <c r="T108" s="48">
        <v>0</v>
      </c>
      <c r="U108" s="48">
        <v>19.579911006411223</v>
      </c>
    </row>
    <row r="109" spans="1:21" hidden="1" outlineLevel="1">
      <c r="A109" s="8">
        <v>43525</v>
      </c>
      <c r="B109" s="48">
        <v>20.2486</v>
      </c>
      <c r="C109" s="48">
        <v>0</v>
      </c>
      <c r="D109" s="48">
        <v>0</v>
      </c>
      <c r="E109" s="48">
        <v>0</v>
      </c>
      <c r="F109" s="48">
        <v>0</v>
      </c>
      <c r="G109" s="48">
        <v>0</v>
      </c>
      <c r="H109" s="48">
        <v>0</v>
      </c>
      <c r="I109" s="48">
        <v>0</v>
      </c>
      <c r="J109" s="48">
        <v>0</v>
      </c>
      <c r="K109" s="48">
        <v>0</v>
      </c>
      <c r="L109" s="48">
        <v>0</v>
      </c>
      <c r="M109" s="48">
        <v>0</v>
      </c>
      <c r="N109" s="48">
        <v>0</v>
      </c>
      <c r="O109" s="48">
        <v>0</v>
      </c>
      <c r="P109" s="48">
        <v>0</v>
      </c>
      <c r="Q109" s="48">
        <v>0</v>
      </c>
      <c r="R109" s="48">
        <v>0</v>
      </c>
      <c r="S109" s="48">
        <v>0</v>
      </c>
      <c r="T109" s="48">
        <v>0</v>
      </c>
      <c r="U109" s="48">
        <v>20.24860924493559</v>
      </c>
    </row>
    <row r="110" spans="1:21" hidden="1" outlineLevel="1">
      <c r="A110" s="8">
        <v>43556</v>
      </c>
      <c r="B110" s="48">
        <v>19.724799999999998</v>
      </c>
      <c r="C110" s="48">
        <v>0</v>
      </c>
      <c r="D110" s="48">
        <v>0</v>
      </c>
      <c r="E110" s="48">
        <v>0</v>
      </c>
      <c r="F110" s="48">
        <v>0</v>
      </c>
      <c r="G110" s="48">
        <v>0</v>
      </c>
      <c r="H110" s="48">
        <v>0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48">
        <v>0</v>
      </c>
      <c r="O110" s="48">
        <v>0</v>
      </c>
      <c r="P110" s="48">
        <v>0</v>
      </c>
      <c r="Q110" s="48">
        <v>0</v>
      </c>
      <c r="R110" s="48">
        <v>0</v>
      </c>
      <c r="S110" s="48">
        <v>0</v>
      </c>
      <c r="T110" s="48">
        <v>0</v>
      </c>
      <c r="U110" s="48">
        <v>19.724738645623198</v>
      </c>
    </row>
    <row r="111" spans="1:21" hidden="1" outlineLevel="1">
      <c r="A111" s="8">
        <v>43586</v>
      </c>
      <c r="B111" s="48">
        <v>18.272500000000001</v>
      </c>
      <c r="C111" s="48">
        <v>0</v>
      </c>
      <c r="D111" s="48">
        <v>0</v>
      </c>
      <c r="E111" s="48">
        <v>0</v>
      </c>
      <c r="F111" s="48">
        <v>0</v>
      </c>
      <c r="G111" s="48">
        <v>0</v>
      </c>
      <c r="H111" s="48">
        <v>0</v>
      </c>
      <c r="I111" s="48">
        <v>0</v>
      </c>
      <c r="J111" s="48">
        <v>0</v>
      </c>
      <c r="K111" s="48">
        <v>0</v>
      </c>
      <c r="L111" s="48">
        <v>0</v>
      </c>
      <c r="M111" s="48">
        <v>0</v>
      </c>
      <c r="N111" s="48">
        <v>0</v>
      </c>
      <c r="O111" s="48">
        <v>0</v>
      </c>
      <c r="P111" s="48">
        <v>0</v>
      </c>
      <c r="Q111" s="48">
        <v>0</v>
      </c>
      <c r="R111" s="48">
        <v>0</v>
      </c>
      <c r="S111" s="48">
        <v>0</v>
      </c>
      <c r="T111" s="48">
        <v>0</v>
      </c>
      <c r="U111" s="48">
        <v>18.272426438745967</v>
      </c>
    </row>
    <row r="112" spans="1:21" hidden="1" outlineLevel="1">
      <c r="A112" s="8">
        <v>43617</v>
      </c>
      <c r="B112" s="48">
        <v>19.344200000000001</v>
      </c>
      <c r="C112" s="48">
        <v>0</v>
      </c>
      <c r="D112" s="48">
        <v>0</v>
      </c>
      <c r="E112" s="48">
        <v>0</v>
      </c>
      <c r="F112" s="48">
        <v>0</v>
      </c>
      <c r="G112" s="48">
        <v>0</v>
      </c>
      <c r="H112" s="48">
        <v>0</v>
      </c>
      <c r="I112" s="48">
        <v>0</v>
      </c>
      <c r="J112" s="48">
        <v>0</v>
      </c>
      <c r="K112" s="48">
        <v>0</v>
      </c>
      <c r="L112" s="48">
        <v>0</v>
      </c>
      <c r="M112" s="48">
        <v>0</v>
      </c>
      <c r="N112" s="48">
        <v>0</v>
      </c>
      <c r="O112" s="48">
        <v>0</v>
      </c>
      <c r="P112" s="48">
        <v>0</v>
      </c>
      <c r="Q112" s="48">
        <v>0</v>
      </c>
      <c r="R112" s="48">
        <v>0</v>
      </c>
      <c r="S112" s="48">
        <v>0</v>
      </c>
      <c r="T112" s="48">
        <v>0</v>
      </c>
      <c r="U112" s="48">
        <v>19.344171809463418</v>
      </c>
    </row>
    <row r="113" spans="1:21" hidden="1" outlineLevel="1">
      <c r="A113" s="8">
        <v>43647</v>
      </c>
      <c r="B113" s="48">
        <v>18.737200000000001</v>
      </c>
      <c r="C113" s="48">
        <v>0</v>
      </c>
      <c r="D113" s="48">
        <v>0</v>
      </c>
      <c r="E113" s="48">
        <v>0</v>
      </c>
      <c r="F113" s="48">
        <v>0</v>
      </c>
      <c r="G113" s="48">
        <v>0</v>
      </c>
      <c r="H113" s="48">
        <v>0</v>
      </c>
      <c r="I113" s="48">
        <v>0</v>
      </c>
      <c r="J113" s="48">
        <v>0</v>
      </c>
      <c r="K113" s="48">
        <v>0</v>
      </c>
      <c r="L113" s="48">
        <v>0</v>
      </c>
      <c r="M113" s="48">
        <v>0</v>
      </c>
      <c r="N113" s="48">
        <v>0</v>
      </c>
      <c r="O113" s="48">
        <v>0</v>
      </c>
      <c r="P113" s="48">
        <v>0</v>
      </c>
      <c r="Q113" s="48">
        <v>0</v>
      </c>
      <c r="R113" s="48">
        <v>0</v>
      </c>
      <c r="S113" s="48">
        <v>0</v>
      </c>
      <c r="T113" s="48">
        <v>0</v>
      </c>
      <c r="U113" s="48">
        <v>18.737250521762235</v>
      </c>
    </row>
    <row r="114" spans="1:21" hidden="1" outlineLevel="1">
      <c r="A114" s="8">
        <v>43678</v>
      </c>
      <c r="B114" s="48">
        <v>20.4422</v>
      </c>
      <c r="C114" s="48">
        <v>0</v>
      </c>
      <c r="D114" s="48">
        <v>0</v>
      </c>
      <c r="E114" s="48">
        <v>0</v>
      </c>
      <c r="F114" s="48">
        <v>0</v>
      </c>
      <c r="G114" s="48">
        <v>0</v>
      </c>
      <c r="H114" s="48">
        <v>0</v>
      </c>
      <c r="I114" s="48">
        <v>0</v>
      </c>
      <c r="J114" s="48">
        <v>0</v>
      </c>
      <c r="K114" s="48">
        <v>0</v>
      </c>
      <c r="L114" s="48">
        <v>0</v>
      </c>
      <c r="M114" s="48">
        <v>0</v>
      </c>
      <c r="N114" s="48">
        <v>0</v>
      </c>
      <c r="O114" s="48">
        <v>0</v>
      </c>
      <c r="P114" s="48">
        <v>0</v>
      </c>
      <c r="Q114" s="48">
        <v>0</v>
      </c>
      <c r="R114" s="48">
        <v>0</v>
      </c>
      <c r="S114" s="48">
        <v>0</v>
      </c>
      <c r="T114" s="48">
        <v>0</v>
      </c>
      <c r="U114" s="48">
        <v>20.44223993691239</v>
      </c>
    </row>
    <row r="115" spans="1:21" hidden="1" outlineLevel="1">
      <c r="A115" s="8">
        <v>43709</v>
      </c>
      <c r="B115" s="48">
        <v>20.122900000000001</v>
      </c>
      <c r="C115" s="48">
        <v>0</v>
      </c>
      <c r="D115" s="48">
        <v>0</v>
      </c>
      <c r="E115" s="48">
        <v>0</v>
      </c>
      <c r="F115" s="48">
        <v>0</v>
      </c>
      <c r="G115" s="48">
        <v>0</v>
      </c>
      <c r="H115" s="48">
        <v>0</v>
      </c>
      <c r="I115" s="48">
        <v>0</v>
      </c>
      <c r="J115" s="48">
        <v>0</v>
      </c>
      <c r="K115" s="48">
        <v>0</v>
      </c>
      <c r="L115" s="48">
        <v>0</v>
      </c>
      <c r="M115" s="48">
        <v>0</v>
      </c>
      <c r="N115" s="48">
        <v>0</v>
      </c>
      <c r="O115" s="48">
        <v>0</v>
      </c>
      <c r="P115" s="48">
        <v>0</v>
      </c>
      <c r="Q115" s="48">
        <v>0</v>
      </c>
      <c r="R115" s="48">
        <v>0</v>
      </c>
      <c r="S115" s="48">
        <v>0</v>
      </c>
      <c r="T115" s="48">
        <v>0</v>
      </c>
      <c r="U115" s="48">
        <v>20.122861689791542</v>
      </c>
    </row>
    <row r="116" spans="1:21" hidden="1" outlineLevel="1">
      <c r="A116" s="8">
        <v>43739</v>
      </c>
      <c r="B116" s="48">
        <v>20.029399999999999</v>
      </c>
      <c r="C116" s="48">
        <v>0</v>
      </c>
      <c r="D116" s="48">
        <v>0</v>
      </c>
      <c r="E116" s="48">
        <v>0</v>
      </c>
      <c r="F116" s="48">
        <v>0</v>
      </c>
      <c r="G116" s="48">
        <v>0</v>
      </c>
      <c r="H116" s="48">
        <v>0</v>
      </c>
      <c r="I116" s="48">
        <v>0</v>
      </c>
      <c r="J116" s="48">
        <v>0</v>
      </c>
      <c r="K116" s="48">
        <v>0</v>
      </c>
      <c r="L116" s="48">
        <v>0</v>
      </c>
      <c r="M116" s="48">
        <v>0</v>
      </c>
      <c r="N116" s="48">
        <v>0</v>
      </c>
      <c r="O116" s="48">
        <v>0</v>
      </c>
      <c r="P116" s="48">
        <v>0</v>
      </c>
      <c r="Q116" s="48">
        <v>0</v>
      </c>
      <c r="R116" s="48">
        <v>0</v>
      </c>
      <c r="S116" s="48">
        <v>0</v>
      </c>
      <c r="T116" s="48">
        <v>0</v>
      </c>
      <c r="U116" s="48">
        <v>20.0294870685577</v>
      </c>
    </row>
    <row r="117" spans="1:21" hidden="1" outlineLevel="1">
      <c r="A117" s="8">
        <v>43770</v>
      </c>
      <c r="B117" s="48">
        <v>19.434999999999999</v>
      </c>
      <c r="C117" s="48">
        <v>0</v>
      </c>
      <c r="D117" s="48">
        <v>0</v>
      </c>
      <c r="E117" s="48">
        <v>0</v>
      </c>
      <c r="F117" s="48">
        <v>0</v>
      </c>
      <c r="G117" s="48">
        <v>0</v>
      </c>
      <c r="H117" s="48">
        <v>0</v>
      </c>
      <c r="I117" s="48">
        <v>0</v>
      </c>
      <c r="J117" s="48">
        <v>0</v>
      </c>
      <c r="K117" s="48">
        <v>0</v>
      </c>
      <c r="L117" s="48">
        <v>0</v>
      </c>
      <c r="M117" s="48">
        <v>0</v>
      </c>
      <c r="N117" s="48">
        <v>0</v>
      </c>
      <c r="O117" s="48">
        <v>0</v>
      </c>
      <c r="P117" s="48">
        <v>0</v>
      </c>
      <c r="Q117" s="48">
        <v>0</v>
      </c>
      <c r="R117" s="48">
        <v>0</v>
      </c>
      <c r="S117" s="48">
        <v>0</v>
      </c>
      <c r="T117" s="48">
        <v>0</v>
      </c>
      <c r="U117" s="48">
        <v>19.43492880877557</v>
      </c>
    </row>
    <row r="118" spans="1:21" hidden="1" outlineLevel="1">
      <c r="A118" s="8">
        <v>43800</v>
      </c>
      <c r="B118" s="48">
        <v>18.181699999999999</v>
      </c>
      <c r="C118" s="48">
        <v>0</v>
      </c>
      <c r="D118" s="48">
        <v>0</v>
      </c>
      <c r="E118" s="48">
        <v>0</v>
      </c>
      <c r="F118" s="48">
        <v>0</v>
      </c>
      <c r="G118" s="48">
        <v>0</v>
      </c>
      <c r="H118" s="48">
        <v>0</v>
      </c>
      <c r="I118" s="48">
        <v>0</v>
      </c>
      <c r="J118" s="48">
        <v>0</v>
      </c>
      <c r="K118" s="48">
        <v>0</v>
      </c>
      <c r="L118" s="48">
        <v>0</v>
      </c>
      <c r="M118" s="48">
        <v>0</v>
      </c>
      <c r="N118" s="48">
        <v>0</v>
      </c>
      <c r="O118" s="48">
        <v>0</v>
      </c>
      <c r="P118" s="48">
        <v>0</v>
      </c>
      <c r="Q118" s="48">
        <v>0</v>
      </c>
      <c r="R118" s="48">
        <v>0</v>
      </c>
      <c r="S118" s="48">
        <v>0</v>
      </c>
      <c r="T118" s="48">
        <v>0</v>
      </c>
      <c r="U118" s="48">
        <v>18.181703290253861</v>
      </c>
    </row>
    <row r="119" spans="1:21" hidden="1" outlineLevel="1">
      <c r="A119" s="8">
        <v>43831</v>
      </c>
      <c r="B119" s="48">
        <v>19.044499999999999</v>
      </c>
      <c r="C119" s="48">
        <v>0</v>
      </c>
      <c r="D119" s="48">
        <v>0</v>
      </c>
      <c r="E119" s="48">
        <v>0</v>
      </c>
      <c r="F119" s="48">
        <v>0</v>
      </c>
      <c r="G119" s="48">
        <v>0</v>
      </c>
      <c r="H119" s="48">
        <v>0</v>
      </c>
      <c r="I119" s="48">
        <v>0</v>
      </c>
      <c r="J119" s="48">
        <v>0</v>
      </c>
      <c r="K119" s="48">
        <v>0</v>
      </c>
      <c r="L119" s="48">
        <v>0</v>
      </c>
      <c r="M119" s="48">
        <v>0</v>
      </c>
      <c r="N119" s="48">
        <v>0</v>
      </c>
      <c r="O119" s="48">
        <v>0</v>
      </c>
      <c r="P119" s="48">
        <v>0</v>
      </c>
      <c r="Q119" s="48">
        <v>0</v>
      </c>
      <c r="R119" s="48">
        <v>0</v>
      </c>
      <c r="S119" s="48">
        <v>0</v>
      </c>
      <c r="T119" s="48">
        <v>0</v>
      </c>
      <c r="U119" s="48">
        <v>19.044482859946818</v>
      </c>
    </row>
    <row r="120" spans="1:21" hidden="1" outlineLevel="1">
      <c r="A120" s="8">
        <v>43862</v>
      </c>
      <c r="B120" s="48">
        <v>18.3095</v>
      </c>
      <c r="C120" s="48">
        <v>0</v>
      </c>
      <c r="D120" s="48">
        <v>0</v>
      </c>
      <c r="E120" s="48">
        <v>0</v>
      </c>
      <c r="F120" s="48">
        <v>0</v>
      </c>
      <c r="G120" s="48">
        <v>0</v>
      </c>
      <c r="H120" s="48">
        <v>0</v>
      </c>
      <c r="I120" s="48">
        <v>0</v>
      </c>
      <c r="J120" s="48">
        <v>0</v>
      </c>
      <c r="K120" s="48">
        <v>0</v>
      </c>
      <c r="L120" s="48">
        <v>0</v>
      </c>
      <c r="M120" s="48">
        <v>0</v>
      </c>
      <c r="N120" s="48">
        <v>0</v>
      </c>
      <c r="O120" s="48">
        <v>0</v>
      </c>
      <c r="P120" s="48">
        <v>0</v>
      </c>
      <c r="Q120" s="48">
        <v>0</v>
      </c>
      <c r="R120" s="48">
        <v>0</v>
      </c>
      <c r="S120" s="48">
        <v>0</v>
      </c>
      <c r="T120" s="48">
        <v>0</v>
      </c>
      <c r="U120" s="48">
        <v>18.30951419798787</v>
      </c>
    </row>
    <row r="121" spans="1:21" hidden="1" outlineLevel="1">
      <c r="A121" s="8">
        <v>43891</v>
      </c>
      <c r="B121" s="48">
        <v>17.710799999999999</v>
      </c>
      <c r="C121" s="48">
        <v>0</v>
      </c>
      <c r="D121" s="48">
        <v>0</v>
      </c>
      <c r="E121" s="48">
        <v>0</v>
      </c>
      <c r="F121" s="48">
        <v>0</v>
      </c>
      <c r="G121" s="48">
        <v>0</v>
      </c>
      <c r="H121" s="48">
        <v>0</v>
      </c>
      <c r="I121" s="48">
        <v>0</v>
      </c>
      <c r="J121" s="48">
        <v>0</v>
      </c>
      <c r="K121" s="48">
        <v>0</v>
      </c>
      <c r="L121" s="48">
        <v>0</v>
      </c>
      <c r="M121" s="48">
        <v>0</v>
      </c>
      <c r="N121" s="48">
        <v>0</v>
      </c>
      <c r="O121" s="48">
        <v>0</v>
      </c>
      <c r="P121" s="48">
        <v>0</v>
      </c>
      <c r="Q121" s="48">
        <v>0</v>
      </c>
      <c r="R121" s="48">
        <v>0</v>
      </c>
      <c r="S121" s="48">
        <v>0</v>
      </c>
      <c r="T121" s="48">
        <v>0</v>
      </c>
      <c r="U121" s="48">
        <v>17.710828226029019</v>
      </c>
    </row>
    <row r="122" spans="1:21" hidden="1" outlineLevel="1">
      <c r="A122" s="8">
        <v>43922</v>
      </c>
      <c r="B122" s="48">
        <v>16.9526</v>
      </c>
      <c r="C122" s="48">
        <v>0</v>
      </c>
      <c r="D122" s="48">
        <v>0</v>
      </c>
      <c r="E122" s="48">
        <v>0</v>
      </c>
      <c r="F122" s="48">
        <v>0</v>
      </c>
      <c r="G122" s="48">
        <v>0</v>
      </c>
      <c r="H122" s="48">
        <v>0</v>
      </c>
      <c r="I122" s="48">
        <v>0</v>
      </c>
      <c r="J122" s="48">
        <v>0</v>
      </c>
      <c r="K122" s="48">
        <v>0</v>
      </c>
      <c r="L122" s="48">
        <v>0</v>
      </c>
      <c r="M122" s="48">
        <v>0</v>
      </c>
      <c r="N122" s="48">
        <v>0</v>
      </c>
      <c r="O122" s="48">
        <v>0</v>
      </c>
      <c r="P122" s="48">
        <v>0</v>
      </c>
      <c r="Q122" s="48">
        <v>0</v>
      </c>
      <c r="R122" s="48">
        <v>0</v>
      </c>
      <c r="S122" s="48">
        <v>0</v>
      </c>
      <c r="T122" s="48">
        <v>0</v>
      </c>
      <c r="U122" s="48">
        <v>16.952511262195053</v>
      </c>
    </row>
    <row r="123" spans="1:21" hidden="1" outlineLevel="1">
      <c r="A123" s="8">
        <v>43952</v>
      </c>
      <c r="B123" s="48">
        <v>17.119499999999999</v>
      </c>
      <c r="C123" s="48">
        <v>0</v>
      </c>
      <c r="D123" s="48">
        <v>0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48">
        <v>0</v>
      </c>
      <c r="O123" s="48">
        <v>0</v>
      </c>
      <c r="P123" s="48">
        <v>0</v>
      </c>
      <c r="Q123" s="48">
        <v>0</v>
      </c>
      <c r="R123" s="48">
        <v>0</v>
      </c>
      <c r="S123" s="48">
        <v>0</v>
      </c>
      <c r="T123" s="48">
        <v>0</v>
      </c>
      <c r="U123" s="48">
        <v>17.119558597054521</v>
      </c>
    </row>
    <row r="124" spans="1:21" hidden="1" outlineLevel="1">
      <c r="A124" s="8">
        <v>43983</v>
      </c>
      <c r="B124" s="48">
        <v>15.606</v>
      </c>
      <c r="C124" s="48">
        <v>0</v>
      </c>
      <c r="D124" s="48">
        <v>0</v>
      </c>
      <c r="E124" s="48">
        <v>0</v>
      </c>
      <c r="F124" s="48">
        <v>0</v>
      </c>
      <c r="G124" s="48">
        <v>0</v>
      </c>
      <c r="H124" s="48">
        <v>0</v>
      </c>
      <c r="I124" s="48">
        <v>0</v>
      </c>
      <c r="J124" s="48">
        <v>0</v>
      </c>
      <c r="K124" s="48">
        <v>0</v>
      </c>
      <c r="L124" s="48">
        <v>0</v>
      </c>
      <c r="M124" s="48">
        <v>0</v>
      </c>
      <c r="N124" s="48">
        <v>0</v>
      </c>
      <c r="O124" s="48">
        <v>0</v>
      </c>
      <c r="P124" s="48">
        <v>0</v>
      </c>
      <c r="Q124" s="48">
        <v>0</v>
      </c>
      <c r="R124" s="48">
        <v>0</v>
      </c>
      <c r="S124" s="48">
        <v>0</v>
      </c>
      <c r="T124" s="48">
        <v>0</v>
      </c>
      <c r="U124" s="48">
        <v>15.605997799408989</v>
      </c>
    </row>
    <row r="125" spans="1:21" hidden="1" outlineLevel="1">
      <c r="A125" s="8">
        <v>44013</v>
      </c>
      <c r="B125" s="48">
        <v>15.656599999999999</v>
      </c>
      <c r="C125" s="48">
        <v>0</v>
      </c>
      <c r="D125" s="48">
        <v>0</v>
      </c>
      <c r="E125" s="48">
        <v>0</v>
      </c>
      <c r="F125" s="48">
        <v>0</v>
      </c>
      <c r="G125" s="48">
        <v>0</v>
      </c>
      <c r="H125" s="48">
        <v>0</v>
      </c>
      <c r="I125" s="48">
        <v>0</v>
      </c>
      <c r="J125" s="48">
        <v>0</v>
      </c>
      <c r="K125" s="48">
        <v>0</v>
      </c>
      <c r="L125" s="48">
        <v>0</v>
      </c>
      <c r="M125" s="48">
        <v>0</v>
      </c>
      <c r="N125" s="48">
        <v>0</v>
      </c>
      <c r="O125" s="48">
        <v>0</v>
      </c>
      <c r="P125" s="48">
        <v>0</v>
      </c>
      <c r="Q125" s="48">
        <v>0</v>
      </c>
      <c r="R125" s="48">
        <v>0</v>
      </c>
      <c r="S125" s="48">
        <v>0</v>
      </c>
      <c r="T125" s="48">
        <v>0</v>
      </c>
      <c r="U125" s="48">
        <v>15.656645331374468</v>
      </c>
    </row>
    <row r="126" spans="1:21" hidden="1" outlineLevel="1">
      <c r="A126" s="8">
        <v>44044</v>
      </c>
      <c r="B126" s="48">
        <v>14.2598</v>
      </c>
      <c r="C126" s="48">
        <v>0</v>
      </c>
      <c r="D126" s="48">
        <v>0</v>
      </c>
      <c r="E126" s="48">
        <v>0</v>
      </c>
      <c r="F126" s="48">
        <v>0</v>
      </c>
      <c r="G126" s="48">
        <v>0</v>
      </c>
      <c r="H126" s="48">
        <v>0</v>
      </c>
      <c r="I126" s="48">
        <v>0</v>
      </c>
      <c r="J126" s="48">
        <v>0</v>
      </c>
      <c r="K126" s="48">
        <v>0</v>
      </c>
      <c r="L126" s="48">
        <v>0</v>
      </c>
      <c r="M126" s="48">
        <v>0</v>
      </c>
      <c r="N126" s="48">
        <v>0</v>
      </c>
      <c r="O126" s="48">
        <v>0</v>
      </c>
      <c r="P126" s="48">
        <v>0</v>
      </c>
      <c r="Q126" s="48">
        <v>0</v>
      </c>
      <c r="R126" s="48">
        <v>0</v>
      </c>
      <c r="S126" s="48">
        <v>0</v>
      </c>
      <c r="T126" s="48">
        <v>0</v>
      </c>
      <c r="U126" s="48">
        <v>14.2597414100868</v>
      </c>
    </row>
    <row r="127" spans="1:21" hidden="1" outlineLevel="1">
      <c r="A127" s="8">
        <v>44075</v>
      </c>
      <c r="B127" s="48">
        <v>14.8909</v>
      </c>
      <c r="C127" s="48">
        <v>0</v>
      </c>
      <c r="D127" s="48">
        <v>0</v>
      </c>
      <c r="E127" s="48">
        <v>0</v>
      </c>
      <c r="F127" s="48">
        <v>0</v>
      </c>
      <c r="G127" s="48">
        <v>0</v>
      </c>
      <c r="H127" s="48">
        <v>0</v>
      </c>
      <c r="I127" s="48">
        <v>0</v>
      </c>
      <c r="J127" s="48">
        <v>0</v>
      </c>
      <c r="K127" s="48">
        <v>0</v>
      </c>
      <c r="L127" s="48">
        <v>0</v>
      </c>
      <c r="M127" s="48">
        <v>0</v>
      </c>
      <c r="N127" s="48">
        <v>0</v>
      </c>
      <c r="O127" s="48">
        <v>0</v>
      </c>
      <c r="P127" s="48">
        <v>0</v>
      </c>
      <c r="Q127" s="48">
        <v>0</v>
      </c>
      <c r="R127" s="48">
        <v>0</v>
      </c>
      <c r="S127" s="48">
        <v>0</v>
      </c>
      <c r="T127" s="48">
        <v>0</v>
      </c>
      <c r="U127" s="48">
        <v>14.890925510075608</v>
      </c>
    </row>
    <row r="128" spans="1:21" hidden="1" outlineLevel="1">
      <c r="A128" s="8">
        <v>44105</v>
      </c>
      <c r="B128" s="48">
        <v>14.419</v>
      </c>
      <c r="C128" s="48">
        <v>0</v>
      </c>
      <c r="D128" s="48">
        <v>0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48">
        <v>0</v>
      </c>
      <c r="K128" s="48">
        <v>0</v>
      </c>
      <c r="L128" s="48">
        <v>0</v>
      </c>
      <c r="M128" s="48">
        <v>0</v>
      </c>
      <c r="N128" s="48">
        <v>0</v>
      </c>
      <c r="O128" s="48">
        <v>0</v>
      </c>
      <c r="P128" s="48">
        <v>0</v>
      </c>
      <c r="Q128" s="48">
        <v>0</v>
      </c>
      <c r="R128" s="48">
        <v>0</v>
      </c>
      <c r="S128" s="48">
        <v>0</v>
      </c>
      <c r="T128" s="48">
        <v>0</v>
      </c>
      <c r="U128" s="48">
        <v>14.419081223203195</v>
      </c>
    </row>
    <row r="129" spans="1:21" hidden="1" outlineLevel="1">
      <c r="A129" s="8">
        <v>44136</v>
      </c>
      <c r="B129" s="48">
        <v>14.866</v>
      </c>
      <c r="C129" s="48">
        <v>0</v>
      </c>
      <c r="D129" s="48">
        <v>0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48">
        <v>0</v>
      </c>
      <c r="O129" s="48">
        <v>0</v>
      </c>
      <c r="P129" s="48">
        <v>0</v>
      </c>
      <c r="Q129" s="48">
        <v>0</v>
      </c>
      <c r="R129" s="48">
        <v>0</v>
      </c>
      <c r="S129" s="48">
        <v>0</v>
      </c>
      <c r="T129" s="48">
        <v>0</v>
      </c>
      <c r="U129" s="48">
        <v>14.866067849415931</v>
      </c>
    </row>
    <row r="130" spans="1:21" hidden="1" outlineLevel="1">
      <c r="A130" s="8">
        <v>44166</v>
      </c>
      <c r="B130" s="48">
        <v>13.539</v>
      </c>
      <c r="C130" s="48">
        <v>0</v>
      </c>
      <c r="D130" s="48">
        <v>0</v>
      </c>
      <c r="E130" s="48">
        <v>0</v>
      </c>
      <c r="F130" s="48">
        <v>0</v>
      </c>
      <c r="G130" s="48">
        <v>0</v>
      </c>
      <c r="H130" s="48">
        <v>0</v>
      </c>
      <c r="I130" s="48">
        <v>0</v>
      </c>
      <c r="J130" s="48">
        <v>0</v>
      </c>
      <c r="K130" s="48">
        <v>0</v>
      </c>
      <c r="L130" s="48">
        <v>0</v>
      </c>
      <c r="M130" s="48">
        <v>0</v>
      </c>
      <c r="N130" s="48">
        <v>0</v>
      </c>
      <c r="O130" s="48">
        <v>0</v>
      </c>
      <c r="P130" s="48">
        <v>0</v>
      </c>
      <c r="Q130" s="48">
        <v>0</v>
      </c>
      <c r="R130" s="48">
        <v>0</v>
      </c>
      <c r="S130" s="48">
        <v>0</v>
      </c>
      <c r="T130" s="48">
        <v>0</v>
      </c>
      <c r="U130" s="48">
        <v>13.538980813150074</v>
      </c>
    </row>
    <row r="131" spans="1:21" hidden="1" outlineLevel="1">
      <c r="A131" s="8">
        <v>44197</v>
      </c>
      <c r="B131" s="48">
        <v>14.003500000000001</v>
      </c>
      <c r="C131" s="48">
        <v>0</v>
      </c>
      <c r="D131" s="48">
        <v>0</v>
      </c>
      <c r="E131" s="48">
        <v>0</v>
      </c>
      <c r="F131" s="48">
        <v>0</v>
      </c>
      <c r="G131" s="48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48">
        <v>0</v>
      </c>
      <c r="O131" s="48">
        <v>0</v>
      </c>
      <c r="P131" s="48">
        <v>0</v>
      </c>
      <c r="Q131" s="48">
        <v>0</v>
      </c>
      <c r="R131" s="48">
        <v>0</v>
      </c>
      <c r="S131" s="48">
        <v>0</v>
      </c>
      <c r="T131" s="48">
        <v>0</v>
      </c>
      <c r="U131" s="48">
        <v>14.003504350694019</v>
      </c>
    </row>
    <row r="132" spans="1:21" hidden="1" outlineLevel="1">
      <c r="A132" s="8">
        <v>44228</v>
      </c>
      <c r="B132" s="48">
        <v>13.764099999999999</v>
      </c>
      <c r="C132" s="48">
        <v>0</v>
      </c>
      <c r="D132" s="48">
        <v>0</v>
      </c>
      <c r="E132" s="48">
        <v>0</v>
      </c>
      <c r="F132" s="48">
        <v>0</v>
      </c>
      <c r="G132" s="48">
        <v>0</v>
      </c>
      <c r="H132" s="48">
        <v>0</v>
      </c>
      <c r="I132" s="48">
        <v>0</v>
      </c>
      <c r="J132" s="48">
        <v>0</v>
      </c>
      <c r="K132" s="48">
        <v>0</v>
      </c>
      <c r="L132" s="48">
        <v>0</v>
      </c>
      <c r="M132" s="48">
        <v>0</v>
      </c>
      <c r="N132" s="48">
        <v>0</v>
      </c>
      <c r="O132" s="48">
        <v>0</v>
      </c>
      <c r="P132" s="48">
        <v>0</v>
      </c>
      <c r="Q132" s="48">
        <v>0</v>
      </c>
      <c r="R132" s="48">
        <v>0</v>
      </c>
      <c r="S132" s="48">
        <v>0</v>
      </c>
      <c r="T132" s="48">
        <v>0</v>
      </c>
      <c r="U132" s="48">
        <v>13.764103416039088</v>
      </c>
    </row>
    <row r="133" spans="1:21" hidden="1" outlineLevel="1">
      <c r="A133" s="8">
        <v>44256</v>
      </c>
      <c r="B133" s="48">
        <v>13.8713</v>
      </c>
      <c r="C133" s="48">
        <v>0</v>
      </c>
      <c r="D133" s="48">
        <v>0</v>
      </c>
      <c r="E133" s="48">
        <v>0</v>
      </c>
      <c r="F133" s="48">
        <v>0</v>
      </c>
      <c r="G133" s="48">
        <v>0</v>
      </c>
      <c r="H133" s="48">
        <v>0</v>
      </c>
      <c r="I133" s="48">
        <v>0</v>
      </c>
      <c r="J133" s="48">
        <v>0</v>
      </c>
      <c r="K133" s="48">
        <v>0</v>
      </c>
      <c r="L133" s="48">
        <v>0</v>
      </c>
      <c r="M133" s="48">
        <v>0</v>
      </c>
      <c r="N133" s="48">
        <v>0</v>
      </c>
      <c r="O133" s="48">
        <v>0</v>
      </c>
      <c r="P133" s="48">
        <v>0</v>
      </c>
      <c r="Q133" s="48">
        <v>0</v>
      </c>
      <c r="R133" s="48">
        <v>0</v>
      </c>
      <c r="S133" s="48">
        <v>0</v>
      </c>
      <c r="T133" s="48">
        <v>0</v>
      </c>
      <c r="U133" s="48">
        <v>13.871318862648067</v>
      </c>
    </row>
    <row r="134" spans="1:21" hidden="1" outlineLevel="1">
      <c r="A134" s="8">
        <v>44287</v>
      </c>
      <c r="B134" s="48">
        <v>13.297599999999999</v>
      </c>
      <c r="C134" s="48">
        <v>0</v>
      </c>
      <c r="D134" s="48">
        <v>0</v>
      </c>
      <c r="E134" s="48">
        <v>0</v>
      </c>
      <c r="F134" s="48">
        <v>0</v>
      </c>
      <c r="G134" s="48">
        <v>0</v>
      </c>
      <c r="H134" s="48">
        <v>0</v>
      </c>
      <c r="I134" s="48">
        <v>0</v>
      </c>
      <c r="J134" s="48">
        <v>0</v>
      </c>
      <c r="K134" s="48">
        <v>0</v>
      </c>
      <c r="L134" s="48">
        <v>0</v>
      </c>
      <c r="M134" s="48">
        <v>0</v>
      </c>
      <c r="N134" s="48">
        <v>0</v>
      </c>
      <c r="O134" s="48">
        <v>0</v>
      </c>
      <c r="P134" s="48">
        <v>0</v>
      </c>
      <c r="Q134" s="48">
        <v>0</v>
      </c>
      <c r="R134" s="48">
        <v>0</v>
      </c>
      <c r="S134" s="48">
        <v>0</v>
      </c>
      <c r="T134" s="48">
        <v>0</v>
      </c>
      <c r="U134" s="48">
        <v>13.297553570479097</v>
      </c>
    </row>
    <row r="135" spans="1:21" hidden="1" outlineLevel="1">
      <c r="A135" s="8">
        <v>44317</v>
      </c>
      <c r="B135" s="48">
        <v>13.2348</v>
      </c>
      <c r="C135" s="48">
        <v>0</v>
      </c>
      <c r="D135" s="48">
        <v>0</v>
      </c>
      <c r="E135" s="48">
        <v>0</v>
      </c>
      <c r="F135" s="48">
        <v>0</v>
      </c>
      <c r="G135" s="48">
        <v>0</v>
      </c>
      <c r="H135" s="48">
        <v>0</v>
      </c>
      <c r="I135" s="48">
        <v>0</v>
      </c>
      <c r="J135" s="48">
        <v>0</v>
      </c>
      <c r="K135" s="48">
        <v>0</v>
      </c>
      <c r="L135" s="48">
        <v>0</v>
      </c>
      <c r="M135" s="48">
        <v>0</v>
      </c>
      <c r="N135" s="48">
        <v>0</v>
      </c>
      <c r="O135" s="48">
        <v>0</v>
      </c>
      <c r="P135" s="48">
        <v>0</v>
      </c>
      <c r="Q135" s="48">
        <v>0</v>
      </c>
      <c r="R135" s="48">
        <v>0</v>
      </c>
      <c r="S135" s="48">
        <v>0</v>
      </c>
      <c r="T135" s="48">
        <v>0</v>
      </c>
      <c r="U135" s="48">
        <v>13.23475600572784</v>
      </c>
    </row>
    <row r="136" spans="1:21" hidden="1" outlineLevel="1">
      <c r="A136" s="8">
        <v>44348</v>
      </c>
      <c r="B136" s="48">
        <v>12.4262</v>
      </c>
      <c r="C136" s="48">
        <v>0</v>
      </c>
      <c r="D136" s="48">
        <v>0</v>
      </c>
      <c r="E136" s="48">
        <v>0</v>
      </c>
      <c r="F136" s="48">
        <v>0</v>
      </c>
      <c r="G136" s="48">
        <v>0</v>
      </c>
      <c r="H136" s="48">
        <v>0</v>
      </c>
      <c r="I136" s="48">
        <v>0</v>
      </c>
      <c r="J136" s="48">
        <v>0</v>
      </c>
      <c r="K136" s="48">
        <v>0</v>
      </c>
      <c r="L136" s="48">
        <v>0</v>
      </c>
      <c r="M136" s="48">
        <v>0</v>
      </c>
      <c r="N136" s="48">
        <v>0</v>
      </c>
      <c r="O136" s="48">
        <v>0</v>
      </c>
      <c r="P136" s="48">
        <v>0</v>
      </c>
      <c r="Q136" s="48">
        <v>0</v>
      </c>
      <c r="R136" s="48">
        <v>0</v>
      </c>
      <c r="S136" s="48">
        <v>0</v>
      </c>
      <c r="T136" s="48">
        <v>0</v>
      </c>
      <c r="U136" s="48">
        <v>12.426236163168713</v>
      </c>
    </row>
    <row r="137" spans="1:21" hidden="1" outlineLevel="1">
      <c r="A137" s="8">
        <v>44378</v>
      </c>
      <c r="B137" s="48">
        <v>12.9445</v>
      </c>
      <c r="C137" s="48">
        <v>13.5223</v>
      </c>
      <c r="D137" s="48">
        <v>0</v>
      </c>
      <c r="E137" s="48">
        <v>13.5223</v>
      </c>
      <c r="F137" s="48">
        <v>13.6632</v>
      </c>
      <c r="G137" s="48">
        <v>13.5</v>
      </c>
      <c r="H137" s="48">
        <v>0</v>
      </c>
      <c r="I137" s="48">
        <v>13.5223</v>
      </c>
      <c r="J137" s="48">
        <v>0</v>
      </c>
      <c r="K137" s="48">
        <v>13.5223</v>
      </c>
      <c r="L137" s="48">
        <v>13.6632</v>
      </c>
      <c r="M137" s="48">
        <v>13.5</v>
      </c>
      <c r="N137" s="48">
        <v>0</v>
      </c>
      <c r="O137" s="48">
        <v>0</v>
      </c>
      <c r="P137" s="48">
        <v>0</v>
      </c>
      <c r="Q137" s="48">
        <v>0</v>
      </c>
      <c r="R137" s="48">
        <v>0</v>
      </c>
      <c r="S137" s="48">
        <v>0</v>
      </c>
      <c r="T137" s="48">
        <v>0</v>
      </c>
      <c r="U137" s="48">
        <v>12.940035440443575</v>
      </c>
    </row>
    <row r="138" spans="1:21" hidden="1" outlineLevel="1">
      <c r="A138" s="8">
        <v>44409</v>
      </c>
      <c r="B138" s="48">
        <v>11.2339</v>
      </c>
      <c r="C138" s="48">
        <v>14</v>
      </c>
      <c r="D138" s="48">
        <v>0</v>
      </c>
      <c r="E138" s="48">
        <v>14</v>
      </c>
      <c r="F138" s="48">
        <v>14</v>
      </c>
      <c r="G138" s="48">
        <v>0</v>
      </c>
      <c r="H138" s="48">
        <v>0</v>
      </c>
      <c r="I138" s="48">
        <v>14</v>
      </c>
      <c r="J138" s="48">
        <v>0</v>
      </c>
      <c r="K138" s="48">
        <v>14</v>
      </c>
      <c r="L138" s="48">
        <v>14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48">
        <v>0</v>
      </c>
      <c r="S138" s="48">
        <v>0</v>
      </c>
      <c r="T138" s="48">
        <v>0</v>
      </c>
      <c r="U138" s="48">
        <v>11.231005609721244</v>
      </c>
    </row>
    <row r="139" spans="1:21" hidden="1" outlineLevel="1">
      <c r="A139" s="8">
        <v>44440</v>
      </c>
      <c r="B139" s="48">
        <v>12.345599999999999</v>
      </c>
      <c r="C139" s="48">
        <v>14</v>
      </c>
      <c r="D139" s="48">
        <v>0</v>
      </c>
      <c r="E139" s="48">
        <v>14</v>
      </c>
      <c r="F139" s="48">
        <v>14</v>
      </c>
      <c r="G139" s="48">
        <v>0</v>
      </c>
      <c r="H139" s="48">
        <v>0</v>
      </c>
      <c r="I139" s="48">
        <v>14</v>
      </c>
      <c r="J139" s="48">
        <v>0</v>
      </c>
      <c r="K139" s="48">
        <v>14</v>
      </c>
      <c r="L139" s="48">
        <v>14</v>
      </c>
      <c r="M139" s="48">
        <v>0</v>
      </c>
      <c r="N139" s="48">
        <v>0</v>
      </c>
      <c r="O139" s="48">
        <v>0</v>
      </c>
      <c r="P139" s="48">
        <v>0</v>
      </c>
      <c r="Q139" s="48">
        <v>0</v>
      </c>
      <c r="R139" s="48">
        <v>0</v>
      </c>
      <c r="S139" s="48">
        <v>0</v>
      </c>
      <c r="T139" s="48">
        <v>0</v>
      </c>
      <c r="U139" s="48">
        <v>12.345433918751812</v>
      </c>
    </row>
    <row r="140" spans="1:21" hidden="1" outlineLevel="1">
      <c r="A140" s="8">
        <v>44470</v>
      </c>
      <c r="B140" s="48">
        <v>13.0282</v>
      </c>
      <c r="C140" s="48">
        <v>0</v>
      </c>
      <c r="D140" s="48">
        <v>0</v>
      </c>
      <c r="E140" s="48">
        <v>0</v>
      </c>
      <c r="F140" s="48">
        <v>0</v>
      </c>
      <c r="G140" s="48">
        <v>0</v>
      </c>
      <c r="H140" s="48">
        <v>0</v>
      </c>
      <c r="I140" s="48">
        <v>0</v>
      </c>
      <c r="J140" s="48">
        <v>0</v>
      </c>
      <c r="K140" s="48">
        <v>0</v>
      </c>
      <c r="L140" s="48">
        <v>0</v>
      </c>
      <c r="M140" s="48">
        <v>0</v>
      </c>
      <c r="N140" s="48">
        <v>0</v>
      </c>
      <c r="O140" s="48">
        <v>0</v>
      </c>
      <c r="P140" s="48">
        <v>0</v>
      </c>
      <c r="Q140" s="48">
        <v>0</v>
      </c>
      <c r="R140" s="48">
        <v>0</v>
      </c>
      <c r="S140" s="48">
        <v>0</v>
      </c>
      <c r="T140" s="48">
        <v>0</v>
      </c>
      <c r="U140" s="48">
        <v>13.028238173538861</v>
      </c>
    </row>
    <row r="141" spans="1:21" hidden="1" outlineLevel="1">
      <c r="A141" s="8">
        <v>44501</v>
      </c>
      <c r="B141" s="48">
        <v>12.9574</v>
      </c>
      <c r="C141" s="48">
        <v>0</v>
      </c>
      <c r="D141" s="48">
        <v>0</v>
      </c>
      <c r="E141" s="48">
        <v>0</v>
      </c>
      <c r="F141" s="48">
        <v>0</v>
      </c>
      <c r="G141" s="48">
        <v>0</v>
      </c>
      <c r="H141" s="48">
        <v>0</v>
      </c>
      <c r="I141" s="48">
        <v>0</v>
      </c>
      <c r="J141" s="48">
        <v>0</v>
      </c>
      <c r="K141" s="48">
        <v>0</v>
      </c>
      <c r="L141" s="48">
        <v>0</v>
      </c>
      <c r="M141" s="48">
        <v>0</v>
      </c>
      <c r="N141" s="48">
        <v>0</v>
      </c>
      <c r="O141" s="48">
        <v>0</v>
      </c>
      <c r="P141" s="48">
        <v>0</v>
      </c>
      <c r="Q141" s="48">
        <v>0</v>
      </c>
      <c r="R141" s="48">
        <v>0</v>
      </c>
      <c r="S141" s="48">
        <v>0</v>
      </c>
      <c r="T141" s="48">
        <v>0</v>
      </c>
      <c r="U141" s="48">
        <v>12.957399009664424</v>
      </c>
    </row>
    <row r="142" spans="1:21" hidden="1" outlineLevel="1">
      <c r="A142" s="8">
        <v>44531</v>
      </c>
      <c r="B142" s="48">
        <v>13.1012</v>
      </c>
      <c r="C142" s="48">
        <v>0</v>
      </c>
      <c r="D142" s="48">
        <v>0</v>
      </c>
      <c r="E142" s="48">
        <v>0</v>
      </c>
      <c r="F142" s="48">
        <v>0</v>
      </c>
      <c r="G142" s="48">
        <v>0</v>
      </c>
      <c r="H142" s="48">
        <v>0</v>
      </c>
      <c r="I142" s="48">
        <v>0</v>
      </c>
      <c r="J142" s="48">
        <v>0</v>
      </c>
      <c r="K142" s="48">
        <v>0</v>
      </c>
      <c r="L142" s="48">
        <v>0</v>
      </c>
      <c r="M142" s="48">
        <v>0</v>
      </c>
      <c r="N142" s="48">
        <v>0</v>
      </c>
      <c r="O142" s="48">
        <v>0</v>
      </c>
      <c r="P142" s="48">
        <v>0</v>
      </c>
      <c r="Q142" s="48">
        <v>0</v>
      </c>
      <c r="R142" s="48">
        <v>0</v>
      </c>
      <c r="S142" s="48">
        <v>0</v>
      </c>
      <c r="T142" s="48">
        <v>0</v>
      </c>
      <c r="U142" s="48">
        <v>13.101203340125632</v>
      </c>
    </row>
    <row r="143" spans="1:21" hidden="1" outlineLevel="1">
      <c r="A143" s="8">
        <v>44562</v>
      </c>
      <c r="B143" s="48">
        <v>13.2217</v>
      </c>
      <c r="C143" s="48">
        <v>0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13.221749070081447</v>
      </c>
    </row>
    <row r="144" spans="1:21" hidden="1" outlineLevel="1">
      <c r="A144" s="8">
        <v>44593</v>
      </c>
      <c r="B144" s="48">
        <v>13.164099999999999</v>
      </c>
      <c r="C144" s="48">
        <v>0</v>
      </c>
      <c r="D144" s="48">
        <v>0</v>
      </c>
      <c r="E144" s="48">
        <v>0</v>
      </c>
      <c r="F144" s="48">
        <v>0</v>
      </c>
      <c r="G144" s="48">
        <v>0</v>
      </c>
      <c r="H144" s="48">
        <v>0</v>
      </c>
      <c r="I144" s="48">
        <v>0</v>
      </c>
      <c r="J144" s="48">
        <v>0</v>
      </c>
      <c r="K144" s="48">
        <v>0</v>
      </c>
      <c r="L144" s="48">
        <v>0</v>
      </c>
      <c r="M144" s="48">
        <v>0</v>
      </c>
      <c r="N144" s="48">
        <v>0</v>
      </c>
      <c r="O144" s="48">
        <v>0</v>
      </c>
      <c r="P144" s="48">
        <v>0</v>
      </c>
      <c r="Q144" s="48">
        <v>0</v>
      </c>
      <c r="R144" s="48">
        <v>0</v>
      </c>
      <c r="S144" s="48">
        <v>0</v>
      </c>
      <c r="T144" s="48">
        <v>0</v>
      </c>
      <c r="U144" s="48">
        <v>13.164099450717197</v>
      </c>
    </row>
    <row r="145" spans="1:21" hidden="1" outlineLevel="1">
      <c r="A145" s="8">
        <v>44621</v>
      </c>
      <c r="B145" s="48">
        <v>13.7913</v>
      </c>
      <c r="C145" s="48">
        <v>0</v>
      </c>
      <c r="D145" s="48">
        <v>0</v>
      </c>
      <c r="E145" s="48">
        <v>0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48">
        <v>0</v>
      </c>
      <c r="O145" s="48">
        <v>0</v>
      </c>
      <c r="P145" s="48">
        <v>0</v>
      </c>
      <c r="Q145" s="48">
        <v>0</v>
      </c>
      <c r="R145" s="48">
        <v>0</v>
      </c>
      <c r="S145" s="48">
        <v>0</v>
      </c>
      <c r="T145" s="48">
        <v>0</v>
      </c>
      <c r="U145" s="48">
        <v>13.79130606888603</v>
      </c>
    </row>
    <row r="146" spans="1:21" hidden="1" outlineLevel="1">
      <c r="A146" s="8">
        <v>44652</v>
      </c>
      <c r="B146" s="48">
        <v>13.7376</v>
      </c>
      <c r="C146" s="48">
        <v>0</v>
      </c>
      <c r="D146" s="48">
        <v>0</v>
      </c>
      <c r="E146" s="48">
        <v>0</v>
      </c>
      <c r="F146" s="48">
        <v>0</v>
      </c>
      <c r="G146" s="48">
        <v>0</v>
      </c>
      <c r="H146" s="48">
        <v>0</v>
      </c>
      <c r="I146" s="48">
        <v>0</v>
      </c>
      <c r="J146" s="48">
        <v>0</v>
      </c>
      <c r="K146" s="48">
        <v>0</v>
      </c>
      <c r="L146" s="48">
        <v>0</v>
      </c>
      <c r="M146" s="48">
        <v>0</v>
      </c>
      <c r="N146" s="48">
        <v>0</v>
      </c>
      <c r="O146" s="48">
        <v>0</v>
      </c>
      <c r="P146" s="48">
        <v>0</v>
      </c>
      <c r="Q146" s="48">
        <v>0</v>
      </c>
      <c r="R146" s="48">
        <v>0</v>
      </c>
      <c r="S146" s="48">
        <v>0</v>
      </c>
      <c r="T146" s="48">
        <v>0</v>
      </c>
      <c r="U146" s="48">
        <v>13.737586525548354</v>
      </c>
    </row>
    <row r="147" spans="1:21" hidden="1" outlineLevel="1">
      <c r="A147" s="8">
        <v>44682</v>
      </c>
      <c r="B147" s="48">
        <v>13.1273</v>
      </c>
      <c r="C147" s="48">
        <v>0</v>
      </c>
      <c r="D147" s="48">
        <v>0</v>
      </c>
      <c r="E147" s="48">
        <v>0</v>
      </c>
      <c r="F147" s="48">
        <v>0</v>
      </c>
      <c r="G147" s="48">
        <v>0</v>
      </c>
      <c r="H147" s="48">
        <v>0</v>
      </c>
      <c r="I147" s="48">
        <v>0</v>
      </c>
      <c r="J147" s="48">
        <v>0</v>
      </c>
      <c r="K147" s="48">
        <v>0</v>
      </c>
      <c r="L147" s="48">
        <v>0</v>
      </c>
      <c r="M147" s="48">
        <v>0</v>
      </c>
      <c r="N147" s="48">
        <v>0</v>
      </c>
      <c r="O147" s="48">
        <v>0</v>
      </c>
      <c r="P147" s="48">
        <v>0</v>
      </c>
      <c r="Q147" s="48">
        <v>0</v>
      </c>
      <c r="R147" s="48">
        <v>0</v>
      </c>
      <c r="S147" s="48">
        <v>0</v>
      </c>
      <c r="T147" s="48">
        <v>0</v>
      </c>
      <c r="U147" s="48">
        <v>13.1273</v>
      </c>
    </row>
    <row r="148" spans="1:21" hidden="1" outlineLevel="1">
      <c r="A148" s="8">
        <v>44713</v>
      </c>
      <c r="B148" s="48">
        <v>15.6853</v>
      </c>
      <c r="C148" s="48">
        <v>0</v>
      </c>
      <c r="D148" s="48">
        <v>0</v>
      </c>
      <c r="E148" s="48">
        <v>0</v>
      </c>
      <c r="F148" s="48">
        <v>0</v>
      </c>
      <c r="G148" s="48">
        <v>0</v>
      </c>
      <c r="H148" s="48">
        <v>0</v>
      </c>
      <c r="I148" s="48">
        <v>0</v>
      </c>
      <c r="J148" s="48">
        <v>0</v>
      </c>
      <c r="K148" s="48">
        <v>0</v>
      </c>
      <c r="L148" s="48">
        <v>0</v>
      </c>
      <c r="M148" s="48">
        <v>0</v>
      </c>
      <c r="N148" s="48">
        <v>0</v>
      </c>
      <c r="O148" s="48">
        <v>0</v>
      </c>
      <c r="P148" s="48">
        <v>0</v>
      </c>
      <c r="Q148" s="48">
        <v>0</v>
      </c>
      <c r="R148" s="48">
        <v>0</v>
      </c>
      <c r="S148" s="48">
        <v>0</v>
      </c>
      <c r="T148" s="48">
        <v>0</v>
      </c>
      <c r="U148" s="48">
        <v>15.6853</v>
      </c>
    </row>
    <row r="149" spans="1:21" hidden="1" outlineLevel="1">
      <c r="A149" s="8">
        <v>44743</v>
      </c>
      <c r="B149" s="48">
        <v>14.805400000000001</v>
      </c>
      <c r="C149" s="48">
        <v>0</v>
      </c>
      <c r="D149" s="48">
        <v>0</v>
      </c>
      <c r="E149" s="48">
        <v>0</v>
      </c>
      <c r="F149" s="48">
        <v>0</v>
      </c>
      <c r="G149" s="48">
        <v>0</v>
      </c>
      <c r="H149" s="48">
        <v>0</v>
      </c>
      <c r="I149" s="48">
        <v>0</v>
      </c>
      <c r="J149" s="48">
        <v>0</v>
      </c>
      <c r="K149" s="48">
        <v>0</v>
      </c>
      <c r="L149" s="48">
        <v>0</v>
      </c>
      <c r="M149" s="48">
        <v>0</v>
      </c>
      <c r="N149" s="48">
        <v>0</v>
      </c>
      <c r="O149" s="48">
        <v>0</v>
      </c>
      <c r="P149" s="48">
        <v>0</v>
      </c>
      <c r="Q149" s="48">
        <v>0</v>
      </c>
      <c r="R149" s="48">
        <v>0</v>
      </c>
      <c r="S149" s="48">
        <v>0</v>
      </c>
      <c r="T149" s="48">
        <v>0</v>
      </c>
      <c r="U149" s="48">
        <v>14.805400000000001</v>
      </c>
    </row>
    <row r="150" spans="1:21" hidden="1" outlineLevel="1">
      <c r="A150" s="8">
        <v>44774</v>
      </c>
      <c r="B150" s="48">
        <v>13.7926</v>
      </c>
      <c r="C150" s="48">
        <v>0</v>
      </c>
      <c r="D150" s="48">
        <v>0</v>
      </c>
      <c r="E150" s="48">
        <v>0</v>
      </c>
      <c r="F150" s="48">
        <v>0</v>
      </c>
      <c r="G150" s="48">
        <v>0</v>
      </c>
      <c r="H150" s="48">
        <v>0</v>
      </c>
      <c r="I150" s="48">
        <v>0</v>
      </c>
      <c r="J150" s="48">
        <v>0</v>
      </c>
      <c r="K150" s="48">
        <v>0</v>
      </c>
      <c r="L150" s="48">
        <v>0</v>
      </c>
      <c r="M150" s="48">
        <v>0</v>
      </c>
      <c r="N150" s="48">
        <v>0</v>
      </c>
      <c r="O150" s="48">
        <v>0</v>
      </c>
      <c r="P150" s="48">
        <v>0</v>
      </c>
      <c r="Q150" s="48">
        <v>0</v>
      </c>
      <c r="R150" s="48">
        <v>0</v>
      </c>
      <c r="S150" s="48">
        <v>0</v>
      </c>
      <c r="T150" s="48">
        <v>0</v>
      </c>
      <c r="U150" s="48">
        <v>13.7926</v>
      </c>
    </row>
    <row r="151" spans="1:21" hidden="1" outlineLevel="1">
      <c r="A151" s="8">
        <v>44805</v>
      </c>
      <c r="B151" s="48">
        <v>18.570699999999999</v>
      </c>
      <c r="C151" s="48">
        <v>0</v>
      </c>
      <c r="D151" s="48">
        <v>0</v>
      </c>
      <c r="E151" s="48">
        <v>0</v>
      </c>
      <c r="F151" s="48">
        <v>0</v>
      </c>
      <c r="G151" s="48">
        <v>0</v>
      </c>
      <c r="H151" s="48">
        <v>0</v>
      </c>
      <c r="I151" s="48">
        <v>0</v>
      </c>
      <c r="J151" s="48">
        <v>0</v>
      </c>
      <c r="K151" s="48">
        <v>0</v>
      </c>
      <c r="L151" s="48">
        <v>0</v>
      </c>
      <c r="M151" s="48">
        <v>0</v>
      </c>
      <c r="N151" s="48">
        <v>0</v>
      </c>
      <c r="O151" s="48">
        <v>0</v>
      </c>
      <c r="P151" s="48">
        <v>0</v>
      </c>
      <c r="Q151" s="48">
        <v>0</v>
      </c>
      <c r="R151" s="48">
        <v>0</v>
      </c>
      <c r="S151" s="48">
        <v>0</v>
      </c>
      <c r="T151" s="48">
        <v>0</v>
      </c>
      <c r="U151" s="48">
        <v>18.570699999999999</v>
      </c>
    </row>
    <row r="152" spans="1:21" hidden="1" outlineLevel="1">
      <c r="A152" s="8">
        <v>44835</v>
      </c>
      <c r="B152" s="48">
        <v>17.186699999999998</v>
      </c>
      <c r="C152" s="48">
        <v>0</v>
      </c>
      <c r="D152" s="48">
        <v>0</v>
      </c>
      <c r="E152" s="48">
        <v>0</v>
      </c>
      <c r="F152" s="48">
        <v>0</v>
      </c>
      <c r="G152" s="48">
        <v>0</v>
      </c>
      <c r="H152" s="48">
        <v>0</v>
      </c>
      <c r="I152" s="48">
        <v>0</v>
      </c>
      <c r="J152" s="48">
        <v>0</v>
      </c>
      <c r="K152" s="48">
        <v>0</v>
      </c>
      <c r="L152" s="48">
        <v>0</v>
      </c>
      <c r="M152" s="48">
        <v>0</v>
      </c>
      <c r="N152" s="48">
        <v>0</v>
      </c>
      <c r="O152" s="48">
        <v>0</v>
      </c>
      <c r="P152" s="48">
        <v>0</v>
      </c>
      <c r="Q152" s="48">
        <v>0</v>
      </c>
      <c r="R152" s="48">
        <v>0</v>
      </c>
      <c r="S152" s="48">
        <v>0</v>
      </c>
      <c r="T152" s="48">
        <v>0</v>
      </c>
      <c r="U152" s="48">
        <v>17.186699999999998</v>
      </c>
    </row>
    <row r="153" spans="1:21" hidden="1" outlineLevel="1">
      <c r="A153" s="8">
        <v>44866</v>
      </c>
      <c r="B153" s="48">
        <v>19.365300000000001</v>
      </c>
      <c r="C153" s="48">
        <v>0</v>
      </c>
      <c r="D153" s="48">
        <v>0</v>
      </c>
      <c r="E153" s="48">
        <v>0</v>
      </c>
      <c r="F153" s="48">
        <v>0</v>
      </c>
      <c r="G153" s="48">
        <v>0</v>
      </c>
      <c r="H153" s="48">
        <v>0</v>
      </c>
      <c r="I153" s="48">
        <v>0</v>
      </c>
      <c r="J153" s="48">
        <v>0</v>
      </c>
      <c r="K153" s="48">
        <v>0</v>
      </c>
      <c r="L153" s="48">
        <v>0</v>
      </c>
      <c r="M153" s="48">
        <v>0</v>
      </c>
      <c r="N153" s="48">
        <v>0</v>
      </c>
      <c r="O153" s="48">
        <v>0</v>
      </c>
      <c r="P153" s="48">
        <v>0</v>
      </c>
      <c r="Q153" s="48">
        <v>0</v>
      </c>
      <c r="R153" s="48">
        <v>0</v>
      </c>
      <c r="S153" s="48">
        <v>0</v>
      </c>
      <c r="T153" s="48">
        <v>0</v>
      </c>
      <c r="U153" s="48">
        <v>19.365300000000001</v>
      </c>
    </row>
    <row r="154" spans="1:21" hidden="1" outlineLevel="1">
      <c r="A154" s="8">
        <v>44896</v>
      </c>
      <c r="B154" s="48">
        <v>19.025500000000001</v>
      </c>
      <c r="C154" s="48">
        <v>0</v>
      </c>
      <c r="D154" s="48">
        <v>0</v>
      </c>
      <c r="E154" s="48">
        <v>0</v>
      </c>
      <c r="F154" s="48">
        <v>0</v>
      </c>
      <c r="G154" s="48">
        <v>0</v>
      </c>
      <c r="H154" s="48">
        <v>0</v>
      </c>
      <c r="I154" s="48">
        <v>0</v>
      </c>
      <c r="J154" s="48">
        <v>0</v>
      </c>
      <c r="K154" s="48">
        <v>0</v>
      </c>
      <c r="L154" s="48">
        <v>0</v>
      </c>
      <c r="M154" s="48">
        <v>0</v>
      </c>
      <c r="N154" s="48">
        <v>0</v>
      </c>
      <c r="O154" s="48">
        <v>0</v>
      </c>
      <c r="P154" s="48">
        <v>0</v>
      </c>
      <c r="Q154" s="48">
        <v>0</v>
      </c>
      <c r="R154" s="48">
        <v>0</v>
      </c>
      <c r="S154" s="48">
        <v>0</v>
      </c>
      <c r="T154" s="48">
        <v>0</v>
      </c>
      <c r="U154" s="48">
        <v>19.025500000000001</v>
      </c>
    </row>
    <row r="155" spans="1:21" hidden="1" outlineLevel="1">
      <c r="A155" s="8">
        <v>44927</v>
      </c>
      <c r="B155" s="48">
        <v>18.265699999999999</v>
      </c>
      <c r="C155" s="48">
        <v>0</v>
      </c>
      <c r="D155" s="48">
        <v>0</v>
      </c>
      <c r="E155" s="48">
        <v>0</v>
      </c>
      <c r="F155" s="48">
        <v>0</v>
      </c>
      <c r="G155" s="48">
        <v>0</v>
      </c>
      <c r="H155" s="48">
        <v>0</v>
      </c>
      <c r="I155" s="48">
        <v>0</v>
      </c>
      <c r="J155" s="48">
        <v>0</v>
      </c>
      <c r="K155" s="48">
        <v>0</v>
      </c>
      <c r="L155" s="48">
        <v>0</v>
      </c>
      <c r="M155" s="48">
        <v>0</v>
      </c>
      <c r="N155" s="48">
        <v>0</v>
      </c>
      <c r="O155" s="48">
        <v>0</v>
      </c>
      <c r="P155" s="48">
        <v>0</v>
      </c>
      <c r="Q155" s="48">
        <v>0</v>
      </c>
      <c r="R155" s="48">
        <v>0</v>
      </c>
      <c r="S155" s="48">
        <v>0</v>
      </c>
      <c r="T155" s="48">
        <v>0</v>
      </c>
      <c r="U155" s="48">
        <v>18.26570685426346</v>
      </c>
    </row>
    <row r="156" spans="1:21" hidden="1" outlineLevel="1">
      <c r="A156" s="8">
        <v>44958</v>
      </c>
      <c r="B156" s="48">
        <v>19.396799999999999</v>
      </c>
      <c r="C156" s="48">
        <v>0</v>
      </c>
      <c r="D156" s="48">
        <v>0</v>
      </c>
      <c r="E156" s="48">
        <v>0</v>
      </c>
      <c r="F156" s="48">
        <v>0</v>
      </c>
      <c r="G156" s="48">
        <v>0</v>
      </c>
      <c r="H156" s="48">
        <v>0</v>
      </c>
      <c r="I156" s="48">
        <v>0</v>
      </c>
      <c r="J156" s="48">
        <v>0</v>
      </c>
      <c r="K156" s="48">
        <v>0</v>
      </c>
      <c r="L156" s="48">
        <v>0</v>
      </c>
      <c r="M156" s="48">
        <v>0</v>
      </c>
      <c r="N156" s="48">
        <v>0</v>
      </c>
      <c r="O156" s="48">
        <v>0</v>
      </c>
      <c r="P156" s="48">
        <v>0</v>
      </c>
      <c r="Q156" s="48">
        <v>0</v>
      </c>
      <c r="R156" s="48">
        <v>0</v>
      </c>
      <c r="S156" s="48">
        <v>0</v>
      </c>
      <c r="T156" s="48">
        <v>0</v>
      </c>
      <c r="U156" s="48">
        <v>19.396788842554745</v>
      </c>
    </row>
    <row r="157" spans="1:21" hidden="1" outlineLevel="1">
      <c r="A157" s="8">
        <v>44986</v>
      </c>
      <c r="B157" s="48">
        <v>20.789100000000001</v>
      </c>
      <c r="C157" s="48">
        <v>0</v>
      </c>
      <c r="D157" s="48">
        <v>0</v>
      </c>
      <c r="E157" s="48">
        <v>0</v>
      </c>
      <c r="F157" s="48">
        <v>0</v>
      </c>
      <c r="G157" s="48">
        <v>0</v>
      </c>
      <c r="H157" s="48">
        <v>0</v>
      </c>
      <c r="I157" s="48">
        <v>0</v>
      </c>
      <c r="J157" s="48">
        <v>0</v>
      </c>
      <c r="K157" s="48">
        <v>0</v>
      </c>
      <c r="L157" s="48">
        <v>0</v>
      </c>
      <c r="M157" s="48">
        <v>0</v>
      </c>
      <c r="N157" s="48">
        <v>0</v>
      </c>
      <c r="O157" s="48">
        <v>0</v>
      </c>
      <c r="P157" s="48">
        <v>0</v>
      </c>
      <c r="Q157" s="48">
        <v>0</v>
      </c>
      <c r="R157" s="48">
        <v>0</v>
      </c>
      <c r="S157" s="48">
        <v>0</v>
      </c>
      <c r="T157" s="48">
        <v>0</v>
      </c>
      <c r="U157" s="48">
        <v>20.789100000000001</v>
      </c>
    </row>
    <row r="158" spans="1:21" hidden="1" outlineLevel="1">
      <c r="A158" s="8">
        <v>45017</v>
      </c>
      <c r="B158" s="48">
        <v>19.6296</v>
      </c>
      <c r="C158" s="48">
        <v>0</v>
      </c>
      <c r="D158" s="48">
        <v>0</v>
      </c>
      <c r="E158" s="48">
        <v>0</v>
      </c>
      <c r="F158" s="48">
        <v>0</v>
      </c>
      <c r="G158" s="48">
        <v>0</v>
      </c>
      <c r="H158" s="48">
        <v>0</v>
      </c>
      <c r="I158" s="48">
        <v>0</v>
      </c>
      <c r="J158" s="48">
        <v>0</v>
      </c>
      <c r="K158" s="48">
        <v>0</v>
      </c>
      <c r="L158" s="48">
        <v>0</v>
      </c>
      <c r="M158" s="48">
        <v>0</v>
      </c>
      <c r="N158" s="48">
        <v>0</v>
      </c>
      <c r="O158" s="48">
        <v>0</v>
      </c>
      <c r="P158" s="48">
        <v>0</v>
      </c>
      <c r="Q158" s="48">
        <v>0</v>
      </c>
      <c r="R158" s="48">
        <v>0</v>
      </c>
      <c r="S158" s="48">
        <v>0</v>
      </c>
      <c r="T158" s="48">
        <v>0</v>
      </c>
      <c r="U158" s="48">
        <v>19.629610471998742</v>
      </c>
    </row>
    <row r="159" spans="1:21" hidden="1" outlineLevel="1">
      <c r="A159" s="8">
        <v>45047</v>
      </c>
      <c r="B159" s="48">
        <v>21.786100000000001</v>
      </c>
      <c r="C159" s="48">
        <v>0</v>
      </c>
      <c r="D159" s="48">
        <v>0</v>
      </c>
      <c r="E159" s="48">
        <v>0</v>
      </c>
      <c r="F159" s="48">
        <v>0</v>
      </c>
      <c r="G159" s="48">
        <v>0</v>
      </c>
      <c r="H159" s="48">
        <v>0</v>
      </c>
      <c r="I159" s="48">
        <v>0</v>
      </c>
      <c r="J159" s="48">
        <v>0</v>
      </c>
      <c r="K159" s="48">
        <v>0</v>
      </c>
      <c r="L159" s="48">
        <v>0</v>
      </c>
      <c r="M159" s="48">
        <v>0</v>
      </c>
      <c r="N159" s="48">
        <v>0</v>
      </c>
      <c r="O159" s="48">
        <v>0</v>
      </c>
      <c r="P159" s="48">
        <v>0</v>
      </c>
      <c r="Q159" s="48">
        <v>0</v>
      </c>
      <c r="R159" s="48">
        <v>0</v>
      </c>
      <c r="S159" s="48">
        <v>0</v>
      </c>
      <c r="T159" s="48">
        <v>0</v>
      </c>
      <c r="U159" s="48">
        <v>21.786095401482612</v>
      </c>
    </row>
    <row r="160" spans="1:21" hidden="1" outlineLevel="1">
      <c r="A160" s="8">
        <v>45078</v>
      </c>
      <c r="B160" s="48">
        <v>20.948499999999999</v>
      </c>
      <c r="C160" s="48">
        <v>0</v>
      </c>
      <c r="D160" s="48">
        <v>0</v>
      </c>
      <c r="E160" s="48">
        <v>0</v>
      </c>
      <c r="F160" s="48">
        <v>0</v>
      </c>
      <c r="G160" s="48">
        <v>0</v>
      </c>
      <c r="H160" s="48">
        <v>0</v>
      </c>
      <c r="I160" s="48">
        <v>0</v>
      </c>
      <c r="J160" s="48">
        <v>0</v>
      </c>
      <c r="K160" s="48">
        <v>0</v>
      </c>
      <c r="L160" s="48">
        <v>0</v>
      </c>
      <c r="M160" s="48">
        <v>0</v>
      </c>
      <c r="N160" s="48">
        <v>0</v>
      </c>
      <c r="O160" s="48">
        <v>0</v>
      </c>
      <c r="P160" s="48">
        <v>0</v>
      </c>
      <c r="Q160" s="48">
        <v>0</v>
      </c>
      <c r="R160" s="48">
        <v>0</v>
      </c>
      <c r="S160" s="48">
        <v>0</v>
      </c>
      <c r="T160" s="48">
        <v>0</v>
      </c>
      <c r="U160" s="48">
        <v>20.948474522728837</v>
      </c>
    </row>
    <row r="161" spans="1:21" hidden="1" outlineLevel="1">
      <c r="A161" s="8">
        <v>45108</v>
      </c>
      <c r="B161" s="48">
        <v>19.720300000000002</v>
      </c>
      <c r="C161" s="48">
        <v>0</v>
      </c>
      <c r="D161" s="48">
        <v>0</v>
      </c>
      <c r="E161" s="48">
        <v>0</v>
      </c>
      <c r="F161" s="48">
        <v>0</v>
      </c>
      <c r="G161" s="48">
        <v>0</v>
      </c>
      <c r="H161" s="48">
        <v>0</v>
      </c>
      <c r="I161" s="48">
        <v>0</v>
      </c>
      <c r="J161" s="48">
        <v>0</v>
      </c>
      <c r="K161" s="48">
        <v>0</v>
      </c>
      <c r="L161" s="48">
        <v>0</v>
      </c>
      <c r="M161" s="48">
        <v>0</v>
      </c>
      <c r="N161" s="48">
        <v>0</v>
      </c>
      <c r="O161" s="48">
        <v>0</v>
      </c>
      <c r="P161" s="48">
        <v>0</v>
      </c>
      <c r="Q161" s="48">
        <v>0</v>
      </c>
      <c r="R161" s="48">
        <v>0</v>
      </c>
      <c r="S161" s="48">
        <v>0</v>
      </c>
      <c r="T161" s="48">
        <v>0</v>
      </c>
      <c r="U161" s="48">
        <v>19.72025161490161</v>
      </c>
    </row>
    <row r="162" spans="1:21" hidden="1" outlineLevel="1">
      <c r="A162" s="8">
        <v>45139</v>
      </c>
      <c r="B162" s="48">
        <v>15.0573</v>
      </c>
      <c r="C162" s="48">
        <v>0</v>
      </c>
      <c r="D162" s="48">
        <v>0</v>
      </c>
      <c r="E162" s="48">
        <v>0</v>
      </c>
      <c r="F162" s="48">
        <v>0</v>
      </c>
      <c r="G162" s="48">
        <v>0</v>
      </c>
      <c r="H162" s="48">
        <v>0</v>
      </c>
      <c r="I162" s="48">
        <v>0</v>
      </c>
      <c r="J162" s="48">
        <v>0</v>
      </c>
      <c r="K162" s="48">
        <v>0</v>
      </c>
      <c r="L162" s="48">
        <v>0</v>
      </c>
      <c r="M162" s="48">
        <v>0</v>
      </c>
      <c r="N162" s="48">
        <v>0</v>
      </c>
      <c r="O162" s="48">
        <v>0</v>
      </c>
      <c r="P162" s="48">
        <v>0</v>
      </c>
      <c r="Q162" s="48">
        <v>0</v>
      </c>
      <c r="R162" s="48">
        <v>0</v>
      </c>
      <c r="S162" s="48">
        <v>0</v>
      </c>
      <c r="T162" s="48">
        <v>0</v>
      </c>
      <c r="U162" s="48">
        <v>15.057315494300784</v>
      </c>
    </row>
    <row r="163" spans="1:21" hidden="1" outlineLevel="1">
      <c r="A163" s="8">
        <v>45170</v>
      </c>
      <c r="B163" s="48">
        <v>20.489899999999999</v>
      </c>
      <c r="C163" s="48">
        <v>0</v>
      </c>
      <c r="D163" s="48">
        <v>0</v>
      </c>
      <c r="E163" s="48">
        <v>0</v>
      </c>
      <c r="F163" s="48">
        <v>0</v>
      </c>
      <c r="G163" s="48">
        <v>0</v>
      </c>
      <c r="H163" s="48">
        <v>0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48">
        <v>0</v>
      </c>
      <c r="O163" s="48">
        <v>0</v>
      </c>
      <c r="P163" s="48">
        <v>0</v>
      </c>
      <c r="Q163" s="48">
        <v>0</v>
      </c>
      <c r="R163" s="48">
        <v>0</v>
      </c>
      <c r="S163" s="48">
        <v>0</v>
      </c>
      <c r="T163" s="48">
        <v>0</v>
      </c>
      <c r="U163" s="48">
        <v>20.489942702527163</v>
      </c>
    </row>
    <row r="164" spans="1:21" hidden="1" outlineLevel="1">
      <c r="A164" s="8">
        <v>45200</v>
      </c>
      <c r="B164" s="48">
        <v>20.348199999999999</v>
      </c>
      <c r="C164" s="48">
        <v>0</v>
      </c>
      <c r="D164" s="48">
        <v>0</v>
      </c>
      <c r="E164" s="48">
        <v>0</v>
      </c>
      <c r="F164" s="48">
        <v>0</v>
      </c>
      <c r="G164" s="48">
        <v>0</v>
      </c>
      <c r="H164" s="48">
        <v>0</v>
      </c>
      <c r="I164" s="48">
        <v>0</v>
      </c>
      <c r="J164" s="48">
        <v>0</v>
      </c>
      <c r="K164" s="48">
        <v>0</v>
      </c>
      <c r="L164" s="48">
        <v>0</v>
      </c>
      <c r="M164" s="48">
        <v>0</v>
      </c>
      <c r="N164" s="48">
        <v>0</v>
      </c>
      <c r="O164" s="48">
        <v>0</v>
      </c>
      <c r="P164" s="48">
        <v>0</v>
      </c>
      <c r="Q164" s="48">
        <v>0</v>
      </c>
      <c r="R164" s="48">
        <v>0</v>
      </c>
      <c r="S164" s="48">
        <v>0</v>
      </c>
      <c r="T164" s="48">
        <v>0</v>
      </c>
      <c r="U164" s="48">
        <v>20.348224188978119</v>
      </c>
    </row>
    <row r="165" spans="1:21">
      <c r="A165" s="8">
        <v>45231</v>
      </c>
      <c r="B165" s="48">
        <v>19.211600000000001</v>
      </c>
      <c r="C165" s="48">
        <v>0</v>
      </c>
      <c r="D165" s="48">
        <v>0</v>
      </c>
      <c r="E165" s="48">
        <v>0</v>
      </c>
      <c r="F165" s="48">
        <v>0</v>
      </c>
      <c r="G165" s="48">
        <v>0</v>
      </c>
      <c r="H165" s="48">
        <v>0</v>
      </c>
      <c r="I165" s="48">
        <v>0</v>
      </c>
      <c r="J165" s="48">
        <v>0</v>
      </c>
      <c r="K165" s="48">
        <v>0</v>
      </c>
      <c r="L165" s="48">
        <v>0</v>
      </c>
      <c r="M165" s="48">
        <v>0</v>
      </c>
      <c r="N165" s="48">
        <v>0</v>
      </c>
      <c r="O165" s="48">
        <v>0</v>
      </c>
      <c r="P165" s="48">
        <v>0</v>
      </c>
      <c r="Q165" s="48">
        <v>0</v>
      </c>
      <c r="R165" s="48">
        <v>0</v>
      </c>
      <c r="S165" s="48">
        <v>0</v>
      </c>
      <c r="T165" s="48">
        <v>0</v>
      </c>
      <c r="U165" s="48">
        <v>19.211597382756697</v>
      </c>
    </row>
    <row r="166" spans="1:21">
      <c r="A166" s="8">
        <v>45261</v>
      </c>
      <c r="B166" s="48">
        <v>21.0276</v>
      </c>
      <c r="C166" s="48">
        <v>0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21.027558352718085</v>
      </c>
    </row>
    <row r="167" spans="1:21">
      <c r="A167" s="8">
        <v>45292</v>
      </c>
      <c r="B167" s="48">
        <v>21.0229</v>
      </c>
      <c r="C167" s="48">
        <v>0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21.022910905539771</v>
      </c>
    </row>
    <row r="168" spans="1:21">
      <c r="A168" s="8">
        <v>45323</v>
      </c>
      <c r="B168" s="48">
        <v>20.0944</v>
      </c>
      <c r="C168" s="48">
        <v>0</v>
      </c>
      <c r="D168" s="48">
        <v>0</v>
      </c>
      <c r="E168" s="48">
        <v>0</v>
      </c>
      <c r="F168" s="48">
        <v>0</v>
      </c>
      <c r="G168" s="48">
        <v>0</v>
      </c>
      <c r="H168" s="48">
        <v>0</v>
      </c>
      <c r="I168" s="48">
        <v>0</v>
      </c>
      <c r="J168" s="48">
        <v>0</v>
      </c>
      <c r="K168" s="48">
        <v>0</v>
      </c>
      <c r="L168" s="48">
        <v>0</v>
      </c>
      <c r="M168" s="48">
        <v>0</v>
      </c>
      <c r="N168" s="48">
        <v>0</v>
      </c>
      <c r="O168" s="48">
        <v>0</v>
      </c>
      <c r="P168" s="48">
        <v>0</v>
      </c>
      <c r="Q168" s="48">
        <v>0</v>
      </c>
      <c r="R168" s="48">
        <v>0</v>
      </c>
      <c r="S168" s="48">
        <v>0</v>
      </c>
      <c r="T168" s="48">
        <v>0</v>
      </c>
      <c r="U168" s="48">
        <v>20.094367850889849</v>
      </c>
    </row>
    <row r="169" spans="1:21">
      <c r="A169" s="8">
        <v>45352</v>
      </c>
      <c r="B169" s="48">
        <v>18.938099999999999</v>
      </c>
      <c r="C169" s="48">
        <v>0</v>
      </c>
      <c r="D169" s="48">
        <v>0</v>
      </c>
      <c r="E169" s="48">
        <v>0</v>
      </c>
      <c r="F169" s="48">
        <v>0</v>
      </c>
      <c r="G169" s="48">
        <v>0</v>
      </c>
      <c r="H169" s="48">
        <v>0</v>
      </c>
      <c r="I169" s="48">
        <v>0</v>
      </c>
      <c r="J169" s="48">
        <v>0</v>
      </c>
      <c r="K169" s="48">
        <v>0</v>
      </c>
      <c r="L169" s="48">
        <v>0</v>
      </c>
      <c r="M169" s="48">
        <v>0</v>
      </c>
      <c r="N169" s="48">
        <v>0</v>
      </c>
      <c r="O169" s="48">
        <v>0</v>
      </c>
      <c r="P169" s="48">
        <v>0</v>
      </c>
      <c r="Q169" s="48">
        <v>0</v>
      </c>
      <c r="R169" s="48">
        <v>0</v>
      </c>
      <c r="S169" s="48">
        <v>0</v>
      </c>
      <c r="T169" s="48">
        <v>0</v>
      </c>
      <c r="U169" s="48">
        <v>18.938091541731385</v>
      </c>
    </row>
    <row r="170" spans="1:21">
      <c r="A170" s="8">
        <v>45383</v>
      </c>
      <c r="B170" s="48">
        <v>20.564499999999999</v>
      </c>
      <c r="C170" s="48">
        <v>0</v>
      </c>
      <c r="D170" s="48">
        <v>0</v>
      </c>
      <c r="E170" s="48">
        <v>0</v>
      </c>
      <c r="F170" s="48">
        <v>0</v>
      </c>
      <c r="G170" s="48">
        <v>0</v>
      </c>
      <c r="H170" s="48">
        <v>0</v>
      </c>
      <c r="I170" s="48">
        <v>0</v>
      </c>
      <c r="J170" s="48">
        <v>0</v>
      </c>
      <c r="K170" s="48">
        <v>0</v>
      </c>
      <c r="L170" s="48">
        <v>0</v>
      </c>
      <c r="M170" s="48">
        <v>0</v>
      </c>
      <c r="N170" s="48">
        <v>0</v>
      </c>
      <c r="O170" s="48">
        <v>0</v>
      </c>
      <c r="P170" s="48">
        <v>0</v>
      </c>
      <c r="Q170" s="48">
        <v>0</v>
      </c>
      <c r="R170" s="48">
        <v>0</v>
      </c>
      <c r="S170" s="48">
        <v>0</v>
      </c>
      <c r="T170" s="48">
        <v>0</v>
      </c>
      <c r="U170" s="48">
        <v>20.564504688860815</v>
      </c>
    </row>
    <row r="171" spans="1:21">
      <c r="A171" s="8">
        <v>45413</v>
      </c>
      <c r="B171" s="48">
        <v>17.592500000000001</v>
      </c>
      <c r="C171" s="48">
        <v>0</v>
      </c>
      <c r="D171" s="48">
        <v>0</v>
      </c>
      <c r="E171" s="48">
        <v>0</v>
      </c>
      <c r="F171" s="48">
        <v>0</v>
      </c>
      <c r="G171" s="48">
        <v>0</v>
      </c>
      <c r="H171" s="48">
        <v>0</v>
      </c>
      <c r="I171" s="48">
        <v>0</v>
      </c>
      <c r="J171" s="48">
        <v>0</v>
      </c>
      <c r="K171" s="48">
        <v>0</v>
      </c>
      <c r="L171" s="48">
        <v>0</v>
      </c>
      <c r="M171" s="48">
        <v>0</v>
      </c>
      <c r="N171" s="48">
        <v>0</v>
      </c>
      <c r="O171" s="48">
        <v>0</v>
      </c>
      <c r="P171" s="48">
        <v>0</v>
      </c>
      <c r="Q171" s="48">
        <v>0</v>
      </c>
      <c r="R171" s="48">
        <v>0</v>
      </c>
      <c r="S171" s="48">
        <v>0</v>
      </c>
      <c r="T171" s="48">
        <v>0</v>
      </c>
      <c r="U171" s="48">
        <v>17.592448192082355</v>
      </c>
    </row>
    <row r="172" spans="1:21">
      <c r="A172" s="8">
        <v>45444</v>
      </c>
      <c r="B172" s="48">
        <v>18.761199999999999</v>
      </c>
      <c r="C172" s="48">
        <v>0</v>
      </c>
      <c r="D172" s="48">
        <v>0</v>
      </c>
      <c r="E172" s="48">
        <v>0</v>
      </c>
      <c r="F172" s="48">
        <v>0</v>
      </c>
      <c r="G172" s="48">
        <v>0</v>
      </c>
      <c r="H172" s="48">
        <v>0</v>
      </c>
      <c r="I172" s="48">
        <v>0</v>
      </c>
      <c r="J172" s="48">
        <v>0</v>
      </c>
      <c r="K172" s="48">
        <v>0</v>
      </c>
      <c r="L172" s="48">
        <v>0</v>
      </c>
      <c r="M172" s="48">
        <v>0</v>
      </c>
      <c r="N172" s="48">
        <v>0</v>
      </c>
      <c r="O172" s="48">
        <v>0</v>
      </c>
      <c r="P172" s="48">
        <v>0</v>
      </c>
      <c r="Q172" s="48">
        <v>0</v>
      </c>
      <c r="R172" s="48">
        <v>0</v>
      </c>
      <c r="S172" s="48">
        <v>0</v>
      </c>
      <c r="T172" s="48">
        <v>0</v>
      </c>
      <c r="U172" s="48">
        <v>18.761234231085009</v>
      </c>
    </row>
    <row r="173" spans="1:21">
      <c r="A173" s="8">
        <v>45474</v>
      </c>
      <c r="B173" s="48">
        <v>19.695499999999999</v>
      </c>
      <c r="C173" s="48">
        <v>0</v>
      </c>
      <c r="D173" s="48">
        <v>0</v>
      </c>
      <c r="E173" s="48">
        <v>0</v>
      </c>
      <c r="F173" s="48">
        <v>0</v>
      </c>
      <c r="G173" s="48">
        <v>0</v>
      </c>
      <c r="H173" s="48">
        <v>0</v>
      </c>
      <c r="I173" s="48">
        <v>0</v>
      </c>
      <c r="J173" s="48">
        <v>0</v>
      </c>
      <c r="K173" s="48">
        <v>0</v>
      </c>
      <c r="L173" s="48">
        <v>0</v>
      </c>
      <c r="M173" s="48">
        <v>0</v>
      </c>
      <c r="N173" s="48">
        <v>0</v>
      </c>
      <c r="O173" s="48">
        <v>0</v>
      </c>
      <c r="P173" s="48">
        <v>0</v>
      </c>
      <c r="Q173" s="48">
        <v>0</v>
      </c>
      <c r="R173" s="48">
        <v>0</v>
      </c>
      <c r="S173" s="48">
        <v>0</v>
      </c>
      <c r="T173" s="48">
        <v>0</v>
      </c>
      <c r="U173" s="48">
        <v>19.695500838935285</v>
      </c>
    </row>
    <row r="174" spans="1:21">
      <c r="A174" s="8">
        <v>45505</v>
      </c>
      <c r="B174" s="48">
        <v>16.132999999999999</v>
      </c>
      <c r="C174" s="48">
        <v>0</v>
      </c>
      <c r="D174" s="48">
        <v>0</v>
      </c>
      <c r="E174" s="48">
        <v>0</v>
      </c>
      <c r="F174" s="48">
        <v>0</v>
      </c>
      <c r="G174" s="48">
        <v>0</v>
      </c>
      <c r="H174" s="48">
        <v>0</v>
      </c>
      <c r="I174" s="48">
        <v>0</v>
      </c>
      <c r="J174" s="48">
        <v>0</v>
      </c>
      <c r="K174" s="48">
        <v>0</v>
      </c>
      <c r="L174" s="48">
        <v>0</v>
      </c>
      <c r="M174" s="48">
        <v>0</v>
      </c>
      <c r="N174" s="48">
        <v>0</v>
      </c>
      <c r="O174" s="48">
        <v>0</v>
      </c>
      <c r="P174" s="48">
        <v>0</v>
      </c>
      <c r="Q174" s="48">
        <v>0</v>
      </c>
      <c r="R174" s="48">
        <v>0</v>
      </c>
      <c r="S174" s="48">
        <v>0</v>
      </c>
      <c r="T174" s="48">
        <v>0</v>
      </c>
      <c r="U174" s="48">
        <v>16.133019792225184</v>
      </c>
    </row>
    <row r="175" spans="1:21">
      <c r="A175" s="8">
        <v>45536</v>
      </c>
      <c r="B175" s="48">
        <v>17.323599999999999</v>
      </c>
      <c r="C175" s="48">
        <v>0</v>
      </c>
      <c r="D175" s="48">
        <v>0</v>
      </c>
      <c r="E175" s="48">
        <v>0</v>
      </c>
      <c r="F175" s="48">
        <v>0</v>
      </c>
      <c r="G175" s="48">
        <v>0</v>
      </c>
      <c r="H175" s="48">
        <v>0</v>
      </c>
      <c r="I175" s="48">
        <v>0</v>
      </c>
      <c r="J175" s="48">
        <v>0</v>
      </c>
      <c r="K175" s="48">
        <v>0</v>
      </c>
      <c r="L175" s="48">
        <v>0</v>
      </c>
      <c r="M175" s="48">
        <v>0</v>
      </c>
      <c r="N175" s="48">
        <v>0</v>
      </c>
      <c r="O175" s="48">
        <v>0</v>
      </c>
      <c r="P175" s="48">
        <v>0</v>
      </c>
      <c r="Q175" s="48">
        <v>0</v>
      </c>
      <c r="R175" s="48">
        <v>0</v>
      </c>
      <c r="S175" s="48">
        <v>0</v>
      </c>
      <c r="T175" s="48">
        <v>0</v>
      </c>
      <c r="U175" s="48">
        <v>17.323581136342014</v>
      </c>
    </row>
    <row r="176" spans="1:21">
      <c r="A176" s="8">
        <v>45566</v>
      </c>
      <c r="B176" s="48">
        <v>18.403600000000001</v>
      </c>
      <c r="C176" s="48">
        <v>0</v>
      </c>
      <c r="D176" s="48">
        <v>0</v>
      </c>
      <c r="E176" s="48">
        <v>0</v>
      </c>
      <c r="F176" s="48">
        <v>0</v>
      </c>
      <c r="G176" s="48">
        <v>0</v>
      </c>
      <c r="H176" s="48">
        <v>0</v>
      </c>
      <c r="I176" s="48">
        <v>0</v>
      </c>
      <c r="J176" s="48">
        <v>0</v>
      </c>
      <c r="K176" s="48">
        <v>0</v>
      </c>
      <c r="L176" s="48">
        <v>0</v>
      </c>
      <c r="M176" s="48">
        <v>0</v>
      </c>
      <c r="N176" s="48">
        <v>0</v>
      </c>
      <c r="O176" s="48">
        <v>0</v>
      </c>
      <c r="P176" s="48">
        <v>0</v>
      </c>
      <c r="Q176" s="48">
        <v>0</v>
      </c>
      <c r="R176" s="48">
        <v>0</v>
      </c>
      <c r="S176" s="48">
        <v>0</v>
      </c>
      <c r="T176" s="48">
        <v>0</v>
      </c>
      <c r="U176" s="48">
        <v>18.403572072547966</v>
      </c>
    </row>
    <row r="177" spans="1:21">
      <c r="A177" s="8">
        <v>45597</v>
      </c>
      <c r="B177" s="48">
        <v>16.4191</v>
      </c>
      <c r="C177" s="48">
        <v>0</v>
      </c>
      <c r="D177" s="48">
        <v>0</v>
      </c>
      <c r="E177" s="48">
        <v>0</v>
      </c>
      <c r="F177" s="48">
        <v>0</v>
      </c>
      <c r="G177" s="48">
        <v>0</v>
      </c>
      <c r="H177" s="48">
        <v>0</v>
      </c>
      <c r="I177" s="48">
        <v>0</v>
      </c>
      <c r="J177" s="48">
        <v>0</v>
      </c>
      <c r="K177" s="48"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48">
        <v>0</v>
      </c>
      <c r="S177" s="48">
        <v>0</v>
      </c>
      <c r="T177" s="48">
        <v>0</v>
      </c>
      <c r="U177" s="48">
        <v>16.419088520892434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7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8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131</v>
      </c>
      <c r="B1" s="10"/>
    </row>
    <row r="2" spans="1:39" ht="5.25" customHeight="1"/>
    <row r="3" spans="1:39" ht="27.75" customHeight="1">
      <c r="A3" s="251" t="s">
        <v>109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</row>
    <row r="4" spans="1:39" ht="12.75" customHeight="1">
      <c r="A4" s="12" t="s">
        <v>130</v>
      </c>
    </row>
    <row r="5" spans="1:39" ht="12.75" customHeight="1">
      <c r="A5" s="26" t="s">
        <v>53</v>
      </c>
    </row>
    <row r="6" spans="1:39" s="33" customFormat="1" ht="15.75" customHeight="1">
      <c r="A6" s="217" t="s">
        <v>0</v>
      </c>
      <c r="B6" s="208" t="s">
        <v>1</v>
      </c>
      <c r="C6" s="208" t="s">
        <v>61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08" t="s">
        <v>4</v>
      </c>
      <c r="V6" s="197" t="s">
        <v>2</v>
      </c>
      <c r="W6" s="197"/>
      <c r="X6" s="197"/>
      <c r="Y6" s="197"/>
      <c r="Z6" s="197"/>
      <c r="AA6" s="197" t="s">
        <v>3</v>
      </c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226" t="s">
        <v>60</v>
      </c>
    </row>
    <row r="7" spans="1:39" s="33" customFormat="1" ht="12.75" customHeight="1">
      <c r="A7" s="217"/>
      <c r="B7" s="208"/>
      <c r="C7" s="208"/>
      <c r="D7" s="245" t="s">
        <v>69</v>
      </c>
      <c r="E7" s="245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08"/>
      <c r="V7" s="245" t="s">
        <v>69</v>
      </c>
      <c r="W7" s="245" t="s">
        <v>6</v>
      </c>
      <c r="X7" s="197" t="s">
        <v>7</v>
      </c>
      <c r="Y7" s="198"/>
      <c r="Z7" s="198"/>
      <c r="AA7" s="197" t="s">
        <v>8</v>
      </c>
      <c r="AB7" s="197"/>
      <c r="AC7" s="197"/>
      <c r="AD7" s="198"/>
      <c r="AE7" s="198"/>
      <c r="AF7" s="198"/>
      <c r="AG7" s="197" t="s">
        <v>9</v>
      </c>
      <c r="AH7" s="197"/>
      <c r="AI7" s="197"/>
      <c r="AJ7" s="198"/>
      <c r="AK7" s="198"/>
      <c r="AL7" s="198"/>
      <c r="AM7" s="249"/>
    </row>
    <row r="8" spans="1:39" ht="77.25" customHeight="1">
      <c r="A8" s="217"/>
      <c r="B8" s="208"/>
      <c r="C8" s="208"/>
      <c r="D8" s="245"/>
      <c r="E8" s="245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08"/>
      <c r="V8" s="245"/>
      <c r="W8" s="245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69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69</v>
      </c>
      <c r="AI8" s="21" t="s">
        <v>6</v>
      </c>
      <c r="AJ8" s="21" t="s">
        <v>10</v>
      </c>
      <c r="AK8" s="21" t="s">
        <v>11</v>
      </c>
      <c r="AL8" s="21" t="s">
        <v>12</v>
      </c>
      <c r="AM8" s="250"/>
    </row>
    <row r="9" spans="1:39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8"/>
      <c r="V9" s="123"/>
      <c r="W9" s="123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25"/>
    </row>
    <row r="10" spans="1:39" ht="12.75" customHeight="1" collapsed="1">
      <c r="A10" s="31">
        <v>1</v>
      </c>
      <c r="B10" s="32">
        <v>2</v>
      </c>
      <c r="C10" s="31">
        <v>3</v>
      </c>
      <c r="D10" s="32">
        <v>4</v>
      </c>
      <c r="E10" s="31">
        <v>5</v>
      </c>
      <c r="F10" s="32">
        <v>6</v>
      </c>
      <c r="G10" s="31">
        <v>7</v>
      </c>
      <c r="H10" s="32">
        <v>8</v>
      </c>
      <c r="I10" s="31">
        <v>9</v>
      </c>
      <c r="J10" s="32">
        <v>10</v>
      </c>
      <c r="K10" s="31">
        <v>11</v>
      </c>
      <c r="L10" s="32">
        <v>12</v>
      </c>
      <c r="M10" s="31">
        <v>13</v>
      </c>
      <c r="N10" s="32">
        <v>14</v>
      </c>
      <c r="O10" s="31">
        <v>15</v>
      </c>
      <c r="P10" s="32">
        <v>16</v>
      </c>
      <c r="Q10" s="31">
        <v>17</v>
      </c>
      <c r="R10" s="32">
        <v>18</v>
      </c>
      <c r="S10" s="31">
        <v>19</v>
      </c>
      <c r="T10" s="32">
        <v>20</v>
      </c>
      <c r="U10" s="31">
        <v>21</v>
      </c>
      <c r="V10" s="32">
        <v>22</v>
      </c>
      <c r="W10" s="31">
        <v>23</v>
      </c>
      <c r="X10" s="32">
        <v>24</v>
      </c>
      <c r="Y10" s="31">
        <v>25</v>
      </c>
      <c r="Z10" s="32">
        <v>26</v>
      </c>
      <c r="AA10" s="31">
        <v>27</v>
      </c>
      <c r="AB10" s="32">
        <v>28</v>
      </c>
      <c r="AC10" s="31">
        <v>29</v>
      </c>
      <c r="AD10" s="32">
        <v>30</v>
      </c>
      <c r="AE10" s="31">
        <v>31</v>
      </c>
      <c r="AF10" s="32">
        <v>32</v>
      </c>
      <c r="AG10" s="31">
        <v>33</v>
      </c>
      <c r="AH10" s="32">
        <v>34</v>
      </c>
      <c r="AI10" s="31">
        <v>35</v>
      </c>
      <c r="AJ10" s="32">
        <v>36</v>
      </c>
      <c r="AK10" s="31">
        <v>37</v>
      </c>
      <c r="AL10" s="32">
        <v>38</v>
      </c>
      <c r="AM10" s="31">
        <v>39</v>
      </c>
    </row>
    <row r="11" spans="1:39" hidden="1" outlineLevel="1">
      <c r="A11" s="8">
        <v>40544</v>
      </c>
      <c r="B11" s="48">
        <v>27.199300000000001</v>
      </c>
      <c r="C11" s="48">
        <v>28.417300000000001</v>
      </c>
      <c r="D11" s="48">
        <v>34.907200000000003</v>
      </c>
      <c r="E11" s="48">
        <v>17.6816</v>
      </c>
      <c r="F11" s="48">
        <v>14.9872</v>
      </c>
      <c r="G11" s="48">
        <v>18.687999999999999</v>
      </c>
      <c r="H11" s="48">
        <v>22.495999999999999</v>
      </c>
      <c r="I11" s="48">
        <v>28.448399999999999</v>
      </c>
      <c r="J11" s="48">
        <v>34.948599999999999</v>
      </c>
      <c r="K11" s="48">
        <v>17.704899999999999</v>
      </c>
      <c r="L11" s="48">
        <v>14.9872</v>
      </c>
      <c r="M11" s="48">
        <v>18.711300000000001</v>
      </c>
      <c r="N11" s="48">
        <v>22.682700000000001</v>
      </c>
      <c r="O11" s="48">
        <v>20.5276</v>
      </c>
      <c r="P11" s="48">
        <v>25.1967</v>
      </c>
      <c r="Q11" s="48">
        <v>10.818</v>
      </c>
      <c r="R11" s="48" t="s">
        <v>270</v>
      </c>
      <c r="S11" s="48">
        <v>10.6251</v>
      </c>
      <c r="T11" s="48">
        <v>10.945399999999999</v>
      </c>
      <c r="U11" s="48">
        <v>22.499700000000001</v>
      </c>
      <c r="V11" s="48">
        <v>0</v>
      </c>
      <c r="W11" s="48">
        <v>22.499700000000001</v>
      </c>
      <c r="X11" s="48">
        <v>0</v>
      </c>
      <c r="Y11" s="48">
        <v>26.485800000000001</v>
      </c>
      <c r="Z11" s="48">
        <v>20.545400000000001</v>
      </c>
      <c r="AA11" s="48">
        <v>22.592099999999999</v>
      </c>
      <c r="AB11" s="48">
        <v>0</v>
      </c>
      <c r="AC11" s="48">
        <v>22.592099999999999</v>
      </c>
      <c r="AD11" s="48">
        <v>0</v>
      </c>
      <c r="AE11" s="48">
        <v>26.485800000000001</v>
      </c>
      <c r="AF11" s="48">
        <v>20.6572</v>
      </c>
      <c r="AG11" s="48">
        <v>12.293900000000001</v>
      </c>
      <c r="AH11" s="48">
        <v>0</v>
      </c>
      <c r="AI11" s="48">
        <v>12.293900000000001</v>
      </c>
      <c r="AJ11" s="48" t="s">
        <v>270</v>
      </c>
      <c r="AK11" s="48">
        <v>0</v>
      </c>
      <c r="AL11" s="48">
        <v>12.293900000000001</v>
      </c>
      <c r="AM11" s="48">
        <v>18.979700000000001</v>
      </c>
    </row>
    <row r="12" spans="1:39" hidden="1" outlineLevel="1">
      <c r="A12" s="8">
        <v>40575</v>
      </c>
      <c r="B12" s="48">
        <v>25.819700000000001</v>
      </c>
      <c r="C12" s="48">
        <v>26.995000000000001</v>
      </c>
      <c r="D12" s="48">
        <v>35.4559</v>
      </c>
      <c r="E12" s="48">
        <v>17.4177</v>
      </c>
      <c r="F12" s="48">
        <v>16.016300000000001</v>
      </c>
      <c r="G12" s="48">
        <v>18.2089</v>
      </c>
      <c r="H12" s="48">
        <v>18.710899999999999</v>
      </c>
      <c r="I12" s="48">
        <v>27.698</v>
      </c>
      <c r="J12" s="48">
        <v>35.509500000000003</v>
      </c>
      <c r="K12" s="48">
        <v>17.854700000000001</v>
      </c>
      <c r="L12" s="48">
        <v>16.016300000000001</v>
      </c>
      <c r="M12" s="48">
        <v>18.245100000000001</v>
      </c>
      <c r="N12" s="48">
        <v>23.967099999999999</v>
      </c>
      <c r="O12" s="48">
        <v>13.9123</v>
      </c>
      <c r="P12" s="48">
        <v>19.9879</v>
      </c>
      <c r="Q12" s="48">
        <v>13.685700000000001</v>
      </c>
      <c r="R12" s="48" t="s">
        <v>270</v>
      </c>
      <c r="S12" s="48">
        <v>11.532400000000001</v>
      </c>
      <c r="T12" s="48">
        <v>13.7302</v>
      </c>
      <c r="U12" s="48">
        <v>3.0064000000000002</v>
      </c>
      <c r="V12" s="48">
        <v>0</v>
      </c>
      <c r="W12" s="48">
        <v>3.0064000000000002</v>
      </c>
      <c r="X12" s="48">
        <v>0</v>
      </c>
      <c r="Y12" s="48">
        <v>0</v>
      </c>
      <c r="Z12" s="48">
        <v>3.0064000000000002</v>
      </c>
      <c r="AA12" s="48">
        <v>14.988099999999999</v>
      </c>
      <c r="AB12" s="48">
        <v>0</v>
      </c>
      <c r="AC12" s="48">
        <v>14.988099999999999</v>
      </c>
      <c r="AD12" s="48">
        <v>0</v>
      </c>
      <c r="AE12" s="48">
        <v>0</v>
      </c>
      <c r="AF12" s="48">
        <v>14.988099999999999</v>
      </c>
      <c r="AG12" s="48">
        <v>0.23039999999999999</v>
      </c>
      <c r="AH12" s="48">
        <v>0</v>
      </c>
      <c r="AI12" s="48">
        <v>0.23039999999999999</v>
      </c>
      <c r="AJ12" s="48" t="s">
        <v>270</v>
      </c>
      <c r="AK12" s="48">
        <v>0</v>
      </c>
      <c r="AL12" s="48">
        <v>0.23039999999999999</v>
      </c>
      <c r="AM12" s="48">
        <v>19.282900000000001</v>
      </c>
    </row>
    <row r="13" spans="1:39" hidden="1" outlineLevel="1">
      <c r="A13" s="8">
        <v>40603</v>
      </c>
      <c r="B13" s="48">
        <v>28.6511</v>
      </c>
      <c r="C13" s="48">
        <v>30.716799999999999</v>
      </c>
      <c r="D13" s="48">
        <v>35.546999999999997</v>
      </c>
      <c r="E13" s="48">
        <v>22.316299999999998</v>
      </c>
      <c r="F13" s="48">
        <v>22.947500000000002</v>
      </c>
      <c r="G13" s="48">
        <v>24.075299999999999</v>
      </c>
      <c r="H13" s="48">
        <v>15.9389</v>
      </c>
      <c r="I13" s="48">
        <v>31.473400000000002</v>
      </c>
      <c r="J13" s="48">
        <v>35.719900000000003</v>
      </c>
      <c r="K13" s="48">
        <v>23.679400000000001</v>
      </c>
      <c r="L13" s="48">
        <v>22.947500000000002</v>
      </c>
      <c r="M13" s="48">
        <v>24.088899999999999</v>
      </c>
      <c r="N13" s="48">
        <v>23.568000000000001</v>
      </c>
      <c r="O13" s="48">
        <v>6.2388000000000003</v>
      </c>
      <c r="P13" s="48">
        <v>20.081499999999998</v>
      </c>
      <c r="Q13" s="48">
        <v>2.0059</v>
      </c>
      <c r="R13" s="48" t="s">
        <v>270</v>
      </c>
      <c r="S13" s="48">
        <v>11.269500000000001</v>
      </c>
      <c r="T13" s="48">
        <v>1.9212</v>
      </c>
      <c r="U13" s="48">
        <v>10.9534</v>
      </c>
      <c r="V13" s="48">
        <v>0</v>
      </c>
      <c r="W13" s="48">
        <v>10.9534</v>
      </c>
      <c r="X13" s="48">
        <v>0</v>
      </c>
      <c r="Y13" s="48">
        <v>17.177299999999999</v>
      </c>
      <c r="Z13" s="48">
        <v>10.944000000000001</v>
      </c>
      <c r="AA13" s="48">
        <v>16.471299999999999</v>
      </c>
      <c r="AB13" s="48">
        <v>0</v>
      </c>
      <c r="AC13" s="48">
        <v>16.471299999999999</v>
      </c>
      <c r="AD13" s="48">
        <v>0</v>
      </c>
      <c r="AE13" s="48">
        <v>28.1633</v>
      </c>
      <c r="AF13" s="48">
        <v>16.463100000000001</v>
      </c>
      <c r="AG13" s="48">
        <v>0.38890000000000002</v>
      </c>
      <c r="AH13" s="48">
        <v>0</v>
      </c>
      <c r="AI13" s="48">
        <v>0.38890000000000002</v>
      </c>
      <c r="AJ13" s="48" t="s">
        <v>270</v>
      </c>
      <c r="AK13" s="48">
        <v>12.2445</v>
      </c>
      <c r="AL13" s="48">
        <v>0.35310000000000002</v>
      </c>
      <c r="AM13" s="48">
        <v>20.660900000000002</v>
      </c>
    </row>
    <row r="14" spans="1:39" hidden="1" outlineLevel="1">
      <c r="A14" s="8">
        <v>40634</v>
      </c>
      <c r="B14" s="48">
        <v>31.022200000000002</v>
      </c>
      <c r="C14" s="48">
        <v>32.251899999999999</v>
      </c>
      <c r="D14" s="48">
        <v>35.779699999999998</v>
      </c>
      <c r="E14" s="48">
        <v>22.834399999999999</v>
      </c>
      <c r="F14" s="48">
        <v>23.807300000000001</v>
      </c>
      <c r="G14" s="48">
        <v>22.572500000000002</v>
      </c>
      <c r="H14" s="48">
        <v>22.276199999999999</v>
      </c>
      <c r="I14" s="48">
        <v>32.471600000000002</v>
      </c>
      <c r="J14" s="48">
        <v>35.825600000000001</v>
      </c>
      <c r="K14" s="48">
        <v>23.230699999999999</v>
      </c>
      <c r="L14" s="48">
        <v>24.013400000000001</v>
      </c>
      <c r="M14" s="48">
        <v>22.619800000000001</v>
      </c>
      <c r="N14" s="48">
        <v>24.340299999999999</v>
      </c>
      <c r="O14" s="48">
        <v>13.1478</v>
      </c>
      <c r="P14" s="48">
        <v>20.090299999999999</v>
      </c>
      <c r="Q14" s="48">
        <v>11.5548</v>
      </c>
      <c r="R14" s="48">
        <v>7.2601000000000004</v>
      </c>
      <c r="S14" s="48">
        <v>11.515700000000001</v>
      </c>
      <c r="T14" s="48">
        <v>12.0289</v>
      </c>
      <c r="U14" s="48">
        <v>15.969200000000001</v>
      </c>
      <c r="V14" s="48">
        <v>0</v>
      </c>
      <c r="W14" s="48">
        <v>15.969200000000001</v>
      </c>
      <c r="X14" s="48">
        <v>0</v>
      </c>
      <c r="Y14" s="48">
        <v>18.958600000000001</v>
      </c>
      <c r="Z14" s="48">
        <v>14.8681</v>
      </c>
      <c r="AA14" s="48">
        <v>16.340800000000002</v>
      </c>
      <c r="AB14" s="48">
        <v>0</v>
      </c>
      <c r="AC14" s="48">
        <v>16.340800000000002</v>
      </c>
      <c r="AD14" s="48">
        <v>0</v>
      </c>
      <c r="AE14" s="48">
        <v>18.958600000000001</v>
      </c>
      <c r="AF14" s="48">
        <v>15.3218</v>
      </c>
      <c r="AG14" s="48">
        <v>6.8776999999999999</v>
      </c>
      <c r="AH14" s="48">
        <v>0</v>
      </c>
      <c r="AI14" s="48">
        <v>6.8776999999999999</v>
      </c>
      <c r="AJ14" s="48">
        <v>0</v>
      </c>
      <c r="AK14" s="48">
        <v>0</v>
      </c>
      <c r="AL14" s="48">
        <v>6.8776999999999999</v>
      </c>
      <c r="AM14" s="48">
        <v>21.940100000000001</v>
      </c>
    </row>
    <row r="15" spans="1:39" hidden="1" outlineLevel="1">
      <c r="A15" s="8">
        <v>40664</v>
      </c>
      <c r="B15" s="48">
        <v>31.642399999999999</v>
      </c>
      <c r="C15" s="48">
        <v>32.696300000000001</v>
      </c>
      <c r="D15" s="48">
        <v>35.738</v>
      </c>
      <c r="E15" s="48">
        <v>23.5672</v>
      </c>
      <c r="F15" s="48">
        <v>21.011700000000001</v>
      </c>
      <c r="G15" s="48">
        <v>25.617999999999999</v>
      </c>
      <c r="H15" s="48">
        <v>23.152999999999999</v>
      </c>
      <c r="I15" s="48">
        <v>32.725700000000003</v>
      </c>
      <c r="J15" s="48">
        <v>35.759799999999998</v>
      </c>
      <c r="K15" s="48">
        <v>23.602599999999999</v>
      </c>
      <c r="L15" s="48">
        <v>21.011700000000001</v>
      </c>
      <c r="M15" s="48">
        <v>25.668500000000002</v>
      </c>
      <c r="N15" s="48">
        <v>23.233899999999998</v>
      </c>
      <c r="O15" s="48">
        <v>16.916599999999999</v>
      </c>
      <c r="P15" s="48">
        <v>20.177199999999999</v>
      </c>
      <c r="Q15" s="48">
        <v>12.704000000000001</v>
      </c>
      <c r="R15" s="48" t="s">
        <v>270</v>
      </c>
      <c r="S15" s="48">
        <v>12.240600000000001</v>
      </c>
      <c r="T15" s="48">
        <v>13.254300000000001</v>
      </c>
      <c r="U15" s="48">
        <v>16.7012</v>
      </c>
      <c r="V15" s="48">
        <v>0</v>
      </c>
      <c r="W15" s="48">
        <v>16.7012</v>
      </c>
      <c r="X15" s="48">
        <v>0</v>
      </c>
      <c r="Y15" s="48">
        <v>0</v>
      </c>
      <c r="Z15" s="48">
        <v>16.7012</v>
      </c>
      <c r="AA15" s="48">
        <v>17.047799999999999</v>
      </c>
      <c r="AB15" s="48">
        <v>0</v>
      </c>
      <c r="AC15" s="48">
        <v>17.047799999999999</v>
      </c>
      <c r="AD15" s="48">
        <v>0</v>
      </c>
      <c r="AE15" s="48">
        <v>0</v>
      </c>
      <c r="AF15" s="48">
        <v>17.047799999999999</v>
      </c>
      <c r="AG15" s="48">
        <v>12.736499999999999</v>
      </c>
      <c r="AH15" s="48">
        <v>0</v>
      </c>
      <c r="AI15" s="48">
        <v>12.736499999999999</v>
      </c>
      <c r="AJ15" s="48" t="s">
        <v>270</v>
      </c>
      <c r="AK15" s="48">
        <v>0</v>
      </c>
      <c r="AL15" s="48">
        <v>12.736499999999999</v>
      </c>
      <c r="AM15" s="48">
        <v>21.454000000000001</v>
      </c>
    </row>
    <row r="16" spans="1:39" hidden="1" outlineLevel="1">
      <c r="A16" s="8">
        <v>40695</v>
      </c>
      <c r="B16" s="48">
        <v>31.4054</v>
      </c>
      <c r="C16" s="48">
        <v>32.7117</v>
      </c>
      <c r="D16" s="48">
        <v>35.659500000000001</v>
      </c>
      <c r="E16" s="48">
        <v>24.377700000000001</v>
      </c>
      <c r="F16" s="48">
        <v>24.243300000000001</v>
      </c>
      <c r="G16" s="48">
        <v>24.586300000000001</v>
      </c>
      <c r="H16" s="48">
        <v>23.9709</v>
      </c>
      <c r="I16" s="48">
        <v>32.7303</v>
      </c>
      <c r="J16" s="48">
        <v>35.669199999999996</v>
      </c>
      <c r="K16" s="48">
        <v>24.405999999999999</v>
      </c>
      <c r="L16" s="48">
        <v>24.243600000000001</v>
      </c>
      <c r="M16" s="48">
        <v>24.615100000000002</v>
      </c>
      <c r="N16" s="48">
        <v>24.025500000000001</v>
      </c>
      <c r="O16" s="48">
        <v>16.041599999999999</v>
      </c>
      <c r="P16" s="48">
        <v>20.235099999999999</v>
      </c>
      <c r="Q16" s="48">
        <v>13.0566</v>
      </c>
      <c r="R16" s="48">
        <v>10</v>
      </c>
      <c r="S16" s="48">
        <v>13.269600000000001</v>
      </c>
      <c r="T16" s="48">
        <v>12.778600000000001</v>
      </c>
      <c r="U16" s="48">
        <v>17.245699999999999</v>
      </c>
      <c r="V16" s="48">
        <v>0</v>
      </c>
      <c r="W16" s="48">
        <v>17.245699999999999</v>
      </c>
      <c r="X16" s="48">
        <v>0</v>
      </c>
      <c r="Y16" s="48">
        <v>20.04</v>
      </c>
      <c r="Z16" s="48">
        <v>17.244299999999999</v>
      </c>
      <c r="AA16" s="48">
        <v>17.292000000000002</v>
      </c>
      <c r="AB16" s="48">
        <v>0</v>
      </c>
      <c r="AC16" s="48">
        <v>17.292000000000002</v>
      </c>
      <c r="AD16" s="48">
        <v>0</v>
      </c>
      <c r="AE16" s="48">
        <v>20.04</v>
      </c>
      <c r="AF16" s="48">
        <v>17.290700000000001</v>
      </c>
      <c r="AG16" s="48">
        <v>12.4239</v>
      </c>
      <c r="AH16" s="48">
        <v>0</v>
      </c>
      <c r="AI16" s="48">
        <v>12.4239</v>
      </c>
      <c r="AJ16" s="48">
        <v>0</v>
      </c>
      <c r="AK16" s="48">
        <v>0</v>
      </c>
      <c r="AL16" s="48">
        <v>12.4239</v>
      </c>
      <c r="AM16" s="48">
        <v>20.902200000000001</v>
      </c>
    </row>
    <row r="17" spans="1:39" hidden="1" outlineLevel="1">
      <c r="A17" s="8">
        <v>40725</v>
      </c>
      <c r="B17" s="48">
        <v>29.744499999999999</v>
      </c>
      <c r="C17" s="48">
        <v>31.622699999999998</v>
      </c>
      <c r="D17" s="48">
        <v>35.712000000000003</v>
      </c>
      <c r="E17" s="48">
        <v>23.396799999999999</v>
      </c>
      <c r="F17" s="48">
        <v>21.544499999999999</v>
      </c>
      <c r="G17" s="48">
        <v>24.207899999999999</v>
      </c>
      <c r="H17" s="48">
        <v>23.178000000000001</v>
      </c>
      <c r="I17" s="48">
        <v>31.648099999999999</v>
      </c>
      <c r="J17" s="48">
        <v>35.725299999999997</v>
      </c>
      <c r="K17" s="48">
        <v>23.428000000000001</v>
      </c>
      <c r="L17" s="48">
        <v>21.544599999999999</v>
      </c>
      <c r="M17" s="48">
        <v>24.229199999999999</v>
      </c>
      <c r="N17" s="48">
        <v>23.2927</v>
      </c>
      <c r="O17" s="48">
        <v>16.255199999999999</v>
      </c>
      <c r="P17" s="48">
        <v>21.009399999999999</v>
      </c>
      <c r="Q17" s="48">
        <v>13.508699999999999</v>
      </c>
      <c r="R17" s="48">
        <v>10</v>
      </c>
      <c r="S17" s="48">
        <v>13.6227</v>
      </c>
      <c r="T17" s="48">
        <v>13.443</v>
      </c>
      <c r="U17" s="48">
        <v>15.721500000000001</v>
      </c>
      <c r="V17" s="48">
        <v>0</v>
      </c>
      <c r="W17" s="48">
        <v>15.721500000000001</v>
      </c>
      <c r="X17" s="48">
        <v>0</v>
      </c>
      <c r="Y17" s="48">
        <v>16.0444</v>
      </c>
      <c r="Z17" s="48">
        <v>14.7163</v>
      </c>
      <c r="AA17" s="48">
        <v>15.9216</v>
      </c>
      <c r="AB17" s="48">
        <v>0</v>
      </c>
      <c r="AC17" s="48">
        <v>15.9216</v>
      </c>
      <c r="AD17" s="48">
        <v>0</v>
      </c>
      <c r="AE17" s="48">
        <v>16.044599999999999</v>
      </c>
      <c r="AF17" s="48">
        <v>15.417899999999999</v>
      </c>
      <c r="AG17" s="48">
        <v>12.4917</v>
      </c>
      <c r="AH17" s="48">
        <v>0</v>
      </c>
      <c r="AI17" s="48">
        <v>12.4917</v>
      </c>
      <c r="AJ17" s="48">
        <v>0</v>
      </c>
      <c r="AK17" s="48">
        <v>14.04</v>
      </c>
      <c r="AL17" s="48">
        <v>12.4892</v>
      </c>
      <c r="AM17" s="48">
        <v>21.758800000000001</v>
      </c>
    </row>
    <row r="18" spans="1:39" hidden="1" outlineLevel="1">
      <c r="A18" s="8">
        <v>40756</v>
      </c>
      <c r="B18" s="48">
        <v>28.157</v>
      </c>
      <c r="C18" s="48">
        <v>30.290099999999999</v>
      </c>
      <c r="D18" s="48">
        <v>35.666899999999998</v>
      </c>
      <c r="E18" s="48">
        <v>23.5228</v>
      </c>
      <c r="F18" s="48">
        <v>20.668900000000001</v>
      </c>
      <c r="G18" s="48">
        <v>25.521000000000001</v>
      </c>
      <c r="H18" s="48">
        <v>23.0732</v>
      </c>
      <c r="I18" s="48">
        <v>30.346</v>
      </c>
      <c r="J18" s="48">
        <v>35.702800000000003</v>
      </c>
      <c r="K18" s="48">
        <v>23.583400000000001</v>
      </c>
      <c r="L18" s="48">
        <v>20.669</v>
      </c>
      <c r="M18" s="48">
        <v>25.551400000000001</v>
      </c>
      <c r="N18" s="48">
        <v>23.285299999999999</v>
      </c>
      <c r="O18" s="48">
        <v>15.137499999999999</v>
      </c>
      <c r="P18" s="48">
        <v>20.3964</v>
      </c>
      <c r="Q18" s="48">
        <v>12.232799999999999</v>
      </c>
      <c r="R18" s="48">
        <v>10</v>
      </c>
      <c r="S18" s="48">
        <v>12.3855</v>
      </c>
      <c r="T18" s="48">
        <v>12.194100000000001</v>
      </c>
      <c r="U18" s="48">
        <v>16.1752</v>
      </c>
      <c r="V18" s="48">
        <v>0</v>
      </c>
      <c r="W18" s="48">
        <v>16.1752</v>
      </c>
      <c r="X18" s="48">
        <v>0</v>
      </c>
      <c r="Y18" s="48">
        <v>15.5</v>
      </c>
      <c r="Z18" s="48">
        <v>16.1995</v>
      </c>
      <c r="AA18" s="48">
        <v>16.194199999999999</v>
      </c>
      <c r="AB18" s="48">
        <v>0</v>
      </c>
      <c r="AC18" s="48">
        <v>16.194199999999999</v>
      </c>
      <c r="AD18" s="48">
        <v>0</v>
      </c>
      <c r="AE18" s="48">
        <v>15.5</v>
      </c>
      <c r="AF18" s="48">
        <v>16.2193</v>
      </c>
      <c r="AG18" s="48">
        <v>12.9026</v>
      </c>
      <c r="AH18" s="48">
        <v>0</v>
      </c>
      <c r="AI18" s="48">
        <v>12.9026</v>
      </c>
      <c r="AJ18" s="48">
        <v>0</v>
      </c>
      <c r="AK18" s="48">
        <v>0</v>
      </c>
      <c r="AL18" s="48">
        <v>12.9026</v>
      </c>
      <c r="AM18" s="48">
        <v>20.4299</v>
      </c>
    </row>
    <row r="19" spans="1:39" hidden="1" outlineLevel="1">
      <c r="A19" s="8">
        <v>40787</v>
      </c>
      <c r="B19" s="48">
        <v>26.303899999999999</v>
      </c>
      <c r="C19" s="48">
        <v>28.044799999999999</v>
      </c>
      <c r="D19" s="48">
        <v>35.334000000000003</v>
      </c>
      <c r="E19" s="48">
        <v>23.279399999999999</v>
      </c>
      <c r="F19" s="48">
        <v>23.331099999999999</v>
      </c>
      <c r="G19" s="48">
        <v>25.2042</v>
      </c>
      <c r="H19" s="48">
        <v>19.682400000000001</v>
      </c>
      <c r="I19" s="48">
        <v>29.098600000000001</v>
      </c>
      <c r="J19" s="48">
        <v>35.373699999999999</v>
      </c>
      <c r="K19" s="48">
        <v>24.561499999999999</v>
      </c>
      <c r="L19" s="48">
        <v>23.331199999999999</v>
      </c>
      <c r="M19" s="48">
        <v>26.227599999999999</v>
      </c>
      <c r="N19" s="48">
        <v>22.088999999999999</v>
      </c>
      <c r="O19" s="48">
        <v>11.6569</v>
      </c>
      <c r="P19" s="48">
        <v>20.3614</v>
      </c>
      <c r="Q19" s="48">
        <v>11.503500000000001</v>
      </c>
      <c r="R19" s="48">
        <v>10</v>
      </c>
      <c r="S19" s="48">
        <v>12.337199999999999</v>
      </c>
      <c r="T19" s="48">
        <v>10.9793</v>
      </c>
      <c r="U19" s="48">
        <v>15.350099999999999</v>
      </c>
      <c r="V19" s="48">
        <v>0</v>
      </c>
      <c r="W19" s="48">
        <v>15.350099999999999</v>
      </c>
      <c r="X19" s="48">
        <v>0</v>
      </c>
      <c r="Y19" s="48">
        <v>16.489999999999998</v>
      </c>
      <c r="Z19" s="48">
        <v>15.330500000000001</v>
      </c>
      <c r="AA19" s="48">
        <v>15.36</v>
      </c>
      <c r="AB19" s="48">
        <v>0</v>
      </c>
      <c r="AC19" s="48">
        <v>15.36</v>
      </c>
      <c r="AD19" s="48">
        <v>0</v>
      </c>
      <c r="AE19" s="48">
        <v>16.489999999999998</v>
      </c>
      <c r="AF19" s="48">
        <v>15.3405</v>
      </c>
      <c r="AG19" s="48">
        <v>13.6686</v>
      </c>
      <c r="AH19" s="48">
        <v>0</v>
      </c>
      <c r="AI19" s="48">
        <v>13.6686</v>
      </c>
      <c r="AJ19" s="48">
        <v>0</v>
      </c>
      <c r="AK19" s="48">
        <v>0</v>
      </c>
      <c r="AL19" s="48">
        <v>13.6686</v>
      </c>
      <c r="AM19" s="48">
        <v>20.668700000000001</v>
      </c>
    </row>
    <row r="20" spans="1:39" hidden="1" outlineLevel="1">
      <c r="A20" s="8">
        <v>40817</v>
      </c>
      <c r="B20" s="48">
        <v>24.380099999999999</v>
      </c>
      <c r="C20" s="48">
        <v>25.750499999999999</v>
      </c>
      <c r="D20" s="48">
        <v>35.478999999999999</v>
      </c>
      <c r="E20" s="48">
        <v>19.991399999999999</v>
      </c>
      <c r="F20" s="48">
        <v>14.433199999999999</v>
      </c>
      <c r="G20" s="48">
        <v>26.296500000000002</v>
      </c>
      <c r="H20" s="48">
        <v>23.845099999999999</v>
      </c>
      <c r="I20" s="48">
        <v>30.067900000000002</v>
      </c>
      <c r="J20" s="48">
        <v>35.520400000000002</v>
      </c>
      <c r="K20" s="48">
        <v>25.206299999999999</v>
      </c>
      <c r="L20" s="48">
        <v>24.0885</v>
      </c>
      <c r="M20" s="48">
        <v>26.344000000000001</v>
      </c>
      <c r="N20" s="48">
        <v>23.917200000000001</v>
      </c>
      <c r="O20" s="48">
        <v>9.8191000000000006</v>
      </c>
      <c r="P20" s="48">
        <v>20.105399999999999</v>
      </c>
      <c r="Q20" s="48">
        <v>9.7706999999999997</v>
      </c>
      <c r="R20" s="48">
        <v>9.75</v>
      </c>
      <c r="S20" s="48">
        <v>14.0875</v>
      </c>
      <c r="T20" s="48">
        <v>11.123799999999999</v>
      </c>
      <c r="U20" s="48">
        <v>14.9215</v>
      </c>
      <c r="V20" s="48">
        <v>0</v>
      </c>
      <c r="W20" s="48">
        <v>14.9215</v>
      </c>
      <c r="X20" s="48">
        <v>0</v>
      </c>
      <c r="Y20" s="48">
        <v>16.135899999999999</v>
      </c>
      <c r="Z20" s="48">
        <v>14.895099999999999</v>
      </c>
      <c r="AA20" s="48">
        <v>15.989699999999999</v>
      </c>
      <c r="AB20" s="48">
        <v>0</v>
      </c>
      <c r="AC20" s="48">
        <v>15.989699999999999</v>
      </c>
      <c r="AD20" s="48">
        <v>0</v>
      </c>
      <c r="AE20" s="48">
        <v>16.135899999999999</v>
      </c>
      <c r="AF20" s="48">
        <v>15.9855</v>
      </c>
      <c r="AG20" s="48">
        <v>11.407999999999999</v>
      </c>
      <c r="AH20" s="48">
        <v>0</v>
      </c>
      <c r="AI20" s="48">
        <v>11.407999999999999</v>
      </c>
      <c r="AJ20" s="48">
        <v>0</v>
      </c>
      <c r="AK20" s="48">
        <v>0</v>
      </c>
      <c r="AL20" s="48">
        <v>11.407999999999999</v>
      </c>
      <c r="AM20" s="48">
        <v>20.944400000000002</v>
      </c>
    </row>
    <row r="21" spans="1:39" hidden="1" outlineLevel="1">
      <c r="A21" s="8">
        <v>40848</v>
      </c>
      <c r="B21" s="48">
        <v>25.235700000000001</v>
      </c>
      <c r="C21" s="48">
        <v>26.505600000000001</v>
      </c>
      <c r="D21" s="48">
        <v>35.266500000000001</v>
      </c>
      <c r="E21" s="48">
        <v>20.643000000000001</v>
      </c>
      <c r="F21" s="48">
        <v>18.4651</v>
      </c>
      <c r="G21" s="48">
        <v>23.406199999999998</v>
      </c>
      <c r="H21" s="48">
        <v>18.460999999999999</v>
      </c>
      <c r="I21" s="48">
        <v>27.536799999999999</v>
      </c>
      <c r="J21" s="48">
        <v>35.290199999999999</v>
      </c>
      <c r="K21" s="48">
        <v>21.802900000000001</v>
      </c>
      <c r="L21" s="48">
        <v>20.9254</v>
      </c>
      <c r="M21" s="48">
        <v>23.417300000000001</v>
      </c>
      <c r="N21" s="48">
        <v>18.492999999999999</v>
      </c>
      <c r="O21" s="48">
        <v>9.9395000000000007</v>
      </c>
      <c r="P21" s="48">
        <v>21.351700000000001</v>
      </c>
      <c r="Q21" s="48">
        <v>9.8049999999999997</v>
      </c>
      <c r="R21" s="48">
        <v>9.75</v>
      </c>
      <c r="S21" s="48">
        <v>12.2727</v>
      </c>
      <c r="T21" s="48">
        <v>14.214499999999999</v>
      </c>
      <c r="U21" s="48">
        <v>16.177</v>
      </c>
      <c r="V21" s="48">
        <v>0</v>
      </c>
      <c r="W21" s="48">
        <v>16.177</v>
      </c>
      <c r="X21" s="48">
        <v>0</v>
      </c>
      <c r="Y21" s="48">
        <v>17.340299999999999</v>
      </c>
      <c r="Z21" s="48">
        <v>16.064</v>
      </c>
      <c r="AA21" s="48">
        <v>16.1859</v>
      </c>
      <c r="AB21" s="48">
        <v>0</v>
      </c>
      <c r="AC21" s="48">
        <v>16.1859</v>
      </c>
      <c r="AD21" s="48">
        <v>0</v>
      </c>
      <c r="AE21" s="48">
        <v>17.340299999999999</v>
      </c>
      <c r="AF21" s="48">
        <v>16.0733</v>
      </c>
      <c r="AG21" s="48">
        <v>12.526999999999999</v>
      </c>
      <c r="AH21" s="48">
        <v>0</v>
      </c>
      <c r="AI21" s="48">
        <v>12.526999999999999</v>
      </c>
      <c r="AJ21" s="48">
        <v>0</v>
      </c>
      <c r="AK21" s="48">
        <v>0</v>
      </c>
      <c r="AL21" s="48">
        <v>12.526999999999999</v>
      </c>
      <c r="AM21" s="48">
        <v>21.582899999999999</v>
      </c>
    </row>
    <row r="22" spans="1:39" hidden="1" outlineLevel="1">
      <c r="A22" s="8">
        <v>40878</v>
      </c>
      <c r="B22" s="48">
        <v>27.040099999999999</v>
      </c>
      <c r="C22" s="48">
        <v>28.676500000000001</v>
      </c>
      <c r="D22" s="48">
        <v>35.550600000000003</v>
      </c>
      <c r="E22" s="48">
        <v>22.264199999999999</v>
      </c>
      <c r="F22" s="48">
        <v>20.7255</v>
      </c>
      <c r="G22" s="48">
        <v>24.859100000000002</v>
      </c>
      <c r="H22" s="48">
        <v>18.510300000000001</v>
      </c>
      <c r="I22" s="48">
        <v>29.824999999999999</v>
      </c>
      <c r="J22" s="48">
        <v>35.562600000000003</v>
      </c>
      <c r="K22" s="48">
        <v>23.8124</v>
      </c>
      <c r="L22" s="48">
        <v>25.169899999999998</v>
      </c>
      <c r="M22" s="48">
        <v>24.863499999999998</v>
      </c>
      <c r="N22" s="48">
        <v>18.557500000000001</v>
      </c>
      <c r="O22" s="48">
        <v>9.8825000000000003</v>
      </c>
      <c r="P22" s="48">
        <v>20.8324</v>
      </c>
      <c r="Q22" s="48">
        <v>9.8070000000000004</v>
      </c>
      <c r="R22" s="48">
        <v>9.75</v>
      </c>
      <c r="S22" s="48">
        <v>12.0433</v>
      </c>
      <c r="T22" s="48">
        <v>13.59</v>
      </c>
      <c r="U22" s="48">
        <v>16.7608</v>
      </c>
      <c r="V22" s="48">
        <v>0</v>
      </c>
      <c r="W22" s="48">
        <v>16.7608</v>
      </c>
      <c r="X22" s="48">
        <v>0</v>
      </c>
      <c r="Y22" s="48">
        <v>17.318300000000001</v>
      </c>
      <c r="Z22" s="48">
        <v>16.752700000000001</v>
      </c>
      <c r="AA22" s="48">
        <v>17.365100000000002</v>
      </c>
      <c r="AB22" s="48">
        <v>0</v>
      </c>
      <c r="AC22" s="48">
        <v>17.365100000000002</v>
      </c>
      <c r="AD22" s="48">
        <v>0</v>
      </c>
      <c r="AE22" s="48">
        <v>17.318300000000001</v>
      </c>
      <c r="AF22" s="48">
        <v>17.3659</v>
      </c>
      <c r="AG22" s="48">
        <v>11.2821</v>
      </c>
      <c r="AH22" s="48">
        <v>0</v>
      </c>
      <c r="AI22" s="48">
        <v>11.2821</v>
      </c>
      <c r="AJ22" s="48">
        <v>0</v>
      </c>
      <c r="AK22" s="48">
        <v>0</v>
      </c>
      <c r="AL22" s="48">
        <v>11.2821</v>
      </c>
      <c r="AM22" s="48">
        <v>22.2592</v>
      </c>
    </row>
    <row r="23" spans="1:39" hidden="1" outlineLevel="1">
      <c r="A23" s="8">
        <v>40909</v>
      </c>
      <c r="B23" s="48">
        <v>29.4968</v>
      </c>
      <c r="C23" s="48">
        <v>31.6065</v>
      </c>
      <c r="D23" s="48">
        <v>35.583399999999997</v>
      </c>
      <c r="E23" s="48">
        <v>24.919499999999999</v>
      </c>
      <c r="F23" s="48">
        <v>21.808399999999999</v>
      </c>
      <c r="G23" s="48">
        <v>26.764099999999999</v>
      </c>
      <c r="H23" s="48">
        <v>25.893799999999999</v>
      </c>
      <c r="I23" s="48">
        <v>31.625499999999999</v>
      </c>
      <c r="J23" s="48">
        <v>35.591299999999997</v>
      </c>
      <c r="K23" s="48">
        <v>24.947700000000001</v>
      </c>
      <c r="L23" s="48">
        <v>21.808399999999999</v>
      </c>
      <c r="M23" s="48">
        <v>26.783100000000001</v>
      </c>
      <c r="N23" s="48">
        <v>26.135200000000001</v>
      </c>
      <c r="O23" s="48">
        <v>14.7576</v>
      </c>
      <c r="P23" s="48">
        <v>22.3489</v>
      </c>
      <c r="Q23" s="48">
        <v>10.9573</v>
      </c>
      <c r="R23" s="48" t="s">
        <v>270</v>
      </c>
      <c r="S23" s="48">
        <v>10.722099999999999</v>
      </c>
      <c r="T23" s="48">
        <v>11.072100000000001</v>
      </c>
      <c r="U23" s="48">
        <v>15.6844</v>
      </c>
      <c r="V23" s="48">
        <v>0</v>
      </c>
      <c r="W23" s="48">
        <v>15.6844</v>
      </c>
      <c r="X23" s="48">
        <v>0</v>
      </c>
      <c r="Y23" s="48">
        <v>0</v>
      </c>
      <c r="Z23" s="48">
        <v>15.6844</v>
      </c>
      <c r="AA23" s="48">
        <v>15.6957</v>
      </c>
      <c r="AB23" s="48">
        <v>0</v>
      </c>
      <c r="AC23" s="48">
        <v>15.6957</v>
      </c>
      <c r="AD23" s="48">
        <v>0</v>
      </c>
      <c r="AE23" s="48">
        <v>0</v>
      </c>
      <c r="AF23" s="48">
        <v>15.6957</v>
      </c>
      <c r="AG23" s="48">
        <v>12.015000000000001</v>
      </c>
      <c r="AH23" s="48">
        <v>0</v>
      </c>
      <c r="AI23" s="48">
        <v>12.015000000000001</v>
      </c>
      <c r="AJ23" s="48" t="s">
        <v>270</v>
      </c>
      <c r="AK23" s="48">
        <v>0</v>
      </c>
      <c r="AL23" s="48">
        <v>12.015000000000001</v>
      </c>
      <c r="AM23" s="48">
        <v>22.7409</v>
      </c>
    </row>
    <row r="24" spans="1:39" hidden="1" outlineLevel="1">
      <c r="A24" s="8">
        <v>40940</v>
      </c>
      <c r="B24" s="48">
        <v>27.122</v>
      </c>
      <c r="C24" s="48">
        <v>28.607099999999999</v>
      </c>
      <c r="D24" s="48">
        <v>34.405200000000001</v>
      </c>
      <c r="E24" s="48">
        <v>25.848700000000001</v>
      </c>
      <c r="F24" s="48">
        <v>22.206399999999999</v>
      </c>
      <c r="G24" s="48">
        <v>28.335899999999999</v>
      </c>
      <c r="H24" s="48">
        <v>27.052199999999999</v>
      </c>
      <c r="I24" s="48">
        <v>28.950500000000002</v>
      </c>
      <c r="J24" s="48">
        <v>34.430500000000002</v>
      </c>
      <c r="K24" s="48">
        <v>26.2485</v>
      </c>
      <c r="L24" s="48">
        <v>22.457699999999999</v>
      </c>
      <c r="M24" s="48">
        <v>28.5503</v>
      </c>
      <c r="N24" s="48">
        <v>28.402100000000001</v>
      </c>
      <c r="O24" s="48">
        <v>15.5891</v>
      </c>
      <c r="P24" s="48">
        <v>21.316700000000001</v>
      </c>
      <c r="Q24" s="48">
        <v>15.4473</v>
      </c>
      <c r="R24" s="48">
        <v>9.75</v>
      </c>
      <c r="S24" s="48">
        <v>17.2349</v>
      </c>
      <c r="T24" s="48">
        <v>16.677900000000001</v>
      </c>
      <c r="U24" s="48">
        <v>16.489799999999999</v>
      </c>
      <c r="V24" s="48">
        <v>0</v>
      </c>
      <c r="W24" s="48">
        <v>16.489799999999999</v>
      </c>
      <c r="X24" s="48">
        <v>0</v>
      </c>
      <c r="Y24" s="48">
        <v>0</v>
      </c>
      <c r="Z24" s="48">
        <v>16.489799999999999</v>
      </c>
      <c r="AA24" s="48">
        <v>16.516999999999999</v>
      </c>
      <c r="AB24" s="48">
        <v>0</v>
      </c>
      <c r="AC24" s="48">
        <v>16.516999999999999</v>
      </c>
      <c r="AD24" s="48">
        <v>0</v>
      </c>
      <c r="AE24" s="48">
        <v>0</v>
      </c>
      <c r="AF24" s="48">
        <v>16.516999999999999</v>
      </c>
      <c r="AG24" s="48">
        <v>12.5768</v>
      </c>
      <c r="AH24" s="48">
        <v>0</v>
      </c>
      <c r="AI24" s="48">
        <v>12.5768</v>
      </c>
      <c r="AJ24" s="48">
        <v>0</v>
      </c>
      <c r="AK24" s="48">
        <v>0</v>
      </c>
      <c r="AL24" s="48">
        <v>12.5768</v>
      </c>
      <c r="AM24" s="48">
        <v>22.8674</v>
      </c>
    </row>
    <row r="25" spans="1:39" hidden="1" outlineLevel="1">
      <c r="A25" s="8">
        <v>40969</v>
      </c>
      <c r="B25" s="48">
        <v>25.610299999999999</v>
      </c>
      <c r="C25" s="48">
        <v>28.781099999999999</v>
      </c>
      <c r="D25" s="48">
        <v>34.250700000000002</v>
      </c>
      <c r="E25" s="48">
        <v>25.181100000000001</v>
      </c>
      <c r="F25" s="48">
        <v>21.8917</v>
      </c>
      <c r="G25" s="48">
        <v>27.5593</v>
      </c>
      <c r="H25" s="48">
        <v>25.238099999999999</v>
      </c>
      <c r="I25" s="48">
        <v>28.8521</v>
      </c>
      <c r="J25" s="48">
        <v>34.254600000000003</v>
      </c>
      <c r="K25" s="48">
        <v>25.274999999999999</v>
      </c>
      <c r="L25" s="48">
        <v>22.077300000000001</v>
      </c>
      <c r="M25" s="48">
        <v>27.567</v>
      </c>
      <c r="N25" s="48">
        <v>25.295100000000001</v>
      </c>
      <c r="O25" s="48">
        <v>10.8169</v>
      </c>
      <c r="P25" s="48">
        <v>23.427299999999999</v>
      </c>
      <c r="Q25" s="48">
        <v>10.349299999999999</v>
      </c>
      <c r="R25" s="48">
        <v>9.75</v>
      </c>
      <c r="S25" s="48">
        <v>14.377800000000001</v>
      </c>
      <c r="T25" s="48">
        <v>12.7258</v>
      </c>
      <c r="U25" s="48">
        <v>16.975100000000001</v>
      </c>
      <c r="V25" s="48">
        <v>0</v>
      </c>
      <c r="W25" s="48">
        <v>16.975100000000001</v>
      </c>
      <c r="X25" s="48">
        <v>0</v>
      </c>
      <c r="Y25" s="48">
        <v>12.48</v>
      </c>
      <c r="Z25" s="48">
        <v>16.978400000000001</v>
      </c>
      <c r="AA25" s="48">
        <v>17.007200000000001</v>
      </c>
      <c r="AB25" s="48">
        <v>0</v>
      </c>
      <c r="AC25" s="48">
        <v>17.007200000000001</v>
      </c>
      <c r="AD25" s="48">
        <v>0</v>
      </c>
      <c r="AE25" s="48">
        <v>0</v>
      </c>
      <c r="AF25" s="48">
        <v>17.007200000000001</v>
      </c>
      <c r="AG25" s="48">
        <v>13.188599999999999</v>
      </c>
      <c r="AH25" s="48">
        <v>0</v>
      </c>
      <c r="AI25" s="48">
        <v>13.188599999999999</v>
      </c>
      <c r="AJ25" s="48">
        <v>0</v>
      </c>
      <c r="AK25" s="48">
        <v>12.48</v>
      </c>
      <c r="AL25" s="48">
        <v>13.2563</v>
      </c>
      <c r="AM25" s="48">
        <v>20.284199999999998</v>
      </c>
    </row>
    <row r="26" spans="1:39" hidden="1" outlineLevel="1">
      <c r="A26" s="8">
        <v>41000</v>
      </c>
      <c r="B26" s="48">
        <v>27.816099999999999</v>
      </c>
      <c r="C26" s="48">
        <v>29.3828</v>
      </c>
      <c r="D26" s="48">
        <v>34.2592</v>
      </c>
      <c r="E26" s="48">
        <v>25.473400000000002</v>
      </c>
      <c r="F26" s="48">
        <v>23.511299999999999</v>
      </c>
      <c r="G26" s="48">
        <v>27.036899999999999</v>
      </c>
      <c r="H26" s="48">
        <v>23.3947</v>
      </c>
      <c r="I26" s="48">
        <v>29.7011</v>
      </c>
      <c r="J26" s="48">
        <v>34.260399999999997</v>
      </c>
      <c r="K26" s="48">
        <v>25.941700000000001</v>
      </c>
      <c r="L26" s="48">
        <v>23.7896</v>
      </c>
      <c r="M26" s="48">
        <v>27.385899999999999</v>
      </c>
      <c r="N26" s="48">
        <v>24.577400000000001</v>
      </c>
      <c r="O26" s="48">
        <v>9.2110000000000003</v>
      </c>
      <c r="P26" s="48">
        <v>26.523299999999999</v>
      </c>
      <c r="Q26" s="48">
        <v>9.1348000000000003</v>
      </c>
      <c r="R26" s="48">
        <v>9.75</v>
      </c>
      <c r="S26" s="48">
        <v>1.4181999999999999</v>
      </c>
      <c r="T26" s="48">
        <v>12.9125</v>
      </c>
      <c r="U26" s="48">
        <v>16.307300000000001</v>
      </c>
      <c r="V26" s="48">
        <v>0</v>
      </c>
      <c r="W26" s="48">
        <v>16.307300000000001</v>
      </c>
      <c r="X26" s="48">
        <v>0</v>
      </c>
      <c r="Y26" s="48">
        <v>17.166599999999999</v>
      </c>
      <c r="Z26" s="48">
        <v>16.2807</v>
      </c>
      <c r="AA26" s="48">
        <v>16.3614</v>
      </c>
      <c r="AB26" s="48">
        <v>0</v>
      </c>
      <c r="AC26" s="48">
        <v>16.3614</v>
      </c>
      <c r="AD26" s="48">
        <v>0</v>
      </c>
      <c r="AE26" s="48">
        <v>17.166599999999999</v>
      </c>
      <c r="AF26" s="48">
        <v>16.335999999999999</v>
      </c>
      <c r="AG26" s="48">
        <v>13.187799999999999</v>
      </c>
      <c r="AH26" s="48">
        <v>0</v>
      </c>
      <c r="AI26" s="48">
        <v>13.187799999999999</v>
      </c>
      <c r="AJ26" s="48">
        <v>0</v>
      </c>
      <c r="AK26" s="48">
        <v>0</v>
      </c>
      <c r="AL26" s="48">
        <v>13.187799999999999</v>
      </c>
      <c r="AM26" s="48">
        <v>22.965699999999998</v>
      </c>
    </row>
    <row r="27" spans="1:39" hidden="1" outlineLevel="1">
      <c r="A27" s="8">
        <v>41030</v>
      </c>
      <c r="B27" s="48">
        <v>28.2409</v>
      </c>
      <c r="C27" s="48">
        <v>29.972100000000001</v>
      </c>
      <c r="D27" s="48">
        <v>34.746499999999997</v>
      </c>
      <c r="E27" s="48">
        <v>25.962399999999999</v>
      </c>
      <c r="F27" s="48">
        <v>24.443000000000001</v>
      </c>
      <c r="G27" s="48">
        <v>26.363399999999999</v>
      </c>
      <c r="H27" s="48">
        <v>26.724499999999999</v>
      </c>
      <c r="I27" s="48">
        <v>30.043500000000002</v>
      </c>
      <c r="J27" s="48">
        <v>34.797199999999997</v>
      </c>
      <c r="K27" s="48">
        <v>26.035799999999998</v>
      </c>
      <c r="L27" s="48">
        <v>24.443000000000001</v>
      </c>
      <c r="M27" s="48">
        <v>26.378499999999999</v>
      </c>
      <c r="N27" s="48">
        <v>27.072900000000001</v>
      </c>
      <c r="O27" s="48">
        <v>15.379</v>
      </c>
      <c r="P27" s="48">
        <v>16.531400000000001</v>
      </c>
      <c r="Q27" s="48">
        <v>14.973699999999999</v>
      </c>
      <c r="R27" s="48" t="s">
        <v>270</v>
      </c>
      <c r="S27" s="48">
        <v>15.706099999999999</v>
      </c>
      <c r="T27" s="48">
        <v>14.8765</v>
      </c>
      <c r="U27" s="48">
        <v>18.703900000000001</v>
      </c>
      <c r="V27" s="48">
        <v>0</v>
      </c>
      <c r="W27" s="48">
        <v>18.703900000000001</v>
      </c>
      <c r="X27" s="48">
        <v>0</v>
      </c>
      <c r="Y27" s="48">
        <v>0</v>
      </c>
      <c r="Z27" s="48">
        <v>18.703900000000001</v>
      </c>
      <c r="AA27" s="48">
        <v>18.736000000000001</v>
      </c>
      <c r="AB27" s="48">
        <v>0</v>
      </c>
      <c r="AC27" s="48">
        <v>18.736000000000001</v>
      </c>
      <c r="AD27" s="48">
        <v>0</v>
      </c>
      <c r="AE27" s="48">
        <v>0</v>
      </c>
      <c r="AF27" s="48">
        <v>18.736000000000001</v>
      </c>
      <c r="AG27" s="48">
        <v>13.771699999999999</v>
      </c>
      <c r="AH27" s="48">
        <v>0</v>
      </c>
      <c r="AI27" s="48">
        <v>13.771699999999999</v>
      </c>
      <c r="AJ27" s="48" t="s">
        <v>270</v>
      </c>
      <c r="AK27" s="48">
        <v>0</v>
      </c>
      <c r="AL27" s="48">
        <v>13.771699999999999</v>
      </c>
      <c r="AM27" s="48">
        <v>22.410499999999999</v>
      </c>
    </row>
    <row r="28" spans="1:39" hidden="1" outlineLevel="1">
      <c r="A28" s="8">
        <v>41061</v>
      </c>
      <c r="B28" s="48">
        <v>27.695900000000002</v>
      </c>
      <c r="C28" s="48">
        <v>28.952100000000002</v>
      </c>
      <c r="D28" s="48">
        <v>34.700600000000001</v>
      </c>
      <c r="E28" s="48">
        <v>25.7072</v>
      </c>
      <c r="F28" s="48">
        <v>22.705400000000001</v>
      </c>
      <c r="G28" s="48">
        <v>25.8538</v>
      </c>
      <c r="H28" s="48">
        <v>29.503900000000002</v>
      </c>
      <c r="I28" s="48">
        <v>28.984500000000001</v>
      </c>
      <c r="J28" s="48">
        <v>34.721699999999998</v>
      </c>
      <c r="K28" s="48">
        <v>25.741</v>
      </c>
      <c r="L28" s="48">
        <v>22.705400000000001</v>
      </c>
      <c r="M28" s="48">
        <v>25.871200000000002</v>
      </c>
      <c r="N28" s="48">
        <v>29.683900000000001</v>
      </c>
      <c r="O28" s="48">
        <v>16.0534</v>
      </c>
      <c r="P28" s="48">
        <v>20.8048</v>
      </c>
      <c r="Q28" s="48">
        <v>14.7319</v>
      </c>
      <c r="R28" s="48" t="s">
        <v>270</v>
      </c>
      <c r="S28" s="48">
        <v>15.602600000000001</v>
      </c>
      <c r="T28" s="48">
        <v>14.339399999999999</v>
      </c>
      <c r="U28" s="48">
        <v>18.3125</v>
      </c>
      <c r="V28" s="48">
        <v>0</v>
      </c>
      <c r="W28" s="48">
        <v>18.3125</v>
      </c>
      <c r="X28" s="48">
        <v>0</v>
      </c>
      <c r="Y28" s="48">
        <v>20.04</v>
      </c>
      <c r="Z28" s="48">
        <v>18.311699999999998</v>
      </c>
      <c r="AA28" s="48">
        <v>18.372399999999999</v>
      </c>
      <c r="AB28" s="48">
        <v>0</v>
      </c>
      <c r="AC28" s="48">
        <v>18.372399999999999</v>
      </c>
      <c r="AD28" s="48">
        <v>0</v>
      </c>
      <c r="AE28" s="48">
        <v>20.04</v>
      </c>
      <c r="AF28" s="48">
        <v>18.371600000000001</v>
      </c>
      <c r="AG28" s="48">
        <v>12.5886</v>
      </c>
      <c r="AH28" s="48">
        <v>0</v>
      </c>
      <c r="AI28" s="48">
        <v>12.5886</v>
      </c>
      <c r="AJ28" s="48" t="s">
        <v>270</v>
      </c>
      <c r="AK28" s="48">
        <v>0</v>
      </c>
      <c r="AL28" s="48">
        <v>12.5886</v>
      </c>
      <c r="AM28" s="48">
        <v>23.375499999999999</v>
      </c>
    </row>
    <row r="29" spans="1:39" hidden="1" outlineLevel="1">
      <c r="A29" s="8">
        <v>41091</v>
      </c>
      <c r="B29" s="48">
        <v>27.798400000000001</v>
      </c>
      <c r="C29" s="48">
        <v>28.990500000000001</v>
      </c>
      <c r="D29" s="48">
        <v>34.307000000000002</v>
      </c>
      <c r="E29" s="48">
        <v>25.999700000000001</v>
      </c>
      <c r="F29" s="48">
        <v>23.849799999999998</v>
      </c>
      <c r="G29" s="48">
        <v>27.087599999999998</v>
      </c>
      <c r="H29" s="48">
        <v>25.656700000000001</v>
      </c>
      <c r="I29" s="48">
        <v>29.126999999999999</v>
      </c>
      <c r="J29" s="48">
        <v>34.386200000000002</v>
      </c>
      <c r="K29" s="48">
        <v>26.1541</v>
      </c>
      <c r="L29" s="48">
        <v>24.016100000000002</v>
      </c>
      <c r="M29" s="48">
        <v>27.091200000000001</v>
      </c>
      <c r="N29" s="48">
        <v>26.219899999999999</v>
      </c>
      <c r="O29" s="48">
        <v>13.42</v>
      </c>
      <c r="P29" s="48">
        <v>20.286000000000001</v>
      </c>
      <c r="Q29" s="48">
        <v>11.339</v>
      </c>
      <c r="R29" s="48">
        <v>9.75</v>
      </c>
      <c r="S29" s="48">
        <v>14.8009</v>
      </c>
      <c r="T29" s="48">
        <v>11.9054</v>
      </c>
      <c r="U29" s="48">
        <v>17.258600000000001</v>
      </c>
      <c r="V29" s="48">
        <v>0</v>
      </c>
      <c r="W29" s="48">
        <v>17.258600000000001</v>
      </c>
      <c r="X29" s="48">
        <v>0</v>
      </c>
      <c r="Y29" s="48">
        <v>0.67930000000000001</v>
      </c>
      <c r="Z29" s="48">
        <v>17.263100000000001</v>
      </c>
      <c r="AA29" s="48">
        <v>17.5777</v>
      </c>
      <c r="AB29" s="48">
        <v>0</v>
      </c>
      <c r="AC29" s="48">
        <v>17.5777</v>
      </c>
      <c r="AD29" s="48">
        <v>0</v>
      </c>
      <c r="AE29" s="48">
        <v>0</v>
      </c>
      <c r="AF29" s="48">
        <v>17.5777</v>
      </c>
      <c r="AG29" s="48">
        <v>14.3062</v>
      </c>
      <c r="AH29" s="48">
        <v>0</v>
      </c>
      <c r="AI29" s="48">
        <v>14.3062</v>
      </c>
      <c r="AJ29" s="48">
        <v>0</v>
      </c>
      <c r="AK29" s="48">
        <v>0.67930000000000001</v>
      </c>
      <c r="AL29" s="48">
        <v>14.3439</v>
      </c>
      <c r="AM29" s="48">
        <v>24.218900000000001</v>
      </c>
    </row>
    <row r="30" spans="1:39" hidden="1" outlineLevel="1">
      <c r="A30" s="8">
        <v>41122</v>
      </c>
      <c r="B30" s="48">
        <v>28.178100000000001</v>
      </c>
      <c r="C30" s="48">
        <v>29.6739</v>
      </c>
      <c r="D30" s="48">
        <v>35.206099999999999</v>
      </c>
      <c r="E30" s="48">
        <v>24.987200000000001</v>
      </c>
      <c r="F30" s="48">
        <v>21.2836</v>
      </c>
      <c r="G30" s="48">
        <v>27.235600000000002</v>
      </c>
      <c r="H30" s="48">
        <v>23.962599999999998</v>
      </c>
      <c r="I30" s="48">
        <v>29.718800000000002</v>
      </c>
      <c r="J30" s="48">
        <v>35.217599999999997</v>
      </c>
      <c r="K30" s="48">
        <v>25.0412</v>
      </c>
      <c r="L30" s="48">
        <v>21.2836</v>
      </c>
      <c r="M30" s="48">
        <v>27.242999999999999</v>
      </c>
      <c r="N30" s="48">
        <v>24.172899999999998</v>
      </c>
      <c r="O30" s="48">
        <v>15.039</v>
      </c>
      <c r="P30" s="48">
        <v>21.3142</v>
      </c>
      <c r="Q30" s="48">
        <v>14.157</v>
      </c>
      <c r="R30" s="48" t="s">
        <v>270</v>
      </c>
      <c r="S30" s="48">
        <v>15.5441</v>
      </c>
      <c r="T30" s="48">
        <v>14.057399999999999</v>
      </c>
      <c r="U30" s="48">
        <v>17.184100000000001</v>
      </c>
      <c r="V30" s="48">
        <v>0</v>
      </c>
      <c r="W30" s="48">
        <v>17.184100000000001</v>
      </c>
      <c r="X30" s="48">
        <v>0</v>
      </c>
      <c r="Y30" s="48">
        <v>14.934799999999999</v>
      </c>
      <c r="Z30" s="48">
        <v>17.300699999999999</v>
      </c>
      <c r="AA30" s="48">
        <v>17.205500000000001</v>
      </c>
      <c r="AB30" s="48">
        <v>0</v>
      </c>
      <c r="AC30" s="48">
        <v>17.205500000000001</v>
      </c>
      <c r="AD30" s="48">
        <v>0</v>
      </c>
      <c r="AE30" s="48">
        <v>14.934799999999999</v>
      </c>
      <c r="AF30" s="48">
        <v>17.3245</v>
      </c>
      <c r="AG30" s="48">
        <v>15.1233</v>
      </c>
      <c r="AH30" s="48">
        <v>0</v>
      </c>
      <c r="AI30" s="48">
        <v>15.1233</v>
      </c>
      <c r="AJ30" s="48" t="s">
        <v>270</v>
      </c>
      <c r="AK30" s="48">
        <v>0</v>
      </c>
      <c r="AL30" s="48">
        <v>15.1233</v>
      </c>
      <c r="AM30" s="48">
        <v>23.816700000000001</v>
      </c>
    </row>
    <row r="31" spans="1:39" hidden="1" outlineLevel="1">
      <c r="A31" s="8">
        <v>41153</v>
      </c>
      <c r="B31" s="48">
        <v>27.9483</v>
      </c>
      <c r="C31" s="48">
        <v>29.447299999999998</v>
      </c>
      <c r="D31" s="48">
        <v>34.734999999999999</v>
      </c>
      <c r="E31" s="48">
        <v>26.047899999999998</v>
      </c>
      <c r="F31" s="48">
        <v>25.088999999999999</v>
      </c>
      <c r="G31" s="48">
        <v>28.159400000000002</v>
      </c>
      <c r="H31" s="48">
        <v>19.707899999999999</v>
      </c>
      <c r="I31" s="48">
        <v>29.490200000000002</v>
      </c>
      <c r="J31" s="48">
        <v>34.743600000000001</v>
      </c>
      <c r="K31" s="48">
        <v>26.101400000000002</v>
      </c>
      <c r="L31" s="48">
        <v>25.088999999999999</v>
      </c>
      <c r="M31" s="48">
        <v>28.161899999999999</v>
      </c>
      <c r="N31" s="48">
        <v>19.9056</v>
      </c>
      <c r="O31" s="48">
        <v>13.9024</v>
      </c>
      <c r="P31" s="48">
        <v>22.113099999999999</v>
      </c>
      <c r="Q31" s="48">
        <v>13.023199999999999</v>
      </c>
      <c r="R31" s="48" t="s">
        <v>270</v>
      </c>
      <c r="S31" s="48">
        <v>17.151399999999999</v>
      </c>
      <c r="T31" s="48">
        <v>12.8916</v>
      </c>
      <c r="U31" s="48">
        <v>17.428100000000001</v>
      </c>
      <c r="V31" s="48">
        <v>0</v>
      </c>
      <c r="W31" s="48">
        <v>17.428100000000001</v>
      </c>
      <c r="X31" s="48">
        <v>0</v>
      </c>
      <c r="Y31" s="48">
        <v>21</v>
      </c>
      <c r="Z31" s="48">
        <v>17.102599999999999</v>
      </c>
      <c r="AA31" s="48">
        <v>17.439299999999999</v>
      </c>
      <c r="AB31" s="48">
        <v>0</v>
      </c>
      <c r="AC31" s="48">
        <v>17.439299999999999</v>
      </c>
      <c r="AD31" s="48">
        <v>0</v>
      </c>
      <c r="AE31" s="48">
        <v>21</v>
      </c>
      <c r="AF31" s="48">
        <v>17.1128</v>
      </c>
      <c r="AG31" s="48">
        <v>15.4763</v>
      </c>
      <c r="AH31" s="48">
        <v>0</v>
      </c>
      <c r="AI31" s="48">
        <v>15.4763</v>
      </c>
      <c r="AJ31" s="48" t="s">
        <v>270</v>
      </c>
      <c r="AK31" s="48">
        <v>0</v>
      </c>
      <c r="AL31" s="48">
        <v>15.4763</v>
      </c>
      <c r="AM31" s="48">
        <v>23.9054</v>
      </c>
    </row>
    <row r="32" spans="1:39" hidden="1" outlineLevel="1">
      <c r="A32" s="8">
        <v>41183</v>
      </c>
      <c r="B32" s="48">
        <v>27.520199999999999</v>
      </c>
      <c r="C32" s="48">
        <v>28.735299999999999</v>
      </c>
      <c r="D32" s="48">
        <v>34.926000000000002</v>
      </c>
      <c r="E32" s="48">
        <v>24.8764</v>
      </c>
      <c r="F32" s="48">
        <v>21.857800000000001</v>
      </c>
      <c r="G32" s="48">
        <v>28.773599999999998</v>
      </c>
      <c r="H32" s="48">
        <v>19.310199999999998</v>
      </c>
      <c r="I32" s="48">
        <v>29.3489</v>
      </c>
      <c r="J32" s="48">
        <v>34.925600000000003</v>
      </c>
      <c r="K32" s="48">
        <v>25.5992</v>
      </c>
      <c r="L32" s="48">
        <v>21.857800000000001</v>
      </c>
      <c r="M32" s="48">
        <v>28.773599999999998</v>
      </c>
      <c r="N32" s="48">
        <v>21.361000000000001</v>
      </c>
      <c r="O32" s="48">
        <v>15.712899999999999</v>
      </c>
      <c r="P32" s="48">
        <v>40.123600000000003</v>
      </c>
      <c r="Q32" s="48">
        <v>15.696400000000001</v>
      </c>
      <c r="R32" s="48" t="s">
        <v>270</v>
      </c>
      <c r="S32" s="48" t="s">
        <v>270</v>
      </c>
      <c r="T32" s="48">
        <v>15.696400000000001</v>
      </c>
      <c r="U32" s="48">
        <v>18.467700000000001</v>
      </c>
      <c r="V32" s="48">
        <v>0</v>
      </c>
      <c r="W32" s="48">
        <v>18.467700000000001</v>
      </c>
      <c r="X32" s="48">
        <v>0</v>
      </c>
      <c r="Y32" s="48">
        <v>18</v>
      </c>
      <c r="Z32" s="48">
        <v>18.491099999999999</v>
      </c>
      <c r="AA32" s="48">
        <v>18.9817</v>
      </c>
      <c r="AB32" s="48">
        <v>0</v>
      </c>
      <c r="AC32" s="48">
        <v>18.9817</v>
      </c>
      <c r="AD32" s="48">
        <v>0</v>
      </c>
      <c r="AE32" s="48">
        <v>18</v>
      </c>
      <c r="AF32" s="48">
        <v>19.036000000000001</v>
      </c>
      <c r="AG32" s="48">
        <v>13.334</v>
      </c>
      <c r="AH32" s="48">
        <v>0</v>
      </c>
      <c r="AI32" s="48">
        <v>13.334</v>
      </c>
      <c r="AJ32" s="48" t="s">
        <v>270</v>
      </c>
      <c r="AK32" s="48" t="s">
        <v>270</v>
      </c>
      <c r="AL32" s="48">
        <v>13.334</v>
      </c>
      <c r="AM32" s="48">
        <v>24.184899999999999</v>
      </c>
    </row>
    <row r="33" spans="1:39" hidden="1" outlineLevel="1">
      <c r="A33" s="8">
        <v>41214</v>
      </c>
      <c r="B33" s="48">
        <v>29.152000000000001</v>
      </c>
      <c r="C33" s="48">
        <v>30.633299999999998</v>
      </c>
      <c r="D33" s="48">
        <v>34.800699999999999</v>
      </c>
      <c r="E33" s="48">
        <v>28.0364</v>
      </c>
      <c r="F33" s="48">
        <v>25.397200000000002</v>
      </c>
      <c r="G33" s="48">
        <v>30.814699999999998</v>
      </c>
      <c r="H33" s="48">
        <v>26.5626</v>
      </c>
      <c r="I33" s="48">
        <v>30.637499999999999</v>
      </c>
      <c r="J33" s="48">
        <v>34.801000000000002</v>
      </c>
      <c r="K33" s="48">
        <v>28.042000000000002</v>
      </c>
      <c r="L33" s="48">
        <v>25.397200000000002</v>
      </c>
      <c r="M33" s="48">
        <v>30.814699999999998</v>
      </c>
      <c r="N33" s="48">
        <v>26.5944</v>
      </c>
      <c r="O33" s="48">
        <v>13.754200000000001</v>
      </c>
      <c r="P33" s="48">
        <v>11.468500000000001</v>
      </c>
      <c r="Q33" s="48">
        <v>13.8</v>
      </c>
      <c r="R33" s="48" t="s">
        <v>270</v>
      </c>
      <c r="S33" s="48" t="s">
        <v>270</v>
      </c>
      <c r="T33" s="48">
        <v>13.8</v>
      </c>
      <c r="U33" s="48">
        <v>19.494700000000002</v>
      </c>
      <c r="V33" s="48">
        <v>0</v>
      </c>
      <c r="W33" s="48">
        <v>19.494700000000002</v>
      </c>
      <c r="X33" s="48">
        <v>0</v>
      </c>
      <c r="Y33" s="48">
        <v>18.9498</v>
      </c>
      <c r="Z33" s="48">
        <v>19.602399999999999</v>
      </c>
      <c r="AA33" s="48">
        <v>19.494700000000002</v>
      </c>
      <c r="AB33" s="48">
        <v>0</v>
      </c>
      <c r="AC33" s="48">
        <v>19.494700000000002</v>
      </c>
      <c r="AD33" s="48">
        <v>0</v>
      </c>
      <c r="AE33" s="48">
        <v>18.9498</v>
      </c>
      <c r="AF33" s="48">
        <v>19.602399999999999</v>
      </c>
      <c r="AG33" s="48">
        <v>0</v>
      </c>
      <c r="AH33" s="48">
        <v>0</v>
      </c>
      <c r="AI33" s="48">
        <v>0</v>
      </c>
      <c r="AJ33" s="48" t="s">
        <v>270</v>
      </c>
      <c r="AK33" s="48" t="s">
        <v>270</v>
      </c>
      <c r="AL33" s="48">
        <v>0</v>
      </c>
      <c r="AM33" s="48">
        <v>24.533000000000001</v>
      </c>
    </row>
    <row r="34" spans="1:39" hidden="1" outlineLevel="1">
      <c r="A34" s="8">
        <v>41244</v>
      </c>
      <c r="B34" s="48">
        <v>34.716000000000001</v>
      </c>
      <c r="C34" s="48">
        <v>35.176699999999997</v>
      </c>
      <c r="D34" s="48">
        <v>35.857900000000001</v>
      </c>
      <c r="E34" s="48">
        <v>27.6906</v>
      </c>
      <c r="F34" s="48">
        <v>22.542899999999999</v>
      </c>
      <c r="G34" s="48">
        <v>31.257000000000001</v>
      </c>
      <c r="H34" s="48">
        <v>23.089099999999998</v>
      </c>
      <c r="I34" s="48">
        <v>35.1768</v>
      </c>
      <c r="J34" s="48">
        <v>35.857999999999997</v>
      </c>
      <c r="K34" s="48">
        <v>27.6906</v>
      </c>
      <c r="L34" s="48">
        <v>22.542899999999999</v>
      </c>
      <c r="M34" s="48">
        <v>31.257000000000001</v>
      </c>
      <c r="N34" s="48">
        <v>23.089099999999998</v>
      </c>
      <c r="O34" s="48">
        <v>1.3926000000000001</v>
      </c>
      <c r="P34" s="48">
        <v>1.3926000000000001</v>
      </c>
      <c r="Q34" s="48" t="s">
        <v>270</v>
      </c>
      <c r="R34" s="48" t="s">
        <v>270</v>
      </c>
      <c r="S34" s="48" t="s">
        <v>270</v>
      </c>
      <c r="T34" s="48" t="s">
        <v>270</v>
      </c>
      <c r="U34" s="48">
        <v>20.0608</v>
      </c>
      <c r="V34" s="48">
        <v>0</v>
      </c>
      <c r="W34" s="48">
        <v>20.0608</v>
      </c>
      <c r="X34" s="48">
        <v>0</v>
      </c>
      <c r="Y34" s="48">
        <v>20.523599999999998</v>
      </c>
      <c r="Z34" s="48">
        <v>20.0198</v>
      </c>
      <c r="AA34" s="48">
        <v>20.0608</v>
      </c>
      <c r="AB34" s="48">
        <v>0</v>
      </c>
      <c r="AC34" s="48">
        <v>20.0608</v>
      </c>
      <c r="AD34" s="48">
        <v>0</v>
      </c>
      <c r="AE34" s="48">
        <v>20.523599999999998</v>
      </c>
      <c r="AF34" s="48">
        <v>20.0198</v>
      </c>
      <c r="AG34" s="48">
        <v>0</v>
      </c>
      <c r="AH34" s="48">
        <v>0</v>
      </c>
      <c r="AI34" s="48" t="s">
        <v>270</v>
      </c>
      <c r="AJ34" s="48" t="s">
        <v>270</v>
      </c>
      <c r="AK34" s="48" t="s">
        <v>270</v>
      </c>
      <c r="AL34" s="48" t="s">
        <v>270</v>
      </c>
      <c r="AM34" s="48">
        <v>25.220199999999998</v>
      </c>
    </row>
    <row r="35" spans="1:39" hidden="1" outlineLevel="1">
      <c r="A35" s="8">
        <v>41275</v>
      </c>
      <c r="B35" s="48">
        <v>29.834499999999998</v>
      </c>
      <c r="C35" s="48">
        <v>31.261500000000002</v>
      </c>
      <c r="D35" s="48">
        <v>33.852800000000002</v>
      </c>
      <c r="E35" s="48">
        <v>28.7133</v>
      </c>
      <c r="F35" s="48">
        <v>25.588699999999999</v>
      </c>
      <c r="G35" s="48">
        <v>30.159600000000001</v>
      </c>
      <c r="H35" s="48">
        <v>29.779</v>
      </c>
      <c r="I35" s="48">
        <v>31.313400000000001</v>
      </c>
      <c r="J35" s="48">
        <v>33.853000000000002</v>
      </c>
      <c r="K35" s="48">
        <v>28.799600000000002</v>
      </c>
      <c r="L35" s="48">
        <v>25.588699999999999</v>
      </c>
      <c r="M35" s="48">
        <v>30.159600000000001</v>
      </c>
      <c r="N35" s="48">
        <v>30.982299999999999</v>
      </c>
      <c r="O35" s="48">
        <v>15.688499999999999</v>
      </c>
      <c r="P35" s="48">
        <v>26.5413</v>
      </c>
      <c r="Q35" s="48">
        <v>15.649800000000001</v>
      </c>
      <c r="R35" s="48" t="s">
        <v>270</v>
      </c>
      <c r="S35" s="48" t="s">
        <v>270</v>
      </c>
      <c r="T35" s="48">
        <v>15.649800000000001</v>
      </c>
      <c r="U35" s="48">
        <v>11.8294</v>
      </c>
      <c r="V35" s="48">
        <v>0</v>
      </c>
      <c r="W35" s="48">
        <v>11.8294</v>
      </c>
      <c r="X35" s="48">
        <v>0</v>
      </c>
      <c r="Y35" s="48">
        <v>0</v>
      </c>
      <c r="Z35" s="48">
        <v>11.8294</v>
      </c>
      <c r="AA35" s="48">
        <v>19.3414</v>
      </c>
      <c r="AB35" s="48">
        <v>0</v>
      </c>
      <c r="AC35" s="48">
        <v>19.3414</v>
      </c>
      <c r="AD35" s="48">
        <v>0</v>
      </c>
      <c r="AE35" s="48">
        <v>0</v>
      </c>
      <c r="AF35" s="48">
        <v>19.3414</v>
      </c>
      <c r="AG35" s="48">
        <v>6.3727999999999998</v>
      </c>
      <c r="AH35" s="48">
        <v>0</v>
      </c>
      <c r="AI35" s="48">
        <v>6.3727999999999998</v>
      </c>
      <c r="AJ35" s="48" t="s">
        <v>270</v>
      </c>
      <c r="AK35" s="48" t="s">
        <v>270</v>
      </c>
      <c r="AL35" s="48">
        <v>6.3727999999999998</v>
      </c>
      <c r="AM35" s="48">
        <v>25.0517</v>
      </c>
    </row>
    <row r="36" spans="1:39" hidden="1" outlineLevel="1">
      <c r="A36" s="8">
        <v>41306</v>
      </c>
      <c r="B36" s="48">
        <v>29.256</v>
      </c>
      <c r="C36" s="48">
        <v>30.935700000000001</v>
      </c>
      <c r="D36" s="48">
        <v>33.130000000000003</v>
      </c>
      <c r="E36" s="48">
        <v>29.2926</v>
      </c>
      <c r="F36" s="48">
        <v>24.569099999999999</v>
      </c>
      <c r="G36" s="48">
        <v>31.041899999999998</v>
      </c>
      <c r="H36" s="48">
        <v>28.9346</v>
      </c>
      <c r="I36" s="48">
        <v>30.960699999999999</v>
      </c>
      <c r="J36" s="48">
        <v>33.130200000000002</v>
      </c>
      <c r="K36" s="48">
        <v>29.3322</v>
      </c>
      <c r="L36" s="48">
        <v>24.569099999999999</v>
      </c>
      <c r="M36" s="48">
        <v>31.041899999999998</v>
      </c>
      <c r="N36" s="48">
        <v>29.220700000000001</v>
      </c>
      <c r="O36" s="48">
        <v>12.850099999999999</v>
      </c>
      <c r="P36" s="48">
        <v>18.697299999999998</v>
      </c>
      <c r="Q36" s="48">
        <v>12.8149</v>
      </c>
      <c r="R36" s="48" t="s">
        <v>270</v>
      </c>
      <c r="S36" s="48" t="s">
        <v>270</v>
      </c>
      <c r="T36" s="48">
        <v>12.8149</v>
      </c>
      <c r="U36" s="48">
        <v>15.1258</v>
      </c>
      <c r="V36" s="48">
        <v>0</v>
      </c>
      <c r="W36" s="48">
        <v>15.1258</v>
      </c>
      <c r="X36" s="48">
        <v>0</v>
      </c>
      <c r="Y36" s="48">
        <v>0</v>
      </c>
      <c r="Z36" s="48">
        <v>15.1258</v>
      </c>
      <c r="AA36" s="48">
        <v>15.1258</v>
      </c>
      <c r="AB36" s="48">
        <v>0</v>
      </c>
      <c r="AC36" s="48">
        <v>15.1258</v>
      </c>
      <c r="AD36" s="48">
        <v>0</v>
      </c>
      <c r="AE36" s="48">
        <v>0</v>
      </c>
      <c r="AF36" s="48">
        <v>15.1258</v>
      </c>
      <c r="AG36" s="48">
        <v>0</v>
      </c>
      <c r="AH36" s="48">
        <v>0</v>
      </c>
      <c r="AI36" s="48">
        <v>0</v>
      </c>
      <c r="AJ36" s="48" t="s">
        <v>270</v>
      </c>
      <c r="AK36" s="48" t="s">
        <v>270</v>
      </c>
      <c r="AL36" s="48">
        <v>0</v>
      </c>
      <c r="AM36" s="48">
        <v>24.932099999999998</v>
      </c>
    </row>
    <row r="37" spans="1:39" hidden="1" outlineLevel="1">
      <c r="A37" s="8">
        <v>41334</v>
      </c>
      <c r="B37" s="48">
        <v>28.955400000000001</v>
      </c>
      <c r="C37" s="48">
        <v>30.552800000000001</v>
      </c>
      <c r="D37" s="48">
        <v>33.762</v>
      </c>
      <c r="E37" s="48">
        <v>27.922000000000001</v>
      </c>
      <c r="F37" s="48">
        <v>23.011900000000001</v>
      </c>
      <c r="G37" s="48">
        <v>29.699300000000001</v>
      </c>
      <c r="H37" s="48">
        <v>27.790199999999999</v>
      </c>
      <c r="I37" s="48">
        <v>30.552900000000001</v>
      </c>
      <c r="J37" s="48">
        <v>33.762300000000003</v>
      </c>
      <c r="K37" s="48">
        <v>27.922000000000001</v>
      </c>
      <c r="L37" s="48">
        <v>23.011900000000001</v>
      </c>
      <c r="M37" s="48">
        <v>29.699300000000001</v>
      </c>
      <c r="N37" s="48">
        <v>27.790199999999999</v>
      </c>
      <c r="O37" s="48">
        <v>13.3368</v>
      </c>
      <c r="P37" s="48">
        <v>13.3368</v>
      </c>
      <c r="Q37" s="48" t="s">
        <v>270</v>
      </c>
      <c r="R37" s="48" t="s">
        <v>270</v>
      </c>
      <c r="S37" s="48" t="s">
        <v>270</v>
      </c>
      <c r="T37" s="48" t="s">
        <v>270</v>
      </c>
      <c r="U37" s="48">
        <v>21.120899999999999</v>
      </c>
      <c r="V37" s="48">
        <v>0</v>
      </c>
      <c r="W37" s="48">
        <v>21.120899999999999</v>
      </c>
      <c r="X37" s="48">
        <v>0</v>
      </c>
      <c r="Y37" s="48">
        <v>23.5</v>
      </c>
      <c r="Z37" s="48">
        <v>20.198899999999998</v>
      </c>
      <c r="AA37" s="48">
        <v>21.120899999999999</v>
      </c>
      <c r="AB37" s="48">
        <v>0</v>
      </c>
      <c r="AC37" s="48">
        <v>21.120899999999999</v>
      </c>
      <c r="AD37" s="48">
        <v>0</v>
      </c>
      <c r="AE37" s="48">
        <v>23.5</v>
      </c>
      <c r="AF37" s="48">
        <v>20.198899999999998</v>
      </c>
      <c r="AG37" s="48">
        <v>0</v>
      </c>
      <c r="AH37" s="48">
        <v>0</v>
      </c>
      <c r="AI37" s="48" t="s">
        <v>270</v>
      </c>
      <c r="AJ37" s="48" t="s">
        <v>270</v>
      </c>
      <c r="AK37" s="48" t="s">
        <v>270</v>
      </c>
      <c r="AL37" s="48" t="s">
        <v>270</v>
      </c>
      <c r="AM37" s="48">
        <v>25.269600000000001</v>
      </c>
    </row>
    <row r="38" spans="1:39" hidden="1" outlineLevel="1">
      <c r="A38" s="8">
        <v>41365</v>
      </c>
      <c r="B38" s="48">
        <v>28.8856</v>
      </c>
      <c r="C38" s="48">
        <v>30.319800000000001</v>
      </c>
      <c r="D38" s="48">
        <v>34.098100000000002</v>
      </c>
      <c r="E38" s="48">
        <v>27.3367</v>
      </c>
      <c r="F38" s="48">
        <v>21.834499999999998</v>
      </c>
      <c r="G38" s="48">
        <v>29.372599999999998</v>
      </c>
      <c r="H38" s="48">
        <v>26.1676</v>
      </c>
      <c r="I38" s="48">
        <v>30.373799999999999</v>
      </c>
      <c r="J38" s="48">
        <v>34.100099999999998</v>
      </c>
      <c r="K38" s="48">
        <v>27.414300000000001</v>
      </c>
      <c r="L38" s="48">
        <v>21.834499999999998</v>
      </c>
      <c r="M38" s="48">
        <v>29.372599999999998</v>
      </c>
      <c r="N38" s="48">
        <v>26.53</v>
      </c>
      <c r="O38" s="48">
        <v>14.355700000000001</v>
      </c>
      <c r="P38" s="48">
        <v>6.6784999999999997</v>
      </c>
      <c r="Q38" s="48">
        <v>14.430899999999999</v>
      </c>
      <c r="R38" s="48" t="s">
        <v>270</v>
      </c>
      <c r="S38" s="48" t="s">
        <v>270</v>
      </c>
      <c r="T38" s="48">
        <v>14.430899999999999</v>
      </c>
      <c r="U38" s="48">
        <v>19.572700000000001</v>
      </c>
      <c r="V38" s="48">
        <v>0</v>
      </c>
      <c r="W38" s="48">
        <v>19.572700000000001</v>
      </c>
      <c r="X38" s="48">
        <v>0</v>
      </c>
      <c r="Y38" s="48">
        <v>0</v>
      </c>
      <c r="Z38" s="48">
        <v>19.572700000000001</v>
      </c>
      <c r="AA38" s="48">
        <v>19.572700000000001</v>
      </c>
      <c r="AB38" s="48">
        <v>0</v>
      </c>
      <c r="AC38" s="48">
        <v>19.572700000000001</v>
      </c>
      <c r="AD38" s="48">
        <v>0</v>
      </c>
      <c r="AE38" s="48">
        <v>0</v>
      </c>
      <c r="AF38" s="48">
        <v>19.572700000000001</v>
      </c>
      <c r="AG38" s="48">
        <v>0</v>
      </c>
      <c r="AH38" s="48">
        <v>0</v>
      </c>
      <c r="AI38" s="48">
        <v>0</v>
      </c>
      <c r="AJ38" s="48" t="s">
        <v>270</v>
      </c>
      <c r="AK38" s="48" t="s">
        <v>270</v>
      </c>
      <c r="AL38" s="48">
        <v>0</v>
      </c>
      <c r="AM38" s="48">
        <v>24.7715</v>
      </c>
    </row>
    <row r="39" spans="1:39" hidden="1" outlineLevel="1">
      <c r="A39" s="8">
        <v>41395</v>
      </c>
      <c r="B39" s="48">
        <v>29.532699999999998</v>
      </c>
      <c r="C39" s="48">
        <v>31.006699999999999</v>
      </c>
      <c r="D39" s="48">
        <v>33.982300000000002</v>
      </c>
      <c r="E39" s="48">
        <v>28.513400000000001</v>
      </c>
      <c r="F39" s="48">
        <v>23.2745</v>
      </c>
      <c r="G39" s="48">
        <v>30.4009</v>
      </c>
      <c r="H39" s="48">
        <v>25.750499999999999</v>
      </c>
      <c r="I39" s="48">
        <v>31.023199999999999</v>
      </c>
      <c r="J39" s="48">
        <v>33.982500000000002</v>
      </c>
      <c r="K39" s="48">
        <v>28.538799999999998</v>
      </c>
      <c r="L39" s="48">
        <v>23.2745</v>
      </c>
      <c r="M39" s="48">
        <v>30.4009</v>
      </c>
      <c r="N39" s="48">
        <v>25.918800000000001</v>
      </c>
      <c r="O39" s="48">
        <v>15.863099999999999</v>
      </c>
      <c r="P39" s="48">
        <v>28.282499999999999</v>
      </c>
      <c r="Q39" s="48">
        <v>15.6</v>
      </c>
      <c r="R39" s="48" t="s">
        <v>270</v>
      </c>
      <c r="S39" s="48" t="s">
        <v>270</v>
      </c>
      <c r="T39" s="48">
        <v>15.6</v>
      </c>
      <c r="U39" s="48">
        <v>19.1995</v>
      </c>
      <c r="V39" s="48">
        <v>0</v>
      </c>
      <c r="W39" s="48">
        <v>19.1995</v>
      </c>
      <c r="X39" s="48">
        <v>0</v>
      </c>
      <c r="Y39" s="48">
        <v>0</v>
      </c>
      <c r="Z39" s="48">
        <v>19.1995</v>
      </c>
      <c r="AA39" s="48">
        <v>19.1995</v>
      </c>
      <c r="AB39" s="48">
        <v>0</v>
      </c>
      <c r="AC39" s="48">
        <v>19.1995</v>
      </c>
      <c r="AD39" s="48">
        <v>0</v>
      </c>
      <c r="AE39" s="48">
        <v>0</v>
      </c>
      <c r="AF39" s="48">
        <v>19.1995</v>
      </c>
      <c r="AG39" s="48">
        <v>0</v>
      </c>
      <c r="AH39" s="48">
        <v>0</v>
      </c>
      <c r="AI39" s="48">
        <v>0</v>
      </c>
      <c r="AJ39" s="48" t="s">
        <v>270</v>
      </c>
      <c r="AK39" s="48" t="s">
        <v>270</v>
      </c>
      <c r="AL39" s="48">
        <v>0</v>
      </c>
      <c r="AM39" s="48">
        <v>25.3371</v>
      </c>
    </row>
    <row r="40" spans="1:39" hidden="1" outlineLevel="1">
      <c r="A40" s="8">
        <v>41426</v>
      </c>
      <c r="B40" s="48">
        <v>28.4526</v>
      </c>
      <c r="C40" s="48">
        <v>29.731400000000001</v>
      </c>
      <c r="D40" s="48">
        <v>33.661999999999999</v>
      </c>
      <c r="E40" s="48">
        <v>27.687100000000001</v>
      </c>
      <c r="F40" s="48">
        <v>24.827100000000002</v>
      </c>
      <c r="G40" s="48">
        <v>29.8291</v>
      </c>
      <c r="H40" s="48">
        <v>23.9453</v>
      </c>
      <c r="I40" s="48">
        <v>30.455400000000001</v>
      </c>
      <c r="J40" s="48">
        <v>33.6631</v>
      </c>
      <c r="K40" s="48">
        <v>28.692399999999999</v>
      </c>
      <c r="L40" s="48">
        <v>24.827100000000002</v>
      </c>
      <c r="M40" s="48">
        <v>29.8291</v>
      </c>
      <c r="N40" s="48">
        <v>28.241199999999999</v>
      </c>
      <c r="O40" s="48">
        <v>9.9978999999999996</v>
      </c>
      <c r="P40" s="48">
        <v>4.3013000000000003</v>
      </c>
      <c r="Q40" s="48">
        <v>10</v>
      </c>
      <c r="R40" s="48" t="s">
        <v>270</v>
      </c>
      <c r="S40" s="48" t="s">
        <v>270</v>
      </c>
      <c r="T40" s="48">
        <v>10</v>
      </c>
      <c r="U40" s="48">
        <v>19.042400000000001</v>
      </c>
      <c r="V40" s="48">
        <v>0</v>
      </c>
      <c r="W40" s="48">
        <v>19.042400000000001</v>
      </c>
      <c r="X40" s="48">
        <v>0</v>
      </c>
      <c r="Y40" s="48">
        <v>20.627400000000002</v>
      </c>
      <c r="Z40" s="48">
        <v>18.958600000000001</v>
      </c>
      <c r="AA40" s="48">
        <v>20.11</v>
      </c>
      <c r="AB40" s="48">
        <v>0</v>
      </c>
      <c r="AC40" s="48">
        <v>20.11</v>
      </c>
      <c r="AD40" s="48">
        <v>0</v>
      </c>
      <c r="AE40" s="48">
        <v>20.627400000000002</v>
      </c>
      <c r="AF40" s="48">
        <v>20.078099999999999</v>
      </c>
      <c r="AG40" s="48">
        <v>12.3171</v>
      </c>
      <c r="AH40" s="48">
        <v>0</v>
      </c>
      <c r="AI40" s="48">
        <v>12.3171</v>
      </c>
      <c r="AJ40" s="48" t="s">
        <v>270</v>
      </c>
      <c r="AK40" s="48" t="s">
        <v>270</v>
      </c>
      <c r="AL40" s="48">
        <v>12.3171</v>
      </c>
      <c r="AM40" s="48">
        <v>25.344100000000001</v>
      </c>
    </row>
    <row r="41" spans="1:39" hidden="1" outlineLevel="1">
      <c r="A41" s="8">
        <v>41456</v>
      </c>
      <c r="B41" s="48">
        <v>28.0306</v>
      </c>
      <c r="C41" s="48">
        <v>29.233599999999999</v>
      </c>
      <c r="D41" s="48">
        <v>33.7273</v>
      </c>
      <c r="E41" s="48">
        <v>26.876999999999999</v>
      </c>
      <c r="F41" s="48">
        <v>24.915099999999999</v>
      </c>
      <c r="G41" s="48">
        <v>29.658999999999999</v>
      </c>
      <c r="H41" s="48">
        <v>20.468</v>
      </c>
      <c r="I41" s="48">
        <v>30.1691</v>
      </c>
      <c r="J41" s="48">
        <v>33.727400000000003</v>
      </c>
      <c r="K41" s="48">
        <v>28.168299999999999</v>
      </c>
      <c r="L41" s="48">
        <v>24.915099999999999</v>
      </c>
      <c r="M41" s="48">
        <v>29.658999999999999</v>
      </c>
      <c r="N41" s="48">
        <v>25.445</v>
      </c>
      <c r="O41" s="48">
        <v>9.0103000000000009</v>
      </c>
      <c r="P41" s="48">
        <v>31.879200000000001</v>
      </c>
      <c r="Q41" s="48">
        <v>9</v>
      </c>
      <c r="R41" s="48" t="s">
        <v>270</v>
      </c>
      <c r="S41" s="48" t="s">
        <v>270</v>
      </c>
      <c r="T41" s="48">
        <v>9</v>
      </c>
      <c r="U41" s="48">
        <v>19.871600000000001</v>
      </c>
      <c r="V41" s="48">
        <v>0</v>
      </c>
      <c r="W41" s="48">
        <v>19.871600000000001</v>
      </c>
      <c r="X41" s="48">
        <v>0</v>
      </c>
      <c r="Y41" s="48">
        <v>20.4529</v>
      </c>
      <c r="Z41" s="48">
        <v>19.817499999999999</v>
      </c>
      <c r="AA41" s="48">
        <v>19.871600000000001</v>
      </c>
      <c r="AB41" s="48">
        <v>0</v>
      </c>
      <c r="AC41" s="48">
        <v>19.871600000000001</v>
      </c>
      <c r="AD41" s="48">
        <v>0</v>
      </c>
      <c r="AE41" s="48">
        <v>20.4529</v>
      </c>
      <c r="AF41" s="48">
        <v>19.817499999999999</v>
      </c>
      <c r="AG41" s="48">
        <v>0</v>
      </c>
      <c r="AH41" s="48">
        <v>0</v>
      </c>
      <c r="AI41" s="48">
        <v>0</v>
      </c>
      <c r="AJ41" s="48" t="s">
        <v>270</v>
      </c>
      <c r="AK41" s="48" t="s">
        <v>270</v>
      </c>
      <c r="AL41" s="48">
        <v>0</v>
      </c>
      <c r="AM41" s="48">
        <v>25.314900000000002</v>
      </c>
    </row>
    <row r="42" spans="1:39" hidden="1" outlineLevel="1">
      <c r="A42" s="8">
        <v>41487</v>
      </c>
      <c r="B42" s="48">
        <v>27.168500000000002</v>
      </c>
      <c r="C42" s="48">
        <v>28.181699999999999</v>
      </c>
      <c r="D42" s="48">
        <v>31.141500000000001</v>
      </c>
      <c r="E42" s="48">
        <v>26.875499999999999</v>
      </c>
      <c r="F42" s="48">
        <v>23.286000000000001</v>
      </c>
      <c r="G42" s="48">
        <v>28.135999999999999</v>
      </c>
      <c r="H42" s="48">
        <v>24.008500000000002</v>
      </c>
      <c r="I42" s="48">
        <v>28.182099999999998</v>
      </c>
      <c r="J42" s="48">
        <v>31.142700000000001</v>
      </c>
      <c r="K42" s="48">
        <v>26.875699999999998</v>
      </c>
      <c r="L42" s="48">
        <v>23.286000000000001</v>
      </c>
      <c r="M42" s="48">
        <v>28.136299999999999</v>
      </c>
      <c r="N42" s="48">
        <v>24.008500000000002</v>
      </c>
      <c r="O42" s="48">
        <v>16.971399999999999</v>
      </c>
      <c r="P42" s="48">
        <v>1.585</v>
      </c>
      <c r="Q42" s="48">
        <v>23.1</v>
      </c>
      <c r="R42" s="48" t="s">
        <v>270</v>
      </c>
      <c r="S42" s="48">
        <v>23.1</v>
      </c>
      <c r="T42" s="48" t="s">
        <v>270</v>
      </c>
      <c r="U42" s="48">
        <v>19.031199999999998</v>
      </c>
      <c r="V42" s="48">
        <v>0</v>
      </c>
      <c r="W42" s="48">
        <v>19.031199999999998</v>
      </c>
      <c r="X42" s="48">
        <v>0</v>
      </c>
      <c r="Y42" s="48">
        <v>20.5</v>
      </c>
      <c r="Z42" s="48">
        <v>18.797799999999999</v>
      </c>
      <c r="AA42" s="48">
        <v>19.031199999999998</v>
      </c>
      <c r="AB42" s="48">
        <v>0</v>
      </c>
      <c r="AC42" s="48">
        <v>19.031199999999998</v>
      </c>
      <c r="AD42" s="48">
        <v>0</v>
      </c>
      <c r="AE42" s="48">
        <v>20.5</v>
      </c>
      <c r="AF42" s="48">
        <v>18.797799999999999</v>
      </c>
      <c r="AG42" s="48">
        <v>0</v>
      </c>
      <c r="AH42" s="48">
        <v>0</v>
      </c>
      <c r="AI42" s="48">
        <v>0</v>
      </c>
      <c r="AJ42" s="48" t="s">
        <v>270</v>
      </c>
      <c r="AK42" s="48">
        <v>0</v>
      </c>
      <c r="AL42" s="48" t="s">
        <v>270</v>
      </c>
      <c r="AM42" s="48">
        <v>25.013500000000001</v>
      </c>
    </row>
    <row r="43" spans="1:39" hidden="1" outlineLevel="1">
      <c r="A43" s="8">
        <v>41518</v>
      </c>
      <c r="B43" s="48">
        <v>26.520399999999999</v>
      </c>
      <c r="C43" s="48">
        <v>27.240300000000001</v>
      </c>
      <c r="D43" s="48">
        <v>28.080100000000002</v>
      </c>
      <c r="E43" s="48">
        <v>26.880099999999999</v>
      </c>
      <c r="F43" s="48">
        <v>23.3522</v>
      </c>
      <c r="G43" s="48">
        <v>28.505199999999999</v>
      </c>
      <c r="H43" s="48">
        <v>22.220600000000001</v>
      </c>
      <c r="I43" s="48">
        <v>27.255800000000001</v>
      </c>
      <c r="J43" s="48">
        <v>28.080400000000001</v>
      </c>
      <c r="K43" s="48">
        <v>26.901599999999998</v>
      </c>
      <c r="L43" s="48">
        <v>23.3522</v>
      </c>
      <c r="M43" s="48">
        <v>28.505199999999999</v>
      </c>
      <c r="N43" s="48">
        <v>22.3367</v>
      </c>
      <c r="O43" s="48">
        <v>12.4641</v>
      </c>
      <c r="P43" s="48">
        <v>1.8372999999999999</v>
      </c>
      <c r="Q43" s="48">
        <v>12.5</v>
      </c>
      <c r="R43" s="48" t="s">
        <v>270</v>
      </c>
      <c r="S43" s="48" t="s">
        <v>270</v>
      </c>
      <c r="T43" s="48">
        <v>12.5</v>
      </c>
      <c r="U43" s="48">
        <v>20.1525</v>
      </c>
      <c r="V43" s="48">
        <v>0</v>
      </c>
      <c r="W43" s="48">
        <v>20.1525</v>
      </c>
      <c r="X43" s="48">
        <v>0</v>
      </c>
      <c r="Y43" s="48">
        <v>20.5</v>
      </c>
      <c r="Z43" s="48">
        <v>20.081199999999999</v>
      </c>
      <c r="AA43" s="48">
        <v>20.1525</v>
      </c>
      <c r="AB43" s="48">
        <v>0</v>
      </c>
      <c r="AC43" s="48">
        <v>20.1525</v>
      </c>
      <c r="AD43" s="48">
        <v>0</v>
      </c>
      <c r="AE43" s="48">
        <v>20.5</v>
      </c>
      <c r="AF43" s="48">
        <v>20.081199999999999</v>
      </c>
      <c r="AG43" s="48">
        <v>0</v>
      </c>
      <c r="AH43" s="48">
        <v>0</v>
      </c>
      <c r="AI43" s="48">
        <v>0</v>
      </c>
      <c r="AJ43" s="48" t="s">
        <v>270</v>
      </c>
      <c r="AK43" s="48" t="s">
        <v>270</v>
      </c>
      <c r="AL43" s="48">
        <v>0</v>
      </c>
      <c r="AM43" s="48">
        <v>24.981200000000001</v>
      </c>
    </row>
    <row r="44" spans="1:39" hidden="1" outlineLevel="1">
      <c r="A44" s="8">
        <v>41548</v>
      </c>
      <c r="B44" s="48">
        <v>26.825199999999999</v>
      </c>
      <c r="C44" s="48">
        <v>27.772400000000001</v>
      </c>
      <c r="D44" s="48">
        <v>28.9725</v>
      </c>
      <c r="E44" s="48">
        <v>27.161799999999999</v>
      </c>
      <c r="F44" s="48">
        <v>23.836400000000001</v>
      </c>
      <c r="G44" s="48">
        <v>28.327500000000001</v>
      </c>
      <c r="H44" s="48">
        <v>24.460100000000001</v>
      </c>
      <c r="I44" s="48">
        <v>27.772200000000002</v>
      </c>
      <c r="J44" s="48">
        <v>28.972000000000001</v>
      </c>
      <c r="K44" s="48">
        <v>27.161799999999999</v>
      </c>
      <c r="L44" s="48">
        <v>23.836400000000001</v>
      </c>
      <c r="M44" s="48">
        <v>28.327500000000001</v>
      </c>
      <c r="N44" s="48">
        <v>24.460100000000001</v>
      </c>
      <c r="O44" s="48">
        <v>33.402799999999999</v>
      </c>
      <c r="P44" s="48">
        <v>33.402799999999999</v>
      </c>
      <c r="Q44" s="48" t="s">
        <v>270</v>
      </c>
      <c r="R44" s="48" t="s">
        <v>270</v>
      </c>
      <c r="S44" s="48" t="s">
        <v>270</v>
      </c>
      <c r="T44" s="48" t="s">
        <v>270</v>
      </c>
      <c r="U44" s="48">
        <v>19.235299999999999</v>
      </c>
      <c r="V44" s="48">
        <v>0</v>
      </c>
      <c r="W44" s="48">
        <v>19.235299999999999</v>
      </c>
      <c r="X44" s="48">
        <v>0</v>
      </c>
      <c r="Y44" s="48">
        <v>20.5</v>
      </c>
      <c r="Z44" s="48">
        <v>19.226400000000002</v>
      </c>
      <c r="AA44" s="48">
        <v>19.235299999999999</v>
      </c>
      <c r="AB44" s="48">
        <v>0</v>
      </c>
      <c r="AC44" s="48">
        <v>19.235299999999999</v>
      </c>
      <c r="AD44" s="48">
        <v>0</v>
      </c>
      <c r="AE44" s="48">
        <v>20.5</v>
      </c>
      <c r="AF44" s="48">
        <v>19.226400000000002</v>
      </c>
      <c r="AG44" s="48">
        <v>0</v>
      </c>
      <c r="AH44" s="48">
        <v>0</v>
      </c>
      <c r="AI44" s="48" t="s">
        <v>270</v>
      </c>
      <c r="AJ44" s="48" t="s">
        <v>270</v>
      </c>
      <c r="AK44" s="48" t="s">
        <v>270</v>
      </c>
      <c r="AL44" s="48" t="s">
        <v>270</v>
      </c>
      <c r="AM44" s="48">
        <v>25.102399999999999</v>
      </c>
    </row>
    <row r="45" spans="1:39" hidden="1" outlineLevel="1">
      <c r="A45" s="8">
        <v>41579</v>
      </c>
      <c r="B45" s="48">
        <v>26.731300000000001</v>
      </c>
      <c r="C45" s="48">
        <v>27.700199999999999</v>
      </c>
      <c r="D45" s="48">
        <v>29.765599999999999</v>
      </c>
      <c r="E45" s="48">
        <v>26.640699999999999</v>
      </c>
      <c r="F45" s="48">
        <v>21.910599999999999</v>
      </c>
      <c r="G45" s="48">
        <v>27.982399999999998</v>
      </c>
      <c r="H45" s="48">
        <v>22.5686</v>
      </c>
      <c r="I45" s="48">
        <v>27.7135</v>
      </c>
      <c r="J45" s="48">
        <v>29.765799999999999</v>
      </c>
      <c r="K45" s="48">
        <v>26.659400000000002</v>
      </c>
      <c r="L45" s="48">
        <v>21.910599999999999</v>
      </c>
      <c r="M45" s="48">
        <v>27.982399999999998</v>
      </c>
      <c r="N45" s="48">
        <v>22.6648</v>
      </c>
      <c r="O45" s="48">
        <v>13.5527</v>
      </c>
      <c r="P45" s="48">
        <v>20.886299999999999</v>
      </c>
      <c r="Q45" s="48">
        <v>13.49</v>
      </c>
      <c r="R45" s="48" t="s">
        <v>270</v>
      </c>
      <c r="S45" s="48" t="s">
        <v>270</v>
      </c>
      <c r="T45" s="48">
        <v>13.49</v>
      </c>
      <c r="U45" s="48">
        <v>20.231999999999999</v>
      </c>
      <c r="V45" s="48">
        <v>0</v>
      </c>
      <c r="W45" s="48">
        <v>20.231999999999999</v>
      </c>
      <c r="X45" s="48">
        <v>0</v>
      </c>
      <c r="Y45" s="48">
        <v>0</v>
      </c>
      <c r="Z45" s="48">
        <v>20.231999999999999</v>
      </c>
      <c r="AA45" s="48">
        <v>20.231999999999999</v>
      </c>
      <c r="AB45" s="48">
        <v>0</v>
      </c>
      <c r="AC45" s="48">
        <v>20.231999999999999</v>
      </c>
      <c r="AD45" s="48">
        <v>0</v>
      </c>
      <c r="AE45" s="48">
        <v>0</v>
      </c>
      <c r="AF45" s="48">
        <v>20.231999999999999</v>
      </c>
      <c r="AG45" s="48">
        <v>0</v>
      </c>
      <c r="AH45" s="48">
        <v>0</v>
      </c>
      <c r="AI45" s="48">
        <v>0</v>
      </c>
      <c r="AJ45" s="48" t="s">
        <v>270</v>
      </c>
      <c r="AK45" s="48" t="s">
        <v>270</v>
      </c>
      <c r="AL45" s="48">
        <v>0</v>
      </c>
      <c r="AM45" s="48">
        <v>24.816500000000001</v>
      </c>
    </row>
    <row r="46" spans="1:39" hidden="1" outlineLevel="1">
      <c r="A46" s="8">
        <v>41609</v>
      </c>
      <c r="B46" s="48">
        <v>27.487400000000001</v>
      </c>
      <c r="C46" s="48">
        <v>28.5639</v>
      </c>
      <c r="D46" s="48">
        <v>30.262599999999999</v>
      </c>
      <c r="E46" s="48">
        <v>27.726099999999999</v>
      </c>
      <c r="F46" s="48">
        <v>24.819400000000002</v>
      </c>
      <c r="G46" s="48">
        <v>28.697099999999999</v>
      </c>
      <c r="H46" s="48">
        <v>24.9895</v>
      </c>
      <c r="I46" s="48">
        <v>28.563600000000001</v>
      </c>
      <c r="J46" s="48">
        <v>30.261900000000001</v>
      </c>
      <c r="K46" s="48">
        <v>27.726099999999999</v>
      </c>
      <c r="L46" s="48">
        <v>24.819400000000002</v>
      </c>
      <c r="M46" s="48">
        <v>28.697099999999999</v>
      </c>
      <c r="N46" s="48">
        <v>24.9895</v>
      </c>
      <c r="O46" s="48">
        <v>41.654400000000003</v>
      </c>
      <c r="P46" s="48">
        <v>41.654400000000003</v>
      </c>
      <c r="Q46" s="48" t="s">
        <v>270</v>
      </c>
      <c r="R46" s="48" t="s">
        <v>270</v>
      </c>
      <c r="S46" s="48" t="s">
        <v>270</v>
      </c>
      <c r="T46" s="48" t="s">
        <v>270</v>
      </c>
      <c r="U46" s="48">
        <v>18.795500000000001</v>
      </c>
      <c r="V46" s="48">
        <v>0</v>
      </c>
      <c r="W46" s="48">
        <v>18.795500000000001</v>
      </c>
      <c r="X46" s="48">
        <v>0</v>
      </c>
      <c r="Y46" s="48">
        <v>17.59</v>
      </c>
      <c r="Z46" s="48">
        <v>18.860199999999999</v>
      </c>
      <c r="AA46" s="48">
        <v>18.795500000000001</v>
      </c>
      <c r="AB46" s="48">
        <v>0</v>
      </c>
      <c r="AC46" s="48">
        <v>18.795500000000001</v>
      </c>
      <c r="AD46" s="48">
        <v>0</v>
      </c>
      <c r="AE46" s="48">
        <v>17.59</v>
      </c>
      <c r="AF46" s="48">
        <v>18.860199999999999</v>
      </c>
      <c r="AG46" s="48">
        <v>0</v>
      </c>
      <c r="AH46" s="48">
        <v>0</v>
      </c>
      <c r="AI46" s="48" t="s">
        <v>270</v>
      </c>
      <c r="AJ46" s="48" t="s">
        <v>270</v>
      </c>
      <c r="AK46" s="48" t="s">
        <v>270</v>
      </c>
      <c r="AL46" s="48" t="s">
        <v>270</v>
      </c>
      <c r="AM46" s="48">
        <v>25.261700000000001</v>
      </c>
    </row>
    <row r="47" spans="1:39" hidden="1" outlineLevel="1">
      <c r="A47" s="8">
        <v>41640</v>
      </c>
      <c r="B47" s="48">
        <v>27.8965</v>
      </c>
      <c r="C47" s="48">
        <v>29.0671</v>
      </c>
      <c r="D47" s="48">
        <v>30.474299999999999</v>
      </c>
      <c r="E47" s="48">
        <v>28.096299999999999</v>
      </c>
      <c r="F47" s="48">
        <v>25.935199999999998</v>
      </c>
      <c r="G47" s="48">
        <v>29.001200000000001</v>
      </c>
      <c r="H47" s="48">
        <v>24.302800000000001</v>
      </c>
      <c r="I47" s="48">
        <v>29.0672</v>
      </c>
      <c r="J47" s="48">
        <v>30.474499999999999</v>
      </c>
      <c r="K47" s="48">
        <v>28.096299999999999</v>
      </c>
      <c r="L47" s="48">
        <v>25.935199999999998</v>
      </c>
      <c r="M47" s="48">
        <v>29.001200000000001</v>
      </c>
      <c r="N47" s="48">
        <v>24.302800000000001</v>
      </c>
      <c r="O47" s="48">
        <v>10.266999999999999</v>
      </c>
      <c r="P47" s="48">
        <v>10.266999999999999</v>
      </c>
      <c r="Q47" s="48" t="s">
        <v>270</v>
      </c>
      <c r="R47" s="48" t="s">
        <v>270</v>
      </c>
      <c r="S47" s="48" t="s">
        <v>270</v>
      </c>
      <c r="T47" s="48" t="s">
        <v>270</v>
      </c>
      <c r="U47" s="48">
        <v>19.727799999999998</v>
      </c>
      <c r="V47" s="48">
        <v>0</v>
      </c>
      <c r="W47" s="48">
        <v>19.727799999999998</v>
      </c>
      <c r="X47" s="48">
        <v>0</v>
      </c>
      <c r="Y47" s="48">
        <v>0</v>
      </c>
      <c r="Z47" s="48">
        <v>19.727799999999998</v>
      </c>
      <c r="AA47" s="48">
        <v>19.727799999999998</v>
      </c>
      <c r="AB47" s="48">
        <v>0</v>
      </c>
      <c r="AC47" s="48">
        <v>19.727799999999998</v>
      </c>
      <c r="AD47" s="48">
        <v>0</v>
      </c>
      <c r="AE47" s="48">
        <v>0</v>
      </c>
      <c r="AF47" s="48">
        <v>19.727799999999998</v>
      </c>
      <c r="AG47" s="48">
        <v>0</v>
      </c>
      <c r="AH47" s="48">
        <v>0</v>
      </c>
      <c r="AI47" s="48" t="s">
        <v>270</v>
      </c>
      <c r="AJ47" s="48" t="s">
        <v>270</v>
      </c>
      <c r="AK47" s="48" t="s">
        <v>270</v>
      </c>
      <c r="AL47" s="48" t="s">
        <v>270</v>
      </c>
      <c r="AM47" s="48">
        <v>25.491099999999999</v>
      </c>
    </row>
    <row r="48" spans="1:39" hidden="1" outlineLevel="1">
      <c r="A48" s="8">
        <v>41671</v>
      </c>
      <c r="B48" s="48">
        <v>27.437799999999999</v>
      </c>
      <c r="C48" s="48">
        <v>29.149000000000001</v>
      </c>
      <c r="D48" s="48">
        <v>30.5791</v>
      </c>
      <c r="E48" s="48">
        <v>28.062200000000001</v>
      </c>
      <c r="F48" s="48">
        <v>23.964600000000001</v>
      </c>
      <c r="G48" s="48">
        <v>28.569199999999999</v>
      </c>
      <c r="H48" s="48">
        <v>28.378499999999999</v>
      </c>
      <c r="I48" s="48">
        <v>29.149100000000001</v>
      </c>
      <c r="J48" s="48">
        <v>30.5794</v>
      </c>
      <c r="K48" s="48">
        <v>28.062200000000001</v>
      </c>
      <c r="L48" s="48">
        <v>23.964600000000001</v>
      </c>
      <c r="M48" s="48">
        <v>28.569199999999999</v>
      </c>
      <c r="N48" s="48">
        <v>28.378499999999999</v>
      </c>
      <c r="O48" s="48">
        <v>14.520099999999999</v>
      </c>
      <c r="P48" s="48">
        <v>14.520099999999999</v>
      </c>
      <c r="Q48" s="48" t="s">
        <v>270</v>
      </c>
      <c r="R48" s="48" t="s">
        <v>270</v>
      </c>
      <c r="S48" s="48" t="s">
        <v>270</v>
      </c>
      <c r="T48" s="48" t="s">
        <v>270</v>
      </c>
      <c r="U48" s="48">
        <v>17.748799999999999</v>
      </c>
      <c r="V48" s="48">
        <v>0</v>
      </c>
      <c r="W48" s="48">
        <v>17.748799999999999</v>
      </c>
      <c r="X48" s="48">
        <v>0</v>
      </c>
      <c r="Y48" s="48">
        <v>0</v>
      </c>
      <c r="Z48" s="48">
        <v>17.748799999999999</v>
      </c>
      <c r="AA48" s="48">
        <v>17.748799999999999</v>
      </c>
      <c r="AB48" s="48">
        <v>0</v>
      </c>
      <c r="AC48" s="48">
        <v>17.748799999999999</v>
      </c>
      <c r="AD48" s="48">
        <v>0</v>
      </c>
      <c r="AE48" s="48">
        <v>0</v>
      </c>
      <c r="AF48" s="48">
        <v>17.748799999999999</v>
      </c>
      <c r="AG48" s="48">
        <v>0</v>
      </c>
      <c r="AH48" s="48">
        <v>0</v>
      </c>
      <c r="AI48" s="48" t="s">
        <v>270</v>
      </c>
      <c r="AJ48" s="48" t="s">
        <v>270</v>
      </c>
      <c r="AK48" s="48" t="s">
        <v>270</v>
      </c>
      <c r="AL48" s="48" t="s">
        <v>270</v>
      </c>
      <c r="AM48" s="48">
        <v>25.119800000000001</v>
      </c>
    </row>
    <row r="49" spans="1:39" hidden="1" outlineLevel="1">
      <c r="A49" s="8">
        <v>41699</v>
      </c>
      <c r="B49" s="48">
        <v>27.2241</v>
      </c>
      <c r="C49" s="48">
        <v>28.620799999999999</v>
      </c>
      <c r="D49" s="48">
        <v>29.8399</v>
      </c>
      <c r="E49" s="48">
        <v>27.457100000000001</v>
      </c>
      <c r="F49" s="48">
        <v>24.2361</v>
      </c>
      <c r="G49" s="48">
        <v>28.029299999999999</v>
      </c>
      <c r="H49" s="48">
        <v>26.597999999999999</v>
      </c>
      <c r="I49" s="48">
        <v>28.620999999999999</v>
      </c>
      <c r="J49" s="48">
        <v>29.840299999999999</v>
      </c>
      <c r="K49" s="48">
        <v>27.457100000000001</v>
      </c>
      <c r="L49" s="48">
        <v>24.2361</v>
      </c>
      <c r="M49" s="48">
        <v>28.029299999999999</v>
      </c>
      <c r="N49" s="48">
        <v>26.597999999999999</v>
      </c>
      <c r="O49" s="48">
        <v>9.2628000000000004</v>
      </c>
      <c r="P49" s="48">
        <v>9.2628000000000004</v>
      </c>
      <c r="Q49" s="48" t="s">
        <v>270</v>
      </c>
      <c r="R49" s="48" t="s">
        <v>270</v>
      </c>
      <c r="S49" s="48" t="s">
        <v>270</v>
      </c>
      <c r="T49" s="48" t="s">
        <v>270</v>
      </c>
      <c r="U49" s="48">
        <v>18.853100000000001</v>
      </c>
      <c r="V49" s="48">
        <v>0</v>
      </c>
      <c r="W49" s="48">
        <v>18.853100000000001</v>
      </c>
      <c r="X49" s="48">
        <v>0</v>
      </c>
      <c r="Y49" s="48">
        <v>0</v>
      </c>
      <c r="Z49" s="48">
        <v>18.853100000000001</v>
      </c>
      <c r="AA49" s="48">
        <v>18.853100000000001</v>
      </c>
      <c r="AB49" s="48">
        <v>0</v>
      </c>
      <c r="AC49" s="48">
        <v>18.853100000000001</v>
      </c>
      <c r="AD49" s="48">
        <v>0</v>
      </c>
      <c r="AE49" s="48">
        <v>0</v>
      </c>
      <c r="AF49" s="48">
        <v>18.853100000000001</v>
      </c>
      <c r="AG49" s="48">
        <v>0</v>
      </c>
      <c r="AH49" s="48">
        <v>0</v>
      </c>
      <c r="AI49" s="48" t="s">
        <v>270</v>
      </c>
      <c r="AJ49" s="48" t="s">
        <v>270</v>
      </c>
      <c r="AK49" s="48" t="s">
        <v>270</v>
      </c>
      <c r="AL49" s="48" t="s">
        <v>270</v>
      </c>
      <c r="AM49" s="48">
        <v>25.173200000000001</v>
      </c>
    </row>
    <row r="50" spans="1:39" hidden="1" outlineLevel="1">
      <c r="A50" s="8">
        <v>41730</v>
      </c>
      <c r="B50" s="48">
        <v>27.660499999999999</v>
      </c>
      <c r="C50" s="48">
        <v>28.756</v>
      </c>
      <c r="D50" s="48">
        <v>29.921199999999999</v>
      </c>
      <c r="E50" s="48">
        <v>27.8994</v>
      </c>
      <c r="F50" s="48">
        <v>24.611599999999999</v>
      </c>
      <c r="G50" s="48">
        <v>28.2288</v>
      </c>
      <c r="H50" s="48">
        <v>28.047599999999999</v>
      </c>
      <c r="I50" s="48">
        <v>28.7562</v>
      </c>
      <c r="J50" s="48">
        <v>29.921600000000002</v>
      </c>
      <c r="K50" s="48">
        <v>27.8994</v>
      </c>
      <c r="L50" s="48">
        <v>24.611599999999999</v>
      </c>
      <c r="M50" s="48">
        <v>28.2288</v>
      </c>
      <c r="N50" s="48">
        <v>28.047599999999999</v>
      </c>
      <c r="O50" s="48">
        <v>17.795000000000002</v>
      </c>
      <c r="P50" s="48">
        <v>17.795000000000002</v>
      </c>
      <c r="Q50" s="48" t="s">
        <v>270</v>
      </c>
      <c r="R50" s="48" t="s">
        <v>270</v>
      </c>
      <c r="S50" s="48" t="s">
        <v>270</v>
      </c>
      <c r="T50" s="48" t="s">
        <v>270</v>
      </c>
      <c r="U50" s="48">
        <v>23.877500000000001</v>
      </c>
      <c r="V50" s="48">
        <v>0</v>
      </c>
      <c r="W50" s="48">
        <v>23.877500000000001</v>
      </c>
      <c r="X50" s="48">
        <v>0</v>
      </c>
      <c r="Y50" s="48">
        <v>0</v>
      </c>
      <c r="Z50" s="48">
        <v>23.877500000000001</v>
      </c>
      <c r="AA50" s="48">
        <v>23.877500000000001</v>
      </c>
      <c r="AB50" s="48">
        <v>0</v>
      </c>
      <c r="AC50" s="48">
        <v>23.877500000000001</v>
      </c>
      <c r="AD50" s="48">
        <v>0</v>
      </c>
      <c r="AE50" s="48">
        <v>0</v>
      </c>
      <c r="AF50" s="48">
        <v>23.877500000000001</v>
      </c>
      <c r="AG50" s="48">
        <v>0</v>
      </c>
      <c r="AH50" s="48">
        <v>0</v>
      </c>
      <c r="AI50" s="48" t="s">
        <v>270</v>
      </c>
      <c r="AJ50" s="48" t="s">
        <v>270</v>
      </c>
      <c r="AK50" s="48" t="s">
        <v>270</v>
      </c>
      <c r="AL50" s="48" t="s">
        <v>270</v>
      </c>
      <c r="AM50" s="48">
        <v>25.1874</v>
      </c>
    </row>
    <row r="51" spans="1:39" hidden="1" outlineLevel="1">
      <c r="A51" s="8">
        <v>41760</v>
      </c>
      <c r="B51" s="48">
        <v>28.083100000000002</v>
      </c>
      <c r="C51" s="48">
        <v>29.150400000000001</v>
      </c>
      <c r="D51" s="48">
        <v>29.822500000000002</v>
      </c>
      <c r="E51" s="48">
        <v>28.618300000000001</v>
      </c>
      <c r="F51" s="48">
        <v>26.3767</v>
      </c>
      <c r="G51" s="48">
        <v>28.974299999999999</v>
      </c>
      <c r="H51" s="48">
        <v>27.454899999999999</v>
      </c>
      <c r="I51" s="48">
        <v>29.150700000000001</v>
      </c>
      <c r="J51" s="48">
        <v>29.823</v>
      </c>
      <c r="K51" s="48">
        <v>28.618300000000001</v>
      </c>
      <c r="L51" s="48">
        <v>26.3767</v>
      </c>
      <c r="M51" s="48">
        <v>28.974299999999999</v>
      </c>
      <c r="N51" s="48">
        <v>27.454899999999999</v>
      </c>
      <c r="O51" s="48">
        <v>4.0148999999999999</v>
      </c>
      <c r="P51" s="48">
        <v>4.0148999999999999</v>
      </c>
      <c r="Q51" s="48" t="s">
        <v>270</v>
      </c>
      <c r="R51" s="48" t="s">
        <v>270</v>
      </c>
      <c r="S51" s="48" t="s">
        <v>270</v>
      </c>
      <c r="T51" s="48" t="s">
        <v>270</v>
      </c>
      <c r="U51" s="48">
        <v>20.208400000000001</v>
      </c>
      <c r="V51" s="48">
        <v>0</v>
      </c>
      <c r="W51" s="48">
        <v>20.208400000000001</v>
      </c>
      <c r="X51" s="48">
        <v>0</v>
      </c>
      <c r="Y51" s="48">
        <v>0</v>
      </c>
      <c r="Z51" s="48">
        <v>20.208400000000001</v>
      </c>
      <c r="AA51" s="48">
        <v>20.208400000000001</v>
      </c>
      <c r="AB51" s="48">
        <v>0</v>
      </c>
      <c r="AC51" s="48">
        <v>20.208400000000001</v>
      </c>
      <c r="AD51" s="48">
        <v>0</v>
      </c>
      <c r="AE51" s="48">
        <v>0</v>
      </c>
      <c r="AF51" s="48">
        <v>20.208400000000001</v>
      </c>
      <c r="AG51" s="48">
        <v>0</v>
      </c>
      <c r="AH51" s="48">
        <v>0</v>
      </c>
      <c r="AI51" s="48" t="s">
        <v>270</v>
      </c>
      <c r="AJ51" s="48" t="s">
        <v>270</v>
      </c>
      <c r="AK51" s="48" t="s">
        <v>270</v>
      </c>
      <c r="AL51" s="48" t="s">
        <v>270</v>
      </c>
      <c r="AM51" s="48">
        <v>25.448899999999998</v>
      </c>
    </row>
    <row r="52" spans="1:39" hidden="1" outlineLevel="1">
      <c r="A52" s="8">
        <v>41791</v>
      </c>
      <c r="B52" s="48">
        <v>28.555800000000001</v>
      </c>
      <c r="C52" s="48">
        <v>29.826899999999998</v>
      </c>
      <c r="D52" s="48">
        <v>30.186599999999999</v>
      </c>
      <c r="E52" s="48">
        <v>29.498799999999999</v>
      </c>
      <c r="F52" s="48">
        <v>26.381</v>
      </c>
      <c r="G52" s="48">
        <v>30.170500000000001</v>
      </c>
      <c r="H52" s="48">
        <v>27.600200000000001</v>
      </c>
      <c r="I52" s="48">
        <v>29.827200000000001</v>
      </c>
      <c r="J52" s="48">
        <v>30.187200000000001</v>
      </c>
      <c r="K52" s="48">
        <v>29.498799999999999</v>
      </c>
      <c r="L52" s="48">
        <v>26.381</v>
      </c>
      <c r="M52" s="48">
        <v>30.170500000000001</v>
      </c>
      <c r="N52" s="48">
        <v>27.600200000000001</v>
      </c>
      <c r="O52" s="48">
        <v>5.2713000000000001</v>
      </c>
      <c r="P52" s="48">
        <v>5.2713000000000001</v>
      </c>
      <c r="Q52" s="48" t="s">
        <v>270</v>
      </c>
      <c r="R52" s="48" t="s">
        <v>270</v>
      </c>
      <c r="S52" s="48" t="s">
        <v>270</v>
      </c>
      <c r="T52" s="48" t="s">
        <v>270</v>
      </c>
      <c r="U52" s="48">
        <v>23.761700000000001</v>
      </c>
      <c r="V52" s="48">
        <v>0</v>
      </c>
      <c r="W52" s="48">
        <v>23.761700000000001</v>
      </c>
      <c r="X52" s="48">
        <v>0</v>
      </c>
      <c r="Y52" s="48">
        <v>20.583400000000001</v>
      </c>
      <c r="Z52" s="48">
        <v>35.102899999999998</v>
      </c>
      <c r="AA52" s="48">
        <v>23.761700000000001</v>
      </c>
      <c r="AB52" s="48">
        <v>0</v>
      </c>
      <c r="AC52" s="48">
        <v>23.761700000000001</v>
      </c>
      <c r="AD52" s="48">
        <v>0</v>
      </c>
      <c r="AE52" s="48">
        <v>20.583400000000001</v>
      </c>
      <c r="AF52" s="48">
        <v>35.102899999999998</v>
      </c>
      <c r="AG52" s="48">
        <v>0</v>
      </c>
      <c r="AH52" s="48">
        <v>0</v>
      </c>
      <c r="AI52" s="48" t="s">
        <v>270</v>
      </c>
      <c r="AJ52" s="48" t="s">
        <v>270</v>
      </c>
      <c r="AK52" s="48" t="s">
        <v>270</v>
      </c>
      <c r="AL52" s="48" t="s">
        <v>270</v>
      </c>
      <c r="AM52" s="48">
        <v>25.126899999999999</v>
      </c>
    </row>
    <row r="53" spans="1:39" hidden="1" outlineLevel="1">
      <c r="A53" s="8">
        <v>41821</v>
      </c>
      <c r="B53" s="48">
        <v>27.767900000000001</v>
      </c>
      <c r="C53" s="48">
        <v>29.384699999999999</v>
      </c>
      <c r="D53" s="48">
        <v>31.374700000000001</v>
      </c>
      <c r="E53" s="48">
        <v>27.844200000000001</v>
      </c>
      <c r="F53" s="48">
        <v>20.203299999999999</v>
      </c>
      <c r="G53" s="48">
        <v>29.8443</v>
      </c>
      <c r="H53" s="48">
        <v>29.815000000000001</v>
      </c>
      <c r="I53" s="48">
        <v>29.384699999999999</v>
      </c>
      <c r="J53" s="48">
        <v>31.3749</v>
      </c>
      <c r="K53" s="48">
        <v>27.844200000000001</v>
      </c>
      <c r="L53" s="48">
        <v>20.203299999999999</v>
      </c>
      <c r="M53" s="48">
        <v>29.8443</v>
      </c>
      <c r="N53" s="48">
        <v>29.815000000000001</v>
      </c>
      <c r="O53" s="48">
        <v>29.337</v>
      </c>
      <c r="P53" s="48">
        <v>29.337</v>
      </c>
      <c r="Q53" s="48">
        <v>0</v>
      </c>
      <c r="R53" s="48" t="s">
        <v>270</v>
      </c>
      <c r="S53" s="48" t="s">
        <v>270</v>
      </c>
      <c r="T53" s="48">
        <v>0</v>
      </c>
      <c r="U53" s="48">
        <v>1.0633999999999999</v>
      </c>
      <c r="V53" s="48">
        <v>0</v>
      </c>
      <c r="W53" s="48">
        <v>1.0633999999999999</v>
      </c>
      <c r="X53" s="48">
        <v>0</v>
      </c>
      <c r="Y53" s="48">
        <v>0</v>
      </c>
      <c r="Z53" s="48">
        <v>1.0633999999999999</v>
      </c>
      <c r="AA53" s="48">
        <v>20.137</v>
      </c>
      <c r="AB53" s="48">
        <v>0</v>
      </c>
      <c r="AC53" s="48">
        <v>20.137</v>
      </c>
      <c r="AD53" s="48">
        <v>0</v>
      </c>
      <c r="AE53" s="48">
        <v>0</v>
      </c>
      <c r="AF53" s="48">
        <v>20.137</v>
      </c>
      <c r="AG53" s="48">
        <v>0</v>
      </c>
      <c r="AH53" s="48">
        <v>0</v>
      </c>
      <c r="AI53" s="48">
        <v>0</v>
      </c>
      <c r="AJ53" s="48" t="s">
        <v>270</v>
      </c>
      <c r="AK53" s="48" t="s">
        <v>270</v>
      </c>
      <c r="AL53" s="48">
        <v>0</v>
      </c>
      <c r="AM53" s="48">
        <v>23.981100000000001</v>
      </c>
    </row>
    <row r="54" spans="1:39" hidden="1" outlineLevel="1">
      <c r="A54" s="8">
        <v>41852</v>
      </c>
      <c r="B54" s="48">
        <v>28.134499999999999</v>
      </c>
      <c r="C54" s="48">
        <v>30.360800000000001</v>
      </c>
      <c r="D54" s="48">
        <v>31.479299999999999</v>
      </c>
      <c r="E54" s="48">
        <v>29.349900000000002</v>
      </c>
      <c r="F54" s="48">
        <v>22.7621</v>
      </c>
      <c r="G54" s="48">
        <v>30.998100000000001</v>
      </c>
      <c r="H54" s="48">
        <v>26.597899999999999</v>
      </c>
      <c r="I54" s="48">
        <v>30.423400000000001</v>
      </c>
      <c r="J54" s="48">
        <v>31.480599999999999</v>
      </c>
      <c r="K54" s="48">
        <v>29.461500000000001</v>
      </c>
      <c r="L54" s="48">
        <v>22.7621</v>
      </c>
      <c r="M54" s="48">
        <v>30.998100000000001</v>
      </c>
      <c r="N54" s="48">
        <v>27.511500000000002</v>
      </c>
      <c r="O54" s="48">
        <v>12.5221</v>
      </c>
      <c r="P54" s="48">
        <v>3.7728000000000002</v>
      </c>
      <c r="Q54" s="48">
        <v>12.579000000000001</v>
      </c>
      <c r="R54" s="48" t="s">
        <v>270</v>
      </c>
      <c r="S54" s="48" t="s">
        <v>270</v>
      </c>
      <c r="T54" s="48">
        <v>12.579000000000001</v>
      </c>
      <c r="U54" s="48">
        <v>23.917899999999999</v>
      </c>
      <c r="V54" s="48">
        <v>0</v>
      </c>
      <c r="W54" s="48">
        <v>23.917899999999999</v>
      </c>
      <c r="X54" s="48">
        <v>0</v>
      </c>
      <c r="Y54" s="48">
        <v>0</v>
      </c>
      <c r="Z54" s="48">
        <v>23.917899999999999</v>
      </c>
      <c r="AA54" s="48">
        <v>23.917899999999999</v>
      </c>
      <c r="AB54" s="48">
        <v>0</v>
      </c>
      <c r="AC54" s="48">
        <v>23.917899999999999</v>
      </c>
      <c r="AD54" s="48">
        <v>0</v>
      </c>
      <c r="AE54" s="48">
        <v>0</v>
      </c>
      <c r="AF54" s="48">
        <v>23.917899999999999</v>
      </c>
      <c r="AG54" s="48">
        <v>0</v>
      </c>
      <c r="AH54" s="48">
        <v>0</v>
      </c>
      <c r="AI54" s="48">
        <v>0</v>
      </c>
      <c r="AJ54" s="48" t="s">
        <v>270</v>
      </c>
      <c r="AK54" s="48" t="s">
        <v>270</v>
      </c>
      <c r="AL54" s="48">
        <v>0</v>
      </c>
      <c r="AM54" s="48">
        <v>23.2849</v>
      </c>
    </row>
    <row r="55" spans="1:39" hidden="1" outlineLevel="1">
      <c r="A55" s="8">
        <v>41883</v>
      </c>
      <c r="B55" s="48">
        <v>27.022200000000002</v>
      </c>
      <c r="C55" s="48">
        <v>29.520399999999999</v>
      </c>
      <c r="D55" s="48">
        <v>30.676600000000001</v>
      </c>
      <c r="E55" s="48">
        <v>28.563099999999999</v>
      </c>
      <c r="F55" s="48">
        <v>10.4358</v>
      </c>
      <c r="G55" s="48">
        <v>30.840199999999999</v>
      </c>
      <c r="H55" s="48">
        <v>30.208200000000001</v>
      </c>
      <c r="I55" s="48">
        <v>29.517700000000001</v>
      </c>
      <c r="J55" s="48">
        <v>30.6663</v>
      </c>
      <c r="K55" s="48">
        <v>28.5688</v>
      </c>
      <c r="L55" s="48">
        <v>10.4358</v>
      </c>
      <c r="M55" s="48">
        <v>30.840199999999999</v>
      </c>
      <c r="N55" s="48">
        <v>30.287600000000001</v>
      </c>
      <c r="O55" s="48">
        <v>31.356400000000001</v>
      </c>
      <c r="P55" s="48">
        <v>34.4998</v>
      </c>
      <c r="Q55" s="48">
        <v>16.399999999999999</v>
      </c>
      <c r="R55" s="48" t="s">
        <v>270</v>
      </c>
      <c r="S55" s="48" t="s">
        <v>270</v>
      </c>
      <c r="T55" s="48">
        <v>16.399999999999999</v>
      </c>
      <c r="U55" s="48">
        <v>18.026700000000002</v>
      </c>
      <c r="V55" s="48">
        <v>0</v>
      </c>
      <c r="W55" s="48">
        <v>18.026700000000002</v>
      </c>
      <c r="X55" s="48">
        <v>0</v>
      </c>
      <c r="Y55" s="48">
        <v>17.989999999999998</v>
      </c>
      <c r="Z55" s="48">
        <v>22.091699999999999</v>
      </c>
      <c r="AA55" s="48">
        <v>18.026700000000002</v>
      </c>
      <c r="AB55" s="48">
        <v>0</v>
      </c>
      <c r="AC55" s="48">
        <v>18.026700000000002</v>
      </c>
      <c r="AD55" s="48">
        <v>0</v>
      </c>
      <c r="AE55" s="48">
        <v>17.989999999999998</v>
      </c>
      <c r="AF55" s="48">
        <v>22.091699999999999</v>
      </c>
      <c r="AG55" s="48">
        <v>0</v>
      </c>
      <c r="AH55" s="48">
        <v>0</v>
      </c>
      <c r="AI55" s="48">
        <v>0</v>
      </c>
      <c r="AJ55" s="48" t="s">
        <v>270</v>
      </c>
      <c r="AK55" s="48" t="s">
        <v>270</v>
      </c>
      <c r="AL55" s="48">
        <v>0</v>
      </c>
      <c r="AM55" s="48">
        <v>21.887799999999999</v>
      </c>
    </row>
    <row r="56" spans="1:39" hidden="1" outlineLevel="1">
      <c r="A56" s="8">
        <v>41913</v>
      </c>
      <c r="B56" s="48">
        <v>25.581900000000001</v>
      </c>
      <c r="C56" s="48">
        <v>27.257899999999999</v>
      </c>
      <c r="D56" s="48">
        <v>29.9146</v>
      </c>
      <c r="E56" s="48">
        <v>25.7059</v>
      </c>
      <c r="F56" s="48">
        <v>23.691700000000001</v>
      </c>
      <c r="G56" s="48">
        <v>25.994700000000002</v>
      </c>
      <c r="H56" s="48">
        <v>25.150700000000001</v>
      </c>
      <c r="I56" s="48">
        <v>27.289000000000001</v>
      </c>
      <c r="J56" s="48">
        <v>29.8992</v>
      </c>
      <c r="K56" s="48">
        <v>25.756</v>
      </c>
      <c r="L56" s="48">
        <v>23.691700000000001</v>
      </c>
      <c r="M56" s="48">
        <v>25.994700000000002</v>
      </c>
      <c r="N56" s="48">
        <v>25.5747</v>
      </c>
      <c r="O56" s="48">
        <v>19.871300000000002</v>
      </c>
      <c r="P56" s="48">
        <v>48.211599999999997</v>
      </c>
      <c r="Q56" s="48">
        <v>17.6005</v>
      </c>
      <c r="R56" s="48" t="s">
        <v>270</v>
      </c>
      <c r="S56" s="48" t="s">
        <v>270</v>
      </c>
      <c r="T56" s="48">
        <v>17.6005</v>
      </c>
      <c r="U56" s="48">
        <v>13.4808</v>
      </c>
      <c r="V56" s="48">
        <v>0</v>
      </c>
      <c r="W56" s="48">
        <v>13.4808</v>
      </c>
      <c r="X56" s="48">
        <v>0</v>
      </c>
      <c r="Y56" s="48">
        <v>0</v>
      </c>
      <c r="Z56" s="48">
        <v>13.4808</v>
      </c>
      <c r="AA56" s="48">
        <v>21.126200000000001</v>
      </c>
      <c r="AB56" s="48">
        <v>0</v>
      </c>
      <c r="AC56" s="48">
        <v>21.126200000000001</v>
      </c>
      <c r="AD56" s="48">
        <v>0</v>
      </c>
      <c r="AE56" s="48">
        <v>0</v>
      </c>
      <c r="AF56" s="48">
        <v>21.126200000000001</v>
      </c>
      <c r="AG56" s="48">
        <v>0</v>
      </c>
      <c r="AH56" s="48">
        <v>0</v>
      </c>
      <c r="AI56" s="48">
        <v>0</v>
      </c>
      <c r="AJ56" s="48" t="s">
        <v>270</v>
      </c>
      <c r="AK56" s="48" t="s">
        <v>270</v>
      </c>
      <c r="AL56" s="48">
        <v>0</v>
      </c>
      <c r="AM56" s="48">
        <v>21.829799999999999</v>
      </c>
    </row>
    <row r="57" spans="1:39" hidden="1" outlineLevel="1">
      <c r="A57" s="8">
        <v>41944</v>
      </c>
      <c r="B57" s="48">
        <v>26.537600000000001</v>
      </c>
      <c r="C57" s="48">
        <v>28.932300000000001</v>
      </c>
      <c r="D57" s="48">
        <v>30.537400000000002</v>
      </c>
      <c r="E57" s="48">
        <v>27.789400000000001</v>
      </c>
      <c r="F57" s="48">
        <v>29.383299999999998</v>
      </c>
      <c r="G57" s="48">
        <v>27.8752</v>
      </c>
      <c r="H57" s="48">
        <v>26.520600000000002</v>
      </c>
      <c r="I57" s="48">
        <v>28.9848</v>
      </c>
      <c r="J57" s="48">
        <v>30.537700000000001</v>
      </c>
      <c r="K57" s="48">
        <v>27.875699999999998</v>
      </c>
      <c r="L57" s="48">
        <v>29.383299999999998</v>
      </c>
      <c r="M57" s="48">
        <v>27.8752</v>
      </c>
      <c r="N57" s="48">
        <v>27.206700000000001</v>
      </c>
      <c r="O57" s="48">
        <v>0.42780000000000001</v>
      </c>
      <c r="P57" s="48">
        <v>26.505500000000001</v>
      </c>
      <c r="Q57" s="48">
        <v>0</v>
      </c>
      <c r="R57" s="48" t="s">
        <v>270</v>
      </c>
      <c r="S57" s="48" t="s">
        <v>270</v>
      </c>
      <c r="T57" s="48">
        <v>0</v>
      </c>
      <c r="U57" s="48">
        <v>15.228300000000001</v>
      </c>
      <c r="V57" s="48">
        <v>0</v>
      </c>
      <c r="W57" s="48">
        <v>15.228300000000001</v>
      </c>
      <c r="X57" s="48">
        <v>0</v>
      </c>
      <c r="Y57" s="48">
        <v>0</v>
      </c>
      <c r="Z57" s="48">
        <v>15.228300000000001</v>
      </c>
      <c r="AA57" s="48">
        <v>19.8005</v>
      </c>
      <c r="AB57" s="48">
        <v>0</v>
      </c>
      <c r="AC57" s="48">
        <v>19.8005</v>
      </c>
      <c r="AD57" s="48">
        <v>0</v>
      </c>
      <c r="AE57" s="48">
        <v>0</v>
      </c>
      <c r="AF57" s="48">
        <v>19.8005</v>
      </c>
      <c r="AG57" s="48">
        <v>4.72</v>
      </c>
      <c r="AH57" s="48">
        <v>0</v>
      </c>
      <c r="AI57" s="48">
        <v>4.72</v>
      </c>
      <c r="AJ57" s="48" t="s">
        <v>270</v>
      </c>
      <c r="AK57" s="48" t="s">
        <v>270</v>
      </c>
      <c r="AL57" s="48">
        <v>4.72</v>
      </c>
      <c r="AM57" s="48">
        <v>22.118400000000001</v>
      </c>
    </row>
    <row r="58" spans="1:39" hidden="1" outlineLevel="1">
      <c r="A58" s="8">
        <v>41974</v>
      </c>
      <c r="B58" s="48">
        <v>26.2911</v>
      </c>
      <c r="C58" s="48">
        <v>28.675000000000001</v>
      </c>
      <c r="D58" s="48">
        <v>30.762799999999999</v>
      </c>
      <c r="E58" s="48">
        <v>27.225999999999999</v>
      </c>
      <c r="F58" s="48">
        <v>28.029499999999999</v>
      </c>
      <c r="G58" s="48">
        <v>27.833100000000002</v>
      </c>
      <c r="H58" s="48">
        <v>22.659500000000001</v>
      </c>
      <c r="I58" s="48">
        <v>28.680900000000001</v>
      </c>
      <c r="J58" s="48">
        <v>30.761700000000001</v>
      </c>
      <c r="K58" s="48">
        <v>27.2361</v>
      </c>
      <c r="L58" s="48">
        <v>28.029499999999999</v>
      </c>
      <c r="M58" s="48">
        <v>27.833100000000002</v>
      </c>
      <c r="N58" s="48">
        <v>22.721299999999999</v>
      </c>
      <c r="O58" s="48">
        <v>15.037800000000001</v>
      </c>
      <c r="P58" s="48">
        <v>37.046700000000001</v>
      </c>
      <c r="Q58" s="48">
        <v>10.628</v>
      </c>
      <c r="R58" s="48" t="s">
        <v>270</v>
      </c>
      <c r="S58" s="48" t="s">
        <v>270</v>
      </c>
      <c r="T58" s="48">
        <v>10.628</v>
      </c>
      <c r="U58" s="48">
        <v>9.1877999999999993</v>
      </c>
      <c r="V58" s="48">
        <v>0</v>
      </c>
      <c r="W58" s="48">
        <v>9.1877999999999993</v>
      </c>
      <c r="X58" s="48">
        <v>0</v>
      </c>
      <c r="Y58" s="48">
        <v>18.230899999999998</v>
      </c>
      <c r="Z58" s="48">
        <v>7.6497999999999999</v>
      </c>
      <c r="AA58" s="48">
        <v>9.1877999999999993</v>
      </c>
      <c r="AB58" s="48">
        <v>0</v>
      </c>
      <c r="AC58" s="48">
        <v>9.1877999999999993</v>
      </c>
      <c r="AD58" s="48">
        <v>0</v>
      </c>
      <c r="AE58" s="48">
        <v>18.230899999999998</v>
      </c>
      <c r="AF58" s="48">
        <v>7.6497999999999999</v>
      </c>
      <c r="AG58" s="48">
        <v>0</v>
      </c>
      <c r="AH58" s="48">
        <v>0</v>
      </c>
      <c r="AI58" s="48">
        <v>0</v>
      </c>
      <c r="AJ58" s="48" t="s">
        <v>270</v>
      </c>
      <c r="AK58" s="48" t="s">
        <v>270</v>
      </c>
      <c r="AL58" s="48">
        <v>0</v>
      </c>
      <c r="AM58" s="48">
        <v>22.161200000000001</v>
      </c>
    </row>
    <row r="59" spans="1:39" hidden="1" outlineLevel="1">
      <c r="A59" s="8">
        <v>42005</v>
      </c>
      <c r="B59" s="48">
        <v>27.521599999999999</v>
      </c>
      <c r="C59" s="48">
        <v>29.926100000000002</v>
      </c>
      <c r="D59" s="48">
        <v>30.664000000000001</v>
      </c>
      <c r="E59" s="48">
        <v>29.164899999999999</v>
      </c>
      <c r="F59" s="48">
        <v>32.815800000000003</v>
      </c>
      <c r="G59" s="48">
        <v>29.1845</v>
      </c>
      <c r="H59" s="48">
        <v>25.4528</v>
      </c>
      <c r="I59" s="48">
        <v>29.931699999999999</v>
      </c>
      <c r="J59" s="48">
        <v>30.663599999999999</v>
      </c>
      <c r="K59" s="48">
        <v>29.176200000000001</v>
      </c>
      <c r="L59" s="48">
        <v>32.815800000000003</v>
      </c>
      <c r="M59" s="48">
        <v>29.1845</v>
      </c>
      <c r="N59" s="48">
        <v>25.587700000000002</v>
      </c>
      <c r="O59" s="48">
        <v>16.837399999999999</v>
      </c>
      <c r="P59" s="48">
        <v>37.947400000000002</v>
      </c>
      <c r="Q59" s="48">
        <v>15.192</v>
      </c>
      <c r="R59" s="48" t="s">
        <v>270</v>
      </c>
      <c r="S59" s="48" t="s">
        <v>270</v>
      </c>
      <c r="T59" s="48">
        <v>15.192</v>
      </c>
      <c r="U59" s="48">
        <v>11.9313</v>
      </c>
      <c r="V59" s="48">
        <v>0</v>
      </c>
      <c r="W59" s="48">
        <v>11.9313</v>
      </c>
      <c r="X59" s="48">
        <v>0</v>
      </c>
      <c r="Y59" s="48">
        <v>17</v>
      </c>
      <c r="Z59" s="48">
        <v>11.3187</v>
      </c>
      <c r="AA59" s="48">
        <v>11.9313</v>
      </c>
      <c r="AB59" s="48">
        <v>0</v>
      </c>
      <c r="AC59" s="48">
        <v>11.9313</v>
      </c>
      <c r="AD59" s="48">
        <v>0</v>
      </c>
      <c r="AE59" s="48">
        <v>17</v>
      </c>
      <c r="AF59" s="48">
        <v>11.3187</v>
      </c>
      <c r="AG59" s="48">
        <v>0</v>
      </c>
      <c r="AH59" s="48">
        <v>0</v>
      </c>
      <c r="AI59" s="48">
        <v>0</v>
      </c>
      <c r="AJ59" s="48" t="s">
        <v>270</v>
      </c>
      <c r="AK59" s="48" t="s">
        <v>270</v>
      </c>
      <c r="AL59" s="48">
        <v>0</v>
      </c>
      <c r="AM59" s="48">
        <v>22.557200000000002</v>
      </c>
    </row>
    <row r="60" spans="1:39" hidden="1" outlineLevel="1">
      <c r="A60" s="8">
        <v>42036</v>
      </c>
      <c r="B60" s="48">
        <v>27.086600000000001</v>
      </c>
      <c r="C60" s="48">
        <v>29.180599999999998</v>
      </c>
      <c r="D60" s="48">
        <v>30.7727</v>
      </c>
      <c r="E60" s="48">
        <v>28.237500000000001</v>
      </c>
      <c r="F60" s="48">
        <v>30.288799999999998</v>
      </c>
      <c r="G60" s="48">
        <v>28.709199999999999</v>
      </c>
      <c r="H60" s="48">
        <v>23.550599999999999</v>
      </c>
      <c r="I60" s="48">
        <v>29.179200000000002</v>
      </c>
      <c r="J60" s="48">
        <v>30.7698</v>
      </c>
      <c r="K60" s="48">
        <v>28.237500000000001</v>
      </c>
      <c r="L60" s="48">
        <v>30.288799999999998</v>
      </c>
      <c r="M60" s="48">
        <v>28.709199999999999</v>
      </c>
      <c r="N60" s="48">
        <v>23.550599999999999</v>
      </c>
      <c r="O60" s="48">
        <v>36.770299999999999</v>
      </c>
      <c r="P60" s="48">
        <v>36.770299999999999</v>
      </c>
      <c r="Q60" s="48">
        <v>0</v>
      </c>
      <c r="R60" s="48" t="s">
        <v>270</v>
      </c>
      <c r="S60" s="48" t="s">
        <v>270</v>
      </c>
      <c r="T60" s="48">
        <v>0</v>
      </c>
      <c r="U60" s="48">
        <v>16.147200000000002</v>
      </c>
      <c r="V60" s="48">
        <v>0</v>
      </c>
      <c r="W60" s="48">
        <v>16.147200000000002</v>
      </c>
      <c r="X60" s="48">
        <v>0</v>
      </c>
      <c r="Y60" s="48">
        <v>14.4</v>
      </c>
      <c r="Z60" s="48">
        <v>16.170000000000002</v>
      </c>
      <c r="AA60" s="48">
        <v>16.6389</v>
      </c>
      <c r="AB60" s="48">
        <v>0</v>
      </c>
      <c r="AC60" s="48">
        <v>16.6389</v>
      </c>
      <c r="AD60" s="48">
        <v>0</v>
      </c>
      <c r="AE60" s="48">
        <v>14.4</v>
      </c>
      <c r="AF60" s="48">
        <v>16.6693</v>
      </c>
      <c r="AG60" s="48">
        <v>3</v>
      </c>
      <c r="AH60" s="48">
        <v>0</v>
      </c>
      <c r="AI60" s="48">
        <v>3</v>
      </c>
      <c r="AJ60" s="48" t="s">
        <v>270</v>
      </c>
      <c r="AK60" s="48" t="s">
        <v>270</v>
      </c>
      <c r="AL60" s="48">
        <v>3</v>
      </c>
      <c r="AM60" s="48">
        <v>24.872399999999999</v>
      </c>
    </row>
    <row r="61" spans="1:39" hidden="1" outlineLevel="1">
      <c r="A61" s="8">
        <v>42064</v>
      </c>
      <c r="B61" s="48">
        <v>27.17</v>
      </c>
      <c r="C61" s="48">
        <v>27.834700000000002</v>
      </c>
      <c r="D61" s="48">
        <v>30.515499999999999</v>
      </c>
      <c r="E61" s="48">
        <v>26.606300000000001</v>
      </c>
      <c r="F61" s="48">
        <v>24.0383</v>
      </c>
      <c r="G61" s="48">
        <v>27.466799999999999</v>
      </c>
      <c r="H61" s="48">
        <v>21.081099999999999</v>
      </c>
      <c r="I61" s="48">
        <v>27.9297</v>
      </c>
      <c r="J61" s="48">
        <v>30.366199999999999</v>
      </c>
      <c r="K61" s="48">
        <v>26.820900000000002</v>
      </c>
      <c r="L61" s="48">
        <v>24.0383</v>
      </c>
      <c r="M61" s="48">
        <v>27.466799999999999</v>
      </c>
      <c r="N61" s="48">
        <v>22.497900000000001</v>
      </c>
      <c r="O61" s="48">
        <v>23.097000000000001</v>
      </c>
      <c r="P61" s="48">
        <v>36.508299999999998</v>
      </c>
      <c r="Q61" s="48">
        <v>14.58</v>
      </c>
      <c r="R61" s="48" t="s">
        <v>270</v>
      </c>
      <c r="S61" s="48" t="s">
        <v>270</v>
      </c>
      <c r="T61" s="48">
        <v>14.58</v>
      </c>
      <c r="U61" s="48">
        <v>16.599499999999999</v>
      </c>
      <c r="V61" s="48">
        <v>0</v>
      </c>
      <c r="W61" s="48">
        <v>16.599499999999999</v>
      </c>
      <c r="X61" s="48">
        <v>0</v>
      </c>
      <c r="Y61" s="48">
        <v>17</v>
      </c>
      <c r="Z61" s="48">
        <v>16.573699999999999</v>
      </c>
      <c r="AA61" s="48">
        <v>16.715599999999998</v>
      </c>
      <c r="AB61" s="48">
        <v>0</v>
      </c>
      <c r="AC61" s="48">
        <v>16.715599999999998</v>
      </c>
      <c r="AD61" s="48">
        <v>0</v>
      </c>
      <c r="AE61" s="48">
        <v>17</v>
      </c>
      <c r="AF61" s="48">
        <v>16.696400000000001</v>
      </c>
      <c r="AG61" s="48">
        <v>13.88</v>
      </c>
      <c r="AH61" s="48">
        <v>0</v>
      </c>
      <c r="AI61" s="48">
        <v>13.88</v>
      </c>
      <c r="AJ61" s="48" t="s">
        <v>270</v>
      </c>
      <c r="AK61" s="48" t="s">
        <v>270</v>
      </c>
      <c r="AL61" s="48">
        <v>13.88</v>
      </c>
      <c r="AM61" s="48">
        <v>29.038699999999999</v>
      </c>
    </row>
    <row r="62" spans="1:39" hidden="1" outlineLevel="1">
      <c r="A62" s="8">
        <v>42095</v>
      </c>
      <c r="B62" s="48">
        <v>28.606200000000001</v>
      </c>
      <c r="C62" s="48">
        <v>28.8749</v>
      </c>
      <c r="D62" s="48">
        <v>31.698799999999999</v>
      </c>
      <c r="E62" s="48">
        <v>28.155999999999999</v>
      </c>
      <c r="F62" s="48">
        <v>33.2896</v>
      </c>
      <c r="G62" s="48">
        <v>28.9101</v>
      </c>
      <c r="H62" s="48">
        <v>20.437999999999999</v>
      </c>
      <c r="I62" s="48">
        <v>29.085699999999999</v>
      </c>
      <c r="J62" s="48">
        <v>31.697700000000001</v>
      </c>
      <c r="K62" s="48">
        <v>28.4086</v>
      </c>
      <c r="L62" s="48">
        <v>33.2896</v>
      </c>
      <c r="M62" s="48">
        <v>28.9101</v>
      </c>
      <c r="N62" s="48">
        <v>21.553999999999998</v>
      </c>
      <c r="O62" s="48">
        <v>14.5867</v>
      </c>
      <c r="P62" s="48">
        <v>37.874699999999997</v>
      </c>
      <c r="Q62" s="48">
        <v>14.53</v>
      </c>
      <c r="R62" s="48" t="s">
        <v>270</v>
      </c>
      <c r="S62" s="48" t="s">
        <v>270</v>
      </c>
      <c r="T62" s="48">
        <v>14.53</v>
      </c>
      <c r="U62" s="48">
        <v>18.985299999999999</v>
      </c>
      <c r="V62" s="48">
        <v>0</v>
      </c>
      <c r="W62" s="48">
        <v>18.985299999999999</v>
      </c>
      <c r="X62" s="48">
        <v>0</v>
      </c>
      <c r="Y62" s="48">
        <v>17</v>
      </c>
      <c r="Z62" s="48">
        <v>19.1557</v>
      </c>
      <c r="AA62" s="48">
        <v>18.985299999999999</v>
      </c>
      <c r="AB62" s="48">
        <v>0</v>
      </c>
      <c r="AC62" s="48">
        <v>18.985299999999999</v>
      </c>
      <c r="AD62" s="48">
        <v>0</v>
      </c>
      <c r="AE62" s="48">
        <v>17</v>
      </c>
      <c r="AF62" s="48">
        <v>19.1557</v>
      </c>
      <c r="AG62" s="48">
        <v>0</v>
      </c>
      <c r="AH62" s="48">
        <v>0</v>
      </c>
      <c r="AI62" s="48">
        <v>0</v>
      </c>
      <c r="AJ62" s="48" t="s">
        <v>270</v>
      </c>
      <c r="AK62" s="48" t="s">
        <v>270</v>
      </c>
      <c r="AL62" s="48">
        <v>0</v>
      </c>
      <c r="AM62" s="48">
        <v>29.467400000000001</v>
      </c>
    </row>
    <row r="63" spans="1:39" hidden="1" outlineLevel="1">
      <c r="A63" s="8">
        <v>42125</v>
      </c>
      <c r="B63" s="48">
        <v>29.8813</v>
      </c>
      <c r="C63" s="48">
        <v>30.335699999999999</v>
      </c>
      <c r="D63" s="48">
        <v>32.067799999999998</v>
      </c>
      <c r="E63" s="48">
        <v>29.861499999999999</v>
      </c>
      <c r="F63" s="48">
        <v>33.778599999999997</v>
      </c>
      <c r="G63" s="48">
        <v>30.101099999999999</v>
      </c>
      <c r="H63" s="48">
        <v>23.057300000000001</v>
      </c>
      <c r="I63" s="48">
        <v>30.329599999999999</v>
      </c>
      <c r="J63" s="48">
        <v>32.049799999999998</v>
      </c>
      <c r="K63" s="48">
        <v>29.861499999999999</v>
      </c>
      <c r="L63" s="48">
        <v>33.778599999999997</v>
      </c>
      <c r="M63" s="48">
        <v>30.101099999999999</v>
      </c>
      <c r="N63" s="48">
        <v>23.057300000000001</v>
      </c>
      <c r="O63" s="48">
        <v>35.091500000000003</v>
      </c>
      <c r="P63" s="48">
        <v>35.091500000000003</v>
      </c>
      <c r="Q63" s="48" t="s">
        <v>270</v>
      </c>
      <c r="R63" s="48" t="s">
        <v>270</v>
      </c>
      <c r="S63" s="48" t="s">
        <v>270</v>
      </c>
      <c r="T63" s="48" t="s">
        <v>270</v>
      </c>
      <c r="U63" s="48">
        <v>17.6447</v>
      </c>
      <c r="V63" s="48">
        <v>0</v>
      </c>
      <c r="W63" s="48">
        <v>17.6447</v>
      </c>
      <c r="X63" s="48">
        <v>0</v>
      </c>
      <c r="Y63" s="48">
        <v>0</v>
      </c>
      <c r="Z63" s="48">
        <v>17.6447</v>
      </c>
      <c r="AA63" s="48">
        <v>17.6447</v>
      </c>
      <c r="AB63" s="48">
        <v>0</v>
      </c>
      <c r="AC63" s="48">
        <v>17.6447</v>
      </c>
      <c r="AD63" s="48">
        <v>0</v>
      </c>
      <c r="AE63" s="48">
        <v>0</v>
      </c>
      <c r="AF63" s="48">
        <v>17.6447</v>
      </c>
      <c r="AG63" s="48">
        <v>0</v>
      </c>
      <c r="AH63" s="48">
        <v>0</v>
      </c>
      <c r="AI63" s="48" t="s">
        <v>270</v>
      </c>
      <c r="AJ63" s="48" t="s">
        <v>270</v>
      </c>
      <c r="AK63" s="48" t="s">
        <v>270</v>
      </c>
      <c r="AL63" s="48" t="s">
        <v>270</v>
      </c>
      <c r="AM63" s="48">
        <v>29.0884</v>
      </c>
    </row>
    <row r="64" spans="1:39" hidden="1" outlineLevel="1">
      <c r="A64" s="8">
        <v>42156</v>
      </c>
      <c r="B64" s="48">
        <v>30.454899999999999</v>
      </c>
      <c r="C64" s="48">
        <v>30.400200000000002</v>
      </c>
      <c r="D64" s="48">
        <v>32.222099999999998</v>
      </c>
      <c r="E64" s="48">
        <v>29.814</v>
      </c>
      <c r="F64" s="48">
        <v>34.597000000000001</v>
      </c>
      <c r="G64" s="48">
        <v>29.654599999999999</v>
      </c>
      <c r="H64" s="48">
        <v>24.543099999999999</v>
      </c>
      <c r="I64" s="48">
        <v>30.527699999999999</v>
      </c>
      <c r="J64" s="48">
        <v>32.219499999999996</v>
      </c>
      <c r="K64" s="48">
        <v>29.977900000000002</v>
      </c>
      <c r="L64" s="48">
        <v>34.597000000000001</v>
      </c>
      <c r="M64" s="48">
        <v>29.654599999999999</v>
      </c>
      <c r="N64" s="48">
        <v>34.578400000000002</v>
      </c>
      <c r="O64" s="48">
        <v>14.4194</v>
      </c>
      <c r="P64" s="48">
        <v>38.332099999999997</v>
      </c>
      <c r="Q64" s="48">
        <v>14.11</v>
      </c>
      <c r="R64" s="48" t="s">
        <v>270</v>
      </c>
      <c r="S64" s="48" t="s">
        <v>270</v>
      </c>
      <c r="T64" s="48">
        <v>14.11</v>
      </c>
      <c r="U64" s="48">
        <v>15.3795</v>
      </c>
      <c r="V64" s="48">
        <v>0</v>
      </c>
      <c r="W64" s="48">
        <v>15.3795</v>
      </c>
      <c r="X64" s="48">
        <v>0</v>
      </c>
      <c r="Y64" s="48">
        <v>15</v>
      </c>
      <c r="Z64" s="48">
        <v>25.581299999999999</v>
      </c>
      <c r="AA64" s="48">
        <v>15.3795</v>
      </c>
      <c r="AB64" s="48">
        <v>0</v>
      </c>
      <c r="AC64" s="48">
        <v>15.3795</v>
      </c>
      <c r="AD64" s="48">
        <v>0</v>
      </c>
      <c r="AE64" s="48">
        <v>15</v>
      </c>
      <c r="AF64" s="48">
        <v>25.581299999999999</v>
      </c>
      <c r="AG64" s="48">
        <v>0</v>
      </c>
      <c r="AH64" s="48">
        <v>0</v>
      </c>
      <c r="AI64" s="48">
        <v>0</v>
      </c>
      <c r="AJ64" s="48" t="s">
        <v>270</v>
      </c>
      <c r="AK64" s="48" t="s">
        <v>270</v>
      </c>
      <c r="AL64" s="48">
        <v>0</v>
      </c>
      <c r="AM64" s="48">
        <v>30.716999999999999</v>
      </c>
    </row>
    <row r="65" spans="1:39" hidden="1" outlineLevel="1">
      <c r="A65" s="8">
        <v>42186</v>
      </c>
      <c r="B65" s="48">
        <v>28.7224</v>
      </c>
      <c r="C65" s="48">
        <v>28.688199999999998</v>
      </c>
      <c r="D65" s="48">
        <v>30.8931</v>
      </c>
      <c r="E65" s="48">
        <v>28.139600000000002</v>
      </c>
      <c r="F65" s="48">
        <v>35.788800000000002</v>
      </c>
      <c r="G65" s="48">
        <v>29.538399999999999</v>
      </c>
      <c r="H65" s="48">
        <v>18.122900000000001</v>
      </c>
      <c r="I65" s="48">
        <v>30.062999999999999</v>
      </c>
      <c r="J65" s="48">
        <v>30.911799999999999</v>
      </c>
      <c r="K65" s="48">
        <v>29.820900000000002</v>
      </c>
      <c r="L65" s="48">
        <v>35.788800000000002</v>
      </c>
      <c r="M65" s="48">
        <v>29.538399999999999</v>
      </c>
      <c r="N65" s="48">
        <v>26.418399999999998</v>
      </c>
      <c r="O65" s="48">
        <v>16.696100000000001</v>
      </c>
      <c r="P65" s="48">
        <v>7.1582999999999997</v>
      </c>
      <c r="Q65" s="48">
        <v>16.710699999999999</v>
      </c>
      <c r="R65" s="48" t="s">
        <v>270</v>
      </c>
      <c r="S65" s="48" t="s">
        <v>270</v>
      </c>
      <c r="T65" s="48">
        <v>16.710699999999999</v>
      </c>
      <c r="U65" s="48">
        <v>15.5334</v>
      </c>
      <c r="V65" s="48">
        <v>0</v>
      </c>
      <c r="W65" s="48">
        <v>15.5334</v>
      </c>
      <c r="X65" s="48">
        <v>0</v>
      </c>
      <c r="Y65" s="48">
        <v>0</v>
      </c>
      <c r="Z65" s="48">
        <v>15.5334</v>
      </c>
      <c r="AA65" s="48">
        <v>18.276</v>
      </c>
      <c r="AB65" s="48">
        <v>0</v>
      </c>
      <c r="AC65" s="48">
        <v>18.276</v>
      </c>
      <c r="AD65" s="48">
        <v>0</v>
      </c>
      <c r="AE65" s="48">
        <v>0</v>
      </c>
      <c r="AF65" s="48">
        <v>18.276</v>
      </c>
      <c r="AG65" s="48">
        <v>12.7491</v>
      </c>
      <c r="AH65" s="48">
        <v>0</v>
      </c>
      <c r="AI65" s="48">
        <v>12.7491</v>
      </c>
      <c r="AJ65" s="48" t="s">
        <v>270</v>
      </c>
      <c r="AK65" s="48" t="s">
        <v>270</v>
      </c>
      <c r="AL65" s="48">
        <v>12.7491</v>
      </c>
      <c r="AM65" s="48">
        <v>29.815899999999999</v>
      </c>
    </row>
    <row r="66" spans="1:39" hidden="1" outlineLevel="1">
      <c r="A66" s="8">
        <v>42217</v>
      </c>
      <c r="B66" s="48">
        <v>29.3249</v>
      </c>
      <c r="C66" s="48">
        <v>29.086400000000001</v>
      </c>
      <c r="D66" s="48">
        <v>28.673200000000001</v>
      </c>
      <c r="E66" s="48">
        <v>29.1876</v>
      </c>
      <c r="F66" s="48">
        <v>35.589399999999998</v>
      </c>
      <c r="G66" s="48">
        <v>29.491800000000001</v>
      </c>
      <c r="H66" s="48">
        <v>21.625699999999998</v>
      </c>
      <c r="I66" s="48">
        <v>29.086099999999998</v>
      </c>
      <c r="J66" s="48">
        <v>28.671700000000001</v>
      </c>
      <c r="K66" s="48">
        <v>29.1876</v>
      </c>
      <c r="L66" s="48">
        <v>35.589399999999998</v>
      </c>
      <c r="M66" s="48">
        <v>29.491800000000001</v>
      </c>
      <c r="N66" s="48">
        <v>21.625699999999998</v>
      </c>
      <c r="O66" s="48">
        <v>37.999699999999997</v>
      </c>
      <c r="P66" s="48">
        <v>37.999699999999997</v>
      </c>
      <c r="Q66" s="48" t="s">
        <v>270</v>
      </c>
      <c r="R66" s="48" t="s">
        <v>270</v>
      </c>
      <c r="S66" s="48" t="s">
        <v>270</v>
      </c>
      <c r="T66" s="48" t="s">
        <v>270</v>
      </c>
      <c r="U66" s="48">
        <v>16.478400000000001</v>
      </c>
      <c r="V66" s="48">
        <v>0</v>
      </c>
      <c r="W66" s="48">
        <v>16.478400000000001</v>
      </c>
      <c r="X66" s="48">
        <v>0</v>
      </c>
      <c r="Y66" s="48">
        <v>0</v>
      </c>
      <c r="Z66" s="48">
        <v>16.478400000000001</v>
      </c>
      <c r="AA66" s="48">
        <v>16.478400000000001</v>
      </c>
      <c r="AB66" s="48">
        <v>0</v>
      </c>
      <c r="AC66" s="48">
        <v>16.478400000000001</v>
      </c>
      <c r="AD66" s="48">
        <v>0</v>
      </c>
      <c r="AE66" s="48">
        <v>0</v>
      </c>
      <c r="AF66" s="48">
        <v>16.478400000000001</v>
      </c>
      <c r="AG66" s="48">
        <v>0</v>
      </c>
      <c r="AH66" s="48">
        <v>0</v>
      </c>
      <c r="AI66" s="48" t="s">
        <v>270</v>
      </c>
      <c r="AJ66" s="48" t="s">
        <v>270</v>
      </c>
      <c r="AK66" s="48" t="s">
        <v>270</v>
      </c>
      <c r="AL66" s="48" t="s">
        <v>270</v>
      </c>
      <c r="AM66" s="48">
        <v>30.936599999999999</v>
      </c>
    </row>
    <row r="67" spans="1:39" hidden="1" outlineLevel="1">
      <c r="A67" s="8">
        <v>42248</v>
      </c>
      <c r="B67" s="48">
        <v>29.524699999999999</v>
      </c>
      <c r="C67" s="48">
        <v>29.231200000000001</v>
      </c>
      <c r="D67" s="48">
        <v>28.2288</v>
      </c>
      <c r="E67" s="48">
        <v>29.462</v>
      </c>
      <c r="F67" s="48">
        <v>34.061500000000002</v>
      </c>
      <c r="G67" s="48">
        <v>29.9648</v>
      </c>
      <c r="H67" s="48">
        <v>16.908799999999999</v>
      </c>
      <c r="I67" s="48">
        <v>29.158999999999999</v>
      </c>
      <c r="J67" s="48">
        <v>27.779199999999999</v>
      </c>
      <c r="K67" s="48">
        <v>29.462</v>
      </c>
      <c r="L67" s="48">
        <v>34.061500000000002</v>
      </c>
      <c r="M67" s="48">
        <v>29.9648</v>
      </c>
      <c r="N67" s="48">
        <v>16.908799999999999</v>
      </c>
      <c r="O67" s="48">
        <v>37.503100000000003</v>
      </c>
      <c r="P67" s="48">
        <v>37.503100000000003</v>
      </c>
      <c r="Q67" s="48" t="s">
        <v>270</v>
      </c>
      <c r="R67" s="48" t="s">
        <v>270</v>
      </c>
      <c r="S67" s="48" t="s">
        <v>270</v>
      </c>
      <c r="T67" s="48" t="s">
        <v>270</v>
      </c>
      <c r="U67" s="48">
        <v>12.8917</v>
      </c>
      <c r="V67" s="48">
        <v>0</v>
      </c>
      <c r="W67" s="48">
        <v>12.8917</v>
      </c>
      <c r="X67" s="48">
        <v>0</v>
      </c>
      <c r="Y67" s="48">
        <v>17</v>
      </c>
      <c r="Z67" s="48">
        <v>12.5379</v>
      </c>
      <c r="AA67" s="48">
        <v>12.8917</v>
      </c>
      <c r="AB67" s="48">
        <v>0</v>
      </c>
      <c r="AC67" s="48">
        <v>12.8917</v>
      </c>
      <c r="AD67" s="48">
        <v>0</v>
      </c>
      <c r="AE67" s="48">
        <v>17</v>
      </c>
      <c r="AF67" s="48">
        <v>12.5379</v>
      </c>
      <c r="AG67" s="48">
        <v>0</v>
      </c>
      <c r="AH67" s="48">
        <v>0</v>
      </c>
      <c r="AI67" s="48" t="s">
        <v>270</v>
      </c>
      <c r="AJ67" s="48" t="s">
        <v>270</v>
      </c>
      <c r="AK67" s="48" t="s">
        <v>270</v>
      </c>
      <c r="AL67" s="48" t="s">
        <v>270</v>
      </c>
      <c r="AM67" s="48">
        <v>31.5242</v>
      </c>
    </row>
    <row r="68" spans="1:39" hidden="1" outlineLevel="1">
      <c r="A68" s="8">
        <v>42278</v>
      </c>
      <c r="B68" s="48">
        <v>28.812100000000001</v>
      </c>
      <c r="C68" s="48">
        <v>28.114999999999998</v>
      </c>
      <c r="D68" s="48">
        <v>31.974900000000002</v>
      </c>
      <c r="E68" s="48">
        <v>27.1602</v>
      </c>
      <c r="F68" s="48">
        <v>29.944400000000002</v>
      </c>
      <c r="G68" s="48">
        <v>29.613600000000002</v>
      </c>
      <c r="H68" s="48">
        <v>13.0922</v>
      </c>
      <c r="I68" s="48">
        <v>28.107500000000002</v>
      </c>
      <c r="J68" s="48">
        <v>31.951699999999999</v>
      </c>
      <c r="K68" s="48">
        <v>27.1602</v>
      </c>
      <c r="L68" s="48">
        <v>29.944400000000002</v>
      </c>
      <c r="M68" s="48">
        <v>29.613600000000002</v>
      </c>
      <c r="N68" s="48">
        <v>13.0922</v>
      </c>
      <c r="O68" s="48">
        <v>37.990900000000003</v>
      </c>
      <c r="P68" s="48">
        <v>37.990900000000003</v>
      </c>
      <c r="Q68" s="48">
        <v>0</v>
      </c>
      <c r="R68" s="48" t="s">
        <v>270</v>
      </c>
      <c r="S68" s="48" t="s">
        <v>270</v>
      </c>
      <c r="T68" s="48">
        <v>0</v>
      </c>
      <c r="U68" s="48">
        <v>6.0000000000000001E-3</v>
      </c>
      <c r="V68" s="48">
        <v>0</v>
      </c>
      <c r="W68" s="48">
        <v>6.0000000000000001E-3</v>
      </c>
      <c r="X68" s="48">
        <v>0</v>
      </c>
      <c r="Y68" s="48">
        <v>0</v>
      </c>
      <c r="Z68" s="48">
        <v>6.0000000000000001E-3</v>
      </c>
      <c r="AA68" s="48">
        <v>1.09E-2</v>
      </c>
      <c r="AB68" s="48">
        <v>0</v>
      </c>
      <c r="AC68" s="48">
        <v>1.09E-2</v>
      </c>
      <c r="AD68" s="48">
        <v>0</v>
      </c>
      <c r="AE68" s="48">
        <v>0</v>
      </c>
      <c r="AF68" s="48">
        <v>1.09E-2</v>
      </c>
      <c r="AG68" s="48">
        <v>0</v>
      </c>
      <c r="AH68" s="48">
        <v>0</v>
      </c>
      <c r="AI68" s="48">
        <v>0</v>
      </c>
      <c r="AJ68" s="48" t="s">
        <v>270</v>
      </c>
      <c r="AK68" s="48" t="s">
        <v>270</v>
      </c>
      <c r="AL68" s="48">
        <v>0</v>
      </c>
      <c r="AM68" s="48">
        <v>35.080500000000001</v>
      </c>
    </row>
    <row r="69" spans="1:39" hidden="1" outlineLevel="1">
      <c r="A69" s="8">
        <v>42309</v>
      </c>
      <c r="B69" s="48">
        <v>28.113099999999999</v>
      </c>
      <c r="C69" s="48">
        <v>27.996700000000001</v>
      </c>
      <c r="D69" s="48">
        <v>28.0778</v>
      </c>
      <c r="E69" s="48">
        <v>27.982099999999999</v>
      </c>
      <c r="F69" s="48">
        <v>34.433300000000003</v>
      </c>
      <c r="G69" s="48">
        <v>28.780200000000001</v>
      </c>
      <c r="H69" s="48">
        <v>16.704000000000001</v>
      </c>
      <c r="I69" s="48">
        <v>27.9833</v>
      </c>
      <c r="J69" s="48">
        <v>27.99</v>
      </c>
      <c r="K69" s="48">
        <v>27.982099999999999</v>
      </c>
      <c r="L69" s="48">
        <v>34.433300000000003</v>
      </c>
      <c r="M69" s="48">
        <v>28.780200000000001</v>
      </c>
      <c r="N69" s="48">
        <v>16.704000000000001</v>
      </c>
      <c r="O69" s="48">
        <v>39.908799999999999</v>
      </c>
      <c r="P69" s="48">
        <v>39.908799999999999</v>
      </c>
      <c r="Q69" s="48" t="s">
        <v>270</v>
      </c>
      <c r="R69" s="48" t="s">
        <v>270</v>
      </c>
      <c r="S69" s="48" t="s">
        <v>270</v>
      </c>
      <c r="T69" s="48" t="s">
        <v>270</v>
      </c>
      <c r="U69" s="48">
        <v>6.9626000000000001</v>
      </c>
      <c r="V69" s="48">
        <v>0</v>
      </c>
      <c r="W69" s="48">
        <v>6.9626000000000001</v>
      </c>
      <c r="X69" s="48">
        <v>0</v>
      </c>
      <c r="Y69" s="48">
        <v>17</v>
      </c>
      <c r="Z69" s="48">
        <v>6.7419000000000002</v>
      </c>
      <c r="AA69" s="48">
        <v>6.9626000000000001</v>
      </c>
      <c r="AB69" s="48">
        <v>0</v>
      </c>
      <c r="AC69" s="48">
        <v>6.9626000000000001</v>
      </c>
      <c r="AD69" s="48">
        <v>0</v>
      </c>
      <c r="AE69" s="48">
        <v>17</v>
      </c>
      <c r="AF69" s="48">
        <v>6.7419000000000002</v>
      </c>
      <c r="AG69" s="48">
        <v>0</v>
      </c>
      <c r="AH69" s="48">
        <v>0</v>
      </c>
      <c r="AI69" s="48" t="s">
        <v>270</v>
      </c>
      <c r="AJ69" s="48" t="s">
        <v>270</v>
      </c>
      <c r="AK69" s="48" t="s">
        <v>270</v>
      </c>
      <c r="AL69" s="48" t="s">
        <v>270</v>
      </c>
      <c r="AM69" s="48">
        <v>30.5701</v>
      </c>
    </row>
    <row r="70" spans="1:39" hidden="1" outlineLevel="1">
      <c r="A70" s="8">
        <v>42339</v>
      </c>
      <c r="B70" s="48">
        <v>28.5029</v>
      </c>
      <c r="C70" s="48">
        <v>28.1205</v>
      </c>
      <c r="D70" s="48">
        <v>28.6554</v>
      </c>
      <c r="E70" s="48">
        <v>28.011299999999999</v>
      </c>
      <c r="F70" s="48">
        <v>34.134399999999999</v>
      </c>
      <c r="G70" s="48">
        <v>28.460100000000001</v>
      </c>
      <c r="H70" s="48">
        <v>18.855799999999999</v>
      </c>
      <c r="I70" s="48">
        <v>28.120200000000001</v>
      </c>
      <c r="J70" s="48">
        <v>28.6538</v>
      </c>
      <c r="K70" s="48">
        <v>28.011299999999999</v>
      </c>
      <c r="L70" s="48">
        <v>34.134399999999999</v>
      </c>
      <c r="M70" s="48">
        <v>28.460100000000001</v>
      </c>
      <c r="N70" s="48">
        <v>18.855799999999999</v>
      </c>
      <c r="O70" s="48">
        <v>37.910200000000003</v>
      </c>
      <c r="P70" s="48">
        <v>37.910200000000003</v>
      </c>
      <c r="Q70" s="48" t="s">
        <v>270</v>
      </c>
      <c r="R70" s="48" t="s">
        <v>270</v>
      </c>
      <c r="S70" s="48" t="s">
        <v>270</v>
      </c>
      <c r="T70" s="48" t="s">
        <v>270</v>
      </c>
      <c r="U70" s="48">
        <v>0.42709999999999998</v>
      </c>
      <c r="V70" s="48">
        <v>0</v>
      </c>
      <c r="W70" s="48">
        <v>0.42709999999999998</v>
      </c>
      <c r="X70" s="48">
        <v>0</v>
      </c>
      <c r="Y70" s="48">
        <v>0</v>
      </c>
      <c r="Z70" s="48">
        <v>0.42709999999999998</v>
      </c>
      <c r="AA70" s="48">
        <v>0.42709999999999998</v>
      </c>
      <c r="AB70" s="48">
        <v>0</v>
      </c>
      <c r="AC70" s="48">
        <v>0.42709999999999998</v>
      </c>
      <c r="AD70" s="48">
        <v>0</v>
      </c>
      <c r="AE70" s="48">
        <v>0</v>
      </c>
      <c r="AF70" s="48">
        <v>0.42709999999999998</v>
      </c>
      <c r="AG70" s="48">
        <v>0</v>
      </c>
      <c r="AH70" s="48">
        <v>0</v>
      </c>
      <c r="AI70" s="48" t="s">
        <v>270</v>
      </c>
      <c r="AJ70" s="48" t="s">
        <v>270</v>
      </c>
      <c r="AK70" s="48" t="s">
        <v>270</v>
      </c>
      <c r="AL70" s="48" t="s">
        <v>270</v>
      </c>
      <c r="AM70" s="48">
        <v>31.533999999999999</v>
      </c>
    </row>
    <row r="71" spans="1:39" hidden="1" outlineLevel="1">
      <c r="A71" s="8">
        <v>42370</v>
      </c>
      <c r="B71" s="48">
        <v>29.923999999999999</v>
      </c>
      <c r="C71" s="48">
        <v>29.7697</v>
      </c>
      <c r="D71" s="48">
        <v>29.308599999999998</v>
      </c>
      <c r="E71" s="48">
        <v>30.077200000000001</v>
      </c>
      <c r="F71" s="48">
        <v>32.366799999999998</v>
      </c>
      <c r="G71" s="48">
        <v>29.5808</v>
      </c>
      <c r="H71" s="48">
        <v>36.426200000000001</v>
      </c>
      <c r="I71" s="48">
        <v>29.769400000000001</v>
      </c>
      <c r="J71" s="48">
        <v>29.307700000000001</v>
      </c>
      <c r="K71" s="48">
        <v>30.077200000000001</v>
      </c>
      <c r="L71" s="48">
        <v>32.366799999999998</v>
      </c>
      <c r="M71" s="48">
        <v>29.5808</v>
      </c>
      <c r="N71" s="48">
        <v>36.426200000000001</v>
      </c>
      <c r="O71" s="48">
        <v>37.738199999999999</v>
      </c>
      <c r="P71" s="48">
        <v>37.738199999999999</v>
      </c>
      <c r="Q71" s="48" t="s">
        <v>270</v>
      </c>
      <c r="R71" s="48" t="s">
        <v>270</v>
      </c>
      <c r="S71" s="48" t="s">
        <v>270</v>
      </c>
      <c r="T71" s="48" t="s">
        <v>270</v>
      </c>
      <c r="U71" s="48">
        <v>24.8002</v>
      </c>
      <c r="V71" s="48">
        <v>0</v>
      </c>
      <c r="W71" s="48">
        <v>24.8002</v>
      </c>
      <c r="X71" s="48">
        <v>0</v>
      </c>
      <c r="Y71" s="48">
        <v>0</v>
      </c>
      <c r="Z71" s="48">
        <v>24.8002</v>
      </c>
      <c r="AA71" s="48">
        <v>24.8002</v>
      </c>
      <c r="AB71" s="48">
        <v>0</v>
      </c>
      <c r="AC71" s="48">
        <v>24.8002</v>
      </c>
      <c r="AD71" s="48">
        <v>0</v>
      </c>
      <c r="AE71" s="48">
        <v>0</v>
      </c>
      <c r="AF71" s="48">
        <v>24.8002</v>
      </c>
      <c r="AG71" s="48">
        <v>0</v>
      </c>
      <c r="AH71" s="48">
        <v>0</v>
      </c>
      <c r="AI71" s="48" t="s">
        <v>270</v>
      </c>
      <c r="AJ71" s="48" t="s">
        <v>270</v>
      </c>
      <c r="AK71" s="48" t="s">
        <v>270</v>
      </c>
      <c r="AL71" s="48" t="s">
        <v>270</v>
      </c>
      <c r="AM71" s="48">
        <v>31.017700000000001</v>
      </c>
    </row>
    <row r="72" spans="1:39" hidden="1" outlineLevel="1">
      <c r="A72" s="8">
        <v>42401</v>
      </c>
      <c r="B72" s="48">
        <v>29.125699999999998</v>
      </c>
      <c r="C72" s="48">
        <v>29.007400000000001</v>
      </c>
      <c r="D72" s="48">
        <v>29.3841</v>
      </c>
      <c r="E72" s="48">
        <v>28.779199999999999</v>
      </c>
      <c r="F72" s="48">
        <v>33.837699999999998</v>
      </c>
      <c r="G72" s="48">
        <v>29.451599999999999</v>
      </c>
      <c r="H72" s="48">
        <v>17.741199999999999</v>
      </c>
      <c r="I72" s="48">
        <v>29.006799999999998</v>
      </c>
      <c r="J72" s="48">
        <v>29.3827</v>
      </c>
      <c r="K72" s="48">
        <v>28.779199999999999</v>
      </c>
      <c r="L72" s="48">
        <v>33.837699999999998</v>
      </c>
      <c r="M72" s="48">
        <v>29.451599999999999</v>
      </c>
      <c r="N72" s="48">
        <v>17.741199999999999</v>
      </c>
      <c r="O72" s="48">
        <v>37.234299999999998</v>
      </c>
      <c r="P72" s="48">
        <v>37.234299999999998</v>
      </c>
      <c r="Q72" s="48" t="s">
        <v>270</v>
      </c>
      <c r="R72" s="48" t="s">
        <v>270</v>
      </c>
      <c r="S72" s="48" t="s">
        <v>270</v>
      </c>
      <c r="T72" s="48" t="s">
        <v>270</v>
      </c>
      <c r="U72" s="48">
        <v>0.48080000000000001</v>
      </c>
      <c r="V72" s="48">
        <v>0</v>
      </c>
      <c r="W72" s="48">
        <v>0.48080000000000001</v>
      </c>
      <c r="X72" s="48">
        <v>0</v>
      </c>
      <c r="Y72" s="48">
        <v>0</v>
      </c>
      <c r="Z72" s="48">
        <v>0.48080000000000001</v>
      </c>
      <c r="AA72" s="48">
        <v>0.48080000000000001</v>
      </c>
      <c r="AB72" s="48">
        <v>0</v>
      </c>
      <c r="AC72" s="48">
        <v>0.48080000000000001</v>
      </c>
      <c r="AD72" s="48">
        <v>0</v>
      </c>
      <c r="AE72" s="48">
        <v>0</v>
      </c>
      <c r="AF72" s="48">
        <v>0.48080000000000001</v>
      </c>
      <c r="AG72" s="48">
        <v>0</v>
      </c>
      <c r="AH72" s="48">
        <v>0</v>
      </c>
      <c r="AI72" s="48" t="s">
        <v>270</v>
      </c>
      <c r="AJ72" s="48" t="s">
        <v>270</v>
      </c>
      <c r="AK72" s="48" t="s">
        <v>270</v>
      </c>
      <c r="AL72" s="48" t="s">
        <v>270</v>
      </c>
      <c r="AM72" s="48">
        <v>29.957699999999999</v>
      </c>
    </row>
    <row r="73" spans="1:39" hidden="1" outlineLevel="1">
      <c r="A73" s="8">
        <v>42430</v>
      </c>
      <c r="B73" s="48">
        <v>28.937200000000001</v>
      </c>
      <c r="C73" s="48">
        <v>29.403400000000001</v>
      </c>
      <c r="D73" s="48">
        <v>29.457699999999999</v>
      </c>
      <c r="E73" s="48">
        <v>29.3734</v>
      </c>
      <c r="F73" s="48">
        <v>32.726599999999998</v>
      </c>
      <c r="G73" s="48">
        <v>29.071899999999999</v>
      </c>
      <c r="H73" s="48">
        <v>29.2364</v>
      </c>
      <c r="I73" s="48">
        <v>29.403199999999998</v>
      </c>
      <c r="J73" s="48">
        <v>29.457000000000001</v>
      </c>
      <c r="K73" s="48">
        <v>29.3734</v>
      </c>
      <c r="L73" s="48">
        <v>32.726599999999998</v>
      </c>
      <c r="M73" s="48">
        <v>29.071899999999999</v>
      </c>
      <c r="N73" s="48">
        <v>29.2364</v>
      </c>
      <c r="O73" s="48">
        <v>38.0017</v>
      </c>
      <c r="P73" s="48">
        <v>38.0017</v>
      </c>
      <c r="Q73" s="48" t="s">
        <v>270</v>
      </c>
      <c r="R73" s="48" t="s">
        <v>270</v>
      </c>
      <c r="S73" s="48" t="s">
        <v>270</v>
      </c>
      <c r="T73" s="48" t="s">
        <v>270</v>
      </c>
      <c r="U73" s="48">
        <v>2.8891</v>
      </c>
      <c r="V73" s="48">
        <v>0</v>
      </c>
      <c r="W73" s="48">
        <v>2.8891</v>
      </c>
      <c r="X73" s="48">
        <v>0</v>
      </c>
      <c r="Y73" s="48">
        <v>22.438600000000001</v>
      </c>
      <c r="Z73" s="48">
        <v>1.5299999999999999E-2</v>
      </c>
      <c r="AA73" s="48">
        <v>2.8891</v>
      </c>
      <c r="AB73" s="48">
        <v>0</v>
      </c>
      <c r="AC73" s="48">
        <v>2.8891</v>
      </c>
      <c r="AD73" s="48">
        <v>0</v>
      </c>
      <c r="AE73" s="48">
        <v>22.438600000000001</v>
      </c>
      <c r="AF73" s="48">
        <v>1.5299999999999999E-2</v>
      </c>
      <c r="AG73" s="48">
        <v>0</v>
      </c>
      <c r="AH73" s="48">
        <v>0</v>
      </c>
      <c r="AI73" s="48" t="s">
        <v>270</v>
      </c>
      <c r="AJ73" s="48" t="s">
        <v>270</v>
      </c>
      <c r="AK73" s="48" t="s">
        <v>270</v>
      </c>
      <c r="AL73" s="48" t="s">
        <v>270</v>
      </c>
      <c r="AM73" s="48">
        <v>29.8309</v>
      </c>
    </row>
    <row r="74" spans="1:39" hidden="1" outlineLevel="1">
      <c r="A74" s="8">
        <v>42461</v>
      </c>
      <c r="B74" s="48">
        <v>29.070399999999999</v>
      </c>
      <c r="C74" s="48">
        <v>29.2212</v>
      </c>
      <c r="D74" s="48">
        <v>29.4008</v>
      </c>
      <c r="E74" s="48">
        <v>29.145099999999999</v>
      </c>
      <c r="F74" s="48">
        <v>31.313600000000001</v>
      </c>
      <c r="G74" s="48">
        <v>29.483599999999999</v>
      </c>
      <c r="H74" s="48">
        <v>22.933</v>
      </c>
      <c r="I74" s="48">
        <v>29.220700000000001</v>
      </c>
      <c r="J74" s="48">
        <v>29.3992</v>
      </c>
      <c r="K74" s="48">
        <v>29.145099999999999</v>
      </c>
      <c r="L74" s="48">
        <v>31.313600000000001</v>
      </c>
      <c r="M74" s="48">
        <v>29.483599999999999</v>
      </c>
      <c r="N74" s="48">
        <v>22.933</v>
      </c>
      <c r="O74" s="48">
        <v>37.689900000000002</v>
      </c>
      <c r="P74" s="48">
        <v>37.689900000000002</v>
      </c>
      <c r="Q74" s="48" t="s">
        <v>270</v>
      </c>
      <c r="R74" s="48" t="s">
        <v>270</v>
      </c>
      <c r="S74" s="48" t="s">
        <v>270</v>
      </c>
      <c r="T74" s="48" t="s">
        <v>270</v>
      </c>
      <c r="U74" s="48">
        <v>10.030799999999999</v>
      </c>
      <c r="V74" s="48">
        <v>0</v>
      </c>
      <c r="W74" s="48">
        <v>10.030799999999999</v>
      </c>
      <c r="X74" s="48">
        <v>0</v>
      </c>
      <c r="Y74" s="48">
        <v>0</v>
      </c>
      <c r="Z74" s="48">
        <v>10.030799999999999</v>
      </c>
      <c r="AA74" s="48">
        <v>10.030799999999999</v>
      </c>
      <c r="AB74" s="48">
        <v>0</v>
      </c>
      <c r="AC74" s="48">
        <v>10.030799999999999</v>
      </c>
      <c r="AD74" s="48">
        <v>0</v>
      </c>
      <c r="AE74" s="48">
        <v>0</v>
      </c>
      <c r="AF74" s="48">
        <v>10.030799999999999</v>
      </c>
      <c r="AG74" s="48">
        <v>0</v>
      </c>
      <c r="AH74" s="48">
        <v>0</v>
      </c>
      <c r="AI74" s="48" t="s">
        <v>270</v>
      </c>
      <c r="AJ74" s="48" t="s">
        <v>270</v>
      </c>
      <c r="AK74" s="48" t="s">
        <v>270</v>
      </c>
      <c r="AL74" s="48" t="s">
        <v>270</v>
      </c>
      <c r="AM74" s="48">
        <v>31.631900000000002</v>
      </c>
    </row>
    <row r="75" spans="1:39" hidden="1" outlineLevel="1">
      <c r="A75" s="8">
        <v>42491</v>
      </c>
      <c r="B75" s="48">
        <v>30.795200000000001</v>
      </c>
      <c r="C75" s="48">
        <v>30.7713</v>
      </c>
      <c r="D75" s="48">
        <v>29.018000000000001</v>
      </c>
      <c r="E75" s="48">
        <v>31.658799999999999</v>
      </c>
      <c r="F75" s="48">
        <v>43.801400000000001</v>
      </c>
      <c r="G75" s="48">
        <v>30.533100000000001</v>
      </c>
      <c r="H75" s="48">
        <v>21.7151</v>
      </c>
      <c r="I75" s="48">
        <v>30.771000000000001</v>
      </c>
      <c r="J75" s="48">
        <v>29.017099999999999</v>
      </c>
      <c r="K75" s="48">
        <v>31.658799999999999</v>
      </c>
      <c r="L75" s="48">
        <v>43.801400000000001</v>
      </c>
      <c r="M75" s="48">
        <v>30.533100000000001</v>
      </c>
      <c r="N75" s="48">
        <v>21.7151</v>
      </c>
      <c r="O75" s="48">
        <v>37.795699999999997</v>
      </c>
      <c r="P75" s="48">
        <v>37.795699999999997</v>
      </c>
      <c r="Q75" s="48" t="s">
        <v>270</v>
      </c>
      <c r="R75" s="48" t="s">
        <v>270</v>
      </c>
      <c r="S75" s="48" t="s">
        <v>270</v>
      </c>
      <c r="T75" s="48" t="s">
        <v>270</v>
      </c>
      <c r="U75" s="48">
        <v>25.285900000000002</v>
      </c>
      <c r="V75" s="48">
        <v>0</v>
      </c>
      <c r="W75" s="48">
        <v>25.285900000000002</v>
      </c>
      <c r="X75" s="48">
        <v>0</v>
      </c>
      <c r="Y75" s="48">
        <v>0</v>
      </c>
      <c r="Z75" s="48">
        <v>25.285900000000002</v>
      </c>
      <c r="AA75" s="48">
        <v>25.285900000000002</v>
      </c>
      <c r="AB75" s="48">
        <v>0</v>
      </c>
      <c r="AC75" s="48">
        <v>25.285900000000002</v>
      </c>
      <c r="AD75" s="48">
        <v>0</v>
      </c>
      <c r="AE75" s="48">
        <v>0</v>
      </c>
      <c r="AF75" s="48">
        <v>25.285900000000002</v>
      </c>
      <c r="AG75" s="48">
        <v>0</v>
      </c>
      <c r="AH75" s="48">
        <v>0</v>
      </c>
      <c r="AI75" s="48" t="s">
        <v>270</v>
      </c>
      <c r="AJ75" s="48" t="s">
        <v>270</v>
      </c>
      <c r="AK75" s="48" t="s">
        <v>270</v>
      </c>
      <c r="AL75" s="48" t="s">
        <v>270</v>
      </c>
      <c r="AM75" s="48">
        <v>30.9252</v>
      </c>
    </row>
    <row r="76" spans="1:39" hidden="1" outlineLevel="1">
      <c r="A76" s="8">
        <v>42522</v>
      </c>
      <c r="B76" s="48">
        <v>31.593599999999999</v>
      </c>
      <c r="C76" s="48">
        <v>31.685600000000001</v>
      </c>
      <c r="D76" s="48">
        <v>28.932300000000001</v>
      </c>
      <c r="E76" s="48">
        <v>32.753100000000003</v>
      </c>
      <c r="F76" s="48">
        <v>45.4895</v>
      </c>
      <c r="G76" s="48">
        <v>31.5779</v>
      </c>
      <c r="H76" s="48">
        <v>28.212900000000001</v>
      </c>
      <c r="I76" s="48">
        <v>31.685400000000001</v>
      </c>
      <c r="J76" s="48">
        <v>28.9312</v>
      </c>
      <c r="K76" s="48">
        <v>32.753100000000003</v>
      </c>
      <c r="L76" s="48">
        <v>45.4895</v>
      </c>
      <c r="M76" s="48">
        <v>31.5779</v>
      </c>
      <c r="N76" s="48">
        <v>28.212900000000001</v>
      </c>
      <c r="O76" s="48">
        <v>37.683999999999997</v>
      </c>
      <c r="P76" s="48">
        <v>37.683999999999997</v>
      </c>
      <c r="Q76" s="48" t="s">
        <v>270</v>
      </c>
      <c r="R76" s="48" t="s">
        <v>270</v>
      </c>
      <c r="S76" s="48" t="s">
        <v>270</v>
      </c>
      <c r="T76" s="48" t="s">
        <v>270</v>
      </c>
      <c r="U76" s="48">
        <v>7.3711000000000002</v>
      </c>
      <c r="V76" s="48">
        <v>0</v>
      </c>
      <c r="W76" s="48">
        <v>7.3711000000000002</v>
      </c>
      <c r="X76" s="48">
        <v>0</v>
      </c>
      <c r="Y76" s="48">
        <v>0</v>
      </c>
      <c r="Z76" s="48">
        <v>7.3711000000000002</v>
      </c>
      <c r="AA76" s="48">
        <v>7.3711000000000002</v>
      </c>
      <c r="AB76" s="48">
        <v>0</v>
      </c>
      <c r="AC76" s="48">
        <v>7.3711000000000002</v>
      </c>
      <c r="AD76" s="48">
        <v>0</v>
      </c>
      <c r="AE76" s="48">
        <v>0</v>
      </c>
      <c r="AF76" s="48">
        <v>7.3711000000000002</v>
      </c>
      <c r="AG76" s="48">
        <v>0</v>
      </c>
      <c r="AH76" s="48">
        <v>0</v>
      </c>
      <c r="AI76" s="48" t="s">
        <v>270</v>
      </c>
      <c r="AJ76" s="48" t="s">
        <v>270</v>
      </c>
      <c r="AK76" s="48" t="s">
        <v>270</v>
      </c>
      <c r="AL76" s="48" t="s">
        <v>270</v>
      </c>
      <c r="AM76" s="48">
        <v>31.817699999999999</v>
      </c>
    </row>
    <row r="77" spans="1:39" hidden="1" outlineLevel="1">
      <c r="A77" s="8">
        <v>42552</v>
      </c>
      <c r="B77" s="48">
        <v>30.642099999999999</v>
      </c>
      <c r="C77" s="48">
        <v>31.410799999999998</v>
      </c>
      <c r="D77" s="48">
        <v>28.818200000000001</v>
      </c>
      <c r="E77" s="48">
        <v>32.320599999999999</v>
      </c>
      <c r="F77" s="48">
        <v>46.311599999999999</v>
      </c>
      <c r="G77" s="48">
        <v>30.719000000000001</v>
      </c>
      <c r="H77" s="48">
        <v>29.267299999999999</v>
      </c>
      <c r="I77" s="48">
        <v>31.410599999999999</v>
      </c>
      <c r="J77" s="48">
        <v>28.817</v>
      </c>
      <c r="K77" s="48">
        <v>32.320599999999999</v>
      </c>
      <c r="L77" s="48">
        <v>46.311599999999999</v>
      </c>
      <c r="M77" s="48">
        <v>30.719000000000001</v>
      </c>
      <c r="N77" s="48">
        <v>29.267299999999999</v>
      </c>
      <c r="O77" s="48">
        <v>37.846499999999999</v>
      </c>
      <c r="P77" s="48">
        <v>37.846499999999999</v>
      </c>
      <c r="Q77" s="48" t="s">
        <v>270</v>
      </c>
      <c r="R77" s="48" t="s">
        <v>270</v>
      </c>
      <c r="S77" s="48" t="s">
        <v>270</v>
      </c>
      <c r="T77" s="48" t="s">
        <v>270</v>
      </c>
      <c r="U77" s="48">
        <v>24.314299999999999</v>
      </c>
      <c r="V77" s="48">
        <v>0</v>
      </c>
      <c r="W77" s="48">
        <v>24.314299999999999</v>
      </c>
      <c r="X77" s="48">
        <v>0</v>
      </c>
      <c r="Y77" s="48">
        <v>0</v>
      </c>
      <c r="Z77" s="48">
        <v>24.314299999999999</v>
      </c>
      <c r="AA77" s="48">
        <v>24.314299999999999</v>
      </c>
      <c r="AB77" s="48">
        <v>0</v>
      </c>
      <c r="AC77" s="48">
        <v>24.314299999999999</v>
      </c>
      <c r="AD77" s="48">
        <v>0</v>
      </c>
      <c r="AE77" s="48">
        <v>0</v>
      </c>
      <c r="AF77" s="48">
        <v>24.314299999999999</v>
      </c>
      <c r="AG77" s="48">
        <v>0</v>
      </c>
      <c r="AH77" s="48">
        <v>0</v>
      </c>
      <c r="AI77" s="48" t="s">
        <v>270</v>
      </c>
      <c r="AJ77" s="48" t="s">
        <v>270</v>
      </c>
      <c r="AK77" s="48" t="s">
        <v>270</v>
      </c>
      <c r="AL77" s="48" t="s">
        <v>270</v>
      </c>
      <c r="AM77" s="48">
        <v>27.9055</v>
      </c>
    </row>
    <row r="78" spans="1:39" hidden="1" outlineLevel="1">
      <c r="A78" s="8">
        <v>42583</v>
      </c>
      <c r="B78" s="48">
        <v>31.508900000000001</v>
      </c>
      <c r="C78" s="48">
        <v>32.029899999999998</v>
      </c>
      <c r="D78" s="48">
        <v>30.028500000000001</v>
      </c>
      <c r="E78" s="48">
        <v>33.626600000000003</v>
      </c>
      <c r="F78" s="48">
        <v>40.4998</v>
      </c>
      <c r="G78" s="48">
        <v>32.813499999999998</v>
      </c>
      <c r="H78" s="48">
        <v>32.246600000000001</v>
      </c>
      <c r="I78" s="48">
        <v>32.029699999999998</v>
      </c>
      <c r="J78" s="48">
        <v>30.027999999999999</v>
      </c>
      <c r="K78" s="48">
        <v>33.626600000000003</v>
      </c>
      <c r="L78" s="48">
        <v>40.4998</v>
      </c>
      <c r="M78" s="48">
        <v>32.813499999999998</v>
      </c>
      <c r="N78" s="48">
        <v>32.246600000000001</v>
      </c>
      <c r="O78" s="48">
        <v>37.744399999999999</v>
      </c>
      <c r="P78" s="48">
        <v>37.744399999999999</v>
      </c>
      <c r="Q78" s="48" t="s">
        <v>270</v>
      </c>
      <c r="R78" s="48" t="s">
        <v>270</v>
      </c>
      <c r="S78" s="48" t="s">
        <v>270</v>
      </c>
      <c r="T78" s="48" t="s">
        <v>270</v>
      </c>
      <c r="U78" s="48">
        <v>8.4099000000000004</v>
      </c>
      <c r="V78" s="48">
        <v>0</v>
      </c>
      <c r="W78" s="48">
        <v>8.4099000000000004</v>
      </c>
      <c r="X78" s="48">
        <v>0</v>
      </c>
      <c r="Y78" s="48">
        <v>0</v>
      </c>
      <c r="Z78" s="48">
        <v>8.4099000000000004</v>
      </c>
      <c r="AA78" s="48">
        <v>8.4099000000000004</v>
      </c>
      <c r="AB78" s="48">
        <v>0</v>
      </c>
      <c r="AC78" s="48">
        <v>8.4099000000000004</v>
      </c>
      <c r="AD78" s="48">
        <v>0</v>
      </c>
      <c r="AE78" s="48">
        <v>0</v>
      </c>
      <c r="AF78" s="48">
        <v>8.4099000000000004</v>
      </c>
      <c r="AG78" s="48">
        <v>0</v>
      </c>
      <c r="AH78" s="48">
        <v>0</v>
      </c>
      <c r="AI78" s="48" t="s">
        <v>270</v>
      </c>
      <c r="AJ78" s="48" t="s">
        <v>270</v>
      </c>
      <c r="AK78" s="48" t="s">
        <v>270</v>
      </c>
      <c r="AL78" s="48" t="s">
        <v>270</v>
      </c>
      <c r="AM78" s="48">
        <v>30.227399999999999</v>
      </c>
    </row>
    <row r="79" spans="1:39" hidden="1" outlineLevel="1">
      <c r="A79" s="8">
        <v>42614</v>
      </c>
      <c r="B79" s="48">
        <v>29.855899999999998</v>
      </c>
      <c r="C79" s="48">
        <v>30.5943</v>
      </c>
      <c r="D79" s="48">
        <v>29.055399999999999</v>
      </c>
      <c r="E79" s="48">
        <v>31.227799999999998</v>
      </c>
      <c r="F79" s="48">
        <v>32.435600000000001</v>
      </c>
      <c r="G79" s="48">
        <v>31.8687</v>
      </c>
      <c r="H79" s="48">
        <v>22.330500000000001</v>
      </c>
      <c r="I79" s="48">
        <v>30.589400000000001</v>
      </c>
      <c r="J79" s="48">
        <v>29.035900000000002</v>
      </c>
      <c r="K79" s="48">
        <v>31.227799999999998</v>
      </c>
      <c r="L79" s="48">
        <v>32.435600000000001</v>
      </c>
      <c r="M79" s="48">
        <v>31.8687</v>
      </c>
      <c r="N79" s="48">
        <v>22.330500000000001</v>
      </c>
      <c r="O79" s="48">
        <v>39.991700000000002</v>
      </c>
      <c r="P79" s="48">
        <v>39.991700000000002</v>
      </c>
      <c r="Q79" s="48" t="s">
        <v>270</v>
      </c>
      <c r="R79" s="48" t="s">
        <v>270</v>
      </c>
      <c r="S79" s="48" t="s">
        <v>270</v>
      </c>
      <c r="T79" s="48" t="s">
        <v>270</v>
      </c>
      <c r="U79" s="48">
        <v>0.19189999999999999</v>
      </c>
      <c r="V79" s="48">
        <v>0</v>
      </c>
      <c r="W79" s="48">
        <v>0.19189999999999999</v>
      </c>
      <c r="X79" s="48">
        <v>0</v>
      </c>
      <c r="Y79" s="48">
        <v>0</v>
      </c>
      <c r="Z79" s="48">
        <v>0.19189999999999999</v>
      </c>
      <c r="AA79" s="48">
        <v>0.19189999999999999</v>
      </c>
      <c r="AB79" s="48">
        <v>0</v>
      </c>
      <c r="AC79" s="48">
        <v>0.19189999999999999</v>
      </c>
      <c r="AD79" s="48">
        <v>0</v>
      </c>
      <c r="AE79" s="48">
        <v>0</v>
      </c>
      <c r="AF79" s="48">
        <v>0.19189999999999999</v>
      </c>
      <c r="AG79" s="48">
        <v>0</v>
      </c>
      <c r="AH79" s="48">
        <v>0</v>
      </c>
      <c r="AI79" s="48" t="s">
        <v>270</v>
      </c>
      <c r="AJ79" s="48" t="s">
        <v>270</v>
      </c>
      <c r="AK79" s="48" t="s">
        <v>270</v>
      </c>
      <c r="AL79" s="48" t="s">
        <v>270</v>
      </c>
      <c r="AM79" s="48">
        <v>27.49</v>
      </c>
    </row>
    <row r="80" spans="1:39" hidden="1" outlineLevel="1">
      <c r="A80" s="8">
        <v>42644</v>
      </c>
      <c r="B80" s="48">
        <v>29.867799999999999</v>
      </c>
      <c r="C80" s="48">
        <v>29.9755</v>
      </c>
      <c r="D80" s="48">
        <v>28.798100000000002</v>
      </c>
      <c r="E80" s="48">
        <v>30.3353</v>
      </c>
      <c r="F80" s="48">
        <v>33.832000000000001</v>
      </c>
      <c r="G80" s="48">
        <v>31.126100000000001</v>
      </c>
      <c r="H80" s="48">
        <v>21.988299999999999</v>
      </c>
      <c r="I80" s="48">
        <v>29.971299999999999</v>
      </c>
      <c r="J80" s="48">
        <v>28.778199999999998</v>
      </c>
      <c r="K80" s="48">
        <v>30.3353</v>
      </c>
      <c r="L80" s="48">
        <v>33.832000000000001</v>
      </c>
      <c r="M80" s="48">
        <v>31.126100000000001</v>
      </c>
      <c r="N80" s="48">
        <v>21.988299999999999</v>
      </c>
      <c r="O80" s="48">
        <v>39.940300000000001</v>
      </c>
      <c r="P80" s="48">
        <v>39.940300000000001</v>
      </c>
      <c r="Q80" s="48" t="s">
        <v>270</v>
      </c>
      <c r="R80" s="48" t="s">
        <v>270</v>
      </c>
      <c r="S80" s="48" t="s">
        <v>270</v>
      </c>
      <c r="T80" s="48" t="s">
        <v>270</v>
      </c>
      <c r="U80" s="48">
        <v>27.0154</v>
      </c>
      <c r="V80" s="48">
        <v>0</v>
      </c>
      <c r="W80" s="48">
        <v>27.0154</v>
      </c>
      <c r="X80" s="48">
        <v>0</v>
      </c>
      <c r="Y80" s="48">
        <v>0</v>
      </c>
      <c r="Z80" s="48">
        <v>27.0154</v>
      </c>
      <c r="AA80" s="48">
        <v>27.0154</v>
      </c>
      <c r="AB80" s="48">
        <v>0</v>
      </c>
      <c r="AC80" s="48">
        <v>27.0154</v>
      </c>
      <c r="AD80" s="48">
        <v>0</v>
      </c>
      <c r="AE80" s="48">
        <v>0</v>
      </c>
      <c r="AF80" s="48">
        <v>27.0154</v>
      </c>
      <c r="AG80" s="48">
        <v>0</v>
      </c>
      <c r="AH80" s="48">
        <v>0</v>
      </c>
      <c r="AI80" s="48" t="s">
        <v>270</v>
      </c>
      <c r="AJ80" s="48" t="s">
        <v>270</v>
      </c>
      <c r="AK80" s="48" t="s">
        <v>270</v>
      </c>
      <c r="AL80" s="48" t="s">
        <v>270</v>
      </c>
      <c r="AM80" s="48">
        <v>29.2925</v>
      </c>
    </row>
    <row r="81" spans="1:39" hidden="1" outlineLevel="1">
      <c r="A81" s="8">
        <v>42675</v>
      </c>
      <c r="B81" s="48">
        <v>29.866499999999998</v>
      </c>
      <c r="C81" s="48">
        <v>30.182600000000001</v>
      </c>
      <c r="D81" s="48">
        <v>29.655799999999999</v>
      </c>
      <c r="E81" s="48">
        <v>30.506900000000002</v>
      </c>
      <c r="F81" s="48">
        <v>33.428899999999999</v>
      </c>
      <c r="G81" s="48">
        <v>31.6755</v>
      </c>
      <c r="H81" s="48">
        <v>15.4232</v>
      </c>
      <c r="I81" s="48">
        <v>30.182200000000002</v>
      </c>
      <c r="J81" s="48">
        <v>29.654599999999999</v>
      </c>
      <c r="K81" s="48">
        <v>30.506900000000002</v>
      </c>
      <c r="L81" s="48">
        <v>33.428899999999999</v>
      </c>
      <c r="M81" s="48">
        <v>31.6755</v>
      </c>
      <c r="N81" s="48">
        <v>15.4232</v>
      </c>
      <c r="O81" s="48">
        <v>37.583100000000002</v>
      </c>
      <c r="P81" s="48">
        <v>37.583100000000002</v>
      </c>
      <c r="Q81" s="48" t="s">
        <v>270</v>
      </c>
      <c r="R81" s="48" t="s">
        <v>270</v>
      </c>
      <c r="S81" s="48" t="s">
        <v>270</v>
      </c>
      <c r="T81" s="48" t="s">
        <v>270</v>
      </c>
      <c r="U81" s="48">
        <v>27.628599999999999</v>
      </c>
      <c r="V81" s="48">
        <v>0</v>
      </c>
      <c r="W81" s="48">
        <v>27.628599999999999</v>
      </c>
      <c r="X81" s="48">
        <v>0</v>
      </c>
      <c r="Y81" s="48">
        <v>0</v>
      </c>
      <c r="Z81" s="48">
        <v>27.628599999999999</v>
      </c>
      <c r="AA81" s="48">
        <v>27.628599999999999</v>
      </c>
      <c r="AB81" s="48">
        <v>0</v>
      </c>
      <c r="AC81" s="48">
        <v>27.628599999999999</v>
      </c>
      <c r="AD81" s="48">
        <v>0</v>
      </c>
      <c r="AE81" s="48">
        <v>0</v>
      </c>
      <c r="AF81" s="48">
        <v>27.628599999999999</v>
      </c>
      <c r="AG81" s="48">
        <v>0</v>
      </c>
      <c r="AH81" s="48">
        <v>0</v>
      </c>
      <c r="AI81" s="48" t="s">
        <v>270</v>
      </c>
      <c r="AJ81" s="48" t="s">
        <v>270</v>
      </c>
      <c r="AK81" s="48" t="s">
        <v>270</v>
      </c>
      <c r="AL81" s="48" t="s">
        <v>270</v>
      </c>
      <c r="AM81" s="48">
        <v>28.032299999999999</v>
      </c>
    </row>
    <row r="82" spans="1:39" hidden="1" outlineLevel="1">
      <c r="A82" s="8">
        <v>42705</v>
      </c>
      <c r="B82" s="48">
        <v>29.7743</v>
      </c>
      <c r="C82" s="48">
        <v>30.3127</v>
      </c>
      <c r="D82" s="48">
        <v>30.092300000000002</v>
      </c>
      <c r="E82" s="48">
        <v>30.4407</v>
      </c>
      <c r="F82" s="48">
        <v>33.737900000000003</v>
      </c>
      <c r="G82" s="48">
        <v>31.215399999999999</v>
      </c>
      <c r="H82" s="48">
        <v>20.0307</v>
      </c>
      <c r="I82" s="48">
        <v>30.307400000000001</v>
      </c>
      <c r="J82" s="48">
        <v>30.0777</v>
      </c>
      <c r="K82" s="48">
        <v>30.4407</v>
      </c>
      <c r="L82" s="48">
        <v>33.737900000000003</v>
      </c>
      <c r="M82" s="48">
        <v>31.215399999999999</v>
      </c>
      <c r="N82" s="48">
        <v>20.0307</v>
      </c>
      <c r="O82" s="48">
        <v>39.975099999999998</v>
      </c>
      <c r="P82" s="48">
        <v>39.975099999999998</v>
      </c>
      <c r="Q82" s="48" t="s">
        <v>270</v>
      </c>
      <c r="R82" s="48" t="s">
        <v>270</v>
      </c>
      <c r="S82" s="48" t="s">
        <v>270</v>
      </c>
      <c r="T82" s="48" t="s">
        <v>270</v>
      </c>
      <c r="U82" s="48">
        <v>3.0627</v>
      </c>
      <c r="V82" s="48">
        <v>0</v>
      </c>
      <c r="W82" s="48">
        <v>3.0627</v>
      </c>
      <c r="X82" s="48">
        <v>0</v>
      </c>
      <c r="Y82" s="48">
        <v>18</v>
      </c>
      <c r="Z82" s="48">
        <v>3.0583999999999998</v>
      </c>
      <c r="AA82" s="48">
        <v>3.0627</v>
      </c>
      <c r="AB82" s="48">
        <v>0</v>
      </c>
      <c r="AC82" s="48">
        <v>3.0627</v>
      </c>
      <c r="AD82" s="48">
        <v>0</v>
      </c>
      <c r="AE82" s="48">
        <v>18</v>
      </c>
      <c r="AF82" s="48">
        <v>3.0583999999999998</v>
      </c>
      <c r="AG82" s="48">
        <v>0</v>
      </c>
      <c r="AH82" s="48">
        <v>0</v>
      </c>
      <c r="AI82" s="48" t="s">
        <v>270</v>
      </c>
      <c r="AJ82" s="48" t="s">
        <v>270</v>
      </c>
      <c r="AK82" s="48" t="s">
        <v>270</v>
      </c>
      <c r="AL82" s="48" t="s">
        <v>270</v>
      </c>
      <c r="AM82" s="48">
        <v>27.628900000000002</v>
      </c>
    </row>
    <row r="83" spans="1:39" hidden="1" outlineLevel="1">
      <c r="A83" s="8">
        <v>42736</v>
      </c>
      <c r="B83" s="48">
        <v>29.520099999999999</v>
      </c>
      <c r="C83" s="48">
        <v>29.9374</v>
      </c>
      <c r="D83" s="48">
        <v>29.566500000000001</v>
      </c>
      <c r="E83" s="48">
        <v>30.196000000000002</v>
      </c>
      <c r="F83" s="48">
        <v>34.224800000000002</v>
      </c>
      <c r="G83" s="48">
        <v>29.914899999999999</v>
      </c>
      <c r="H83" s="48">
        <v>25.076899999999998</v>
      </c>
      <c r="I83" s="48">
        <v>29.9374</v>
      </c>
      <c r="J83" s="48">
        <v>29.566400000000002</v>
      </c>
      <c r="K83" s="48">
        <v>30.196000000000002</v>
      </c>
      <c r="L83" s="48">
        <v>34.224800000000002</v>
      </c>
      <c r="M83" s="48">
        <v>29.914899999999999</v>
      </c>
      <c r="N83" s="48">
        <v>25.076899999999998</v>
      </c>
      <c r="O83" s="48">
        <v>36.843200000000003</v>
      </c>
      <c r="P83" s="48">
        <v>36.843200000000003</v>
      </c>
      <c r="Q83" s="48" t="s">
        <v>270</v>
      </c>
      <c r="R83" s="48" t="s">
        <v>270</v>
      </c>
      <c r="S83" s="48" t="s">
        <v>270</v>
      </c>
      <c r="T83" s="48" t="s">
        <v>270</v>
      </c>
      <c r="U83" s="48">
        <v>10.725300000000001</v>
      </c>
      <c r="V83" s="48">
        <v>0</v>
      </c>
      <c r="W83" s="48">
        <v>10.725300000000001</v>
      </c>
      <c r="X83" s="48">
        <v>0</v>
      </c>
      <c r="Y83" s="48">
        <v>0</v>
      </c>
      <c r="Z83" s="48">
        <v>10.725300000000001</v>
      </c>
      <c r="AA83" s="48">
        <v>10.725300000000001</v>
      </c>
      <c r="AB83" s="48">
        <v>0</v>
      </c>
      <c r="AC83" s="48">
        <v>10.725300000000001</v>
      </c>
      <c r="AD83" s="48">
        <v>0</v>
      </c>
      <c r="AE83" s="48">
        <v>0</v>
      </c>
      <c r="AF83" s="48">
        <v>10.725300000000001</v>
      </c>
      <c r="AG83" s="48">
        <v>0</v>
      </c>
      <c r="AH83" s="48">
        <v>0</v>
      </c>
      <c r="AI83" s="48" t="s">
        <v>270</v>
      </c>
      <c r="AJ83" s="48" t="s">
        <v>270</v>
      </c>
      <c r="AK83" s="48" t="s">
        <v>270</v>
      </c>
      <c r="AL83" s="48" t="s">
        <v>270</v>
      </c>
      <c r="AM83" s="48">
        <v>28.128699999999998</v>
      </c>
    </row>
    <row r="84" spans="1:39" hidden="1" outlineLevel="1">
      <c r="A84" s="8">
        <v>42767</v>
      </c>
      <c r="B84" s="48">
        <v>30.33</v>
      </c>
      <c r="C84" s="48">
        <v>30.552</v>
      </c>
      <c r="D84" s="48">
        <v>29.762799999999999</v>
      </c>
      <c r="E84" s="48">
        <v>32.269599999999997</v>
      </c>
      <c r="F84" s="48">
        <v>38.861600000000003</v>
      </c>
      <c r="G84" s="48">
        <v>32.170200000000001</v>
      </c>
      <c r="H84" s="48">
        <v>24.986599999999999</v>
      </c>
      <c r="I84" s="48">
        <v>30.552</v>
      </c>
      <c r="J84" s="48">
        <v>29.762799999999999</v>
      </c>
      <c r="K84" s="48">
        <v>32.269599999999997</v>
      </c>
      <c r="L84" s="48">
        <v>38.861600000000003</v>
      </c>
      <c r="M84" s="48">
        <v>32.170200000000001</v>
      </c>
      <c r="N84" s="48">
        <v>24.986599999999999</v>
      </c>
      <c r="O84" s="48">
        <v>37.926699999999997</v>
      </c>
      <c r="P84" s="48">
        <v>37.926699999999997</v>
      </c>
      <c r="Q84" s="48" t="s">
        <v>270</v>
      </c>
      <c r="R84" s="48" t="s">
        <v>270</v>
      </c>
      <c r="S84" s="48" t="s">
        <v>270</v>
      </c>
      <c r="T84" s="48" t="s">
        <v>270</v>
      </c>
      <c r="U84" s="48">
        <v>11.6235</v>
      </c>
      <c r="V84" s="48">
        <v>0</v>
      </c>
      <c r="W84" s="48">
        <v>11.6235</v>
      </c>
      <c r="X84" s="48">
        <v>0</v>
      </c>
      <c r="Y84" s="48">
        <v>0</v>
      </c>
      <c r="Z84" s="48">
        <v>12.6145</v>
      </c>
      <c r="AA84" s="48">
        <v>11.6235</v>
      </c>
      <c r="AB84" s="48">
        <v>0</v>
      </c>
      <c r="AC84" s="48">
        <v>11.6235</v>
      </c>
      <c r="AD84" s="48">
        <v>0</v>
      </c>
      <c r="AE84" s="48">
        <v>0</v>
      </c>
      <c r="AF84" s="48">
        <v>12.6145</v>
      </c>
      <c r="AG84" s="48">
        <v>0</v>
      </c>
      <c r="AH84" s="48">
        <v>0</v>
      </c>
      <c r="AI84" s="48" t="s">
        <v>270</v>
      </c>
      <c r="AJ84" s="48" t="s">
        <v>270</v>
      </c>
      <c r="AK84" s="48" t="s">
        <v>270</v>
      </c>
      <c r="AL84" s="48" t="s">
        <v>270</v>
      </c>
      <c r="AM84" s="48">
        <v>28.8002</v>
      </c>
    </row>
    <row r="85" spans="1:39" hidden="1" outlineLevel="1">
      <c r="A85" s="8">
        <v>42795</v>
      </c>
      <c r="B85" s="48">
        <v>29.1021</v>
      </c>
      <c r="C85" s="48">
        <v>29.402000000000001</v>
      </c>
      <c r="D85" s="48">
        <v>29.630600000000001</v>
      </c>
      <c r="E85" s="48">
        <v>29.212499999999999</v>
      </c>
      <c r="F85" s="48">
        <v>34.676900000000003</v>
      </c>
      <c r="G85" s="48">
        <v>28.570799999999998</v>
      </c>
      <c r="H85" s="48">
        <v>27.840699999999998</v>
      </c>
      <c r="I85" s="48">
        <v>29.402000000000001</v>
      </c>
      <c r="J85" s="48">
        <v>29.630500000000001</v>
      </c>
      <c r="K85" s="48">
        <v>29.212499999999999</v>
      </c>
      <c r="L85" s="48">
        <v>34.676900000000003</v>
      </c>
      <c r="M85" s="48">
        <v>28.570799999999998</v>
      </c>
      <c r="N85" s="48">
        <v>27.840699999999998</v>
      </c>
      <c r="O85" s="48">
        <v>39.634599999999999</v>
      </c>
      <c r="P85" s="48">
        <v>39.634599999999999</v>
      </c>
      <c r="Q85" s="48" t="s">
        <v>270</v>
      </c>
      <c r="R85" s="48" t="s">
        <v>270</v>
      </c>
      <c r="S85" s="48" t="s">
        <v>270</v>
      </c>
      <c r="T85" s="48" t="s">
        <v>270</v>
      </c>
      <c r="U85" s="48">
        <v>15.1051</v>
      </c>
      <c r="V85" s="48">
        <v>0</v>
      </c>
      <c r="W85" s="48">
        <v>15.1051</v>
      </c>
      <c r="X85" s="48">
        <v>0</v>
      </c>
      <c r="Y85" s="48">
        <v>0</v>
      </c>
      <c r="Z85" s="48">
        <v>15.1051</v>
      </c>
      <c r="AA85" s="48">
        <v>15.1051</v>
      </c>
      <c r="AB85" s="48">
        <v>0</v>
      </c>
      <c r="AC85" s="48">
        <v>15.1051</v>
      </c>
      <c r="AD85" s="48">
        <v>0</v>
      </c>
      <c r="AE85" s="48">
        <v>0</v>
      </c>
      <c r="AF85" s="48">
        <v>15.1051</v>
      </c>
      <c r="AG85" s="48">
        <v>0</v>
      </c>
      <c r="AH85" s="48">
        <v>0</v>
      </c>
      <c r="AI85" s="48" t="s">
        <v>270</v>
      </c>
      <c r="AJ85" s="48" t="s">
        <v>270</v>
      </c>
      <c r="AK85" s="48" t="s">
        <v>270</v>
      </c>
      <c r="AL85" s="48" t="s">
        <v>270</v>
      </c>
      <c r="AM85" s="48">
        <v>26.971900000000002</v>
      </c>
    </row>
    <row r="86" spans="1:39" hidden="1" outlineLevel="1">
      <c r="A86" s="8">
        <v>42826</v>
      </c>
      <c r="B86" s="48">
        <v>29.495000000000001</v>
      </c>
      <c r="C86" s="48">
        <v>29.9556</v>
      </c>
      <c r="D86" s="48">
        <v>29.7987</v>
      </c>
      <c r="E86" s="48">
        <v>30.0139</v>
      </c>
      <c r="F86" s="48">
        <v>33.157299999999999</v>
      </c>
      <c r="G86" s="48">
        <v>29.8949</v>
      </c>
      <c r="H86" s="48">
        <v>25.103899999999999</v>
      </c>
      <c r="I86" s="48">
        <v>29.955500000000001</v>
      </c>
      <c r="J86" s="48">
        <v>29.798300000000001</v>
      </c>
      <c r="K86" s="48">
        <v>30.0139</v>
      </c>
      <c r="L86" s="48">
        <v>33.157299999999999</v>
      </c>
      <c r="M86" s="48">
        <v>29.8949</v>
      </c>
      <c r="N86" s="48">
        <v>25.103899999999999</v>
      </c>
      <c r="O86" s="48">
        <v>39.456299999999999</v>
      </c>
      <c r="P86" s="48">
        <v>39.456299999999999</v>
      </c>
      <c r="Q86" s="48" t="s">
        <v>270</v>
      </c>
      <c r="R86" s="48" t="s">
        <v>270</v>
      </c>
      <c r="S86" s="48" t="s">
        <v>270</v>
      </c>
      <c r="T86" s="48" t="s">
        <v>270</v>
      </c>
      <c r="U86" s="48">
        <v>19.218</v>
      </c>
      <c r="V86" s="48">
        <v>0</v>
      </c>
      <c r="W86" s="48">
        <v>19.218</v>
      </c>
      <c r="X86" s="48">
        <v>0</v>
      </c>
      <c r="Y86" s="48">
        <v>0</v>
      </c>
      <c r="Z86" s="48">
        <v>19.218</v>
      </c>
      <c r="AA86" s="48">
        <v>19.218</v>
      </c>
      <c r="AB86" s="48">
        <v>0</v>
      </c>
      <c r="AC86" s="48">
        <v>19.218</v>
      </c>
      <c r="AD86" s="48">
        <v>0</v>
      </c>
      <c r="AE86" s="48">
        <v>0</v>
      </c>
      <c r="AF86" s="48">
        <v>19.218</v>
      </c>
      <c r="AG86" s="48">
        <v>0</v>
      </c>
      <c r="AH86" s="48">
        <v>0</v>
      </c>
      <c r="AI86" s="48" t="s">
        <v>270</v>
      </c>
      <c r="AJ86" s="48" t="s">
        <v>270</v>
      </c>
      <c r="AK86" s="48" t="s">
        <v>270</v>
      </c>
      <c r="AL86" s="48" t="s">
        <v>270</v>
      </c>
      <c r="AM86" s="48">
        <v>26.7545</v>
      </c>
    </row>
    <row r="87" spans="1:39" hidden="1" outlineLevel="1">
      <c r="A87" s="8">
        <v>42856</v>
      </c>
      <c r="B87" s="48">
        <v>29.330500000000001</v>
      </c>
      <c r="C87" s="48">
        <v>29.854299999999999</v>
      </c>
      <c r="D87" s="48">
        <v>28.664400000000001</v>
      </c>
      <c r="E87" s="48">
        <v>30.607700000000001</v>
      </c>
      <c r="F87" s="48">
        <v>31.3994</v>
      </c>
      <c r="G87" s="48">
        <v>30.802700000000002</v>
      </c>
      <c r="H87" s="48">
        <v>26.137</v>
      </c>
      <c r="I87" s="48">
        <v>29.8489</v>
      </c>
      <c r="J87" s="48">
        <v>28.648900000000001</v>
      </c>
      <c r="K87" s="48">
        <v>30.607700000000001</v>
      </c>
      <c r="L87" s="48">
        <v>31.3994</v>
      </c>
      <c r="M87" s="48">
        <v>30.802700000000002</v>
      </c>
      <c r="N87" s="48">
        <v>26.137</v>
      </c>
      <c r="O87" s="48">
        <v>39.990299999999998</v>
      </c>
      <c r="P87" s="48">
        <v>39.990299999999998</v>
      </c>
      <c r="Q87" s="48" t="s">
        <v>270</v>
      </c>
      <c r="R87" s="48" t="s">
        <v>270</v>
      </c>
      <c r="S87" s="48" t="s">
        <v>270</v>
      </c>
      <c r="T87" s="48" t="s">
        <v>270</v>
      </c>
      <c r="U87" s="48">
        <v>20.604099999999999</v>
      </c>
      <c r="V87" s="48">
        <v>0</v>
      </c>
      <c r="W87" s="48">
        <v>20.604099999999999</v>
      </c>
      <c r="X87" s="48">
        <v>0</v>
      </c>
      <c r="Y87" s="48">
        <v>21.932099999999998</v>
      </c>
      <c r="Z87" s="48">
        <v>20.222799999999999</v>
      </c>
      <c r="AA87" s="48">
        <v>20.604099999999999</v>
      </c>
      <c r="AB87" s="48">
        <v>0</v>
      </c>
      <c r="AC87" s="48">
        <v>20.604099999999999</v>
      </c>
      <c r="AD87" s="48">
        <v>0</v>
      </c>
      <c r="AE87" s="48">
        <v>21.932099999999998</v>
      </c>
      <c r="AF87" s="48">
        <v>20.222799999999999</v>
      </c>
      <c r="AG87" s="48">
        <v>0</v>
      </c>
      <c r="AH87" s="48">
        <v>0</v>
      </c>
      <c r="AI87" s="48" t="s">
        <v>270</v>
      </c>
      <c r="AJ87" s="48" t="s">
        <v>270</v>
      </c>
      <c r="AK87" s="48" t="s">
        <v>270</v>
      </c>
      <c r="AL87" s="48" t="s">
        <v>270</v>
      </c>
      <c r="AM87" s="48">
        <v>25.692599999999999</v>
      </c>
    </row>
    <row r="88" spans="1:39" hidden="1" outlineLevel="1">
      <c r="A88" s="8">
        <v>42887</v>
      </c>
      <c r="B88" s="48">
        <v>29.4803</v>
      </c>
      <c r="C88" s="48">
        <v>30.078900000000001</v>
      </c>
      <c r="D88" s="48">
        <v>29.674700000000001</v>
      </c>
      <c r="E88" s="48">
        <v>30.349599999999999</v>
      </c>
      <c r="F88" s="48">
        <v>35.704300000000003</v>
      </c>
      <c r="G88" s="48">
        <v>30.183499999999999</v>
      </c>
      <c r="H88" s="48">
        <v>24.447800000000001</v>
      </c>
      <c r="I88" s="48">
        <v>30.078800000000001</v>
      </c>
      <c r="J88" s="48">
        <v>29.674600000000002</v>
      </c>
      <c r="K88" s="48">
        <v>30.349599999999999</v>
      </c>
      <c r="L88" s="48">
        <v>35.704300000000003</v>
      </c>
      <c r="M88" s="48">
        <v>30.183499999999999</v>
      </c>
      <c r="N88" s="48">
        <v>24.447800000000001</v>
      </c>
      <c r="O88" s="48">
        <v>37.511400000000002</v>
      </c>
      <c r="P88" s="48">
        <v>37.511400000000002</v>
      </c>
      <c r="Q88" s="48" t="s">
        <v>270</v>
      </c>
      <c r="R88" s="48" t="s">
        <v>270</v>
      </c>
      <c r="S88" s="48" t="s">
        <v>270</v>
      </c>
      <c r="T88" s="48" t="s">
        <v>270</v>
      </c>
      <c r="U88" s="48">
        <v>18.661799999999999</v>
      </c>
      <c r="V88" s="48">
        <v>0</v>
      </c>
      <c r="W88" s="48">
        <v>18.661799999999999</v>
      </c>
      <c r="X88" s="48">
        <v>0</v>
      </c>
      <c r="Y88" s="48">
        <v>13.6442</v>
      </c>
      <c r="Z88" s="48">
        <v>24.461300000000001</v>
      </c>
      <c r="AA88" s="48">
        <v>18.661799999999999</v>
      </c>
      <c r="AB88" s="48">
        <v>0</v>
      </c>
      <c r="AC88" s="48">
        <v>18.661799999999999</v>
      </c>
      <c r="AD88" s="48">
        <v>0</v>
      </c>
      <c r="AE88" s="48">
        <v>13.6442</v>
      </c>
      <c r="AF88" s="48">
        <v>24.461300000000001</v>
      </c>
      <c r="AG88" s="48">
        <v>0</v>
      </c>
      <c r="AH88" s="48">
        <v>0</v>
      </c>
      <c r="AI88" s="48" t="s">
        <v>270</v>
      </c>
      <c r="AJ88" s="48" t="s">
        <v>270</v>
      </c>
      <c r="AK88" s="48" t="s">
        <v>270</v>
      </c>
      <c r="AL88" s="48" t="s">
        <v>270</v>
      </c>
      <c r="AM88" s="48">
        <v>25.2408</v>
      </c>
    </row>
    <row r="89" spans="1:39" hidden="1" outlineLevel="1">
      <c r="A89" s="8">
        <v>42917</v>
      </c>
      <c r="B89" s="48">
        <v>27.829599999999999</v>
      </c>
      <c r="C89" s="48">
        <v>28.396899999999999</v>
      </c>
      <c r="D89" s="48">
        <v>30.171399999999998</v>
      </c>
      <c r="E89" s="48">
        <v>27.5932</v>
      </c>
      <c r="F89" s="48">
        <v>20.241599999999998</v>
      </c>
      <c r="G89" s="48">
        <v>29.5319</v>
      </c>
      <c r="H89" s="48">
        <v>25.369499999999999</v>
      </c>
      <c r="I89" s="48">
        <v>28.396899999999999</v>
      </c>
      <c r="J89" s="48">
        <v>30.171299999999999</v>
      </c>
      <c r="K89" s="48">
        <v>27.5932</v>
      </c>
      <c r="L89" s="48">
        <v>20.241599999999998</v>
      </c>
      <c r="M89" s="48">
        <v>29.5319</v>
      </c>
      <c r="N89" s="48">
        <v>25.369499999999999</v>
      </c>
      <c r="O89" s="48">
        <v>36.746299999999998</v>
      </c>
      <c r="P89" s="48">
        <v>36.746299999999998</v>
      </c>
      <c r="Q89" s="48" t="s">
        <v>270</v>
      </c>
      <c r="R89" s="48" t="s">
        <v>270</v>
      </c>
      <c r="S89" s="48" t="s">
        <v>270</v>
      </c>
      <c r="T89" s="48" t="s">
        <v>270</v>
      </c>
      <c r="U89" s="48">
        <v>16.275400000000001</v>
      </c>
      <c r="V89" s="48">
        <v>0</v>
      </c>
      <c r="W89" s="48">
        <v>16.275400000000001</v>
      </c>
      <c r="X89" s="48">
        <v>0</v>
      </c>
      <c r="Y89" s="48">
        <v>0</v>
      </c>
      <c r="Z89" s="48">
        <v>16.275400000000001</v>
      </c>
      <c r="AA89" s="48">
        <v>16.275400000000001</v>
      </c>
      <c r="AB89" s="48">
        <v>0</v>
      </c>
      <c r="AC89" s="48">
        <v>16.275400000000001</v>
      </c>
      <c r="AD89" s="48">
        <v>0</v>
      </c>
      <c r="AE89" s="48">
        <v>0</v>
      </c>
      <c r="AF89" s="48">
        <v>16.275400000000001</v>
      </c>
      <c r="AG89" s="48">
        <v>0</v>
      </c>
      <c r="AH89" s="48">
        <v>0</v>
      </c>
      <c r="AI89" s="48" t="s">
        <v>270</v>
      </c>
      <c r="AJ89" s="48" t="s">
        <v>270</v>
      </c>
      <c r="AK89" s="48" t="s">
        <v>270</v>
      </c>
      <c r="AL89" s="48" t="s">
        <v>270</v>
      </c>
      <c r="AM89" s="48">
        <v>24.661100000000001</v>
      </c>
    </row>
    <row r="90" spans="1:39" hidden="1" outlineLevel="1">
      <c r="A90" s="8">
        <v>42948</v>
      </c>
      <c r="B90" s="48">
        <v>26.988199999999999</v>
      </c>
      <c r="C90" s="48">
        <v>27.503499999999999</v>
      </c>
      <c r="D90" s="48">
        <v>30.2624</v>
      </c>
      <c r="E90" s="48">
        <v>26.0458</v>
      </c>
      <c r="F90" s="48">
        <v>14.8451</v>
      </c>
      <c r="G90" s="48">
        <v>30.262599999999999</v>
      </c>
      <c r="H90" s="48">
        <v>23.788699999999999</v>
      </c>
      <c r="I90" s="48">
        <v>27.503499999999999</v>
      </c>
      <c r="J90" s="48">
        <v>30.2623</v>
      </c>
      <c r="K90" s="48">
        <v>26.0458</v>
      </c>
      <c r="L90" s="48">
        <v>14.8451</v>
      </c>
      <c r="M90" s="48">
        <v>30.262599999999999</v>
      </c>
      <c r="N90" s="48">
        <v>23.788699999999999</v>
      </c>
      <c r="O90" s="48">
        <v>36.531399999999998</v>
      </c>
      <c r="P90" s="48">
        <v>36.531399999999998</v>
      </c>
      <c r="Q90" s="48" t="s">
        <v>270</v>
      </c>
      <c r="R90" s="48" t="s">
        <v>270</v>
      </c>
      <c r="S90" s="48" t="s">
        <v>270</v>
      </c>
      <c r="T90" s="48" t="s">
        <v>270</v>
      </c>
      <c r="U90" s="48">
        <v>16.442699999999999</v>
      </c>
      <c r="V90" s="48">
        <v>0</v>
      </c>
      <c r="W90" s="48">
        <v>16.442699999999999</v>
      </c>
      <c r="X90" s="48">
        <v>0</v>
      </c>
      <c r="Y90" s="48">
        <v>0</v>
      </c>
      <c r="Z90" s="48">
        <v>16.442699999999999</v>
      </c>
      <c r="AA90" s="48">
        <v>16.442699999999999</v>
      </c>
      <c r="AB90" s="48">
        <v>0</v>
      </c>
      <c r="AC90" s="48">
        <v>16.442699999999999</v>
      </c>
      <c r="AD90" s="48">
        <v>0</v>
      </c>
      <c r="AE90" s="48">
        <v>0</v>
      </c>
      <c r="AF90" s="48">
        <v>16.442699999999999</v>
      </c>
      <c r="AG90" s="48">
        <v>0</v>
      </c>
      <c r="AH90" s="48">
        <v>0</v>
      </c>
      <c r="AI90" s="48" t="s">
        <v>270</v>
      </c>
      <c r="AJ90" s="48" t="s">
        <v>270</v>
      </c>
      <c r="AK90" s="48" t="s">
        <v>270</v>
      </c>
      <c r="AL90" s="48" t="s">
        <v>270</v>
      </c>
      <c r="AM90" s="48">
        <v>23.6036</v>
      </c>
    </row>
    <row r="91" spans="1:39" hidden="1" outlineLevel="1">
      <c r="A91" s="8">
        <v>42979</v>
      </c>
      <c r="B91" s="48">
        <v>28.2546</v>
      </c>
      <c r="C91" s="48">
        <v>29.009599999999999</v>
      </c>
      <c r="D91" s="48">
        <v>30.556799999999999</v>
      </c>
      <c r="E91" s="48">
        <v>28.385400000000001</v>
      </c>
      <c r="F91" s="48">
        <v>31.464700000000001</v>
      </c>
      <c r="G91" s="48">
        <v>28.636199999999999</v>
      </c>
      <c r="H91" s="48">
        <v>20.1569</v>
      </c>
      <c r="I91" s="48">
        <v>29.001200000000001</v>
      </c>
      <c r="J91" s="48">
        <v>30.529800000000002</v>
      </c>
      <c r="K91" s="48">
        <v>28.385400000000001</v>
      </c>
      <c r="L91" s="48">
        <v>31.464700000000001</v>
      </c>
      <c r="M91" s="48">
        <v>28.636199999999999</v>
      </c>
      <c r="N91" s="48">
        <v>20.1569</v>
      </c>
      <c r="O91" s="48">
        <v>49.860999999999997</v>
      </c>
      <c r="P91" s="48">
        <v>49.860999999999997</v>
      </c>
      <c r="Q91" s="48" t="s">
        <v>270</v>
      </c>
      <c r="R91" s="48" t="s">
        <v>270</v>
      </c>
      <c r="S91" s="48" t="s">
        <v>270</v>
      </c>
      <c r="T91" s="48" t="s">
        <v>270</v>
      </c>
      <c r="U91" s="48">
        <v>20.9819</v>
      </c>
      <c r="V91" s="48">
        <v>0</v>
      </c>
      <c r="W91" s="48">
        <v>20.9819</v>
      </c>
      <c r="X91" s="48">
        <v>0</v>
      </c>
      <c r="Y91" s="48">
        <v>18</v>
      </c>
      <c r="Z91" s="48">
        <v>20.9831</v>
      </c>
      <c r="AA91" s="48">
        <v>20.9819</v>
      </c>
      <c r="AB91" s="48">
        <v>0</v>
      </c>
      <c r="AC91" s="48">
        <v>20.9819</v>
      </c>
      <c r="AD91" s="48">
        <v>0</v>
      </c>
      <c r="AE91" s="48">
        <v>18</v>
      </c>
      <c r="AF91" s="48">
        <v>20.9831</v>
      </c>
      <c r="AG91" s="48">
        <v>0</v>
      </c>
      <c r="AH91" s="48">
        <v>0</v>
      </c>
      <c r="AI91" s="48" t="s">
        <v>270</v>
      </c>
      <c r="AJ91" s="48" t="s">
        <v>270</v>
      </c>
      <c r="AK91" s="48" t="s">
        <v>270</v>
      </c>
      <c r="AL91" s="48" t="s">
        <v>270</v>
      </c>
      <c r="AM91" s="48">
        <v>23.234500000000001</v>
      </c>
    </row>
    <row r="92" spans="1:39" hidden="1" outlineLevel="1">
      <c r="A92" s="8">
        <v>43009</v>
      </c>
      <c r="B92" s="48">
        <v>29.069900000000001</v>
      </c>
      <c r="C92" s="48">
        <v>30.0458</v>
      </c>
      <c r="D92" s="48">
        <v>30.509599999999999</v>
      </c>
      <c r="E92" s="48">
        <v>29.898900000000001</v>
      </c>
      <c r="F92" s="48">
        <v>28.753499999999999</v>
      </c>
      <c r="G92" s="48">
        <v>30.749500000000001</v>
      </c>
      <c r="H92" s="48">
        <v>23.501000000000001</v>
      </c>
      <c r="I92" s="48">
        <v>30.0458</v>
      </c>
      <c r="J92" s="48">
        <v>30.509499999999999</v>
      </c>
      <c r="K92" s="48">
        <v>29.898900000000001</v>
      </c>
      <c r="L92" s="48">
        <v>28.753499999999999</v>
      </c>
      <c r="M92" s="48">
        <v>30.749500000000001</v>
      </c>
      <c r="N92" s="48">
        <v>23.501000000000001</v>
      </c>
      <c r="O92" s="48">
        <v>37.718600000000002</v>
      </c>
      <c r="P92" s="48">
        <v>37.718600000000002</v>
      </c>
      <c r="Q92" s="48" t="s">
        <v>270</v>
      </c>
      <c r="R92" s="48" t="s">
        <v>270</v>
      </c>
      <c r="S92" s="48" t="s">
        <v>270</v>
      </c>
      <c r="T92" s="48" t="s">
        <v>270</v>
      </c>
      <c r="U92" s="48">
        <v>14.996600000000001</v>
      </c>
      <c r="V92" s="48">
        <v>0</v>
      </c>
      <c r="W92" s="48">
        <v>14.996600000000001</v>
      </c>
      <c r="X92" s="48">
        <v>0</v>
      </c>
      <c r="Y92" s="48">
        <v>0</v>
      </c>
      <c r="Z92" s="48">
        <v>14.996600000000001</v>
      </c>
      <c r="AA92" s="48">
        <v>14.996600000000001</v>
      </c>
      <c r="AB92" s="48">
        <v>0</v>
      </c>
      <c r="AC92" s="48">
        <v>14.996600000000001</v>
      </c>
      <c r="AD92" s="48">
        <v>0</v>
      </c>
      <c r="AE92" s="48">
        <v>0</v>
      </c>
      <c r="AF92" s="48">
        <v>14.996600000000001</v>
      </c>
      <c r="AG92" s="48">
        <v>0</v>
      </c>
      <c r="AH92" s="48">
        <v>0</v>
      </c>
      <c r="AI92" s="48" t="s">
        <v>270</v>
      </c>
      <c r="AJ92" s="48" t="s">
        <v>270</v>
      </c>
      <c r="AK92" s="48" t="s">
        <v>270</v>
      </c>
      <c r="AL92" s="48" t="s">
        <v>270</v>
      </c>
      <c r="AM92" s="48">
        <v>23.316700000000001</v>
      </c>
    </row>
    <row r="93" spans="1:39" hidden="1" outlineLevel="1">
      <c r="A93" s="8">
        <v>43040</v>
      </c>
      <c r="B93" s="48">
        <v>28.602900000000002</v>
      </c>
      <c r="C93" s="48">
        <v>29.3904</v>
      </c>
      <c r="D93" s="48">
        <v>31.316800000000001</v>
      </c>
      <c r="E93" s="48">
        <v>28.668199999999999</v>
      </c>
      <c r="F93" s="48">
        <v>27.604600000000001</v>
      </c>
      <c r="G93" s="48">
        <v>29.604399999999998</v>
      </c>
      <c r="H93" s="48">
        <v>21.412700000000001</v>
      </c>
      <c r="I93" s="48">
        <v>29.3904</v>
      </c>
      <c r="J93" s="48">
        <v>31.316800000000001</v>
      </c>
      <c r="K93" s="48">
        <v>28.668199999999999</v>
      </c>
      <c r="L93" s="48">
        <v>27.604600000000001</v>
      </c>
      <c r="M93" s="48">
        <v>29.604399999999998</v>
      </c>
      <c r="N93" s="48">
        <v>21.412700000000001</v>
      </c>
      <c r="O93" s="48">
        <v>36.574599999999997</v>
      </c>
      <c r="P93" s="48">
        <v>36.574599999999997</v>
      </c>
      <c r="Q93" s="48" t="s">
        <v>270</v>
      </c>
      <c r="R93" s="48" t="s">
        <v>270</v>
      </c>
      <c r="S93" s="48" t="s">
        <v>270</v>
      </c>
      <c r="T93" s="48" t="s">
        <v>270</v>
      </c>
      <c r="U93" s="48">
        <v>19.9057</v>
      </c>
      <c r="V93" s="48">
        <v>0</v>
      </c>
      <c r="W93" s="48">
        <v>19.9057</v>
      </c>
      <c r="X93" s="48">
        <v>0</v>
      </c>
      <c r="Y93" s="48">
        <v>0</v>
      </c>
      <c r="Z93" s="48">
        <v>19.9057</v>
      </c>
      <c r="AA93" s="48">
        <v>19.9057</v>
      </c>
      <c r="AB93" s="48">
        <v>0</v>
      </c>
      <c r="AC93" s="48">
        <v>19.9057</v>
      </c>
      <c r="AD93" s="48">
        <v>0</v>
      </c>
      <c r="AE93" s="48">
        <v>0</v>
      </c>
      <c r="AF93" s="48">
        <v>19.9057</v>
      </c>
      <c r="AG93" s="48">
        <v>0</v>
      </c>
      <c r="AH93" s="48">
        <v>0</v>
      </c>
      <c r="AI93" s="48" t="s">
        <v>270</v>
      </c>
      <c r="AJ93" s="48" t="s">
        <v>270</v>
      </c>
      <c r="AK93" s="48" t="s">
        <v>270</v>
      </c>
      <c r="AL93" s="48" t="s">
        <v>270</v>
      </c>
      <c r="AM93" s="48">
        <v>23.3306</v>
      </c>
    </row>
    <row r="94" spans="1:39" hidden="1" outlineLevel="1">
      <c r="A94" s="8">
        <v>43070</v>
      </c>
      <c r="B94" s="48">
        <v>28.342099999999999</v>
      </c>
      <c r="C94" s="48">
        <v>29.08</v>
      </c>
      <c r="D94" s="48">
        <v>31.140699999999999</v>
      </c>
      <c r="E94" s="48">
        <v>28.1934</v>
      </c>
      <c r="F94" s="48">
        <v>28.072700000000001</v>
      </c>
      <c r="G94" s="48">
        <v>29.088699999999999</v>
      </c>
      <c r="H94" s="48">
        <v>19.9039</v>
      </c>
      <c r="I94" s="48">
        <v>29.08</v>
      </c>
      <c r="J94" s="48">
        <v>31.140699999999999</v>
      </c>
      <c r="K94" s="48">
        <v>28.1934</v>
      </c>
      <c r="L94" s="48">
        <v>28.072700000000001</v>
      </c>
      <c r="M94" s="48">
        <v>29.088699999999999</v>
      </c>
      <c r="N94" s="48">
        <v>19.9039</v>
      </c>
      <c r="O94" s="48">
        <v>36.757100000000001</v>
      </c>
      <c r="P94" s="48">
        <v>36.757100000000001</v>
      </c>
      <c r="Q94" s="48" t="s">
        <v>270</v>
      </c>
      <c r="R94" s="48" t="s">
        <v>270</v>
      </c>
      <c r="S94" s="48" t="s">
        <v>270</v>
      </c>
      <c r="T94" s="48" t="s">
        <v>270</v>
      </c>
      <c r="U94" s="48">
        <v>20.4025</v>
      </c>
      <c r="V94" s="48">
        <v>0</v>
      </c>
      <c r="W94" s="48">
        <v>20.4025</v>
      </c>
      <c r="X94" s="48">
        <v>0</v>
      </c>
      <c r="Y94" s="48">
        <v>20.187899999999999</v>
      </c>
      <c r="Z94" s="48">
        <v>20.502400000000002</v>
      </c>
      <c r="AA94" s="48">
        <v>20.4025</v>
      </c>
      <c r="AB94" s="48">
        <v>0</v>
      </c>
      <c r="AC94" s="48">
        <v>20.4025</v>
      </c>
      <c r="AD94" s="48">
        <v>0</v>
      </c>
      <c r="AE94" s="48">
        <v>20.187899999999999</v>
      </c>
      <c r="AF94" s="48">
        <v>20.502400000000002</v>
      </c>
      <c r="AG94" s="48">
        <v>0</v>
      </c>
      <c r="AH94" s="48">
        <v>0</v>
      </c>
      <c r="AI94" s="48" t="s">
        <v>270</v>
      </c>
      <c r="AJ94" s="48" t="s">
        <v>270</v>
      </c>
      <c r="AK94" s="48" t="s">
        <v>270</v>
      </c>
      <c r="AL94" s="48" t="s">
        <v>270</v>
      </c>
      <c r="AM94" s="48">
        <v>23.2516</v>
      </c>
    </row>
    <row r="95" spans="1:39" hidden="1" outlineLevel="1">
      <c r="A95" s="8">
        <v>43101</v>
      </c>
      <c r="B95" s="48">
        <v>29.567799999999998</v>
      </c>
      <c r="C95" s="48">
        <v>30.310700000000001</v>
      </c>
      <c r="D95" s="48">
        <v>31.116800000000001</v>
      </c>
      <c r="E95" s="48">
        <v>29.7422</v>
      </c>
      <c r="F95" s="48">
        <v>31.010200000000001</v>
      </c>
      <c r="G95" s="48">
        <v>29.922599999999999</v>
      </c>
      <c r="H95" s="48">
        <v>23.6966</v>
      </c>
      <c r="I95" s="48">
        <v>30.310700000000001</v>
      </c>
      <c r="J95" s="48">
        <v>31.116800000000001</v>
      </c>
      <c r="K95" s="48">
        <v>29.7422</v>
      </c>
      <c r="L95" s="48">
        <v>31.010200000000001</v>
      </c>
      <c r="M95" s="48">
        <v>29.922599999999999</v>
      </c>
      <c r="N95" s="48">
        <v>23.6966</v>
      </c>
      <c r="O95" s="48">
        <v>38</v>
      </c>
      <c r="P95" s="48">
        <v>38</v>
      </c>
      <c r="Q95" s="48" t="s">
        <v>270</v>
      </c>
      <c r="R95" s="48" t="s">
        <v>270</v>
      </c>
      <c r="S95" s="48" t="s">
        <v>270</v>
      </c>
      <c r="T95" s="48" t="s">
        <v>270</v>
      </c>
      <c r="U95" s="48">
        <v>19.082100000000001</v>
      </c>
      <c r="V95" s="48">
        <v>0</v>
      </c>
      <c r="W95" s="48">
        <v>19.082100000000001</v>
      </c>
      <c r="X95" s="48">
        <v>0</v>
      </c>
      <c r="Y95" s="48">
        <v>19</v>
      </c>
      <c r="Z95" s="48">
        <v>19.1036</v>
      </c>
      <c r="AA95" s="48">
        <v>19.082100000000001</v>
      </c>
      <c r="AB95" s="48">
        <v>0</v>
      </c>
      <c r="AC95" s="48">
        <v>19.082100000000001</v>
      </c>
      <c r="AD95" s="48">
        <v>0</v>
      </c>
      <c r="AE95" s="48">
        <v>19</v>
      </c>
      <c r="AF95" s="48">
        <v>19.1036</v>
      </c>
      <c r="AG95" s="48">
        <v>0</v>
      </c>
      <c r="AH95" s="48">
        <v>0</v>
      </c>
      <c r="AI95" s="48" t="s">
        <v>270</v>
      </c>
      <c r="AJ95" s="48" t="s">
        <v>270</v>
      </c>
      <c r="AK95" s="48" t="s">
        <v>270</v>
      </c>
      <c r="AL95" s="48" t="s">
        <v>270</v>
      </c>
      <c r="AM95" s="48">
        <v>23.3659</v>
      </c>
    </row>
    <row r="96" spans="1:39" hidden="1" outlineLevel="1">
      <c r="A96" s="8">
        <v>43132</v>
      </c>
      <c r="B96" s="48">
        <v>29.667200000000001</v>
      </c>
      <c r="C96" s="48">
        <v>30.877199999999998</v>
      </c>
      <c r="D96" s="48">
        <v>31.077500000000001</v>
      </c>
      <c r="E96" s="48">
        <v>30.784800000000001</v>
      </c>
      <c r="F96" s="48">
        <v>26.238900000000001</v>
      </c>
      <c r="G96" s="48">
        <v>32.558500000000002</v>
      </c>
      <c r="H96" s="48">
        <v>21.389399999999998</v>
      </c>
      <c r="I96" s="48">
        <v>30.8765</v>
      </c>
      <c r="J96" s="48">
        <v>31.075500000000002</v>
      </c>
      <c r="K96" s="48">
        <v>30.784800000000001</v>
      </c>
      <c r="L96" s="48">
        <v>26.238900000000001</v>
      </c>
      <c r="M96" s="48">
        <v>32.558500000000002</v>
      </c>
      <c r="N96" s="48">
        <v>21.389399999999998</v>
      </c>
      <c r="O96" s="48">
        <v>45.7301</v>
      </c>
      <c r="P96" s="48">
        <v>45.7301</v>
      </c>
      <c r="Q96" s="48">
        <v>0</v>
      </c>
      <c r="R96" s="48" t="s">
        <v>270</v>
      </c>
      <c r="S96" s="48" t="s">
        <v>270</v>
      </c>
      <c r="T96" s="48">
        <v>0</v>
      </c>
      <c r="U96" s="48">
        <v>17.330500000000001</v>
      </c>
      <c r="V96" s="48">
        <v>0</v>
      </c>
      <c r="W96" s="48">
        <v>17.330500000000001</v>
      </c>
      <c r="X96" s="48">
        <v>0</v>
      </c>
      <c r="Y96" s="48">
        <v>0</v>
      </c>
      <c r="Z96" s="48">
        <v>17.330500000000001</v>
      </c>
      <c r="AA96" s="48">
        <v>20.036100000000001</v>
      </c>
      <c r="AB96" s="48">
        <v>0</v>
      </c>
      <c r="AC96" s="48">
        <v>20.036100000000001</v>
      </c>
      <c r="AD96" s="48">
        <v>0</v>
      </c>
      <c r="AE96" s="48">
        <v>0</v>
      </c>
      <c r="AF96" s="48">
        <v>20.036100000000001</v>
      </c>
      <c r="AG96" s="48">
        <v>10.99</v>
      </c>
      <c r="AH96" s="48">
        <v>0</v>
      </c>
      <c r="AI96" s="48">
        <v>10.99</v>
      </c>
      <c r="AJ96" s="48" t="s">
        <v>270</v>
      </c>
      <c r="AK96" s="48" t="s">
        <v>270</v>
      </c>
      <c r="AL96" s="48">
        <v>10.99</v>
      </c>
      <c r="AM96" s="48">
        <v>23.805800000000001</v>
      </c>
    </row>
    <row r="97" spans="1:39" hidden="1" outlineLevel="1">
      <c r="A97" s="8">
        <v>43160</v>
      </c>
      <c r="B97" s="48">
        <v>30.092099999999999</v>
      </c>
      <c r="C97" s="48">
        <v>31.0642</v>
      </c>
      <c r="D97" s="48">
        <v>31.557500000000001</v>
      </c>
      <c r="E97" s="48">
        <v>30.784600000000001</v>
      </c>
      <c r="F97" s="48">
        <v>25.8672</v>
      </c>
      <c r="G97" s="48">
        <v>32.4861</v>
      </c>
      <c r="H97" s="48">
        <v>21.9252</v>
      </c>
      <c r="I97" s="48">
        <v>31.0642</v>
      </c>
      <c r="J97" s="48">
        <v>31.557400000000001</v>
      </c>
      <c r="K97" s="48">
        <v>30.784600000000001</v>
      </c>
      <c r="L97" s="48">
        <v>25.8672</v>
      </c>
      <c r="M97" s="48">
        <v>32.4861</v>
      </c>
      <c r="N97" s="48">
        <v>21.9252</v>
      </c>
      <c r="O97" s="48">
        <v>37.608400000000003</v>
      </c>
      <c r="P97" s="48">
        <v>37.608400000000003</v>
      </c>
      <c r="Q97" s="48" t="s">
        <v>270</v>
      </c>
      <c r="R97" s="48" t="s">
        <v>270</v>
      </c>
      <c r="S97" s="48" t="s">
        <v>270</v>
      </c>
      <c r="T97" s="48" t="s">
        <v>270</v>
      </c>
      <c r="U97" s="48">
        <v>19.8323</v>
      </c>
      <c r="V97" s="48">
        <v>0</v>
      </c>
      <c r="W97" s="48">
        <v>19.8323</v>
      </c>
      <c r="X97" s="48">
        <v>0</v>
      </c>
      <c r="Y97" s="48">
        <v>0</v>
      </c>
      <c r="Z97" s="48">
        <v>19.8323</v>
      </c>
      <c r="AA97" s="48">
        <v>19.8323</v>
      </c>
      <c r="AB97" s="48">
        <v>0</v>
      </c>
      <c r="AC97" s="48">
        <v>19.8323</v>
      </c>
      <c r="AD97" s="48">
        <v>0</v>
      </c>
      <c r="AE97" s="48">
        <v>0</v>
      </c>
      <c r="AF97" s="48">
        <v>19.8323</v>
      </c>
      <c r="AG97" s="48">
        <v>0</v>
      </c>
      <c r="AH97" s="48">
        <v>0</v>
      </c>
      <c r="AI97" s="48" t="s">
        <v>270</v>
      </c>
      <c r="AJ97" s="48" t="s">
        <v>270</v>
      </c>
      <c r="AK97" s="48" t="s">
        <v>270</v>
      </c>
      <c r="AL97" s="48" t="s">
        <v>270</v>
      </c>
      <c r="AM97" s="48">
        <v>23.421199999999999</v>
      </c>
    </row>
    <row r="98" spans="1:39" hidden="1" outlineLevel="1">
      <c r="A98" s="8">
        <v>43191</v>
      </c>
      <c r="B98" s="48">
        <v>30.8504</v>
      </c>
      <c r="C98" s="48">
        <v>31.854700000000001</v>
      </c>
      <c r="D98" s="48">
        <v>31.615200000000002</v>
      </c>
      <c r="E98" s="48">
        <v>31.970500000000001</v>
      </c>
      <c r="F98" s="48">
        <v>25.831</v>
      </c>
      <c r="G98" s="48">
        <v>34.872199999999999</v>
      </c>
      <c r="H98" s="48">
        <v>21.350999999999999</v>
      </c>
      <c r="I98" s="48">
        <v>31.854299999999999</v>
      </c>
      <c r="J98" s="48">
        <v>31.613900000000001</v>
      </c>
      <c r="K98" s="48">
        <v>31.970500000000001</v>
      </c>
      <c r="L98" s="48">
        <v>25.831</v>
      </c>
      <c r="M98" s="48">
        <v>34.872199999999999</v>
      </c>
      <c r="N98" s="48">
        <v>21.350999999999999</v>
      </c>
      <c r="O98" s="48">
        <v>58.5822</v>
      </c>
      <c r="P98" s="48">
        <v>58.5822</v>
      </c>
      <c r="Q98" s="48">
        <v>0</v>
      </c>
      <c r="R98" s="48" t="s">
        <v>270</v>
      </c>
      <c r="S98" s="48" t="s">
        <v>270</v>
      </c>
      <c r="T98" s="48">
        <v>0</v>
      </c>
      <c r="U98" s="48">
        <v>18.040199999999999</v>
      </c>
      <c r="V98" s="48">
        <v>0</v>
      </c>
      <c r="W98" s="48">
        <v>18.040199999999999</v>
      </c>
      <c r="X98" s="48">
        <v>0</v>
      </c>
      <c r="Y98" s="48">
        <v>0</v>
      </c>
      <c r="Z98" s="48">
        <v>18.040199999999999</v>
      </c>
      <c r="AA98" s="48">
        <v>19.523599999999998</v>
      </c>
      <c r="AB98" s="48">
        <v>0</v>
      </c>
      <c r="AC98" s="48">
        <v>19.523599999999998</v>
      </c>
      <c r="AD98" s="48">
        <v>0</v>
      </c>
      <c r="AE98" s="48">
        <v>0</v>
      </c>
      <c r="AF98" s="48">
        <v>19.523599999999998</v>
      </c>
      <c r="AG98" s="48">
        <v>14.8</v>
      </c>
      <c r="AH98" s="48">
        <v>0</v>
      </c>
      <c r="AI98" s="48">
        <v>14.8</v>
      </c>
      <c r="AJ98" s="48" t="s">
        <v>270</v>
      </c>
      <c r="AK98" s="48" t="s">
        <v>270</v>
      </c>
      <c r="AL98" s="48">
        <v>14.8</v>
      </c>
      <c r="AM98" s="48">
        <v>23.508900000000001</v>
      </c>
    </row>
    <row r="99" spans="1:39" hidden="1" outlineLevel="1">
      <c r="A99" s="8">
        <v>43221</v>
      </c>
      <c r="B99" s="48">
        <v>30.104900000000001</v>
      </c>
      <c r="C99" s="48">
        <v>30.711300000000001</v>
      </c>
      <c r="D99" s="48">
        <v>31.764500000000002</v>
      </c>
      <c r="E99" s="48">
        <v>30.0823</v>
      </c>
      <c r="F99" s="48">
        <v>27.384399999999999</v>
      </c>
      <c r="G99" s="48">
        <v>31.300899999999999</v>
      </c>
      <c r="H99" s="48">
        <v>21.528099999999998</v>
      </c>
      <c r="I99" s="48">
        <v>30.711099999999998</v>
      </c>
      <c r="J99" s="48">
        <v>31.764099999999999</v>
      </c>
      <c r="K99" s="48">
        <v>30.0823</v>
      </c>
      <c r="L99" s="48">
        <v>27.384399999999999</v>
      </c>
      <c r="M99" s="48">
        <v>31.300899999999999</v>
      </c>
      <c r="N99" s="48">
        <v>21.528099999999998</v>
      </c>
      <c r="O99" s="48">
        <v>57.137099999999997</v>
      </c>
      <c r="P99" s="48">
        <v>57.137099999999997</v>
      </c>
      <c r="Q99" s="48" t="s">
        <v>270</v>
      </c>
      <c r="R99" s="48" t="s">
        <v>270</v>
      </c>
      <c r="S99" s="48" t="s">
        <v>270</v>
      </c>
      <c r="T99" s="48" t="s">
        <v>270</v>
      </c>
      <c r="U99" s="48">
        <v>20.156400000000001</v>
      </c>
      <c r="V99" s="48">
        <v>0</v>
      </c>
      <c r="W99" s="48">
        <v>20.156400000000001</v>
      </c>
      <c r="X99" s="48">
        <v>0</v>
      </c>
      <c r="Y99" s="48">
        <v>0</v>
      </c>
      <c r="Z99" s="48">
        <v>20.156400000000001</v>
      </c>
      <c r="AA99" s="48">
        <v>20.156400000000001</v>
      </c>
      <c r="AB99" s="48">
        <v>0</v>
      </c>
      <c r="AC99" s="48">
        <v>20.156400000000001</v>
      </c>
      <c r="AD99" s="48">
        <v>0</v>
      </c>
      <c r="AE99" s="48">
        <v>0</v>
      </c>
      <c r="AF99" s="48">
        <v>20.156400000000001</v>
      </c>
      <c r="AG99" s="48">
        <v>0</v>
      </c>
      <c r="AH99" s="48">
        <v>0</v>
      </c>
      <c r="AI99" s="48" t="s">
        <v>270</v>
      </c>
      <c r="AJ99" s="48" t="s">
        <v>270</v>
      </c>
      <c r="AK99" s="48" t="s">
        <v>270</v>
      </c>
      <c r="AL99" s="48" t="s">
        <v>270</v>
      </c>
      <c r="AM99" s="48">
        <v>24.110199999999999</v>
      </c>
    </row>
    <row r="100" spans="1:39" hidden="1" outlineLevel="1">
      <c r="A100" s="8">
        <v>43252</v>
      </c>
      <c r="B100" s="48">
        <v>31.303000000000001</v>
      </c>
      <c r="C100" s="48">
        <v>32.294400000000003</v>
      </c>
      <c r="D100" s="48">
        <v>31.9236</v>
      </c>
      <c r="E100" s="48">
        <v>32.457799999999999</v>
      </c>
      <c r="F100" s="48">
        <v>25.762599999999999</v>
      </c>
      <c r="G100" s="48">
        <v>34.261899999999997</v>
      </c>
      <c r="H100" s="48">
        <v>24.528500000000001</v>
      </c>
      <c r="I100" s="48">
        <v>32.294400000000003</v>
      </c>
      <c r="J100" s="48">
        <v>31.923500000000001</v>
      </c>
      <c r="K100" s="48">
        <v>32.457799999999999</v>
      </c>
      <c r="L100" s="48">
        <v>25.762599999999999</v>
      </c>
      <c r="M100" s="48">
        <v>34.261899999999997</v>
      </c>
      <c r="N100" s="48">
        <v>24.528500000000001</v>
      </c>
      <c r="O100" s="48">
        <v>37.586399999999998</v>
      </c>
      <c r="P100" s="48">
        <v>37.586399999999998</v>
      </c>
      <c r="Q100" s="48" t="s">
        <v>270</v>
      </c>
      <c r="R100" s="48" t="s">
        <v>270</v>
      </c>
      <c r="S100" s="48" t="s">
        <v>270</v>
      </c>
      <c r="T100" s="48" t="s">
        <v>270</v>
      </c>
      <c r="U100" s="48">
        <v>20.099</v>
      </c>
      <c r="V100" s="48">
        <v>0</v>
      </c>
      <c r="W100" s="48">
        <v>20.099</v>
      </c>
      <c r="X100" s="48">
        <v>0</v>
      </c>
      <c r="Y100" s="48">
        <v>0</v>
      </c>
      <c r="Z100" s="48">
        <v>20.099</v>
      </c>
      <c r="AA100" s="48">
        <v>20.099</v>
      </c>
      <c r="AB100" s="48">
        <v>0</v>
      </c>
      <c r="AC100" s="48">
        <v>20.099</v>
      </c>
      <c r="AD100" s="48">
        <v>0</v>
      </c>
      <c r="AE100" s="48">
        <v>0</v>
      </c>
      <c r="AF100" s="48">
        <v>20.099</v>
      </c>
      <c r="AG100" s="48">
        <v>0</v>
      </c>
      <c r="AH100" s="48">
        <v>0</v>
      </c>
      <c r="AI100" s="48" t="s">
        <v>270</v>
      </c>
      <c r="AJ100" s="48" t="s">
        <v>270</v>
      </c>
      <c r="AK100" s="48" t="s">
        <v>270</v>
      </c>
      <c r="AL100" s="48" t="s">
        <v>270</v>
      </c>
      <c r="AM100" s="48">
        <v>25.107500000000002</v>
      </c>
    </row>
    <row r="101" spans="1:39" hidden="1" outlineLevel="1">
      <c r="A101" s="8">
        <v>43282</v>
      </c>
      <c r="B101" s="48">
        <v>31.245999999999999</v>
      </c>
      <c r="C101" s="48">
        <v>32.066000000000003</v>
      </c>
      <c r="D101" s="48">
        <v>32.065100000000001</v>
      </c>
      <c r="E101" s="48">
        <v>32.066400000000002</v>
      </c>
      <c r="F101" s="48">
        <v>25.4495</v>
      </c>
      <c r="G101" s="48">
        <v>34.488500000000002</v>
      </c>
      <c r="H101" s="48">
        <v>22.914999999999999</v>
      </c>
      <c r="I101" s="48">
        <v>32.064500000000002</v>
      </c>
      <c r="J101" s="48">
        <v>32.060699999999997</v>
      </c>
      <c r="K101" s="48">
        <v>32.066400000000002</v>
      </c>
      <c r="L101" s="48">
        <v>25.4495</v>
      </c>
      <c r="M101" s="48">
        <v>34.488500000000002</v>
      </c>
      <c r="N101" s="48">
        <v>22.914999999999999</v>
      </c>
      <c r="O101" s="48">
        <v>59.795099999999998</v>
      </c>
      <c r="P101" s="48">
        <v>59.795099999999998</v>
      </c>
      <c r="Q101" s="48" t="s">
        <v>270</v>
      </c>
      <c r="R101" s="48" t="s">
        <v>270</v>
      </c>
      <c r="S101" s="48" t="s">
        <v>270</v>
      </c>
      <c r="T101" s="48" t="s">
        <v>270</v>
      </c>
      <c r="U101" s="48">
        <v>21.25</v>
      </c>
      <c r="V101" s="48">
        <v>0</v>
      </c>
      <c r="W101" s="48">
        <v>21.25</v>
      </c>
      <c r="X101" s="48">
        <v>0</v>
      </c>
      <c r="Y101" s="48">
        <v>24</v>
      </c>
      <c r="Z101" s="48">
        <v>19.788599999999999</v>
      </c>
      <c r="AA101" s="48">
        <v>21.25</v>
      </c>
      <c r="AB101" s="48">
        <v>0</v>
      </c>
      <c r="AC101" s="48">
        <v>21.25</v>
      </c>
      <c r="AD101" s="48">
        <v>0</v>
      </c>
      <c r="AE101" s="48">
        <v>24</v>
      </c>
      <c r="AF101" s="48">
        <v>19.788599999999999</v>
      </c>
      <c r="AG101" s="48">
        <v>0</v>
      </c>
      <c r="AH101" s="48">
        <v>0</v>
      </c>
      <c r="AI101" s="48" t="s">
        <v>270</v>
      </c>
      <c r="AJ101" s="48" t="s">
        <v>270</v>
      </c>
      <c r="AK101" s="48" t="s">
        <v>270</v>
      </c>
      <c r="AL101" s="48" t="s">
        <v>270</v>
      </c>
      <c r="AM101" s="48">
        <v>26.0014</v>
      </c>
    </row>
    <row r="102" spans="1:39" hidden="1" outlineLevel="1">
      <c r="A102" s="8">
        <v>43313</v>
      </c>
      <c r="B102" s="48">
        <v>31.2758</v>
      </c>
      <c r="C102" s="48">
        <v>32.083500000000001</v>
      </c>
      <c r="D102" s="48">
        <v>31.621300000000002</v>
      </c>
      <c r="E102" s="48">
        <v>32.377600000000001</v>
      </c>
      <c r="F102" s="48">
        <v>25.805399999999999</v>
      </c>
      <c r="G102" s="48">
        <v>34.5809</v>
      </c>
      <c r="H102" s="48">
        <v>25.500499999999999</v>
      </c>
      <c r="I102" s="48">
        <v>32.082000000000001</v>
      </c>
      <c r="J102" s="48">
        <v>31.6174</v>
      </c>
      <c r="K102" s="48">
        <v>32.377600000000001</v>
      </c>
      <c r="L102" s="48">
        <v>25.805399999999999</v>
      </c>
      <c r="M102" s="48">
        <v>34.5809</v>
      </c>
      <c r="N102" s="48">
        <v>25.500499999999999</v>
      </c>
      <c r="O102" s="48">
        <v>59.684600000000003</v>
      </c>
      <c r="P102" s="48">
        <v>59.684600000000003</v>
      </c>
      <c r="Q102" s="48" t="s">
        <v>270</v>
      </c>
      <c r="R102" s="48" t="s">
        <v>270</v>
      </c>
      <c r="S102" s="48" t="s">
        <v>270</v>
      </c>
      <c r="T102" s="48" t="s">
        <v>270</v>
      </c>
      <c r="U102" s="48">
        <v>19.540900000000001</v>
      </c>
      <c r="V102" s="48">
        <v>0</v>
      </c>
      <c r="W102" s="48">
        <v>19.540900000000001</v>
      </c>
      <c r="X102" s="48">
        <v>0</v>
      </c>
      <c r="Y102" s="48">
        <v>0</v>
      </c>
      <c r="Z102" s="48">
        <v>19.540900000000001</v>
      </c>
      <c r="AA102" s="48">
        <v>19.540900000000001</v>
      </c>
      <c r="AB102" s="48">
        <v>0</v>
      </c>
      <c r="AC102" s="48">
        <v>19.540900000000001</v>
      </c>
      <c r="AD102" s="48">
        <v>0</v>
      </c>
      <c r="AE102" s="48">
        <v>0</v>
      </c>
      <c r="AF102" s="48">
        <v>19.540900000000001</v>
      </c>
      <c r="AG102" s="48">
        <v>0</v>
      </c>
      <c r="AH102" s="48">
        <v>0</v>
      </c>
      <c r="AI102" s="48" t="s">
        <v>270</v>
      </c>
      <c r="AJ102" s="48" t="s">
        <v>270</v>
      </c>
      <c r="AK102" s="48" t="s">
        <v>270</v>
      </c>
      <c r="AL102" s="48" t="s">
        <v>270</v>
      </c>
      <c r="AM102" s="48">
        <v>26.9862</v>
      </c>
    </row>
    <row r="103" spans="1:39" hidden="1" outlineLevel="1">
      <c r="A103" s="8">
        <v>43344</v>
      </c>
      <c r="B103" s="48">
        <v>30.710599999999999</v>
      </c>
      <c r="C103" s="48">
        <v>31.708400000000001</v>
      </c>
      <c r="D103" s="48">
        <v>32.079300000000003</v>
      </c>
      <c r="E103" s="48">
        <v>31.548300000000001</v>
      </c>
      <c r="F103" s="48">
        <v>24.734000000000002</v>
      </c>
      <c r="G103" s="48">
        <v>34.688499999999998</v>
      </c>
      <c r="H103" s="48">
        <v>22.0016</v>
      </c>
      <c r="I103" s="48">
        <v>31.707000000000001</v>
      </c>
      <c r="J103" s="48">
        <v>32.0747</v>
      </c>
      <c r="K103" s="48">
        <v>31.548300000000001</v>
      </c>
      <c r="L103" s="48">
        <v>24.734000000000002</v>
      </c>
      <c r="M103" s="48">
        <v>34.688499999999998</v>
      </c>
      <c r="N103" s="48">
        <v>22.0016</v>
      </c>
      <c r="O103" s="48">
        <v>59.791699999999999</v>
      </c>
      <c r="P103" s="48">
        <v>59.791699999999999</v>
      </c>
      <c r="Q103" s="48" t="s">
        <v>270</v>
      </c>
      <c r="R103" s="48" t="s">
        <v>270</v>
      </c>
      <c r="S103" s="48" t="s">
        <v>270</v>
      </c>
      <c r="T103" s="48" t="s">
        <v>270</v>
      </c>
      <c r="U103" s="48">
        <v>17.0335</v>
      </c>
      <c r="V103" s="48">
        <v>0</v>
      </c>
      <c r="W103" s="48">
        <v>17.0335</v>
      </c>
      <c r="X103" s="48">
        <v>0</v>
      </c>
      <c r="Y103" s="48">
        <v>18</v>
      </c>
      <c r="Z103" s="48">
        <v>19.457899999999999</v>
      </c>
      <c r="AA103" s="48">
        <v>17.0335</v>
      </c>
      <c r="AB103" s="48">
        <v>0</v>
      </c>
      <c r="AC103" s="48">
        <v>17.0335</v>
      </c>
      <c r="AD103" s="48">
        <v>0</v>
      </c>
      <c r="AE103" s="48">
        <v>18</v>
      </c>
      <c r="AF103" s="48">
        <v>19.457899999999999</v>
      </c>
      <c r="AG103" s="48">
        <v>0</v>
      </c>
      <c r="AH103" s="48">
        <v>0</v>
      </c>
      <c r="AI103" s="48" t="s">
        <v>270</v>
      </c>
      <c r="AJ103" s="48" t="s">
        <v>270</v>
      </c>
      <c r="AK103" s="48" t="s">
        <v>270</v>
      </c>
      <c r="AL103" s="48" t="s">
        <v>270</v>
      </c>
      <c r="AM103" s="48">
        <v>26.6798</v>
      </c>
    </row>
    <row r="104" spans="1:39" hidden="1" outlineLevel="1">
      <c r="A104" s="8">
        <v>43374</v>
      </c>
      <c r="B104" s="48">
        <v>34.574800000000003</v>
      </c>
      <c r="C104" s="48">
        <v>36.558500000000002</v>
      </c>
      <c r="D104" s="48">
        <v>42.863500000000002</v>
      </c>
      <c r="E104" s="48">
        <v>34.866199999999999</v>
      </c>
      <c r="F104" s="48">
        <v>34.305100000000003</v>
      </c>
      <c r="G104" s="48">
        <v>36.453499999999998</v>
      </c>
      <c r="H104" s="48">
        <v>22.878299999999999</v>
      </c>
      <c r="I104" s="48">
        <v>36.558</v>
      </c>
      <c r="J104" s="48">
        <v>42.862099999999998</v>
      </c>
      <c r="K104" s="48">
        <v>34.866199999999999</v>
      </c>
      <c r="L104" s="48">
        <v>34.305100000000003</v>
      </c>
      <c r="M104" s="48">
        <v>36.453499999999998</v>
      </c>
      <c r="N104" s="48">
        <v>22.878299999999999</v>
      </c>
      <c r="O104" s="48">
        <v>59.093899999999998</v>
      </c>
      <c r="P104" s="48">
        <v>59.093899999999998</v>
      </c>
      <c r="Q104" s="48">
        <v>0</v>
      </c>
      <c r="R104" s="48" t="s">
        <v>270</v>
      </c>
      <c r="S104" s="48" t="s">
        <v>270</v>
      </c>
      <c r="T104" s="48">
        <v>0</v>
      </c>
      <c r="U104" s="48">
        <v>18.727499999999999</v>
      </c>
      <c r="V104" s="48">
        <v>0</v>
      </c>
      <c r="W104" s="48">
        <v>18.727499999999999</v>
      </c>
      <c r="X104" s="48">
        <v>0</v>
      </c>
      <c r="Y104" s="48">
        <v>0</v>
      </c>
      <c r="Z104" s="48">
        <v>18.727499999999999</v>
      </c>
      <c r="AA104" s="48">
        <v>19.0518</v>
      </c>
      <c r="AB104" s="48">
        <v>0</v>
      </c>
      <c r="AC104" s="48">
        <v>19.0518</v>
      </c>
      <c r="AD104" s="48">
        <v>0</v>
      </c>
      <c r="AE104" s="48">
        <v>0</v>
      </c>
      <c r="AF104" s="48">
        <v>19.0518</v>
      </c>
      <c r="AG104" s="48">
        <v>15.7</v>
      </c>
      <c r="AH104" s="48">
        <v>0</v>
      </c>
      <c r="AI104" s="48">
        <v>15.7</v>
      </c>
      <c r="AJ104" s="48" t="s">
        <v>270</v>
      </c>
      <c r="AK104" s="48" t="s">
        <v>270</v>
      </c>
      <c r="AL104" s="48">
        <v>15.7</v>
      </c>
      <c r="AM104" s="48">
        <v>26.767900000000001</v>
      </c>
    </row>
    <row r="105" spans="1:39" hidden="1" outlineLevel="1">
      <c r="A105" s="8">
        <v>43405</v>
      </c>
      <c r="B105" s="48">
        <v>32.805</v>
      </c>
      <c r="C105" s="48">
        <v>34.170400000000001</v>
      </c>
      <c r="D105" s="48">
        <v>43.053100000000001</v>
      </c>
      <c r="E105" s="48">
        <v>33.218400000000003</v>
      </c>
      <c r="F105" s="48">
        <v>36.559699999999999</v>
      </c>
      <c r="G105" s="48">
        <v>32.692599999999999</v>
      </c>
      <c r="H105" s="48">
        <v>16.5122</v>
      </c>
      <c r="I105" s="48">
        <v>34.221600000000002</v>
      </c>
      <c r="J105" s="48">
        <v>43.047800000000002</v>
      </c>
      <c r="K105" s="48">
        <v>33.273099999999999</v>
      </c>
      <c r="L105" s="48">
        <v>36.559699999999999</v>
      </c>
      <c r="M105" s="48">
        <v>32.692599999999999</v>
      </c>
      <c r="N105" s="48">
        <v>16.549700000000001</v>
      </c>
      <c r="O105" s="48">
        <v>16.387</v>
      </c>
      <c r="P105" s="48">
        <v>55.064599999999999</v>
      </c>
      <c r="Q105" s="48">
        <v>15.8</v>
      </c>
      <c r="R105" s="48" t="s">
        <v>270</v>
      </c>
      <c r="S105" s="48" t="s">
        <v>270</v>
      </c>
      <c r="T105" s="48">
        <v>15.8</v>
      </c>
      <c r="U105" s="48">
        <v>17.034500000000001</v>
      </c>
      <c r="V105" s="48">
        <v>0</v>
      </c>
      <c r="W105" s="48">
        <v>17.034500000000001</v>
      </c>
      <c r="X105" s="48">
        <v>0</v>
      </c>
      <c r="Y105" s="48">
        <v>0</v>
      </c>
      <c r="Z105" s="48">
        <v>17.034500000000001</v>
      </c>
      <c r="AA105" s="48">
        <v>19.200099999999999</v>
      </c>
      <c r="AB105" s="48">
        <v>0</v>
      </c>
      <c r="AC105" s="48">
        <v>19.200099999999999</v>
      </c>
      <c r="AD105" s="48">
        <v>0</v>
      </c>
      <c r="AE105" s="48">
        <v>0</v>
      </c>
      <c r="AF105" s="48">
        <v>19.200099999999999</v>
      </c>
      <c r="AG105" s="48">
        <v>14.8</v>
      </c>
      <c r="AH105" s="48">
        <v>0</v>
      </c>
      <c r="AI105" s="48">
        <v>14.8</v>
      </c>
      <c r="AJ105" s="48" t="s">
        <v>270</v>
      </c>
      <c r="AK105" s="48" t="s">
        <v>270</v>
      </c>
      <c r="AL105" s="48">
        <v>14.8</v>
      </c>
      <c r="AM105" s="48">
        <v>26.726099999999999</v>
      </c>
    </row>
    <row r="106" spans="1:39" hidden="1" outlineLevel="1">
      <c r="A106" s="8">
        <v>43435</v>
      </c>
      <c r="B106" s="48">
        <v>32.055599999999998</v>
      </c>
      <c r="C106" s="48">
        <v>33.315300000000001</v>
      </c>
      <c r="D106" s="48">
        <v>42.43</v>
      </c>
      <c r="E106" s="48">
        <v>32.465699999999998</v>
      </c>
      <c r="F106" s="48">
        <v>34.575200000000002</v>
      </c>
      <c r="G106" s="48">
        <v>31.893799999999999</v>
      </c>
      <c r="H106" s="48">
        <v>15.4375</v>
      </c>
      <c r="I106" s="48">
        <v>33.313499999999998</v>
      </c>
      <c r="J106" s="48">
        <v>42.4163</v>
      </c>
      <c r="K106" s="48">
        <v>32.465699999999998</v>
      </c>
      <c r="L106" s="48">
        <v>34.575200000000002</v>
      </c>
      <c r="M106" s="48">
        <v>31.893799999999999</v>
      </c>
      <c r="N106" s="48">
        <v>15.4375</v>
      </c>
      <c r="O106" s="48">
        <v>58.655700000000003</v>
      </c>
      <c r="P106" s="48">
        <v>58.655700000000003</v>
      </c>
      <c r="Q106" s="48" t="s">
        <v>270</v>
      </c>
      <c r="R106" s="48" t="s">
        <v>270</v>
      </c>
      <c r="S106" s="48" t="s">
        <v>270</v>
      </c>
      <c r="T106" s="48" t="s">
        <v>270</v>
      </c>
      <c r="U106" s="48">
        <v>19.9315</v>
      </c>
      <c r="V106" s="48">
        <v>0</v>
      </c>
      <c r="W106" s="48">
        <v>19.9315</v>
      </c>
      <c r="X106" s="48">
        <v>0</v>
      </c>
      <c r="Y106" s="48">
        <v>0</v>
      </c>
      <c r="Z106" s="48">
        <v>19.9315</v>
      </c>
      <c r="AA106" s="48">
        <v>19.9315</v>
      </c>
      <c r="AB106" s="48">
        <v>0</v>
      </c>
      <c r="AC106" s="48">
        <v>19.9315</v>
      </c>
      <c r="AD106" s="48">
        <v>0</v>
      </c>
      <c r="AE106" s="48">
        <v>0</v>
      </c>
      <c r="AF106" s="48">
        <v>19.9315</v>
      </c>
      <c r="AG106" s="48">
        <v>0</v>
      </c>
      <c r="AH106" s="48">
        <v>0</v>
      </c>
      <c r="AI106" s="48" t="s">
        <v>270</v>
      </c>
      <c r="AJ106" s="48" t="s">
        <v>270</v>
      </c>
      <c r="AK106" s="48" t="s">
        <v>270</v>
      </c>
      <c r="AL106" s="48" t="s">
        <v>270</v>
      </c>
      <c r="AM106" s="48">
        <v>26.812100000000001</v>
      </c>
    </row>
    <row r="107" spans="1:39" hidden="1" outlineLevel="1">
      <c r="A107" s="8">
        <v>43466</v>
      </c>
      <c r="B107" s="48">
        <v>34.956299999999999</v>
      </c>
      <c r="C107" s="48">
        <v>36.232199999999999</v>
      </c>
      <c r="D107" s="48">
        <v>42.531100000000002</v>
      </c>
      <c r="E107" s="48">
        <v>35.701000000000001</v>
      </c>
      <c r="F107" s="48">
        <v>37.551499999999997</v>
      </c>
      <c r="G107" s="48">
        <v>34.793599999999998</v>
      </c>
      <c r="H107" s="48">
        <v>16.697700000000001</v>
      </c>
      <c r="I107" s="48">
        <v>36.2316</v>
      </c>
      <c r="J107" s="48">
        <v>42.525500000000001</v>
      </c>
      <c r="K107" s="48">
        <v>35.701000000000001</v>
      </c>
      <c r="L107" s="48">
        <v>37.551499999999997</v>
      </c>
      <c r="M107" s="48">
        <v>34.793599999999998</v>
      </c>
      <c r="N107" s="48">
        <v>16.697700000000001</v>
      </c>
      <c r="O107" s="48">
        <v>58.5657</v>
      </c>
      <c r="P107" s="48">
        <v>58.5657</v>
      </c>
      <c r="Q107" s="48" t="s">
        <v>270</v>
      </c>
      <c r="R107" s="48" t="s">
        <v>270</v>
      </c>
      <c r="S107" s="48" t="s">
        <v>270</v>
      </c>
      <c r="T107" s="48" t="s">
        <v>270</v>
      </c>
      <c r="U107" s="48">
        <v>17.730899999999998</v>
      </c>
      <c r="V107" s="48">
        <v>0</v>
      </c>
      <c r="W107" s="48">
        <v>17.730899999999998</v>
      </c>
      <c r="X107" s="48">
        <v>0</v>
      </c>
      <c r="Y107" s="48">
        <v>13</v>
      </c>
      <c r="Z107" s="48">
        <v>19.919899999999998</v>
      </c>
      <c r="AA107" s="48">
        <v>17.730899999999998</v>
      </c>
      <c r="AB107" s="48">
        <v>0</v>
      </c>
      <c r="AC107" s="48">
        <v>17.730899999999998</v>
      </c>
      <c r="AD107" s="48">
        <v>0</v>
      </c>
      <c r="AE107" s="48">
        <v>13</v>
      </c>
      <c r="AF107" s="48">
        <v>19.919899999999998</v>
      </c>
      <c r="AG107" s="48">
        <v>0</v>
      </c>
      <c r="AH107" s="48">
        <v>0</v>
      </c>
      <c r="AI107" s="48" t="s">
        <v>270</v>
      </c>
      <c r="AJ107" s="48" t="s">
        <v>270</v>
      </c>
      <c r="AK107" s="48" t="s">
        <v>270</v>
      </c>
      <c r="AL107" s="48" t="s">
        <v>270</v>
      </c>
      <c r="AM107" s="48">
        <v>27.8704</v>
      </c>
    </row>
    <row r="108" spans="1:39" hidden="1" outlineLevel="1">
      <c r="A108" s="8">
        <v>43497</v>
      </c>
      <c r="B108" s="48">
        <v>32.612099999999998</v>
      </c>
      <c r="C108" s="48">
        <v>33.653399999999998</v>
      </c>
      <c r="D108" s="48">
        <v>44.306600000000003</v>
      </c>
      <c r="E108" s="48">
        <v>32.703600000000002</v>
      </c>
      <c r="F108" s="48">
        <v>37.043399999999998</v>
      </c>
      <c r="G108" s="48">
        <v>31.447500000000002</v>
      </c>
      <c r="H108" s="48">
        <v>13.145300000000001</v>
      </c>
      <c r="I108" s="48">
        <v>33.652999999999999</v>
      </c>
      <c r="J108" s="48">
        <v>44.304099999999998</v>
      </c>
      <c r="K108" s="48">
        <v>32.703600000000002</v>
      </c>
      <c r="L108" s="48">
        <v>37.043399999999998</v>
      </c>
      <c r="M108" s="48">
        <v>31.447500000000002</v>
      </c>
      <c r="N108" s="48">
        <v>13.145300000000001</v>
      </c>
      <c r="O108" s="48">
        <v>56.8324</v>
      </c>
      <c r="P108" s="48">
        <v>56.8324</v>
      </c>
      <c r="Q108" s="48" t="s">
        <v>270</v>
      </c>
      <c r="R108" s="48" t="s">
        <v>270</v>
      </c>
      <c r="S108" s="48" t="s">
        <v>270</v>
      </c>
      <c r="T108" s="48" t="s">
        <v>270</v>
      </c>
      <c r="U108" s="48">
        <v>18.979399999999998</v>
      </c>
      <c r="V108" s="48">
        <v>0</v>
      </c>
      <c r="W108" s="48">
        <v>18.979399999999998</v>
      </c>
      <c r="X108" s="48">
        <v>0</v>
      </c>
      <c r="Y108" s="48">
        <v>17.7361</v>
      </c>
      <c r="Z108" s="48">
        <v>19.342300000000002</v>
      </c>
      <c r="AA108" s="48">
        <v>18.979399999999998</v>
      </c>
      <c r="AB108" s="48">
        <v>0</v>
      </c>
      <c r="AC108" s="48">
        <v>18.979399999999998</v>
      </c>
      <c r="AD108" s="48">
        <v>0</v>
      </c>
      <c r="AE108" s="48">
        <v>17.7361</v>
      </c>
      <c r="AF108" s="48">
        <v>19.342300000000002</v>
      </c>
      <c r="AG108" s="48">
        <v>0</v>
      </c>
      <c r="AH108" s="48">
        <v>0</v>
      </c>
      <c r="AI108" s="48" t="s">
        <v>270</v>
      </c>
      <c r="AJ108" s="48" t="s">
        <v>270</v>
      </c>
      <c r="AK108" s="48" t="s">
        <v>270</v>
      </c>
      <c r="AL108" s="48" t="s">
        <v>270</v>
      </c>
      <c r="AM108" s="48">
        <v>28.136800000000001</v>
      </c>
    </row>
    <row r="109" spans="1:39" hidden="1" outlineLevel="1">
      <c r="A109" s="8">
        <v>43525</v>
      </c>
      <c r="B109" s="48">
        <v>30.615300000000001</v>
      </c>
      <c r="C109" s="48">
        <v>31.0624</v>
      </c>
      <c r="D109" s="48">
        <v>44.184800000000003</v>
      </c>
      <c r="E109" s="48">
        <v>29.858499999999999</v>
      </c>
      <c r="F109" s="48">
        <v>30.629799999999999</v>
      </c>
      <c r="G109" s="48">
        <v>30.537199999999999</v>
      </c>
      <c r="H109" s="48">
        <v>15.6182</v>
      </c>
      <c r="I109" s="48">
        <v>31.061199999999999</v>
      </c>
      <c r="J109" s="48">
        <v>44.178400000000003</v>
      </c>
      <c r="K109" s="48">
        <v>29.858499999999999</v>
      </c>
      <c r="L109" s="48">
        <v>30.629799999999999</v>
      </c>
      <c r="M109" s="48">
        <v>30.537199999999999</v>
      </c>
      <c r="N109" s="48">
        <v>15.6182</v>
      </c>
      <c r="O109" s="48">
        <v>55.094099999999997</v>
      </c>
      <c r="P109" s="48">
        <v>55.094099999999997</v>
      </c>
      <c r="Q109" s="48" t="s">
        <v>270</v>
      </c>
      <c r="R109" s="48" t="s">
        <v>270</v>
      </c>
      <c r="S109" s="48" t="s">
        <v>270</v>
      </c>
      <c r="T109" s="48" t="s">
        <v>270</v>
      </c>
      <c r="U109" s="48">
        <v>18.306799999999999</v>
      </c>
      <c r="V109" s="48">
        <v>0</v>
      </c>
      <c r="W109" s="48">
        <v>18.306799999999999</v>
      </c>
      <c r="X109" s="48">
        <v>0</v>
      </c>
      <c r="Y109" s="48">
        <v>0</v>
      </c>
      <c r="Z109" s="48">
        <v>18.306799999999999</v>
      </c>
      <c r="AA109" s="48">
        <v>18.306799999999999</v>
      </c>
      <c r="AB109" s="48">
        <v>0</v>
      </c>
      <c r="AC109" s="48">
        <v>18.306799999999999</v>
      </c>
      <c r="AD109" s="48">
        <v>0</v>
      </c>
      <c r="AE109" s="48">
        <v>0</v>
      </c>
      <c r="AF109" s="48">
        <v>18.306799999999999</v>
      </c>
      <c r="AG109" s="48">
        <v>0</v>
      </c>
      <c r="AH109" s="48">
        <v>0</v>
      </c>
      <c r="AI109" s="48" t="s">
        <v>270</v>
      </c>
      <c r="AJ109" s="48" t="s">
        <v>270</v>
      </c>
      <c r="AK109" s="48" t="s">
        <v>270</v>
      </c>
      <c r="AL109" s="48" t="s">
        <v>270</v>
      </c>
      <c r="AM109" s="48">
        <v>28.336500000000001</v>
      </c>
    </row>
    <row r="110" spans="1:39" hidden="1" outlineLevel="1">
      <c r="A110" s="8">
        <v>43556</v>
      </c>
      <c r="B110" s="48">
        <v>33.065199999999997</v>
      </c>
      <c r="C110" s="48">
        <v>34.710799999999999</v>
      </c>
      <c r="D110" s="48">
        <v>43.1907</v>
      </c>
      <c r="E110" s="48">
        <v>33.825600000000001</v>
      </c>
      <c r="F110" s="48">
        <v>36.178199999999997</v>
      </c>
      <c r="G110" s="48">
        <v>32.780099999999997</v>
      </c>
      <c r="H110" s="48">
        <v>25.546500000000002</v>
      </c>
      <c r="I110" s="48">
        <v>34.710799999999999</v>
      </c>
      <c r="J110" s="48">
        <v>43.190800000000003</v>
      </c>
      <c r="K110" s="48">
        <v>33.825600000000001</v>
      </c>
      <c r="L110" s="48">
        <v>36.178199999999997</v>
      </c>
      <c r="M110" s="48">
        <v>32.780099999999997</v>
      </c>
      <c r="N110" s="48">
        <v>25.546500000000002</v>
      </c>
      <c r="O110" s="48">
        <v>36.593299999999999</v>
      </c>
      <c r="P110" s="48">
        <v>36.593299999999999</v>
      </c>
      <c r="Q110" s="48" t="s">
        <v>270</v>
      </c>
      <c r="R110" s="48" t="s">
        <v>270</v>
      </c>
      <c r="S110" s="48" t="s">
        <v>270</v>
      </c>
      <c r="T110" s="48" t="s">
        <v>270</v>
      </c>
      <c r="U110" s="48">
        <v>13.580500000000001</v>
      </c>
      <c r="V110" s="48">
        <v>0</v>
      </c>
      <c r="W110" s="48">
        <v>13.580500000000001</v>
      </c>
      <c r="X110" s="48">
        <v>1.9851000000000001</v>
      </c>
      <c r="Y110" s="48">
        <v>19</v>
      </c>
      <c r="Z110" s="48">
        <v>20.453900000000001</v>
      </c>
      <c r="AA110" s="48">
        <v>13.580500000000001</v>
      </c>
      <c r="AB110" s="48">
        <v>0</v>
      </c>
      <c r="AC110" s="48">
        <v>13.580500000000001</v>
      </c>
      <c r="AD110" s="48">
        <v>1.9851000000000001</v>
      </c>
      <c r="AE110" s="48">
        <v>19</v>
      </c>
      <c r="AF110" s="48">
        <v>20.453900000000001</v>
      </c>
      <c r="AG110" s="48">
        <v>0</v>
      </c>
      <c r="AH110" s="48">
        <v>0</v>
      </c>
      <c r="AI110" s="48" t="s">
        <v>270</v>
      </c>
      <c r="AJ110" s="48" t="s">
        <v>270</v>
      </c>
      <c r="AK110" s="48" t="s">
        <v>270</v>
      </c>
      <c r="AL110" s="48" t="s">
        <v>270</v>
      </c>
      <c r="AM110" s="48">
        <v>26.947299999999998</v>
      </c>
    </row>
    <row r="111" spans="1:39" hidden="1" outlineLevel="1">
      <c r="A111" s="8">
        <v>43586</v>
      </c>
      <c r="B111" s="48">
        <v>35.159799999999997</v>
      </c>
      <c r="C111" s="48">
        <v>36.684100000000001</v>
      </c>
      <c r="D111" s="48">
        <v>43.459000000000003</v>
      </c>
      <c r="E111" s="48">
        <v>36.0764</v>
      </c>
      <c r="F111" s="48">
        <v>39.2866</v>
      </c>
      <c r="G111" s="48">
        <v>33.422899999999998</v>
      </c>
      <c r="H111" s="48">
        <v>26.016100000000002</v>
      </c>
      <c r="I111" s="48">
        <v>36.684100000000001</v>
      </c>
      <c r="J111" s="48">
        <v>43.459099999999999</v>
      </c>
      <c r="K111" s="48">
        <v>36.0764</v>
      </c>
      <c r="L111" s="48">
        <v>39.2866</v>
      </c>
      <c r="M111" s="48">
        <v>33.422899999999998</v>
      </c>
      <c r="N111" s="48">
        <v>26.016100000000002</v>
      </c>
      <c r="O111" s="48">
        <v>36.5</v>
      </c>
      <c r="P111" s="48">
        <v>36.5</v>
      </c>
      <c r="Q111" s="48" t="s">
        <v>270</v>
      </c>
      <c r="R111" s="48" t="s">
        <v>270</v>
      </c>
      <c r="S111" s="48" t="s">
        <v>270</v>
      </c>
      <c r="T111" s="48" t="s">
        <v>270</v>
      </c>
      <c r="U111" s="48">
        <v>19.110299999999999</v>
      </c>
      <c r="V111" s="48">
        <v>0</v>
      </c>
      <c r="W111" s="48">
        <v>19.110299999999999</v>
      </c>
      <c r="X111" s="48">
        <v>0</v>
      </c>
      <c r="Y111" s="48">
        <v>17.328299999999999</v>
      </c>
      <c r="Z111" s="48">
        <v>20.500299999999999</v>
      </c>
      <c r="AA111" s="48">
        <v>19.110299999999999</v>
      </c>
      <c r="AB111" s="48">
        <v>0</v>
      </c>
      <c r="AC111" s="48">
        <v>19.110299999999999</v>
      </c>
      <c r="AD111" s="48">
        <v>0</v>
      </c>
      <c r="AE111" s="48">
        <v>17.328299999999999</v>
      </c>
      <c r="AF111" s="48">
        <v>20.500299999999999</v>
      </c>
      <c r="AG111" s="48">
        <v>0</v>
      </c>
      <c r="AH111" s="48">
        <v>0</v>
      </c>
      <c r="AI111" s="48" t="s">
        <v>270</v>
      </c>
      <c r="AJ111" s="48" t="s">
        <v>270</v>
      </c>
      <c r="AK111" s="48" t="s">
        <v>270</v>
      </c>
      <c r="AL111" s="48" t="s">
        <v>270</v>
      </c>
      <c r="AM111" s="48">
        <v>27.412400000000002</v>
      </c>
    </row>
    <row r="112" spans="1:39" hidden="1" outlineLevel="1">
      <c r="A112" s="8">
        <v>43617</v>
      </c>
      <c r="B112" s="48">
        <v>33.997500000000002</v>
      </c>
      <c r="C112" s="48">
        <v>35.604100000000003</v>
      </c>
      <c r="D112" s="48">
        <v>43.909100000000002</v>
      </c>
      <c r="E112" s="48">
        <v>34.616900000000001</v>
      </c>
      <c r="F112" s="48">
        <v>37.159599999999998</v>
      </c>
      <c r="G112" s="48">
        <v>33.3249</v>
      </c>
      <c r="H112" s="48">
        <v>26.642399999999999</v>
      </c>
      <c r="I112" s="48">
        <v>35.604100000000003</v>
      </c>
      <c r="J112" s="48">
        <v>43.909399999999998</v>
      </c>
      <c r="K112" s="48">
        <v>34.616900000000001</v>
      </c>
      <c r="L112" s="48">
        <v>37.159599999999998</v>
      </c>
      <c r="M112" s="48">
        <v>33.3249</v>
      </c>
      <c r="N112" s="48">
        <v>26.642399999999999</v>
      </c>
      <c r="O112" s="48">
        <v>36.516100000000002</v>
      </c>
      <c r="P112" s="48">
        <v>36.516100000000002</v>
      </c>
      <c r="Q112" s="48" t="s">
        <v>270</v>
      </c>
      <c r="R112" s="48" t="s">
        <v>270</v>
      </c>
      <c r="S112" s="48" t="s">
        <v>270</v>
      </c>
      <c r="T112" s="48" t="s">
        <v>270</v>
      </c>
      <c r="U112" s="48">
        <v>18.6282</v>
      </c>
      <c r="V112" s="48">
        <v>0</v>
      </c>
      <c r="W112" s="48">
        <v>18.6282</v>
      </c>
      <c r="X112" s="48">
        <v>0</v>
      </c>
      <c r="Y112" s="48">
        <v>19</v>
      </c>
      <c r="Z112" s="48">
        <v>18.627400000000002</v>
      </c>
      <c r="AA112" s="48">
        <v>18.6282</v>
      </c>
      <c r="AB112" s="48">
        <v>0</v>
      </c>
      <c r="AC112" s="48">
        <v>18.6282</v>
      </c>
      <c r="AD112" s="48">
        <v>0</v>
      </c>
      <c r="AE112" s="48">
        <v>19</v>
      </c>
      <c r="AF112" s="48">
        <v>18.627400000000002</v>
      </c>
      <c r="AG112" s="48">
        <v>0</v>
      </c>
      <c r="AH112" s="48">
        <v>0</v>
      </c>
      <c r="AI112" s="48" t="s">
        <v>270</v>
      </c>
      <c r="AJ112" s="48" t="s">
        <v>270</v>
      </c>
      <c r="AK112" s="48" t="s">
        <v>270</v>
      </c>
      <c r="AL112" s="48" t="s">
        <v>270</v>
      </c>
      <c r="AM112" s="48">
        <v>27.195499999999999</v>
      </c>
    </row>
    <row r="113" spans="1:39" hidden="1" outlineLevel="1">
      <c r="A113" s="8">
        <v>43647</v>
      </c>
      <c r="B113" s="48">
        <v>35.521000000000001</v>
      </c>
      <c r="C113" s="48">
        <v>36.625100000000003</v>
      </c>
      <c r="D113" s="48">
        <v>44.392499999999998</v>
      </c>
      <c r="E113" s="48">
        <v>35.883499999999998</v>
      </c>
      <c r="F113" s="48">
        <v>38.590600000000002</v>
      </c>
      <c r="G113" s="48">
        <v>32.582999999999998</v>
      </c>
      <c r="H113" s="48">
        <v>21.882899999999999</v>
      </c>
      <c r="I113" s="48">
        <v>36.625100000000003</v>
      </c>
      <c r="J113" s="48">
        <v>44.392499999999998</v>
      </c>
      <c r="K113" s="48">
        <v>35.883499999999998</v>
      </c>
      <c r="L113" s="48">
        <v>38.590600000000002</v>
      </c>
      <c r="M113" s="48">
        <v>32.582999999999998</v>
      </c>
      <c r="N113" s="48">
        <v>21.882899999999999</v>
      </c>
      <c r="O113" s="48">
        <v>36.969299999999997</v>
      </c>
      <c r="P113" s="48">
        <v>36.969299999999997</v>
      </c>
      <c r="Q113" s="48" t="s">
        <v>270</v>
      </c>
      <c r="R113" s="48" t="s">
        <v>270</v>
      </c>
      <c r="S113" s="48" t="s">
        <v>270</v>
      </c>
      <c r="T113" s="48" t="s">
        <v>270</v>
      </c>
      <c r="U113" s="48">
        <v>20.0093</v>
      </c>
      <c r="V113" s="48">
        <v>0</v>
      </c>
      <c r="W113" s="48">
        <v>20.0093</v>
      </c>
      <c r="X113" s="48">
        <v>0</v>
      </c>
      <c r="Y113" s="48">
        <v>0</v>
      </c>
      <c r="Z113" s="48">
        <v>20.0093</v>
      </c>
      <c r="AA113" s="48">
        <v>20.0093</v>
      </c>
      <c r="AB113" s="48">
        <v>0</v>
      </c>
      <c r="AC113" s="48">
        <v>20.0093</v>
      </c>
      <c r="AD113" s="48">
        <v>0</v>
      </c>
      <c r="AE113" s="48">
        <v>0</v>
      </c>
      <c r="AF113" s="48">
        <v>20.0093</v>
      </c>
      <c r="AG113" s="48">
        <v>0</v>
      </c>
      <c r="AH113" s="48">
        <v>0</v>
      </c>
      <c r="AI113" s="48" t="s">
        <v>270</v>
      </c>
      <c r="AJ113" s="48" t="s">
        <v>270</v>
      </c>
      <c r="AK113" s="48" t="s">
        <v>270</v>
      </c>
      <c r="AL113" s="48" t="s">
        <v>270</v>
      </c>
      <c r="AM113" s="48">
        <v>27.472000000000001</v>
      </c>
    </row>
    <row r="114" spans="1:39" hidden="1" outlineLevel="1">
      <c r="A114" s="8">
        <v>43678</v>
      </c>
      <c r="B114" s="48">
        <v>38.212000000000003</v>
      </c>
      <c r="C114" s="48">
        <v>39.025700000000001</v>
      </c>
      <c r="D114" s="48">
        <v>44.399700000000003</v>
      </c>
      <c r="E114" s="48">
        <v>38.726700000000001</v>
      </c>
      <c r="F114" s="48">
        <v>40.362299999999998</v>
      </c>
      <c r="G114" s="48">
        <v>33.749600000000001</v>
      </c>
      <c r="H114" s="48">
        <v>23.704999999999998</v>
      </c>
      <c r="I114" s="48">
        <v>39.025700000000001</v>
      </c>
      <c r="J114" s="48">
        <v>44.399799999999999</v>
      </c>
      <c r="K114" s="48">
        <v>38.726700000000001</v>
      </c>
      <c r="L114" s="48">
        <v>40.362299999999998</v>
      </c>
      <c r="M114" s="48">
        <v>33.749600000000001</v>
      </c>
      <c r="N114" s="48">
        <v>23.704999999999998</v>
      </c>
      <c r="O114" s="48">
        <v>37.578000000000003</v>
      </c>
      <c r="P114" s="48">
        <v>37.578000000000003</v>
      </c>
      <c r="Q114" s="48" t="s">
        <v>270</v>
      </c>
      <c r="R114" s="48" t="s">
        <v>270</v>
      </c>
      <c r="S114" s="48" t="s">
        <v>270</v>
      </c>
      <c r="T114" s="48" t="s">
        <v>270</v>
      </c>
      <c r="U114" s="48">
        <v>16.413599999999999</v>
      </c>
      <c r="V114" s="48">
        <v>0</v>
      </c>
      <c r="W114" s="48">
        <v>16.413599999999999</v>
      </c>
      <c r="X114" s="48">
        <v>0</v>
      </c>
      <c r="Y114" s="48">
        <v>21.2498</v>
      </c>
      <c r="Z114" s="48">
        <v>19.818899999999999</v>
      </c>
      <c r="AA114" s="48">
        <v>16.413599999999999</v>
      </c>
      <c r="AB114" s="48">
        <v>0</v>
      </c>
      <c r="AC114" s="48">
        <v>16.413599999999999</v>
      </c>
      <c r="AD114" s="48">
        <v>0</v>
      </c>
      <c r="AE114" s="48">
        <v>21.2498</v>
      </c>
      <c r="AF114" s="48">
        <v>19.818899999999999</v>
      </c>
      <c r="AG114" s="48">
        <v>0</v>
      </c>
      <c r="AH114" s="48">
        <v>0</v>
      </c>
      <c r="AI114" s="48" t="s">
        <v>270</v>
      </c>
      <c r="AJ114" s="48" t="s">
        <v>270</v>
      </c>
      <c r="AK114" s="48" t="s">
        <v>270</v>
      </c>
      <c r="AL114" s="48" t="s">
        <v>270</v>
      </c>
      <c r="AM114" s="48">
        <v>28.1294</v>
      </c>
    </row>
    <row r="115" spans="1:39" hidden="1" outlineLevel="1">
      <c r="A115" s="8">
        <v>43709</v>
      </c>
      <c r="B115" s="48">
        <v>38.178100000000001</v>
      </c>
      <c r="C115" s="48">
        <v>39.005899999999997</v>
      </c>
      <c r="D115" s="48">
        <v>44.216000000000001</v>
      </c>
      <c r="E115" s="48">
        <v>38.690300000000001</v>
      </c>
      <c r="F115" s="48">
        <v>40.560200000000002</v>
      </c>
      <c r="G115" s="48">
        <v>32.490200000000002</v>
      </c>
      <c r="H115" s="48">
        <v>20.565799999999999</v>
      </c>
      <c r="I115" s="48">
        <v>39.005699999999997</v>
      </c>
      <c r="J115" s="48">
        <v>44.214700000000001</v>
      </c>
      <c r="K115" s="48">
        <v>38.690300000000001</v>
      </c>
      <c r="L115" s="48">
        <v>40.560200000000002</v>
      </c>
      <c r="M115" s="48">
        <v>32.490200000000002</v>
      </c>
      <c r="N115" s="48">
        <v>20.565799999999999</v>
      </c>
      <c r="O115" s="48">
        <v>49.472099999999998</v>
      </c>
      <c r="P115" s="48">
        <v>49.472099999999998</v>
      </c>
      <c r="Q115" s="48" t="s">
        <v>270</v>
      </c>
      <c r="R115" s="48" t="s">
        <v>270</v>
      </c>
      <c r="S115" s="48" t="s">
        <v>270</v>
      </c>
      <c r="T115" s="48" t="s">
        <v>270</v>
      </c>
      <c r="U115" s="48">
        <v>20.517800000000001</v>
      </c>
      <c r="V115" s="48">
        <v>0</v>
      </c>
      <c r="W115" s="48">
        <v>20.517800000000001</v>
      </c>
      <c r="X115" s="48">
        <v>0</v>
      </c>
      <c r="Y115" s="48">
        <v>21.0839</v>
      </c>
      <c r="Z115" s="48">
        <v>20.4543</v>
      </c>
      <c r="AA115" s="48">
        <v>20.517800000000001</v>
      </c>
      <c r="AB115" s="48">
        <v>0</v>
      </c>
      <c r="AC115" s="48">
        <v>20.517800000000001</v>
      </c>
      <c r="AD115" s="48">
        <v>0</v>
      </c>
      <c r="AE115" s="48">
        <v>21.0839</v>
      </c>
      <c r="AF115" s="48">
        <v>20.4543</v>
      </c>
      <c r="AG115" s="48">
        <v>0</v>
      </c>
      <c r="AH115" s="48">
        <v>0</v>
      </c>
      <c r="AI115" s="48" t="s">
        <v>270</v>
      </c>
      <c r="AJ115" s="48" t="s">
        <v>270</v>
      </c>
      <c r="AK115" s="48" t="s">
        <v>270</v>
      </c>
      <c r="AL115" s="48" t="s">
        <v>270</v>
      </c>
      <c r="AM115" s="48">
        <v>28.051100000000002</v>
      </c>
    </row>
    <row r="116" spans="1:39" hidden="1" outlineLevel="1">
      <c r="A116" s="8">
        <v>43739</v>
      </c>
      <c r="B116" s="48">
        <v>37.9253</v>
      </c>
      <c r="C116" s="48">
        <v>38.767800000000001</v>
      </c>
      <c r="D116" s="48">
        <v>44.215499999999999</v>
      </c>
      <c r="E116" s="48">
        <v>38.423400000000001</v>
      </c>
      <c r="F116" s="48">
        <v>40.463299999999997</v>
      </c>
      <c r="G116" s="48">
        <v>33.181899999999999</v>
      </c>
      <c r="H116" s="48">
        <v>20.478100000000001</v>
      </c>
      <c r="I116" s="48">
        <v>38.767800000000001</v>
      </c>
      <c r="J116" s="48">
        <v>44.216000000000001</v>
      </c>
      <c r="K116" s="48">
        <v>38.423400000000001</v>
      </c>
      <c r="L116" s="48">
        <v>40.463299999999997</v>
      </c>
      <c r="M116" s="48">
        <v>33.181899999999999</v>
      </c>
      <c r="N116" s="48">
        <v>20.478100000000001</v>
      </c>
      <c r="O116" s="48">
        <v>37.284799999999997</v>
      </c>
      <c r="P116" s="48">
        <v>37.284799999999997</v>
      </c>
      <c r="Q116" s="48" t="s">
        <v>270</v>
      </c>
      <c r="R116" s="48" t="s">
        <v>270</v>
      </c>
      <c r="S116" s="48" t="s">
        <v>270</v>
      </c>
      <c r="T116" s="48" t="s">
        <v>270</v>
      </c>
      <c r="U116" s="48">
        <v>21.087700000000002</v>
      </c>
      <c r="V116" s="48">
        <v>0</v>
      </c>
      <c r="W116" s="48">
        <v>21.087700000000002</v>
      </c>
      <c r="X116" s="48">
        <v>21.897300000000001</v>
      </c>
      <c r="Y116" s="48">
        <v>21.209399999999999</v>
      </c>
      <c r="Z116" s="48">
        <v>20.722200000000001</v>
      </c>
      <c r="AA116" s="48">
        <v>21.087700000000002</v>
      </c>
      <c r="AB116" s="48">
        <v>0</v>
      </c>
      <c r="AC116" s="48">
        <v>21.087700000000002</v>
      </c>
      <c r="AD116" s="48">
        <v>21.897300000000001</v>
      </c>
      <c r="AE116" s="48">
        <v>21.209399999999999</v>
      </c>
      <c r="AF116" s="48">
        <v>20.722200000000001</v>
      </c>
      <c r="AG116" s="48">
        <v>0</v>
      </c>
      <c r="AH116" s="48">
        <v>0</v>
      </c>
      <c r="AI116" s="48" t="s">
        <v>270</v>
      </c>
      <c r="AJ116" s="48" t="s">
        <v>270</v>
      </c>
      <c r="AK116" s="48" t="s">
        <v>270</v>
      </c>
      <c r="AL116" s="48" t="s">
        <v>270</v>
      </c>
      <c r="AM116" s="48">
        <v>27.944800000000001</v>
      </c>
    </row>
    <row r="117" spans="1:39" hidden="1" outlineLevel="1">
      <c r="A117" s="8">
        <v>43770</v>
      </c>
      <c r="B117" s="48">
        <v>37.901800000000001</v>
      </c>
      <c r="C117" s="48">
        <v>38.8249</v>
      </c>
      <c r="D117" s="48">
        <v>44.327199999999998</v>
      </c>
      <c r="E117" s="48">
        <v>38.4878</v>
      </c>
      <c r="F117" s="48">
        <v>40.3812</v>
      </c>
      <c r="G117" s="48">
        <v>32.619799999999998</v>
      </c>
      <c r="H117" s="48">
        <v>25.6464</v>
      </c>
      <c r="I117" s="48">
        <v>38.8249</v>
      </c>
      <c r="J117" s="48">
        <v>44.327500000000001</v>
      </c>
      <c r="K117" s="48">
        <v>38.4878</v>
      </c>
      <c r="L117" s="48">
        <v>40.3812</v>
      </c>
      <c r="M117" s="48">
        <v>32.619799999999998</v>
      </c>
      <c r="N117" s="48">
        <v>25.6464</v>
      </c>
      <c r="O117" s="48">
        <v>37.866900000000001</v>
      </c>
      <c r="P117" s="48">
        <v>37.866900000000001</v>
      </c>
      <c r="Q117" s="48" t="s">
        <v>270</v>
      </c>
      <c r="R117" s="48" t="s">
        <v>270</v>
      </c>
      <c r="S117" s="48" t="s">
        <v>270</v>
      </c>
      <c r="T117" s="48" t="s">
        <v>270</v>
      </c>
      <c r="U117" s="48">
        <v>20.978400000000001</v>
      </c>
      <c r="V117" s="48">
        <v>0</v>
      </c>
      <c r="W117" s="48">
        <v>20.978400000000001</v>
      </c>
      <c r="X117" s="48">
        <v>0</v>
      </c>
      <c r="Y117" s="48">
        <v>0</v>
      </c>
      <c r="Z117" s="48">
        <v>20.978400000000001</v>
      </c>
      <c r="AA117" s="48">
        <v>20.978400000000001</v>
      </c>
      <c r="AB117" s="48">
        <v>0</v>
      </c>
      <c r="AC117" s="48">
        <v>20.978400000000001</v>
      </c>
      <c r="AD117" s="48">
        <v>0</v>
      </c>
      <c r="AE117" s="48">
        <v>0</v>
      </c>
      <c r="AF117" s="48">
        <v>20.978400000000001</v>
      </c>
      <c r="AG117" s="48">
        <v>0</v>
      </c>
      <c r="AH117" s="48">
        <v>0</v>
      </c>
      <c r="AI117" s="48" t="s">
        <v>270</v>
      </c>
      <c r="AJ117" s="48" t="s">
        <v>270</v>
      </c>
      <c r="AK117" s="48" t="s">
        <v>270</v>
      </c>
      <c r="AL117" s="48" t="s">
        <v>270</v>
      </c>
      <c r="AM117" s="48">
        <v>27.8918</v>
      </c>
    </row>
    <row r="118" spans="1:39" hidden="1" outlineLevel="1">
      <c r="A118" s="8">
        <v>43800</v>
      </c>
      <c r="B118" s="48">
        <v>37.750700000000002</v>
      </c>
      <c r="C118" s="48">
        <v>38.585700000000003</v>
      </c>
      <c r="D118" s="48">
        <v>44.668700000000001</v>
      </c>
      <c r="E118" s="48">
        <v>38.199300000000001</v>
      </c>
      <c r="F118" s="48">
        <v>40.205300000000001</v>
      </c>
      <c r="G118" s="48">
        <v>31.701899999999998</v>
      </c>
      <c r="H118" s="48">
        <v>21.1389</v>
      </c>
      <c r="I118" s="48">
        <v>38.585700000000003</v>
      </c>
      <c r="J118" s="48">
        <v>44.668900000000001</v>
      </c>
      <c r="K118" s="48">
        <v>38.199300000000001</v>
      </c>
      <c r="L118" s="48">
        <v>40.205300000000001</v>
      </c>
      <c r="M118" s="48">
        <v>31.701899999999998</v>
      </c>
      <c r="N118" s="48">
        <v>21.1389</v>
      </c>
      <c r="O118" s="48">
        <v>38.4636</v>
      </c>
      <c r="P118" s="48">
        <v>38.4636</v>
      </c>
      <c r="Q118" s="48" t="s">
        <v>270</v>
      </c>
      <c r="R118" s="48" t="s">
        <v>270</v>
      </c>
      <c r="S118" s="48" t="s">
        <v>270</v>
      </c>
      <c r="T118" s="48" t="s">
        <v>270</v>
      </c>
      <c r="U118" s="48">
        <v>20.088699999999999</v>
      </c>
      <c r="V118" s="48">
        <v>0</v>
      </c>
      <c r="W118" s="48">
        <v>20.088699999999999</v>
      </c>
      <c r="X118" s="48">
        <v>0</v>
      </c>
      <c r="Y118" s="48">
        <v>21.087800000000001</v>
      </c>
      <c r="Z118" s="48">
        <v>19.9588</v>
      </c>
      <c r="AA118" s="48">
        <v>20.088699999999999</v>
      </c>
      <c r="AB118" s="48">
        <v>0</v>
      </c>
      <c r="AC118" s="48">
        <v>20.088699999999999</v>
      </c>
      <c r="AD118" s="48">
        <v>0</v>
      </c>
      <c r="AE118" s="48">
        <v>21.087800000000001</v>
      </c>
      <c r="AF118" s="48">
        <v>19.9588</v>
      </c>
      <c r="AG118" s="48">
        <v>0</v>
      </c>
      <c r="AH118" s="48">
        <v>0</v>
      </c>
      <c r="AI118" s="48" t="s">
        <v>270</v>
      </c>
      <c r="AJ118" s="48" t="s">
        <v>270</v>
      </c>
      <c r="AK118" s="48" t="s">
        <v>270</v>
      </c>
      <c r="AL118" s="48" t="s">
        <v>270</v>
      </c>
      <c r="AM118" s="48">
        <v>26.9971</v>
      </c>
    </row>
    <row r="119" spans="1:39" hidden="1" outlineLevel="1">
      <c r="A119" s="8">
        <v>43831</v>
      </c>
      <c r="B119" s="48">
        <v>38.906999999999996</v>
      </c>
      <c r="C119" s="48">
        <v>40.042099999999998</v>
      </c>
      <c r="D119" s="48">
        <v>44.412300000000002</v>
      </c>
      <c r="E119" s="48">
        <v>39.723799999999997</v>
      </c>
      <c r="F119" s="48">
        <v>41.189900000000002</v>
      </c>
      <c r="G119" s="48">
        <v>35.371299999999998</v>
      </c>
      <c r="H119" s="48">
        <v>22.895299999999999</v>
      </c>
      <c r="I119" s="48">
        <v>40.042099999999998</v>
      </c>
      <c r="J119" s="48">
        <v>44.412399999999998</v>
      </c>
      <c r="K119" s="48">
        <v>39.723799999999997</v>
      </c>
      <c r="L119" s="48">
        <v>41.189900000000002</v>
      </c>
      <c r="M119" s="48">
        <v>35.371299999999998</v>
      </c>
      <c r="N119" s="48">
        <v>22.895299999999999</v>
      </c>
      <c r="O119" s="48">
        <v>41.911499999999997</v>
      </c>
      <c r="P119" s="48">
        <v>41.911499999999997</v>
      </c>
      <c r="Q119" s="48" t="s">
        <v>270</v>
      </c>
      <c r="R119" s="48" t="s">
        <v>270</v>
      </c>
      <c r="S119" s="48" t="s">
        <v>270</v>
      </c>
      <c r="T119" s="48" t="s">
        <v>270</v>
      </c>
      <c r="U119" s="48">
        <v>21.570699999999999</v>
      </c>
      <c r="V119" s="48">
        <v>0</v>
      </c>
      <c r="W119" s="48">
        <v>21.570699999999999</v>
      </c>
      <c r="X119" s="48">
        <v>0</v>
      </c>
      <c r="Y119" s="48">
        <v>25.5303</v>
      </c>
      <c r="Z119" s="48">
        <v>20.7455</v>
      </c>
      <c r="AA119" s="48">
        <v>21.570699999999999</v>
      </c>
      <c r="AB119" s="48">
        <v>0</v>
      </c>
      <c r="AC119" s="48">
        <v>21.570699999999999</v>
      </c>
      <c r="AD119" s="48">
        <v>0</v>
      </c>
      <c r="AE119" s="48">
        <v>25.5303</v>
      </c>
      <c r="AF119" s="48">
        <v>20.7455</v>
      </c>
      <c r="AG119" s="48">
        <v>0</v>
      </c>
      <c r="AH119" s="48">
        <v>0</v>
      </c>
      <c r="AI119" s="48" t="s">
        <v>270</v>
      </c>
      <c r="AJ119" s="48" t="s">
        <v>270</v>
      </c>
      <c r="AK119" s="48" t="s">
        <v>270</v>
      </c>
      <c r="AL119" s="48" t="s">
        <v>270</v>
      </c>
      <c r="AM119" s="48">
        <v>27.127099999999999</v>
      </c>
    </row>
    <row r="120" spans="1:39" hidden="1" outlineLevel="1">
      <c r="A120" s="8">
        <v>43862</v>
      </c>
      <c r="B120" s="48">
        <v>38.959800000000001</v>
      </c>
      <c r="C120" s="48">
        <v>40.153799999999997</v>
      </c>
      <c r="D120" s="48">
        <v>44.334499999999998</v>
      </c>
      <c r="E120" s="48">
        <v>39.822800000000001</v>
      </c>
      <c r="F120" s="48">
        <v>41.109200000000001</v>
      </c>
      <c r="G120" s="48">
        <v>35.777500000000003</v>
      </c>
      <c r="H120" s="48">
        <v>24.335000000000001</v>
      </c>
      <c r="I120" s="48">
        <v>40.153799999999997</v>
      </c>
      <c r="J120" s="48">
        <v>44.334899999999998</v>
      </c>
      <c r="K120" s="48">
        <v>39.822800000000001</v>
      </c>
      <c r="L120" s="48">
        <v>41.109200000000001</v>
      </c>
      <c r="M120" s="48">
        <v>35.777500000000003</v>
      </c>
      <c r="N120" s="48">
        <v>24.335000000000001</v>
      </c>
      <c r="O120" s="48">
        <v>37.131999999999998</v>
      </c>
      <c r="P120" s="48">
        <v>37.131999999999998</v>
      </c>
      <c r="Q120" s="48" t="s">
        <v>270</v>
      </c>
      <c r="R120" s="48" t="s">
        <v>270</v>
      </c>
      <c r="S120" s="48" t="s">
        <v>270</v>
      </c>
      <c r="T120" s="48" t="s">
        <v>270</v>
      </c>
      <c r="U120" s="48">
        <v>16.405899999999999</v>
      </c>
      <c r="V120" s="48">
        <v>0</v>
      </c>
      <c r="W120" s="48">
        <v>16.405899999999999</v>
      </c>
      <c r="X120" s="48">
        <v>0</v>
      </c>
      <c r="Y120" s="48">
        <v>14.32</v>
      </c>
      <c r="Z120" s="48">
        <v>16.407900000000001</v>
      </c>
      <c r="AA120" s="48">
        <v>16.405899999999999</v>
      </c>
      <c r="AB120" s="48">
        <v>0</v>
      </c>
      <c r="AC120" s="48">
        <v>16.405899999999999</v>
      </c>
      <c r="AD120" s="48">
        <v>0</v>
      </c>
      <c r="AE120" s="48">
        <v>14.32</v>
      </c>
      <c r="AF120" s="48">
        <v>16.407900000000001</v>
      </c>
      <c r="AG120" s="48">
        <v>0</v>
      </c>
      <c r="AH120" s="48">
        <v>0</v>
      </c>
      <c r="AI120" s="48" t="s">
        <v>270</v>
      </c>
      <c r="AJ120" s="48" t="s">
        <v>270</v>
      </c>
      <c r="AK120" s="48" t="s">
        <v>270</v>
      </c>
      <c r="AL120" s="48" t="s">
        <v>270</v>
      </c>
      <c r="AM120" s="48">
        <v>26.825800000000001</v>
      </c>
    </row>
    <row r="121" spans="1:39" hidden="1" outlineLevel="1">
      <c r="A121" s="8">
        <v>43891</v>
      </c>
      <c r="B121" s="48">
        <v>39.081400000000002</v>
      </c>
      <c r="C121" s="48">
        <v>40.582500000000003</v>
      </c>
      <c r="D121" s="48">
        <v>42.853299999999997</v>
      </c>
      <c r="E121" s="48">
        <v>40.420900000000003</v>
      </c>
      <c r="F121" s="48">
        <v>41.087800000000001</v>
      </c>
      <c r="G121" s="48">
        <v>38.988599999999998</v>
      </c>
      <c r="H121" s="48">
        <v>20.5273</v>
      </c>
      <c r="I121" s="48">
        <v>40.582500000000003</v>
      </c>
      <c r="J121" s="48">
        <v>42.853400000000001</v>
      </c>
      <c r="K121" s="48">
        <v>40.420900000000003</v>
      </c>
      <c r="L121" s="48">
        <v>41.087800000000001</v>
      </c>
      <c r="M121" s="48">
        <v>38.988599999999998</v>
      </c>
      <c r="N121" s="48">
        <v>20.5273</v>
      </c>
      <c r="O121" s="48">
        <v>36.9375</v>
      </c>
      <c r="P121" s="48">
        <v>36.9375</v>
      </c>
      <c r="Q121" s="48" t="s">
        <v>270</v>
      </c>
      <c r="R121" s="48" t="s">
        <v>270</v>
      </c>
      <c r="S121" s="48" t="s">
        <v>270</v>
      </c>
      <c r="T121" s="48" t="s">
        <v>270</v>
      </c>
      <c r="U121" s="48">
        <v>15.5959</v>
      </c>
      <c r="V121" s="48">
        <v>0</v>
      </c>
      <c r="W121" s="48">
        <v>15.5959</v>
      </c>
      <c r="X121" s="48">
        <v>0</v>
      </c>
      <c r="Y121" s="48">
        <v>0</v>
      </c>
      <c r="Z121" s="48">
        <v>15.5959</v>
      </c>
      <c r="AA121" s="48">
        <v>15.5959</v>
      </c>
      <c r="AB121" s="48">
        <v>0</v>
      </c>
      <c r="AC121" s="48">
        <v>15.5959</v>
      </c>
      <c r="AD121" s="48">
        <v>0</v>
      </c>
      <c r="AE121" s="48">
        <v>0</v>
      </c>
      <c r="AF121" s="48">
        <v>15.5959</v>
      </c>
      <c r="AG121" s="48">
        <v>0</v>
      </c>
      <c r="AH121" s="48">
        <v>0</v>
      </c>
      <c r="AI121" s="48" t="s">
        <v>270</v>
      </c>
      <c r="AJ121" s="48" t="s">
        <v>270</v>
      </c>
      <c r="AK121" s="48" t="s">
        <v>270</v>
      </c>
      <c r="AL121" s="48" t="s">
        <v>270</v>
      </c>
      <c r="AM121" s="48">
        <v>24.808399999999999</v>
      </c>
    </row>
    <row r="122" spans="1:39" hidden="1" outlineLevel="1">
      <c r="A122" s="8">
        <v>43922</v>
      </c>
      <c r="B122" s="48">
        <v>39.648899999999998</v>
      </c>
      <c r="C122" s="48">
        <v>40.774000000000001</v>
      </c>
      <c r="D122" s="48">
        <v>43.389499999999998</v>
      </c>
      <c r="E122" s="48">
        <v>40.560299999999998</v>
      </c>
      <c r="F122" s="48">
        <v>41.415300000000002</v>
      </c>
      <c r="G122" s="48">
        <v>37.238500000000002</v>
      </c>
      <c r="H122" s="48">
        <v>16.177600000000002</v>
      </c>
      <c r="I122" s="48">
        <v>40.772100000000002</v>
      </c>
      <c r="J122" s="48">
        <v>43.371299999999998</v>
      </c>
      <c r="K122" s="48">
        <v>40.560299999999998</v>
      </c>
      <c r="L122" s="48">
        <v>41.415300000000002</v>
      </c>
      <c r="M122" s="48">
        <v>37.238500000000002</v>
      </c>
      <c r="N122" s="48">
        <v>16.177600000000002</v>
      </c>
      <c r="O122" s="48">
        <v>49.873800000000003</v>
      </c>
      <c r="P122" s="48">
        <v>49.873800000000003</v>
      </c>
      <c r="Q122" s="48" t="s">
        <v>270</v>
      </c>
      <c r="R122" s="48" t="s">
        <v>270</v>
      </c>
      <c r="S122" s="48" t="s">
        <v>270</v>
      </c>
      <c r="T122" s="48" t="s">
        <v>270</v>
      </c>
      <c r="U122" s="48">
        <v>15.8629</v>
      </c>
      <c r="V122" s="48">
        <v>0</v>
      </c>
      <c r="W122" s="48">
        <v>15.8629</v>
      </c>
      <c r="X122" s="48">
        <v>0</v>
      </c>
      <c r="Y122" s="48">
        <v>0</v>
      </c>
      <c r="Z122" s="48">
        <v>15.8629</v>
      </c>
      <c r="AA122" s="48">
        <v>15.8629</v>
      </c>
      <c r="AB122" s="48">
        <v>0</v>
      </c>
      <c r="AC122" s="48">
        <v>15.8629</v>
      </c>
      <c r="AD122" s="48">
        <v>0</v>
      </c>
      <c r="AE122" s="48">
        <v>0</v>
      </c>
      <c r="AF122" s="48">
        <v>15.8629</v>
      </c>
      <c r="AG122" s="48">
        <v>0</v>
      </c>
      <c r="AH122" s="48">
        <v>0</v>
      </c>
      <c r="AI122" s="48" t="s">
        <v>270</v>
      </c>
      <c r="AJ122" s="48" t="s">
        <v>270</v>
      </c>
      <c r="AK122" s="48" t="s">
        <v>270</v>
      </c>
      <c r="AL122" s="48" t="s">
        <v>270</v>
      </c>
      <c r="AM122" s="48">
        <v>26.095700000000001</v>
      </c>
    </row>
    <row r="123" spans="1:39" hidden="1" outlineLevel="1">
      <c r="A123" s="8">
        <v>43952</v>
      </c>
      <c r="B123" s="48">
        <v>39.1798</v>
      </c>
      <c r="C123" s="48">
        <v>40.048999999999999</v>
      </c>
      <c r="D123" s="48">
        <v>42.8904</v>
      </c>
      <c r="E123" s="48">
        <v>39.834099999999999</v>
      </c>
      <c r="F123" s="48">
        <v>41.454000000000001</v>
      </c>
      <c r="G123" s="48">
        <v>33.587200000000003</v>
      </c>
      <c r="H123" s="48">
        <v>15.8672</v>
      </c>
      <c r="I123" s="48">
        <v>40.048200000000001</v>
      </c>
      <c r="J123" s="48">
        <v>42.882399999999997</v>
      </c>
      <c r="K123" s="48">
        <v>39.834099999999999</v>
      </c>
      <c r="L123" s="48">
        <v>41.454000000000001</v>
      </c>
      <c r="M123" s="48">
        <v>33.587200000000003</v>
      </c>
      <c r="N123" s="48">
        <v>15.8672</v>
      </c>
      <c r="O123" s="48">
        <v>49.796500000000002</v>
      </c>
      <c r="P123" s="48">
        <v>49.796500000000002</v>
      </c>
      <c r="Q123" s="48" t="s">
        <v>270</v>
      </c>
      <c r="R123" s="48" t="s">
        <v>270</v>
      </c>
      <c r="S123" s="48" t="s">
        <v>270</v>
      </c>
      <c r="T123" s="48" t="s">
        <v>270</v>
      </c>
      <c r="U123" s="48">
        <v>15.622199999999999</v>
      </c>
      <c r="V123" s="48">
        <v>0</v>
      </c>
      <c r="W123" s="48">
        <v>15.622199999999999</v>
      </c>
      <c r="X123" s="48">
        <v>0</v>
      </c>
      <c r="Y123" s="48">
        <v>0</v>
      </c>
      <c r="Z123" s="48">
        <v>15.622199999999999</v>
      </c>
      <c r="AA123" s="48">
        <v>15.622199999999999</v>
      </c>
      <c r="AB123" s="48">
        <v>0</v>
      </c>
      <c r="AC123" s="48">
        <v>15.622199999999999</v>
      </c>
      <c r="AD123" s="48">
        <v>0</v>
      </c>
      <c r="AE123" s="48">
        <v>0</v>
      </c>
      <c r="AF123" s="48">
        <v>15.622199999999999</v>
      </c>
      <c r="AG123" s="48">
        <v>0</v>
      </c>
      <c r="AH123" s="48">
        <v>0</v>
      </c>
      <c r="AI123" s="48" t="s">
        <v>270</v>
      </c>
      <c r="AJ123" s="48" t="s">
        <v>270</v>
      </c>
      <c r="AK123" s="48" t="s">
        <v>270</v>
      </c>
      <c r="AL123" s="48" t="s">
        <v>270</v>
      </c>
      <c r="AM123" s="48">
        <v>25.432300000000001</v>
      </c>
    </row>
    <row r="124" spans="1:39" hidden="1" outlineLevel="1">
      <c r="A124" s="8">
        <v>43983</v>
      </c>
      <c r="B124" s="48">
        <v>39.302999999999997</v>
      </c>
      <c r="C124" s="48">
        <v>40.2196</v>
      </c>
      <c r="D124" s="48">
        <v>42.942900000000002</v>
      </c>
      <c r="E124" s="48">
        <v>40.005499999999998</v>
      </c>
      <c r="F124" s="48">
        <v>41.264000000000003</v>
      </c>
      <c r="G124" s="48">
        <v>35.524500000000003</v>
      </c>
      <c r="H124" s="48">
        <v>17.177700000000002</v>
      </c>
      <c r="I124" s="48">
        <v>40.2196</v>
      </c>
      <c r="J124" s="48">
        <v>42.942</v>
      </c>
      <c r="K124" s="48">
        <v>40.005499999999998</v>
      </c>
      <c r="L124" s="48">
        <v>41.264000000000003</v>
      </c>
      <c r="M124" s="48">
        <v>35.524500000000003</v>
      </c>
      <c r="N124" s="48">
        <v>17.177700000000002</v>
      </c>
      <c r="O124" s="48">
        <v>53.149700000000003</v>
      </c>
      <c r="P124" s="48">
        <v>53.149700000000003</v>
      </c>
      <c r="Q124" s="48" t="s">
        <v>270</v>
      </c>
      <c r="R124" s="48" t="s">
        <v>270</v>
      </c>
      <c r="S124" s="48" t="s">
        <v>270</v>
      </c>
      <c r="T124" s="48" t="s">
        <v>270</v>
      </c>
      <c r="U124" s="48">
        <v>15.549899999999999</v>
      </c>
      <c r="V124" s="48">
        <v>0</v>
      </c>
      <c r="W124" s="48">
        <v>15.549899999999999</v>
      </c>
      <c r="X124" s="48">
        <v>0</v>
      </c>
      <c r="Y124" s="48">
        <v>15.3352</v>
      </c>
      <c r="Z124" s="48">
        <v>15.6313</v>
      </c>
      <c r="AA124" s="48">
        <v>15.549899999999999</v>
      </c>
      <c r="AB124" s="48">
        <v>0</v>
      </c>
      <c r="AC124" s="48">
        <v>15.549899999999999</v>
      </c>
      <c r="AD124" s="48">
        <v>0</v>
      </c>
      <c r="AE124" s="48">
        <v>15.3352</v>
      </c>
      <c r="AF124" s="48">
        <v>15.6313</v>
      </c>
      <c r="AG124" s="48">
        <v>0</v>
      </c>
      <c r="AH124" s="48">
        <v>0</v>
      </c>
      <c r="AI124" s="48" t="s">
        <v>270</v>
      </c>
      <c r="AJ124" s="48" t="s">
        <v>270</v>
      </c>
      <c r="AK124" s="48" t="s">
        <v>270</v>
      </c>
      <c r="AL124" s="48" t="s">
        <v>270</v>
      </c>
      <c r="AM124" s="48">
        <v>25.069800000000001</v>
      </c>
    </row>
    <row r="125" spans="1:39" hidden="1" outlineLevel="1">
      <c r="A125" s="8">
        <v>44013</v>
      </c>
      <c r="B125" s="48">
        <v>38.964700000000001</v>
      </c>
      <c r="C125" s="48">
        <v>40.157200000000003</v>
      </c>
      <c r="D125" s="48">
        <v>43.345500000000001</v>
      </c>
      <c r="E125" s="48">
        <v>39.880499999999998</v>
      </c>
      <c r="F125" s="48">
        <v>41.279699999999998</v>
      </c>
      <c r="G125" s="48">
        <v>36.483499999999999</v>
      </c>
      <c r="H125" s="48">
        <v>16.712399999999999</v>
      </c>
      <c r="I125" s="48">
        <v>40.156199999999998</v>
      </c>
      <c r="J125" s="48">
        <v>43.336399999999998</v>
      </c>
      <c r="K125" s="48">
        <v>39.880499999999998</v>
      </c>
      <c r="L125" s="48">
        <v>41.279699999999998</v>
      </c>
      <c r="M125" s="48">
        <v>36.483499999999999</v>
      </c>
      <c r="N125" s="48">
        <v>16.712399999999999</v>
      </c>
      <c r="O125" s="48">
        <v>54.552399999999999</v>
      </c>
      <c r="P125" s="48">
        <v>54.552399999999999</v>
      </c>
      <c r="Q125" s="48" t="s">
        <v>270</v>
      </c>
      <c r="R125" s="48" t="s">
        <v>270</v>
      </c>
      <c r="S125" s="48" t="s">
        <v>270</v>
      </c>
      <c r="T125" s="48" t="s">
        <v>270</v>
      </c>
      <c r="U125" s="48">
        <v>14.7805</v>
      </c>
      <c r="V125" s="48">
        <v>0</v>
      </c>
      <c r="W125" s="48">
        <v>14.7805</v>
      </c>
      <c r="X125" s="48">
        <v>0</v>
      </c>
      <c r="Y125" s="48">
        <v>15.8208</v>
      </c>
      <c r="Z125" s="48">
        <v>14.6304</v>
      </c>
      <c r="AA125" s="48">
        <v>14.7805</v>
      </c>
      <c r="AB125" s="48">
        <v>0</v>
      </c>
      <c r="AC125" s="48">
        <v>14.7805</v>
      </c>
      <c r="AD125" s="48">
        <v>0</v>
      </c>
      <c r="AE125" s="48">
        <v>15.8208</v>
      </c>
      <c r="AF125" s="48">
        <v>14.6304</v>
      </c>
      <c r="AG125" s="48">
        <v>0</v>
      </c>
      <c r="AH125" s="48">
        <v>0</v>
      </c>
      <c r="AI125" s="48" t="s">
        <v>270</v>
      </c>
      <c r="AJ125" s="48" t="s">
        <v>270</v>
      </c>
      <c r="AK125" s="48" t="s">
        <v>270</v>
      </c>
      <c r="AL125" s="48" t="s">
        <v>270</v>
      </c>
      <c r="AM125" s="48">
        <v>24.4559</v>
      </c>
    </row>
    <row r="126" spans="1:39" hidden="1" outlineLevel="1">
      <c r="A126" s="8">
        <v>44044</v>
      </c>
      <c r="B126" s="48">
        <v>38.037999999999997</v>
      </c>
      <c r="C126" s="48">
        <v>39.600099999999998</v>
      </c>
      <c r="D126" s="48">
        <v>42.605200000000004</v>
      </c>
      <c r="E126" s="48">
        <v>39.361899999999999</v>
      </c>
      <c r="F126" s="48">
        <v>40.302300000000002</v>
      </c>
      <c r="G126" s="48">
        <v>37.8765</v>
      </c>
      <c r="H126" s="48">
        <v>21.333100000000002</v>
      </c>
      <c r="I126" s="48">
        <v>39.599600000000002</v>
      </c>
      <c r="J126" s="48">
        <v>42.600099999999998</v>
      </c>
      <c r="K126" s="48">
        <v>39.361899999999999</v>
      </c>
      <c r="L126" s="48">
        <v>40.302300000000002</v>
      </c>
      <c r="M126" s="48">
        <v>37.8765</v>
      </c>
      <c r="N126" s="48">
        <v>21.333100000000002</v>
      </c>
      <c r="O126" s="48">
        <v>49.866399999999999</v>
      </c>
      <c r="P126" s="48">
        <v>49.866399999999999</v>
      </c>
      <c r="Q126" s="48" t="s">
        <v>270</v>
      </c>
      <c r="R126" s="48" t="s">
        <v>270</v>
      </c>
      <c r="S126" s="48" t="s">
        <v>270</v>
      </c>
      <c r="T126" s="48" t="s">
        <v>270</v>
      </c>
      <c r="U126" s="48">
        <v>13.6342</v>
      </c>
      <c r="V126" s="48">
        <v>0</v>
      </c>
      <c r="W126" s="48">
        <v>13.6342</v>
      </c>
      <c r="X126" s="48">
        <v>0</v>
      </c>
      <c r="Y126" s="48">
        <v>21.265899999999998</v>
      </c>
      <c r="Z126" s="48">
        <v>13.6303</v>
      </c>
      <c r="AA126" s="48">
        <v>13.6342</v>
      </c>
      <c r="AB126" s="48">
        <v>0</v>
      </c>
      <c r="AC126" s="48">
        <v>13.6342</v>
      </c>
      <c r="AD126" s="48">
        <v>0</v>
      </c>
      <c r="AE126" s="48">
        <v>21.265899999999998</v>
      </c>
      <c r="AF126" s="48">
        <v>13.6303</v>
      </c>
      <c r="AG126" s="48">
        <v>0</v>
      </c>
      <c r="AH126" s="48">
        <v>0</v>
      </c>
      <c r="AI126" s="48" t="s">
        <v>270</v>
      </c>
      <c r="AJ126" s="48" t="s">
        <v>270</v>
      </c>
      <c r="AK126" s="48" t="s">
        <v>270</v>
      </c>
      <c r="AL126" s="48" t="s">
        <v>270</v>
      </c>
      <c r="AM126" s="48">
        <v>22.578299999999999</v>
      </c>
    </row>
    <row r="127" spans="1:39" hidden="1" outlineLevel="1">
      <c r="A127" s="8">
        <v>44075</v>
      </c>
      <c r="B127" s="48">
        <v>37.654000000000003</v>
      </c>
      <c r="C127" s="48">
        <v>39.175600000000003</v>
      </c>
      <c r="D127" s="48">
        <v>42.411499999999997</v>
      </c>
      <c r="E127" s="48">
        <v>38.888100000000001</v>
      </c>
      <c r="F127" s="48">
        <v>40.256300000000003</v>
      </c>
      <c r="G127" s="48">
        <v>35.502299999999998</v>
      </c>
      <c r="H127" s="48">
        <v>21.133400000000002</v>
      </c>
      <c r="I127" s="48">
        <v>39.174100000000003</v>
      </c>
      <c r="J127" s="48">
        <v>42.398099999999999</v>
      </c>
      <c r="K127" s="48">
        <v>38.888100000000001</v>
      </c>
      <c r="L127" s="48">
        <v>40.256300000000003</v>
      </c>
      <c r="M127" s="48">
        <v>35.502299999999998</v>
      </c>
      <c r="N127" s="48">
        <v>21.133400000000002</v>
      </c>
      <c r="O127" s="48">
        <v>49.877800000000001</v>
      </c>
      <c r="P127" s="48">
        <v>49.877800000000001</v>
      </c>
      <c r="Q127" s="48" t="s">
        <v>270</v>
      </c>
      <c r="R127" s="48" t="s">
        <v>270</v>
      </c>
      <c r="S127" s="48" t="s">
        <v>270</v>
      </c>
      <c r="T127" s="48" t="s">
        <v>270</v>
      </c>
      <c r="U127" s="48">
        <v>13.693099999999999</v>
      </c>
      <c r="V127" s="48">
        <v>0</v>
      </c>
      <c r="W127" s="48">
        <v>13.693099999999999</v>
      </c>
      <c r="X127" s="48">
        <v>0</v>
      </c>
      <c r="Y127" s="48">
        <v>0</v>
      </c>
      <c r="Z127" s="48">
        <v>13.693099999999999</v>
      </c>
      <c r="AA127" s="48">
        <v>13.693099999999999</v>
      </c>
      <c r="AB127" s="48">
        <v>0</v>
      </c>
      <c r="AC127" s="48">
        <v>13.693099999999999</v>
      </c>
      <c r="AD127" s="48">
        <v>0</v>
      </c>
      <c r="AE127" s="48">
        <v>0</v>
      </c>
      <c r="AF127" s="48">
        <v>13.693099999999999</v>
      </c>
      <c r="AG127" s="48">
        <v>0</v>
      </c>
      <c r="AH127" s="48">
        <v>0</v>
      </c>
      <c r="AI127" s="48" t="s">
        <v>270</v>
      </c>
      <c r="AJ127" s="48" t="s">
        <v>270</v>
      </c>
      <c r="AK127" s="48" t="s">
        <v>270</v>
      </c>
      <c r="AL127" s="48" t="s">
        <v>270</v>
      </c>
      <c r="AM127" s="48">
        <v>23.045300000000001</v>
      </c>
    </row>
    <row r="128" spans="1:39" hidden="1" outlineLevel="1">
      <c r="A128" s="8">
        <v>44105</v>
      </c>
      <c r="B128" s="48">
        <v>37.697200000000002</v>
      </c>
      <c r="C128" s="48">
        <v>39.398800000000001</v>
      </c>
      <c r="D128" s="48">
        <v>42.154400000000003</v>
      </c>
      <c r="E128" s="48">
        <v>39.159199999999998</v>
      </c>
      <c r="F128" s="48">
        <v>40.147799999999997</v>
      </c>
      <c r="G128" s="48">
        <v>36.6631</v>
      </c>
      <c r="H128" s="48">
        <v>23.1812</v>
      </c>
      <c r="I128" s="48">
        <v>39.398000000000003</v>
      </c>
      <c r="J128" s="48">
        <v>42.146599999999999</v>
      </c>
      <c r="K128" s="48">
        <v>39.159199999999998</v>
      </c>
      <c r="L128" s="48">
        <v>40.147799999999997</v>
      </c>
      <c r="M128" s="48">
        <v>36.6631</v>
      </c>
      <c r="N128" s="48">
        <v>23.1812</v>
      </c>
      <c r="O128" s="48">
        <v>50.847099999999998</v>
      </c>
      <c r="P128" s="48">
        <v>50.847099999999998</v>
      </c>
      <c r="Q128" s="48" t="s">
        <v>270</v>
      </c>
      <c r="R128" s="48" t="s">
        <v>270</v>
      </c>
      <c r="S128" s="48" t="s">
        <v>270</v>
      </c>
      <c r="T128" s="48" t="s">
        <v>270</v>
      </c>
      <c r="U128" s="48">
        <v>13.408300000000001</v>
      </c>
      <c r="V128" s="48">
        <v>0</v>
      </c>
      <c r="W128" s="48">
        <v>13.408300000000001</v>
      </c>
      <c r="X128" s="48">
        <v>0</v>
      </c>
      <c r="Y128" s="48">
        <v>13.8262</v>
      </c>
      <c r="Z128" s="48">
        <v>13.3703</v>
      </c>
      <c r="AA128" s="48">
        <v>13.408300000000001</v>
      </c>
      <c r="AB128" s="48">
        <v>0</v>
      </c>
      <c r="AC128" s="48">
        <v>13.408300000000001</v>
      </c>
      <c r="AD128" s="48">
        <v>0</v>
      </c>
      <c r="AE128" s="48">
        <v>13.8262</v>
      </c>
      <c r="AF128" s="48">
        <v>13.3703</v>
      </c>
      <c r="AG128" s="48">
        <v>0</v>
      </c>
      <c r="AH128" s="48">
        <v>0</v>
      </c>
      <c r="AI128" s="48" t="s">
        <v>270</v>
      </c>
      <c r="AJ128" s="48" t="s">
        <v>270</v>
      </c>
      <c r="AK128" s="48" t="s">
        <v>270</v>
      </c>
      <c r="AL128" s="48" t="s">
        <v>270</v>
      </c>
      <c r="AM128" s="48">
        <v>23.160299999999999</v>
      </c>
    </row>
    <row r="129" spans="1:39" hidden="1" outlineLevel="1">
      <c r="A129" s="8">
        <v>44136</v>
      </c>
      <c r="B129" s="48">
        <v>37.965400000000002</v>
      </c>
      <c r="C129" s="48">
        <v>39.361899999999999</v>
      </c>
      <c r="D129" s="48">
        <v>41.8444</v>
      </c>
      <c r="E129" s="48">
        <v>39.125700000000002</v>
      </c>
      <c r="F129" s="48">
        <v>40.205599999999997</v>
      </c>
      <c r="G129" s="48">
        <v>36.149799999999999</v>
      </c>
      <c r="H129" s="48">
        <v>24.492799999999999</v>
      </c>
      <c r="I129" s="48">
        <v>39.360700000000001</v>
      </c>
      <c r="J129" s="48">
        <v>41.8339</v>
      </c>
      <c r="K129" s="48">
        <v>39.125700000000002</v>
      </c>
      <c r="L129" s="48">
        <v>40.205599999999997</v>
      </c>
      <c r="M129" s="48">
        <v>36.149799999999999</v>
      </c>
      <c r="N129" s="48">
        <v>24.492799999999999</v>
      </c>
      <c r="O129" s="48">
        <v>50.084200000000003</v>
      </c>
      <c r="P129" s="48">
        <v>50.084200000000003</v>
      </c>
      <c r="Q129" s="48" t="s">
        <v>270</v>
      </c>
      <c r="R129" s="48" t="s">
        <v>270</v>
      </c>
      <c r="S129" s="48" t="s">
        <v>270</v>
      </c>
      <c r="T129" s="48" t="s">
        <v>270</v>
      </c>
      <c r="U129" s="48">
        <v>13.329599999999999</v>
      </c>
      <c r="V129" s="48">
        <v>0</v>
      </c>
      <c r="W129" s="48">
        <v>13.329599999999999</v>
      </c>
      <c r="X129" s="48">
        <v>0</v>
      </c>
      <c r="Y129" s="48">
        <v>0</v>
      </c>
      <c r="Z129" s="48">
        <v>13.329599999999999</v>
      </c>
      <c r="AA129" s="48">
        <v>13.329599999999999</v>
      </c>
      <c r="AB129" s="48">
        <v>0</v>
      </c>
      <c r="AC129" s="48">
        <v>13.329599999999999</v>
      </c>
      <c r="AD129" s="48">
        <v>0</v>
      </c>
      <c r="AE129" s="48">
        <v>0</v>
      </c>
      <c r="AF129" s="48">
        <v>13.329599999999999</v>
      </c>
      <c r="AG129" s="48">
        <v>0</v>
      </c>
      <c r="AH129" s="48">
        <v>0</v>
      </c>
      <c r="AI129" s="48" t="s">
        <v>270</v>
      </c>
      <c r="AJ129" s="48" t="s">
        <v>270</v>
      </c>
      <c r="AK129" s="48" t="s">
        <v>270</v>
      </c>
      <c r="AL129" s="48" t="s">
        <v>270</v>
      </c>
      <c r="AM129" s="48">
        <v>22.960100000000001</v>
      </c>
    </row>
    <row r="130" spans="1:39" hidden="1" outlineLevel="1">
      <c r="A130" s="8">
        <v>44166</v>
      </c>
      <c r="B130" s="48">
        <v>36.470999999999997</v>
      </c>
      <c r="C130" s="48">
        <v>37.693899999999999</v>
      </c>
      <c r="D130" s="48">
        <v>41.758899999999997</v>
      </c>
      <c r="E130" s="48">
        <v>37.316099999999999</v>
      </c>
      <c r="F130" s="48">
        <v>37.866900000000001</v>
      </c>
      <c r="G130" s="48">
        <v>36.765599999999999</v>
      </c>
      <c r="H130" s="48">
        <v>23.842199999999998</v>
      </c>
      <c r="I130" s="48">
        <v>37.6937</v>
      </c>
      <c r="J130" s="48">
        <v>41.757199999999997</v>
      </c>
      <c r="K130" s="48">
        <v>37.316099999999999</v>
      </c>
      <c r="L130" s="48">
        <v>37.866900000000001</v>
      </c>
      <c r="M130" s="48">
        <v>36.765599999999999</v>
      </c>
      <c r="N130" s="48">
        <v>23.842199999999998</v>
      </c>
      <c r="O130" s="48">
        <v>49.658999999999999</v>
      </c>
      <c r="P130" s="48">
        <v>49.658999999999999</v>
      </c>
      <c r="Q130" s="48" t="s">
        <v>270</v>
      </c>
      <c r="R130" s="48" t="s">
        <v>270</v>
      </c>
      <c r="S130" s="48" t="s">
        <v>270</v>
      </c>
      <c r="T130" s="48" t="s">
        <v>270</v>
      </c>
      <c r="U130" s="48">
        <v>12.9343</v>
      </c>
      <c r="V130" s="48">
        <v>0</v>
      </c>
      <c r="W130" s="48">
        <v>12.9343</v>
      </c>
      <c r="X130" s="48">
        <v>0</v>
      </c>
      <c r="Y130" s="48">
        <v>21.0883</v>
      </c>
      <c r="Z130" s="48">
        <v>12.9261</v>
      </c>
      <c r="AA130" s="48">
        <v>12.9343</v>
      </c>
      <c r="AB130" s="48">
        <v>0</v>
      </c>
      <c r="AC130" s="48">
        <v>12.9343</v>
      </c>
      <c r="AD130" s="48">
        <v>0</v>
      </c>
      <c r="AE130" s="48">
        <v>21.0883</v>
      </c>
      <c r="AF130" s="48">
        <v>12.9261</v>
      </c>
      <c r="AG130" s="48">
        <v>0</v>
      </c>
      <c r="AH130" s="48">
        <v>0</v>
      </c>
      <c r="AI130" s="48" t="s">
        <v>270</v>
      </c>
      <c r="AJ130" s="48" t="s">
        <v>270</v>
      </c>
      <c r="AK130" s="48" t="s">
        <v>270</v>
      </c>
      <c r="AL130" s="48" t="s">
        <v>270</v>
      </c>
      <c r="AM130" s="48">
        <v>22.317499999999999</v>
      </c>
    </row>
    <row r="131" spans="1:39" hidden="1" outlineLevel="1">
      <c r="A131" s="8">
        <v>44197</v>
      </c>
      <c r="B131" s="48">
        <v>37.269100000000002</v>
      </c>
      <c r="C131" s="48">
        <v>38.252800000000001</v>
      </c>
      <c r="D131" s="48">
        <v>41.351500000000001</v>
      </c>
      <c r="E131" s="48">
        <v>37.968400000000003</v>
      </c>
      <c r="F131" s="48">
        <v>38.664200000000001</v>
      </c>
      <c r="G131" s="48">
        <v>36.723300000000002</v>
      </c>
      <c r="H131" s="48">
        <v>24.553599999999999</v>
      </c>
      <c r="I131" s="48">
        <v>38.2517</v>
      </c>
      <c r="J131" s="48">
        <v>41.341099999999997</v>
      </c>
      <c r="K131" s="48">
        <v>37.968400000000003</v>
      </c>
      <c r="L131" s="48">
        <v>38.664200000000001</v>
      </c>
      <c r="M131" s="48">
        <v>36.723300000000002</v>
      </c>
      <c r="N131" s="48">
        <v>24.553599999999999</v>
      </c>
      <c r="O131" s="48">
        <v>52.257199999999997</v>
      </c>
      <c r="P131" s="48">
        <v>52.257199999999997</v>
      </c>
      <c r="Q131" s="48" t="s">
        <v>270</v>
      </c>
      <c r="R131" s="48" t="s">
        <v>270</v>
      </c>
      <c r="S131" s="48" t="s">
        <v>270</v>
      </c>
      <c r="T131" s="48" t="s">
        <v>270</v>
      </c>
      <c r="U131" s="48">
        <v>12.4338</v>
      </c>
      <c r="V131" s="48">
        <v>0</v>
      </c>
      <c r="W131" s="48">
        <v>12.4338</v>
      </c>
      <c r="X131" s="48">
        <v>0</v>
      </c>
      <c r="Y131" s="48">
        <v>21.0898</v>
      </c>
      <c r="Z131" s="48">
        <v>12.4031</v>
      </c>
      <c r="AA131" s="48">
        <v>12.4338</v>
      </c>
      <c r="AB131" s="48">
        <v>0</v>
      </c>
      <c r="AC131" s="48">
        <v>12.4338</v>
      </c>
      <c r="AD131" s="48">
        <v>0</v>
      </c>
      <c r="AE131" s="48">
        <v>21.0898</v>
      </c>
      <c r="AF131" s="48">
        <v>12.4031</v>
      </c>
      <c r="AG131" s="48">
        <v>0</v>
      </c>
      <c r="AH131" s="48">
        <v>0</v>
      </c>
      <c r="AI131" s="48" t="s">
        <v>270</v>
      </c>
      <c r="AJ131" s="48" t="s">
        <v>270</v>
      </c>
      <c r="AK131" s="48" t="s">
        <v>270</v>
      </c>
      <c r="AL131" s="48" t="s">
        <v>270</v>
      </c>
      <c r="AM131" s="48">
        <v>23.224</v>
      </c>
    </row>
    <row r="132" spans="1:39" hidden="1" outlineLevel="1">
      <c r="A132" s="8">
        <v>44228</v>
      </c>
      <c r="B132" s="48">
        <v>36.613799999999998</v>
      </c>
      <c r="C132" s="48">
        <v>38.1006</v>
      </c>
      <c r="D132" s="48">
        <v>41.3596</v>
      </c>
      <c r="E132" s="48">
        <v>37.783099999999997</v>
      </c>
      <c r="F132" s="48">
        <v>38.761200000000002</v>
      </c>
      <c r="G132" s="48">
        <v>35.078699999999998</v>
      </c>
      <c r="H132" s="48">
        <v>21.173300000000001</v>
      </c>
      <c r="I132" s="48">
        <v>38.097200000000001</v>
      </c>
      <c r="J132" s="48">
        <v>41.332099999999997</v>
      </c>
      <c r="K132" s="48">
        <v>37.783099999999997</v>
      </c>
      <c r="L132" s="48">
        <v>38.761200000000002</v>
      </c>
      <c r="M132" s="48">
        <v>35.078699999999998</v>
      </c>
      <c r="N132" s="48">
        <v>21.173300000000001</v>
      </c>
      <c r="O132" s="48">
        <v>49.863799999999998</v>
      </c>
      <c r="P132" s="48">
        <v>49.863799999999998</v>
      </c>
      <c r="Q132" s="48" t="s">
        <v>270</v>
      </c>
      <c r="R132" s="48" t="s">
        <v>270</v>
      </c>
      <c r="S132" s="48" t="s">
        <v>270</v>
      </c>
      <c r="T132" s="48" t="s">
        <v>270</v>
      </c>
      <c r="U132" s="48">
        <v>12.2653</v>
      </c>
      <c r="V132" s="48">
        <v>0</v>
      </c>
      <c r="W132" s="48">
        <v>12.2653</v>
      </c>
      <c r="X132" s="48">
        <v>0</v>
      </c>
      <c r="Y132" s="48">
        <v>13.6999</v>
      </c>
      <c r="Z132" s="48">
        <v>12.107699999999999</v>
      </c>
      <c r="AA132" s="48">
        <v>12.2653</v>
      </c>
      <c r="AB132" s="48">
        <v>0</v>
      </c>
      <c r="AC132" s="48">
        <v>12.2653</v>
      </c>
      <c r="AD132" s="48">
        <v>0</v>
      </c>
      <c r="AE132" s="48">
        <v>13.6999</v>
      </c>
      <c r="AF132" s="48">
        <v>12.107699999999999</v>
      </c>
      <c r="AG132" s="48">
        <v>0</v>
      </c>
      <c r="AH132" s="48">
        <v>0</v>
      </c>
      <c r="AI132" s="48" t="s">
        <v>270</v>
      </c>
      <c r="AJ132" s="48" t="s">
        <v>270</v>
      </c>
      <c r="AK132" s="48" t="s">
        <v>270</v>
      </c>
      <c r="AL132" s="48" t="s">
        <v>270</v>
      </c>
      <c r="AM132" s="48">
        <v>22.0745</v>
      </c>
    </row>
    <row r="133" spans="1:39" hidden="1" outlineLevel="1">
      <c r="A133" s="8">
        <v>44256</v>
      </c>
      <c r="B133" s="48">
        <v>36.688099999999999</v>
      </c>
      <c r="C133" s="48">
        <v>37.997</v>
      </c>
      <c r="D133" s="48">
        <v>41.126600000000003</v>
      </c>
      <c r="E133" s="48">
        <v>37.694099999999999</v>
      </c>
      <c r="F133" s="48">
        <v>38.872</v>
      </c>
      <c r="G133" s="48">
        <v>35.942399999999999</v>
      </c>
      <c r="H133" s="48">
        <v>16.741800000000001</v>
      </c>
      <c r="I133" s="48">
        <v>37.996000000000002</v>
      </c>
      <c r="J133" s="48">
        <v>41.117899999999999</v>
      </c>
      <c r="K133" s="48">
        <v>37.694099999999999</v>
      </c>
      <c r="L133" s="48">
        <v>38.872</v>
      </c>
      <c r="M133" s="48">
        <v>35.942399999999999</v>
      </c>
      <c r="N133" s="48">
        <v>16.741800000000001</v>
      </c>
      <c r="O133" s="48">
        <v>51.279400000000003</v>
      </c>
      <c r="P133" s="48">
        <v>51.279400000000003</v>
      </c>
      <c r="Q133" s="48" t="s">
        <v>270</v>
      </c>
      <c r="R133" s="48" t="s">
        <v>270</v>
      </c>
      <c r="S133" s="48" t="s">
        <v>270</v>
      </c>
      <c r="T133" s="48" t="s">
        <v>270</v>
      </c>
      <c r="U133" s="48">
        <v>11.2987</v>
      </c>
      <c r="V133" s="48">
        <v>0</v>
      </c>
      <c r="W133" s="48">
        <v>11.2987</v>
      </c>
      <c r="X133" s="48">
        <v>0</v>
      </c>
      <c r="Y133" s="48">
        <v>10.1005</v>
      </c>
      <c r="Z133" s="48">
        <v>12.301</v>
      </c>
      <c r="AA133" s="48">
        <v>11.2987</v>
      </c>
      <c r="AB133" s="48">
        <v>0</v>
      </c>
      <c r="AC133" s="48">
        <v>11.2987</v>
      </c>
      <c r="AD133" s="48">
        <v>0</v>
      </c>
      <c r="AE133" s="48">
        <v>10.1005</v>
      </c>
      <c r="AF133" s="48">
        <v>12.301</v>
      </c>
      <c r="AG133" s="48">
        <v>0</v>
      </c>
      <c r="AH133" s="48">
        <v>0</v>
      </c>
      <c r="AI133" s="48" t="s">
        <v>270</v>
      </c>
      <c r="AJ133" s="48" t="s">
        <v>270</v>
      </c>
      <c r="AK133" s="48" t="s">
        <v>270</v>
      </c>
      <c r="AL133" s="48" t="s">
        <v>270</v>
      </c>
      <c r="AM133" s="48">
        <v>23.125800000000002</v>
      </c>
    </row>
    <row r="134" spans="1:39" hidden="1" outlineLevel="1">
      <c r="A134" s="8">
        <v>44287</v>
      </c>
      <c r="B134" s="48">
        <v>35.803100000000001</v>
      </c>
      <c r="C134" s="48">
        <v>37.740900000000003</v>
      </c>
      <c r="D134" s="48">
        <v>42.401600000000002</v>
      </c>
      <c r="E134" s="48">
        <v>37.280999999999999</v>
      </c>
      <c r="F134" s="48">
        <v>38.666600000000003</v>
      </c>
      <c r="G134" s="48">
        <v>32.745399999999997</v>
      </c>
      <c r="H134" s="48">
        <v>23.3642</v>
      </c>
      <c r="I134" s="48">
        <v>37.738999999999997</v>
      </c>
      <c r="J134" s="48">
        <v>42.3874</v>
      </c>
      <c r="K134" s="48">
        <v>37.280999999999999</v>
      </c>
      <c r="L134" s="48">
        <v>38.666600000000003</v>
      </c>
      <c r="M134" s="48">
        <v>32.745399999999997</v>
      </c>
      <c r="N134" s="48">
        <v>23.3642</v>
      </c>
      <c r="O134" s="48">
        <v>52.794400000000003</v>
      </c>
      <c r="P134" s="48">
        <v>52.794400000000003</v>
      </c>
      <c r="Q134" s="48" t="s">
        <v>270</v>
      </c>
      <c r="R134" s="48" t="s">
        <v>270</v>
      </c>
      <c r="S134" s="48" t="s">
        <v>270</v>
      </c>
      <c r="T134" s="48" t="s">
        <v>270</v>
      </c>
      <c r="U134" s="48">
        <v>12.022</v>
      </c>
      <c r="V134" s="48">
        <v>0</v>
      </c>
      <c r="W134" s="48">
        <v>12.022</v>
      </c>
      <c r="X134" s="48">
        <v>0</v>
      </c>
      <c r="Y134" s="48">
        <v>12.5007</v>
      </c>
      <c r="Z134" s="48">
        <v>11.9818</v>
      </c>
      <c r="AA134" s="48">
        <v>12.022</v>
      </c>
      <c r="AB134" s="48">
        <v>0</v>
      </c>
      <c r="AC134" s="48">
        <v>12.022</v>
      </c>
      <c r="AD134" s="48">
        <v>0</v>
      </c>
      <c r="AE134" s="48">
        <v>12.5007</v>
      </c>
      <c r="AF134" s="48">
        <v>11.9818</v>
      </c>
      <c r="AG134" s="48">
        <v>0</v>
      </c>
      <c r="AH134" s="48">
        <v>0</v>
      </c>
      <c r="AI134" s="48" t="s">
        <v>270</v>
      </c>
      <c r="AJ134" s="48" t="s">
        <v>270</v>
      </c>
      <c r="AK134" s="48" t="s">
        <v>270</v>
      </c>
      <c r="AL134" s="48" t="s">
        <v>270</v>
      </c>
      <c r="AM134" s="48">
        <v>20.402699999999999</v>
      </c>
    </row>
    <row r="135" spans="1:39" hidden="1" outlineLevel="1">
      <c r="A135" s="8">
        <v>44317</v>
      </c>
      <c r="B135" s="48">
        <v>36.421599999999998</v>
      </c>
      <c r="C135" s="48">
        <v>37.625</v>
      </c>
      <c r="D135" s="48">
        <v>42.304200000000002</v>
      </c>
      <c r="E135" s="48">
        <v>37.192500000000003</v>
      </c>
      <c r="F135" s="48">
        <v>38.514099999999999</v>
      </c>
      <c r="G135" s="48">
        <v>34.9861</v>
      </c>
      <c r="H135" s="48">
        <v>14.295199999999999</v>
      </c>
      <c r="I135" s="48">
        <v>37.620800000000003</v>
      </c>
      <c r="J135" s="48">
        <v>42.274000000000001</v>
      </c>
      <c r="K135" s="48">
        <v>37.192500000000003</v>
      </c>
      <c r="L135" s="48">
        <v>38.514099999999999</v>
      </c>
      <c r="M135" s="48">
        <v>34.9861</v>
      </c>
      <c r="N135" s="48">
        <v>14.295199999999999</v>
      </c>
      <c r="O135" s="48">
        <v>49.738300000000002</v>
      </c>
      <c r="P135" s="48">
        <v>49.738300000000002</v>
      </c>
      <c r="Q135" s="48" t="s">
        <v>270</v>
      </c>
      <c r="R135" s="48" t="s">
        <v>270</v>
      </c>
      <c r="S135" s="48" t="s">
        <v>270</v>
      </c>
      <c r="T135" s="48" t="s">
        <v>270</v>
      </c>
      <c r="U135" s="48">
        <v>11.8552</v>
      </c>
      <c r="V135" s="48">
        <v>0</v>
      </c>
      <c r="W135" s="48">
        <v>11.8552</v>
      </c>
      <c r="X135" s="48">
        <v>0</v>
      </c>
      <c r="Y135" s="48">
        <v>12.688000000000001</v>
      </c>
      <c r="Z135" s="48">
        <v>11.812900000000001</v>
      </c>
      <c r="AA135" s="48">
        <v>11.8552</v>
      </c>
      <c r="AB135" s="48">
        <v>0</v>
      </c>
      <c r="AC135" s="48">
        <v>11.8552</v>
      </c>
      <c r="AD135" s="48">
        <v>0</v>
      </c>
      <c r="AE135" s="48">
        <v>12.688000000000001</v>
      </c>
      <c r="AF135" s="48">
        <v>11.812900000000001</v>
      </c>
      <c r="AG135" s="48">
        <v>0</v>
      </c>
      <c r="AH135" s="48">
        <v>0</v>
      </c>
      <c r="AI135" s="48" t="s">
        <v>270</v>
      </c>
      <c r="AJ135" s="48" t="s">
        <v>270</v>
      </c>
      <c r="AK135" s="48" t="s">
        <v>270</v>
      </c>
      <c r="AL135" s="48" t="s">
        <v>270</v>
      </c>
      <c r="AM135" s="48">
        <v>22.408300000000001</v>
      </c>
    </row>
    <row r="136" spans="1:39" hidden="1" outlineLevel="1">
      <c r="A136" s="8">
        <v>44348</v>
      </c>
      <c r="B136" s="48">
        <v>36.194699999999997</v>
      </c>
      <c r="C136" s="48">
        <v>37.772399999999998</v>
      </c>
      <c r="D136" s="48">
        <v>41.060200000000002</v>
      </c>
      <c r="E136" s="48">
        <v>37.442500000000003</v>
      </c>
      <c r="F136" s="48">
        <v>38.087800000000001</v>
      </c>
      <c r="G136" s="48">
        <v>40.442599999999999</v>
      </c>
      <c r="H136" s="48">
        <v>14.793100000000001</v>
      </c>
      <c r="I136" s="48">
        <v>37.772300000000001</v>
      </c>
      <c r="J136" s="48">
        <v>41.059100000000001</v>
      </c>
      <c r="K136" s="48">
        <v>37.442500000000003</v>
      </c>
      <c r="L136" s="48">
        <v>38.087800000000001</v>
      </c>
      <c r="M136" s="48">
        <v>40.442599999999999</v>
      </c>
      <c r="N136" s="48">
        <v>14.793100000000001</v>
      </c>
      <c r="O136" s="48">
        <v>51.072899999999997</v>
      </c>
      <c r="P136" s="48">
        <v>51.072899999999997</v>
      </c>
      <c r="Q136" s="48" t="s">
        <v>270</v>
      </c>
      <c r="R136" s="48" t="s">
        <v>270</v>
      </c>
      <c r="S136" s="48" t="s">
        <v>270</v>
      </c>
      <c r="T136" s="48" t="s">
        <v>270</v>
      </c>
      <c r="U136" s="48">
        <v>14.888500000000001</v>
      </c>
      <c r="V136" s="48">
        <v>0</v>
      </c>
      <c r="W136" s="48">
        <v>14.888500000000001</v>
      </c>
      <c r="X136" s="48">
        <v>0</v>
      </c>
      <c r="Y136" s="48">
        <v>14.145099999999999</v>
      </c>
      <c r="Z136" s="48">
        <v>14.943300000000001</v>
      </c>
      <c r="AA136" s="48">
        <v>14.888500000000001</v>
      </c>
      <c r="AB136" s="48">
        <v>0</v>
      </c>
      <c r="AC136" s="48">
        <v>14.888500000000001</v>
      </c>
      <c r="AD136" s="48">
        <v>0</v>
      </c>
      <c r="AE136" s="48">
        <v>14.145099999999999</v>
      </c>
      <c r="AF136" s="48">
        <v>14.943300000000001</v>
      </c>
      <c r="AG136" s="48">
        <v>0</v>
      </c>
      <c r="AH136" s="48">
        <v>0</v>
      </c>
      <c r="AI136" s="48" t="s">
        <v>270</v>
      </c>
      <c r="AJ136" s="48" t="s">
        <v>270</v>
      </c>
      <c r="AK136" s="48" t="s">
        <v>270</v>
      </c>
      <c r="AL136" s="48" t="s">
        <v>270</v>
      </c>
      <c r="AM136" s="48">
        <v>23.469899999999999</v>
      </c>
    </row>
    <row r="137" spans="1:39" hidden="1" outlineLevel="1">
      <c r="A137" s="8">
        <v>44378</v>
      </c>
      <c r="B137" s="48">
        <v>35.992699999999999</v>
      </c>
      <c r="C137" s="48">
        <v>37.931600000000003</v>
      </c>
      <c r="D137" s="48">
        <v>41.476700000000001</v>
      </c>
      <c r="E137" s="48">
        <v>37.5486</v>
      </c>
      <c r="F137" s="48">
        <v>38.055799999999998</v>
      </c>
      <c r="G137" s="48">
        <v>36.894100000000002</v>
      </c>
      <c r="H137" s="48">
        <v>26.288699999999999</v>
      </c>
      <c r="I137" s="48">
        <v>37.923499999999997</v>
      </c>
      <c r="J137" s="48">
        <v>41.417499999999997</v>
      </c>
      <c r="K137" s="48">
        <v>37.5486</v>
      </c>
      <c r="L137" s="48">
        <v>38.055799999999998</v>
      </c>
      <c r="M137" s="48">
        <v>36.894100000000002</v>
      </c>
      <c r="N137" s="48">
        <v>26.288699999999999</v>
      </c>
      <c r="O137" s="48">
        <v>49.860799999999998</v>
      </c>
      <c r="P137" s="48">
        <v>49.860799999999998</v>
      </c>
      <c r="Q137" s="48" t="s">
        <v>270</v>
      </c>
      <c r="R137" s="48" t="s">
        <v>270</v>
      </c>
      <c r="S137" s="48" t="s">
        <v>270</v>
      </c>
      <c r="T137" s="48" t="s">
        <v>270</v>
      </c>
      <c r="U137" s="48">
        <v>11.9559</v>
      </c>
      <c r="V137" s="48">
        <v>0</v>
      </c>
      <c r="W137" s="48">
        <v>11.9559</v>
      </c>
      <c r="X137" s="48">
        <v>0</v>
      </c>
      <c r="Y137" s="48">
        <v>11.59</v>
      </c>
      <c r="Z137" s="48">
        <v>11.9564</v>
      </c>
      <c r="AA137" s="48">
        <v>11.9559</v>
      </c>
      <c r="AB137" s="48">
        <v>0</v>
      </c>
      <c r="AC137" s="48">
        <v>11.9559</v>
      </c>
      <c r="AD137" s="48">
        <v>0</v>
      </c>
      <c r="AE137" s="48">
        <v>11.59</v>
      </c>
      <c r="AF137" s="48">
        <v>11.9564</v>
      </c>
      <c r="AG137" s="48">
        <v>0</v>
      </c>
      <c r="AH137" s="48">
        <v>0</v>
      </c>
      <c r="AI137" s="48" t="s">
        <v>270</v>
      </c>
      <c r="AJ137" s="48" t="s">
        <v>270</v>
      </c>
      <c r="AK137" s="48" t="s">
        <v>270</v>
      </c>
      <c r="AL137" s="48" t="s">
        <v>270</v>
      </c>
      <c r="AM137" s="48">
        <v>20.1251</v>
      </c>
    </row>
    <row r="138" spans="1:39" hidden="1" outlineLevel="1">
      <c r="A138" s="8">
        <v>44409</v>
      </c>
      <c r="B138" s="48">
        <v>36.090000000000003</v>
      </c>
      <c r="C138" s="48">
        <v>37.436599999999999</v>
      </c>
      <c r="D138" s="48">
        <v>41.0351</v>
      </c>
      <c r="E138" s="48">
        <v>37.044800000000002</v>
      </c>
      <c r="F138" s="48">
        <v>37.987299999999998</v>
      </c>
      <c r="G138" s="48">
        <v>35.220399999999998</v>
      </c>
      <c r="H138" s="48">
        <v>17.933199999999999</v>
      </c>
      <c r="I138" s="48">
        <v>37.433700000000002</v>
      </c>
      <c r="J138" s="48">
        <v>41.0152</v>
      </c>
      <c r="K138" s="48">
        <v>37.044800000000002</v>
      </c>
      <c r="L138" s="48">
        <v>37.987299999999998</v>
      </c>
      <c r="M138" s="48">
        <v>35.220399999999998</v>
      </c>
      <c r="N138" s="48">
        <v>17.933199999999999</v>
      </c>
      <c r="O138" s="48">
        <v>48.814700000000002</v>
      </c>
      <c r="P138" s="48">
        <v>48.814700000000002</v>
      </c>
      <c r="Q138" s="48" t="s">
        <v>270</v>
      </c>
      <c r="R138" s="48" t="s">
        <v>270</v>
      </c>
      <c r="S138" s="48" t="s">
        <v>270</v>
      </c>
      <c r="T138" s="48" t="s">
        <v>270</v>
      </c>
      <c r="U138" s="48">
        <v>12.395799999999999</v>
      </c>
      <c r="V138" s="48">
        <v>0</v>
      </c>
      <c r="W138" s="48">
        <v>12.395799999999999</v>
      </c>
      <c r="X138" s="48">
        <v>0</v>
      </c>
      <c r="Y138" s="48">
        <v>21.0899</v>
      </c>
      <c r="Z138" s="48">
        <v>12.394600000000001</v>
      </c>
      <c r="AA138" s="48">
        <v>12.395799999999999</v>
      </c>
      <c r="AB138" s="48">
        <v>0</v>
      </c>
      <c r="AC138" s="48">
        <v>12.395799999999999</v>
      </c>
      <c r="AD138" s="48">
        <v>0</v>
      </c>
      <c r="AE138" s="48">
        <v>21.0899</v>
      </c>
      <c r="AF138" s="48">
        <v>12.394600000000001</v>
      </c>
      <c r="AG138" s="48">
        <v>0</v>
      </c>
      <c r="AH138" s="48">
        <v>0</v>
      </c>
      <c r="AI138" s="48" t="s">
        <v>270</v>
      </c>
      <c r="AJ138" s="48" t="s">
        <v>270</v>
      </c>
      <c r="AK138" s="48" t="s">
        <v>270</v>
      </c>
      <c r="AL138" s="48" t="s">
        <v>270</v>
      </c>
      <c r="AM138" s="48">
        <v>22.491800000000001</v>
      </c>
    </row>
    <row r="139" spans="1:39" hidden="1" outlineLevel="1">
      <c r="A139" s="8">
        <v>44440</v>
      </c>
      <c r="B139" s="48">
        <v>35.9863</v>
      </c>
      <c r="C139" s="48">
        <v>37.2425</v>
      </c>
      <c r="D139" s="48">
        <v>41.756900000000002</v>
      </c>
      <c r="E139" s="48">
        <v>36.778799999999997</v>
      </c>
      <c r="F139" s="48">
        <v>38.0139</v>
      </c>
      <c r="G139" s="48">
        <v>35.321300000000001</v>
      </c>
      <c r="H139" s="48">
        <v>16.707899999999999</v>
      </c>
      <c r="I139" s="48">
        <v>37.240299999999998</v>
      </c>
      <c r="J139" s="48">
        <v>41.741599999999998</v>
      </c>
      <c r="K139" s="48">
        <v>36.778799999999997</v>
      </c>
      <c r="L139" s="48">
        <v>38.0139</v>
      </c>
      <c r="M139" s="48">
        <v>35.321300000000001</v>
      </c>
      <c r="N139" s="48">
        <v>16.707899999999999</v>
      </c>
      <c r="O139" s="48">
        <v>50.406700000000001</v>
      </c>
      <c r="P139" s="48">
        <v>50.406700000000001</v>
      </c>
      <c r="Q139" s="48" t="s">
        <v>270</v>
      </c>
      <c r="R139" s="48" t="s">
        <v>270</v>
      </c>
      <c r="S139" s="48" t="s">
        <v>270</v>
      </c>
      <c r="T139" s="48" t="s">
        <v>270</v>
      </c>
      <c r="U139" s="48">
        <v>12.092599999999999</v>
      </c>
      <c r="V139" s="48">
        <v>0</v>
      </c>
      <c r="W139" s="48">
        <v>12.092599999999999</v>
      </c>
      <c r="X139" s="48">
        <v>0</v>
      </c>
      <c r="Y139" s="48">
        <v>13.188499999999999</v>
      </c>
      <c r="Z139" s="48">
        <v>11.8058</v>
      </c>
      <c r="AA139" s="48">
        <v>12.092599999999999</v>
      </c>
      <c r="AB139" s="48">
        <v>0</v>
      </c>
      <c r="AC139" s="48">
        <v>12.092599999999999</v>
      </c>
      <c r="AD139" s="48">
        <v>0</v>
      </c>
      <c r="AE139" s="48">
        <v>13.188499999999999</v>
      </c>
      <c r="AF139" s="48">
        <v>11.8058</v>
      </c>
      <c r="AG139" s="48">
        <v>0</v>
      </c>
      <c r="AH139" s="48">
        <v>0</v>
      </c>
      <c r="AI139" s="48" t="s">
        <v>270</v>
      </c>
      <c r="AJ139" s="48" t="s">
        <v>270</v>
      </c>
      <c r="AK139" s="48" t="s">
        <v>270</v>
      </c>
      <c r="AL139" s="48" t="s">
        <v>270</v>
      </c>
      <c r="AM139" s="48">
        <v>22.640899999999998</v>
      </c>
    </row>
    <row r="140" spans="1:39" hidden="1" outlineLevel="1">
      <c r="A140" s="8">
        <v>44470</v>
      </c>
      <c r="B140" s="48">
        <v>35.201599999999999</v>
      </c>
      <c r="C140" s="48">
        <v>37.234000000000002</v>
      </c>
      <c r="D140" s="48">
        <v>41.562899999999999</v>
      </c>
      <c r="E140" s="48">
        <v>36.789900000000003</v>
      </c>
      <c r="F140" s="48">
        <v>37.7742</v>
      </c>
      <c r="G140" s="48">
        <v>36.400500000000001</v>
      </c>
      <c r="H140" s="48">
        <v>17.279900000000001</v>
      </c>
      <c r="I140" s="48">
        <v>37.233400000000003</v>
      </c>
      <c r="J140" s="48">
        <v>41.558700000000002</v>
      </c>
      <c r="K140" s="48">
        <v>36.789900000000003</v>
      </c>
      <c r="L140" s="48">
        <v>37.7742</v>
      </c>
      <c r="M140" s="48">
        <v>36.400500000000001</v>
      </c>
      <c r="N140" s="48">
        <v>17.279900000000001</v>
      </c>
      <c r="O140" s="48">
        <v>49.561799999999998</v>
      </c>
      <c r="P140" s="48">
        <v>49.561799999999998</v>
      </c>
      <c r="Q140" s="48" t="s">
        <v>270</v>
      </c>
      <c r="R140" s="48" t="s">
        <v>270</v>
      </c>
      <c r="S140" s="48" t="s">
        <v>270</v>
      </c>
      <c r="T140" s="48" t="s">
        <v>270</v>
      </c>
      <c r="U140" s="48">
        <v>12.2029</v>
      </c>
      <c r="V140" s="48">
        <v>0</v>
      </c>
      <c r="W140" s="48">
        <v>12.2029</v>
      </c>
      <c r="X140" s="48">
        <v>0</v>
      </c>
      <c r="Y140" s="48">
        <v>12.7593</v>
      </c>
      <c r="Z140" s="48">
        <v>11.795</v>
      </c>
      <c r="AA140" s="48">
        <v>12.2029</v>
      </c>
      <c r="AB140" s="48">
        <v>0</v>
      </c>
      <c r="AC140" s="48">
        <v>12.2029</v>
      </c>
      <c r="AD140" s="48">
        <v>0</v>
      </c>
      <c r="AE140" s="48">
        <v>12.7593</v>
      </c>
      <c r="AF140" s="48">
        <v>11.795</v>
      </c>
      <c r="AG140" s="48">
        <v>0</v>
      </c>
      <c r="AH140" s="48">
        <v>0</v>
      </c>
      <c r="AI140" s="48" t="s">
        <v>270</v>
      </c>
      <c r="AJ140" s="48" t="s">
        <v>270</v>
      </c>
      <c r="AK140" s="48" t="s">
        <v>270</v>
      </c>
      <c r="AL140" s="48" t="s">
        <v>270</v>
      </c>
      <c r="AM140" s="48">
        <v>20.069500000000001</v>
      </c>
    </row>
    <row r="141" spans="1:39" hidden="1" outlineLevel="1">
      <c r="A141" s="8">
        <v>44501</v>
      </c>
      <c r="B141" s="48">
        <v>34.157600000000002</v>
      </c>
      <c r="C141" s="48">
        <v>35.440399999999997</v>
      </c>
      <c r="D141" s="48">
        <v>42.108600000000003</v>
      </c>
      <c r="E141" s="48">
        <v>34.818199999999997</v>
      </c>
      <c r="F141" s="48">
        <v>35.400399999999998</v>
      </c>
      <c r="G141" s="48">
        <v>35.541600000000003</v>
      </c>
      <c r="H141" s="48">
        <v>22.158899999999999</v>
      </c>
      <c r="I141" s="48">
        <v>35.439</v>
      </c>
      <c r="J141" s="48">
        <v>42.101700000000001</v>
      </c>
      <c r="K141" s="48">
        <v>34.818199999999997</v>
      </c>
      <c r="L141" s="48">
        <v>35.400399999999998</v>
      </c>
      <c r="M141" s="48">
        <v>35.541600000000003</v>
      </c>
      <c r="N141" s="48">
        <v>22.158899999999999</v>
      </c>
      <c r="O141" s="48">
        <v>46.859499999999997</v>
      </c>
      <c r="P141" s="48">
        <v>46.859499999999997</v>
      </c>
      <c r="Q141" s="48" t="s">
        <v>270</v>
      </c>
      <c r="R141" s="48" t="s">
        <v>270</v>
      </c>
      <c r="S141" s="48" t="s">
        <v>270</v>
      </c>
      <c r="T141" s="48" t="s">
        <v>270</v>
      </c>
      <c r="U141" s="48">
        <v>11.919499999999999</v>
      </c>
      <c r="V141" s="48">
        <v>0</v>
      </c>
      <c r="W141" s="48">
        <v>11.919499999999999</v>
      </c>
      <c r="X141" s="48">
        <v>0</v>
      </c>
      <c r="Y141" s="48">
        <v>12.333</v>
      </c>
      <c r="Z141" s="48">
        <v>11.9064</v>
      </c>
      <c r="AA141" s="48">
        <v>11.919499999999999</v>
      </c>
      <c r="AB141" s="48">
        <v>0</v>
      </c>
      <c r="AC141" s="48">
        <v>11.919499999999999</v>
      </c>
      <c r="AD141" s="48">
        <v>0</v>
      </c>
      <c r="AE141" s="48">
        <v>12.333</v>
      </c>
      <c r="AF141" s="48">
        <v>11.9064</v>
      </c>
      <c r="AG141" s="48">
        <v>0</v>
      </c>
      <c r="AH141" s="48">
        <v>0</v>
      </c>
      <c r="AI141" s="48" t="s">
        <v>270</v>
      </c>
      <c r="AJ141" s="48" t="s">
        <v>270</v>
      </c>
      <c r="AK141" s="48" t="s">
        <v>270</v>
      </c>
      <c r="AL141" s="48" t="s">
        <v>270</v>
      </c>
      <c r="AM141" s="48">
        <v>21.848800000000001</v>
      </c>
    </row>
    <row r="142" spans="1:39" hidden="1" outlineLevel="1">
      <c r="A142" s="8">
        <v>44531</v>
      </c>
      <c r="B142" s="48">
        <v>33.078000000000003</v>
      </c>
      <c r="C142" s="48">
        <v>34.5107</v>
      </c>
      <c r="D142" s="48">
        <v>42.135199999999998</v>
      </c>
      <c r="E142" s="48">
        <v>33.780900000000003</v>
      </c>
      <c r="F142" s="48">
        <v>33.936500000000002</v>
      </c>
      <c r="G142" s="48">
        <v>35.292200000000001</v>
      </c>
      <c r="H142" s="48">
        <v>21.432700000000001</v>
      </c>
      <c r="I142" s="48">
        <v>34.508899999999997</v>
      </c>
      <c r="J142" s="48">
        <v>42.125100000000003</v>
      </c>
      <c r="K142" s="48">
        <v>33.780900000000003</v>
      </c>
      <c r="L142" s="48">
        <v>33.936500000000002</v>
      </c>
      <c r="M142" s="48">
        <v>35.292200000000001</v>
      </c>
      <c r="N142" s="48">
        <v>21.432700000000001</v>
      </c>
      <c r="O142" s="48">
        <v>49.378999999999998</v>
      </c>
      <c r="P142" s="48">
        <v>49.378999999999998</v>
      </c>
      <c r="Q142" s="48" t="s">
        <v>270</v>
      </c>
      <c r="R142" s="48" t="s">
        <v>270</v>
      </c>
      <c r="S142" s="48" t="s">
        <v>270</v>
      </c>
      <c r="T142" s="48" t="s">
        <v>270</v>
      </c>
      <c r="U142" s="48">
        <v>13.212999999999999</v>
      </c>
      <c r="V142" s="48">
        <v>0</v>
      </c>
      <c r="W142" s="48">
        <v>13.212999999999999</v>
      </c>
      <c r="X142" s="48">
        <v>0</v>
      </c>
      <c r="Y142" s="48">
        <v>21.087800000000001</v>
      </c>
      <c r="Z142" s="48">
        <v>13.209899999999999</v>
      </c>
      <c r="AA142" s="48">
        <v>13.212999999999999</v>
      </c>
      <c r="AB142" s="48">
        <v>0</v>
      </c>
      <c r="AC142" s="48">
        <v>13.212999999999999</v>
      </c>
      <c r="AD142" s="48">
        <v>0</v>
      </c>
      <c r="AE142" s="48">
        <v>21.087800000000001</v>
      </c>
      <c r="AF142" s="48">
        <v>13.209899999999999</v>
      </c>
      <c r="AG142" s="48">
        <v>0</v>
      </c>
      <c r="AH142" s="48">
        <v>0</v>
      </c>
      <c r="AI142" s="48" t="s">
        <v>270</v>
      </c>
      <c r="AJ142" s="48" t="s">
        <v>270</v>
      </c>
      <c r="AK142" s="48" t="s">
        <v>270</v>
      </c>
      <c r="AL142" s="48" t="s">
        <v>270</v>
      </c>
      <c r="AM142" s="48">
        <v>20.884</v>
      </c>
    </row>
    <row r="143" spans="1:39" hidden="1" outlineLevel="1">
      <c r="A143" s="8">
        <v>44562</v>
      </c>
      <c r="B143" s="48">
        <v>34.242199999999997</v>
      </c>
      <c r="C143" s="48">
        <v>35.452399999999997</v>
      </c>
      <c r="D143" s="48">
        <v>41.9589</v>
      </c>
      <c r="E143" s="48">
        <v>34.864600000000003</v>
      </c>
      <c r="F143" s="48">
        <v>34.618699999999997</v>
      </c>
      <c r="G143" s="48">
        <v>39.333799999999997</v>
      </c>
      <c r="H143" s="48">
        <v>23.2605</v>
      </c>
      <c r="I143" s="48">
        <v>35.451599999999999</v>
      </c>
      <c r="J143" s="48">
        <v>41.957099999999997</v>
      </c>
      <c r="K143" s="48">
        <v>34.864600000000003</v>
      </c>
      <c r="L143" s="48">
        <v>34.618699999999997</v>
      </c>
      <c r="M143" s="48">
        <v>39.333799999999997</v>
      </c>
      <c r="N143" s="48">
        <v>23.2605</v>
      </c>
      <c r="O143" s="48">
        <v>43.578400000000002</v>
      </c>
      <c r="P143" s="48">
        <v>43.578400000000002</v>
      </c>
      <c r="Q143" s="48" t="s">
        <v>270</v>
      </c>
      <c r="R143" s="48" t="s">
        <v>270</v>
      </c>
      <c r="S143" s="48" t="s">
        <v>270</v>
      </c>
      <c r="T143" s="48" t="s">
        <v>270</v>
      </c>
      <c r="U143" s="48">
        <v>11.318300000000001</v>
      </c>
      <c r="V143" s="48">
        <v>0</v>
      </c>
      <c r="W143" s="48">
        <v>11.318300000000001</v>
      </c>
      <c r="X143" s="48">
        <v>0</v>
      </c>
      <c r="Y143" s="48">
        <v>12.273400000000001</v>
      </c>
      <c r="Z143" s="48">
        <v>11.2478</v>
      </c>
      <c r="AA143" s="48">
        <v>11.318300000000001</v>
      </c>
      <c r="AB143" s="48">
        <v>0</v>
      </c>
      <c r="AC143" s="48">
        <v>11.318300000000001</v>
      </c>
      <c r="AD143" s="48">
        <v>0</v>
      </c>
      <c r="AE143" s="48">
        <v>12.273400000000001</v>
      </c>
      <c r="AF143" s="48">
        <v>11.2478</v>
      </c>
      <c r="AG143" s="48">
        <v>0</v>
      </c>
      <c r="AH143" s="48">
        <v>0</v>
      </c>
      <c r="AI143" s="48" t="s">
        <v>270</v>
      </c>
      <c r="AJ143" s="48" t="s">
        <v>270</v>
      </c>
      <c r="AK143" s="48" t="s">
        <v>270</v>
      </c>
      <c r="AL143" s="48" t="s">
        <v>270</v>
      </c>
      <c r="AM143" s="48">
        <v>20.739799999999999</v>
      </c>
    </row>
    <row r="144" spans="1:39" hidden="1" outlineLevel="1">
      <c r="A144" s="8">
        <v>44593</v>
      </c>
      <c r="B144" s="48">
        <v>34.505299999999998</v>
      </c>
      <c r="C144" s="48">
        <v>35.5886</v>
      </c>
      <c r="D144" s="48">
        <v>42.070799999999998</v>
      </c>
      <c r="E144" s="48">
        <v>34.928199999999997</v>
      </c>
      <c r="F144" s="48">
        <v>35.268099999999997</v>
      </c>
      <c r="G144" s="48">
        <v>36.371200000000002</v>
      </c>
      <c r="H144" s="48">
        <v>16.97</v>
      </c>
      <c r="I144" s="48">
        <v>35.588200000000001</v>
      </c>
      <c r="J144" s="48">
        <v>42.068399999999997</v>
      </c>
      <c r="K144" s="48">
        <v>34.928199999999997</v>
      </c>
      <c r="L144" s="48">
        <v>35.268099999999997</v>
      </c>
      <c r="M144" s="48">
        <v>36.371200000000002</v>
      </c>
      <c r="N144" s="48">
        <v>16.97</v>
      </c>
      <c r="O144" s="48">
        <v>48.7697</v>
      </c>
      <c r="P144" s="48">
        <v>48.7697</v>
      </c>
      <c r="Q144" s="48" t="s">
        <v>270</v>
      </c>
      <c r="R144" s="48" t="s">
        <v>270</v>
      </c>
      <c r="S144" s="48" t="s">
        <v>270</v>
      </c>
      <c r="T144" s="48" t="s">
        <v>270</v>
      </c>
      <c r="U144" s="48">
        <v>12.1379</v>
      </c>
      <c r="V144" s="48">
        <v>0</v>
      </c>
      <c r="W144" s="48">
        <v>12.1379</v>
      </c>
      <c r="X144" s="48">
        <v>0</v>
      </c>
      <c r="Y144" s="48">
        <v>14.32</v>
      </c>
      <c r="Z144" s="48">
        <v>12.136799999999999</v>
      </c>
      <c r="AA144" s="48">
        <v>12.1379</v>
      </c>
      <c r="AB144" s="48">
        <v>0</v>
      </c>
      <c r="AC144" s="48">
        <v>12.1379</v>
      </c>
      <c r="AD144" s="48">
        <v>0</v>
      </c>
      <c r="AE144" s="48">
        <v>14.32</v>
      </c>
      <c r="AF144" s="48">
        <v>12.136799999999999</v>
      </c>
      <c r="AG144" s="48">
        <v>0</v>
      </c>
      <c r="AH144" s="48">
        <v>0</v>
      </c>
      <c r="AI144" s="48" t="s">
        <v>270</v>
      </c>
      <c r="AJ144" s="48" t="s">
        <v>270</v>
      </c>
      <c r="AK144" s="48" t="s">
        <v>270</v>
      </c>
      <c r="AL144" s="48" t="s">
        <v>270</v>
      </c>
      <c r="AM144" s="48">
        <v>21.7134</v>
      </c>
    </row>
    <row r="145" spans="1:39" hidden="1" outlineLevel="1">
      <c r="A145" s="8">
        <v>44621</v>
      </c>
      <c r="B145" s="48">
        <v>15.942500000000001</v>
      </c>
      <c r="C145" s="48">
        <v>16.401700000000002</v>
      </c>
      <c r="D145" s="48">
        <v>33.076500000000003</v>
      </c>
      <c r="E145" s="48">
        <v>15.4617</v>
      </c>
      <c r="F145" s="48">
        <v>17.742100000000001</v>
      </c>
      <c r="G145" s="48">
        <v>7.9859999999999998</v>
      </c>
      <c r="H145" s="48">
        <v>0.43269999999999997</v>
      </c>
      <c r="I145" s="48">
        <v>16.409600000000001</v>
      </c>
      <c r="J145" s="48">
        <v>33.076500000000003</v>
      </c>
      <c r="K145" s="48">
        <v>15.4697</v>
      </c>
      <c r="L145" s="48">
        <v>17.742100000000001</v>
      </c>
      <c r="M145" s="48">
        <v>7.9859999999999998</v>
      </c>
      <c r="N145" s="48">
        <v>0.43709999999999999</v>
      </c>
      <c r="O145" s="48">
        <v>0.4572</v>
      </c>
      <c r="P145" s="48">
        <v>33.086500000000001</v>
      </c>
      <c r="Q145" s="48">
        <v>0</v>
      </c>
      <c r="R145" s="48" t="s">
        <v>270</v>
      </c>
      <c r="S145" s="48" t="s">
        <v>270</v>
      </c>
      <c r="T145" s="48">
        <v>0</v>
      </c>
      <c r="U145" s="48">
        <v>6.7000000000000002E-3</v>
      </c>
      <c r="V145" s="48">
        <v>0</v>
      </c>
      <c r="W145" s="48">
        <v>6.7000000000000002E-3</v>
      </c>
      <c r="X145" s="48">
        <v>0</v>
      </c>
      <c r="Y145" s="48">
        <v>0</v>
      </c>
      <c r="Z145" s="48">
        <v>8.2000000000000007E-3</v>
      </c>
      <c r="AA145" s="48">
        <v>7.4000000000000003E-3</v>
      </c>
      <c r="AB145" s="48">
        <v>0</v>
      </c>
      <c r="AC145" s="48">
        <v>7.4000000000000003E-3</v>
      </c>
      <c r="AD145" s="48">
        <v>0</v>
      </c>
      <c r="AE145" s="48">
        <v>0</v>
      </c>
      <c r="AF145" s="48">
        <v>9.4000000000000004E-3</v>
      </c>
      <c r="AG145" s="48">
        <v>0</v>
      </c>
      <c r="AH145" s="48">
        <v>0</v>
      </c>
      <c r="AI145" s="48">
        <v>0</v>
      </c>
      <c r="AJ145" s="48" t="s">
        <v>270</v>
      </c>
      <c r="AK145" s="48" t="s">
        <v>270</v>
      </c>
      <c r="AL145" s="48">
        <v>0</v>
      </c>
      <c r="AM145" s="48">
        <v>21.7485</v>
      </c>
    </row>
    <row r="146" spans="1:39" hidden="1" outlineLevel="1">
      <c r="A146" s="8">
        <v>44652</v>
      </c>
      <c r="B146" s="48">
        <v>21.724599999999999</v>
      </c>
      <c r="C146" s="48">
        <v>22.008600000000001</v>
      </c>
      <c r="D146" s="48">
        <v>33.565899999999999</v>
      </c>
      <c r="E146" s="48">
        <v>20.973700000000001</v>
      </c>
      <c r="F146" s="48">
        <v>20.225000000000001</v>
      </c>
      <c r="G146" s="48">
        <v>37.119599999999998</v>
      </c>
      <c r="H146" s="48">
        <v>8.3732000000000006</v>
      </c>
      <c r="I146" s="48">
        <v>21.992599999999999</v>
      </c>
      <c r="J146" s="48">
        <v>33.5261</v>
      </c>
      <c r="K146" s="48">
        <v>20.973700000000001</v>
      </c>
      <c r="L146" s="48">
        <v>20.225000000000001</v>
      </c>
      <c r="M146" s="48">
        <v>37.119599999999998</v>
      </c>
      <c r="N146" s="48">
        <v>8.3732000000000006</v>
      </c>
      <c r="O146" s="48">
        <v>36.508499999999998</v>
      </c>
      <c r="P146" s="48">
        <v>36.508499999999998</v>
      </c>
      <c r="Q146" s="48" t="s">
        <v>270</v>
      </c>
      <c r="R146" s="48" t="s">
        <v>270</v>
      </c>
      <c r="S146" s="48" t="s">
        <v>270</v>
      </c>
      <c r="T146" s="48" t="s">
        <v>270</v>
      </c>
      <c r="U146" s="48">
        <v>14.203099999999999</v>
      </c>
      <c r="V146" s="48">
        <v>0</v>
      </c>
      <c r="W146" s="48">
        <v>14.203099999999999</v>
      </c>
      <c r="X146" s="48">
        <v>0</v>
      </c>
      <c r="Y146" s="48">
        <v>0</v>
      </c>
      <c r="Z146" s="48">
        <v>14.203099999999999</v>
      </c>
      <c r="AA146" s="48">
        <v>14.203099999999999</v>
      </c>
      <c r="AB146" s="48">
        <v>0</v>
      </c>
      <c r="AC146" s="48">
        <v>14.203099999999999</v>
      </c>
      <c r="AD146" s="48">
        <v>0</v>
      </c>
      <c r="AE146" s="48">
        <v>0</v>
      </c>
      <c r="AF146" s="48">
        <v>14.203099999999999</v>
      </c>
      <c r="AG146" s="48">
        <v>0</v>
      </c>
      <c r="AH146" s="48">
        <v>0</v>
      </c>
      <c r="AI146" s="48" t="s">
        <v>270</v>
      </c>
      <c r="AJ146" s="48" t="s">
        <v>270</v>
      </c>
      <c r="AK146" s="48" t="s">
        <v>270</v>
      </c>
      <c r="AL146" s="48" t="s">
        <v>270</v>
      </c>
      <c r="AM146" s="48">
        <v>18.001899999999999</v>
      </c>
    </row>
    <row r="147" spans="1:39" hidden="1" outlineLevel="1">
      <c r="A147" s="8">
        <v>44682</v>
      </c>
      <c r="B147" s="48">
        <v>20.0913</v>
      </c>
      <c r="C147" s="48">
        <v>20.4344</v>
      </c>
      <c r="D147" s="48">
        <v>35.451000000000001</v>
      </c>
      <c r="E147" s="48">
        <v>19.225200000000001</v>
      </c>
      <c r="F147" s="48">
        <v>19.651499999999999</v>
      </c>
      <c r="G147" s="48">
        <v>20.555700000000002</v>
      </c>
      <c r="H147" s="48">
        <v>9.3122000000000007</v>
      </c>
      <c r="I147" s="48">
        <v>20.4343</v>
      </c>
      <c r="J147" s="48">
        <v>35.445399999999999</v>
      </c>
      <c r="K147" s="48">
        <v>19.228200000000001</v>
      </c>
      <c r="L147" s="48">
        <v>19.651499999999999</v>
      </c>
      <c r="M147" s="48">
        <v>20.555700000000002</v>
      </c>
      <c r="N147" s="48">
        <v>9.2708999999999993</v>
      </c>
      <c r="O147" s="48">
        <v>20.509899999999998</v>
      </c>
      <c r="P147" s="48">
        <v>37.517899999999997</v>
      </c>
      <c r="Q147" s="48">
        <v>13.283200000000001</v>
      </c>
      <c r="R147" s="48" t="s">
        <v>270</v>
      </c>
      <c r="S147" s="48" t="s">
        <v>270</v>
      </c>
      <c r="T147" s="48">
        <v>13.283200000000001</v>
      </c>
      <c r="U147" s="48">
        <v>12.584</v>
      </c>
      <c r="V147" s="48">
        <v>0</v>
      </c>
      <c r="W147" s="48">
        <v>12.584</v>
      </c>
      <c r="X147" s="48">
        <v>0</v>
      </c>
      <c r="Y147" s="48">
        <v>11.2774</v>
      </c>
      <c r="Z147" s="48">
        <v>12.891999999999999</v>
      </c>
      <c r="AA147" s="48">
        <v>12.3652</v>
      </c>
      <c r="AB147" s="48">
        <v>0</v>
      </c>
      <c r="AC147" s="48">
        <v>12.3652</v>
      </c>
      <c r="AD147" s="48">
        <v>0</v>
      </c>
      <c r="AE147" s="48">
        <v>11.2774</v>
      </c>
      <c r="AF147" s="48">
        <v>12.658300000000001</v>
      </c>
      <c r="AG147" s="48">
        <v>14.526</v>
      </c>
      <c r="AH147" s="48">
        <v>0</v>
      </c>
      <c r="AI147" s="48">
        <v>14.526</v>
      </c>
      <c r="AJ147" s="48" t="s">
        <v>270</v>
      </c>
      <c r="AK147" s="48" t="s">
        <v>270</v>
      </c>
      <c r="AL147" s="48">
        <v>14.526</v>
      </c>
      <c r="AM147" s="48">
        <v>18.455500000000001</v>
      </c>
    </row>
    <row r="148" spans="1:39" hidden="1" outlineLevel="1">
      <c r="A148" s="8">
        <v>44713</v>
      </c>
      <c r="B148" s="48">
        <v>21.283000000000001</v>
      </c>
      <c r="C148" s="48">
        <v>21.6068</v>
      </c>
      <c r="D148" s="48">
        <v>38.491599999999998</v>
      </c>
      <c r="E148" s="48">
        <v>20.425000000000001</v>
      </c>
      <c r="F148" s="48">
        <v>19.734500000000001</v>
      </c>
      <c r="G148" s="48">
        <v>27.783300000000001</v>
      </c>
      <c r="H148" s="48">
        <v>9.9004999999999992</v>
      </c>
      <c r="I148" s="48">
        <v>21.605599999999999</v>
      </c>
      <c r="J148" s="48">
        <v>38.488300000000002</v>
      </c>
      <c r="K148" s="48">
        <v>20.425000000000001</v>
      </c>
      <c r="L148" s="48">
        <v>19.7346</v>
      </c>
      <c r="M148" s="48">
        <v>27.783300000000001</v>
      </c>
      <c r="N148" s="48">
        <v>9.9004999999999992</v>
      </c>
      <c r="O148" s="48">
        <v>42.471899999999998</v>
      </c>
      <c r="P148" s="48">
        <v>42.5623</v>
      </c>
      <c r="Q148" s="48">
        <v>0</v>
      </c>
      <c r="R148" s="48">
        <v>0</v>
      </c>
      <c r="S148" s="48" t="s">
        <v>270</v>
      </c>
      <c r="T148" s="48" t="s">
        <v>270</v>
      </c>
      <c r="U148" s="48">
        <v>7.8747999999999996</v>
      </c>
      <c r="V148" s="48">
        <v>0</v>
      </c>
      <c r="W148" s="48">
        <v>7.8747999999999996</v>
      </c>
      <c r="X148" s="48">
        <v>0</v>
      </c>
      <c r="Y148" s="48">
        <v>0</v>
      </c>
      <c r="Z148" s="48">
        <v>7.8747999999999996</v>
      </c>
      <c r="AA148" s="48">
        <v>7.8747999999999996</v>
      </c>
      <c r="AB148" s="48">
        <v>0</v>
      </c>
      <c r="AC148" s="48">
        <v>7.8747999999999996</v>
      </c>
      <c r="AD148" s="48">
        <v>0</v>
      </c>
      <c r="AE148" s="48">
        <v>0</v>
      </c>
      <c r="AF148" s="48">
        <v>7.8747999999999996</v>
      </c>
      <c r="AG148" s="48">
        <v>0</v>
      </c>
      <c r="AH148" s="48">
        <v>0</v>
      </c>
      <c r="AI148" s="48">
        <v>0</v>
      </c>
      <c r="AJ148" s="48">
        <v>0</v>
      </c>
      <c r="AK148" s="48" t="s">
        <v>270</v>
      </c>
      <c r="AL148" s="48" t="s">
        <v>270</v>
      </c>
      <c r="AM148" s="48">
        <v>16.196000000000002</v>
      </c>
    </row>
    <row r="149" spans="1:39" hidden="1" outlineLevel="1">
      <c r="A149" s="8">
        <v>44743</v>
      </c>
      <c r="B149" s="48">
        <v>22.105399999999999</v>
      </c>
      <c r="C149" s="48">
        <v>22.596399999999999</v>
      </c>
      <c r="D149" s="48">
        <v>39.092599999999997</v>
      </c>
      <c r="E149" s="48">
        <v>21.132100000000001</v>
      </c>
      <c r="F149" s="48">
        <v>20.117899999999999</v>
      </c>
      <c r="G149" s="48">
        <v>36.537599999999998</v>
      </c>
      <c r="H149" s="48">
        <v>16.423400000000001</v>
      </c>
      <c r="I149" s="48">
        <v>22.594899999999999</v>
      </c>
      <c r="J149" s="48">
        <v>39.092199999999998</v>
      </c>
      <c r="K149" s="48">
        <v>21.132100000000001</v>
      </c>
      <c r="L149" s="48">
        <v>20.117899999999999</v>
      </c>
      <c r="M149" s="48">
        <v>36.537599999999998</v>
      </c>
      <c r="N149" s="48">
        <v>16.423400000000001</v>
      </c>
      <c r="O149" s="48">
        <v>39.558799999999998</v>
      </c>
      <c r="P149" s="48">
        <v>39.558799999999998</v>
      </c>
      <c r="Q149" s="48" t="s">
        <v>270</v>
      </c>
      <c r="R149" s="48" t="s">
        <v>270</v>
      </c>
      <c r="S149" s="48" t="s">
        <v>270</v>
      </c>
      <c r="T149" s="48" t="s">
        <v>270</v>
      </c>
      <c r="U149" s="48">
        <v>11.326000000000001</v>
      </c>
      <c r="V149" s="48">
        <v>0</v>
      </c>
      <c r="W149" s="48">
        <v>11.326000000000001</v>
      </c>
      <c r="X149" s="48">
        <v>0</v>
      </c>
      <c r="Y149" s="48">
        <v>11.59</v>
      </c>
      <c r="Z149" s="48">
        <v>11.3253</v>
      </c>
      <c r="AA149" s="48">
        <v>11.326000000000001</v>
      </c>
      <c r="AB149" s="48">
        <v>0</v>
      </c>
      <c r="AC149" s="48">
        <v>11.326000000000001</v>
      </c>
      <c r="AD149" s="48">
        <v>0</v>
      </c>
      <c r="AE149" s="48">
        <v>11.59</v>
      </c>
      <c r="AF149" s="48">
        <v>11.3253</v>
      </c>
      <c r="AG149" s="48">
        <v>0</v>
      </c>
      <c r="AH149" s="48">
        <v>0</v>
      </c>
      <c r="AI149" s="48" t="s">
        <v>270</v>
      </c>
      <c r="AJ149" s="48" t="s">
        <v>270</v>
      </c>
      <c r="AK149" s="48" t="s">
        <v>270</v>
      </c>
      <c r="AL149" s="48" t="s">
        <v>270</v>
      </c>
      <c r="AM149" s="48">
        <v>14.702999999999999</v>
      </c>
    </row>
    <row r="150" spans="1:39" hidden="1" outlineLevel="1">
      <c r="A150" s="8">
        <v>44774</v>
      </c>
      <c r="B150" s="48">
        <v>23.0443</v>
      </c>
      <c r="C150" s="48">
        <v>23.160900000000002</v>
      </c>
      <c r="D150" s="48">
        <v>39.161499999999997</v>
      </c>
      <c r="E150" s="48">
        <v>21.779399999999999</v>
      </c>
      <c r="F150" s="48">
        <v>20.2195</v>
      </c>
      <c r="G150" s="48">
        <v>40.583799999999997</v>
      </c>
      <c r="H150" s="48">
        <v>25.7364</v>
      </c>
      <c r="I150" s="48">
        <v>23.158899999999999</v>
      </c>
      <c r="J150" s="48">
        <v>39.1524</v>
      </c>
      <c r="K150" s="48">
        <v>21.779399999999999</v>
      </c>
      <c r="L150" s="48">
        <v>20.2195</v>
      </c>
      <c r="M150" s="48">
        <v>40.583799999999997</v>
      </c>
      <c r="N150" s="48">
        <v>25.7364</v>
      </c>
      <c r="O150" s="48">
        <v>48.374600000000001</v>
      </c>
      <c r="P150" s="48">
        <v>48.374600000000001</v>
      </c>
      <c r="Q150" s="48" t="s">
        <v>270</v>
      </c>
      <c r="R150" s="48" t="s">
        <v>270</v>
      </c>
      <c r="S150" s="48" t="s">
        <v>270</v>
      </c>
      <c r="T150" s="48" t="s">
        <v>270</v>
      </c>
      <c r="U150" s="48">
        <v>13.5769</v>
      </c>
      <c r="V150" s="48">
        <v>0</v>
      </c>
      <c r="W150" s="48">
        <v>13.5769</v>
      </c>
      <c r="X150" s="48">
        <v>0</v>
      </c>
      <c r="Y150" s="48">
        <v>11.828900000000001</v>
      </c>
      <c r="Z150" s="48">
        <v>13.5786</v>
      </c>
      <c r="AA150" s="48">
        <v>13.5769</v>
      </c>
      <c r="AB150" s="48">
        <v>0</v>
      </c>
      <c r="AC150" s="48">
        <v>13.5769</v>
      </c>
      <c r="AD150" s="48">
        <v>0</v>
      </c>
      <c r="AE150" s="48">
        <v>11.828900000000001</v>
      </c>
      <c r="AF150" s="48">
        <v>13.5786</v>
      </c>
      <c r="AG150" s="48">
        <v>0</v>
      </c>
      <c r="AH150" s="48">
        <v>0</v>
      </c>
      <c r="AI150" s="48" t="s">
        <v>270</v>
      </c>
      <c r="AJ150" s="48" t="s">
        <v>270</v>
      </c>
      <c r="AK150" s="48" t="s">
        <v>270</v>
      </c>
      <c r="AL150" s="48" t="s">
        <v>270</v>
      </c>
      <c r="AM150" s="48">
        <v>20.316400000000002</v>
      </c>
    </row>
    <row r="151" spans="1:39" hidden="1" outlineLevel="1">
      <c r="A151" s="8">
        <v>44805</v>
      </c>
      <c r="B151" s="48">
        <v>37.733600000000003</v>
      </c>
      <c r="C151" s="48">
        <v>38.461199999999998</v>
      </c>
      <c r="D151" s="48">
        <v>38.989100000000001</v>
      </c>
      <c r="E151" s="48">
        <v>38.412599999999998</v>
      </c>
      <c r="F151" s="48">
        <v>38.4328</v>
      </c>
      <c r="G151" s="48">
        <v>39.296100000000003</v>
      </c>
      <c r="H151" s="48">
        <v>20.426100000000002</v>
      </c>
      <c r="I151" s="48">
        <v>38.461100000000002</v>
      </c>
      <c r="J151" s="48">
        <v>38.991100000000003</v>
      </c>
      <c r="K151" s="48">
        <v>38.412599999999998</v>
      </c>
      <c r="L151" s="48">
        <v>38.4328</v>
      </c>
      <c r="M151" s="48">
        <v>39.296100000000003</v>
      </c>
      <c r="N151" s="48">
        <v>20.426100000000002</v>
      </c>
      <c r="O151" s="48">
        <v>38.567599999999999</v>
      </c>
      <c r="P151" s="48">
        <v>38.567599999999999</v>
      </c>
      <c r="Q151" s="48" t="s">
        <v>270</v>
      </c>
      <c r="R151" s="48" t="s">
        <v>270</v>
      </c>
      <c r="S151" s="48" t="s">
        <v>270</v>
      </c>
      <c r="T151" s="48" t="s">
        <v>270</v>
      </c>
      <c r="U151" s="48">
        <v>15.275</v>
      </c>
      <c r="V151" s="48">
        <v>0</v>
      </c>
      <c r="W151" s="48">
        <v>15.275</v>
      </c>
      <c r="X151" s="48">
        <v>0</v>
      </c>
      <c r="Y151" s="48">
        <v>0</v>
      </c>
      <c r="Z151" s="48">
        <v>15.275</v>
      </c>
      <c r="AA151" s="48">
        <v>15.275</v>
      </c>
      <c r="AB151" s="48">
        <v>0</v>
      </c>
      <c r="AC151" s="48">
        <v>15.275</v>
      </c>
      <c r="AD151" s="48">
        <v>0</v>
      </c>
      <c r="AE151" s="48">
        <v>0</v>
      </c>
      <c r="AF151" s="48">
        <v>15.275</v>
      </c>
      <c r="AG151" s="48">
        <v>0</v>
      </c>
      <c r="AH151" s="48">
        <v>0</v>
      </c>
      <c r="AI151" s="48" t="s">
        <v>270</v>
      </c>
      <c r="AJ151" s="48" t="s">
        <v>270</v>
      </c>
      <c r="AK151" s="48" t="s">
        <v>270</v>
      </c>
      <c r="AL151" s="48" t="s">
        <v>270</v>
      </c>
      <c r="AM151" s="48">
        <v>19.2227</v>
      </c>
    </row>
    <row r="152" spans="1:39" hidden="1" outlineLevel="1">
      <c r="A152" s="8">
        <v>44835</v>
      </c>
      <c r="B152" s="48">
        <v>37.828400000000002</v>
      </c>
      <c r="C152" s="48">
        <v>38.984200000000001</v>
      </c>
      <c r="D152" s="48">
        <v>42.659799999999997</v>
      </c>
      <c r="E152" s="48">
        <v>38.719499999999996</v>
      </c>
      <c r="F152" s="48">
        <v>38.981400000000001</v>
      </c>
      <c r="G152" s="48">
        <v>37.447200000000002</v>
      </c>
      <c r="H152" s="48">
        <v>17.4938</v>
      </c>
      <c r="I152" s="48">
        <v>38.984299999999998</v>
      </c>
      <c r="J152" s="48">
        <v>42.682099999999998</v>
      </c>
      <c r="K152" s="48">
        <v>38.719499999999996</v>
      </c>
      <c r="L152" s="48">
        <v>38.981400000000001</v>
      </c>
      <c r="M152" s="48">
        <v>37.447200000000002</v>
      </c>
      <c r="N152" s="48">
        <v>17.4938</v>
      </c>
      <c r="O152" s="48">
        <v>38.747799999999998</v>
      </c>
      <c r="P152" s="48">
        <v>38.747799999999998</v>
      </c>
      <c r="Q152" s="48" t="s">
        <v>270</v>
      </c>
      <c r="R152" s="48" t="s">
        <v>270</v>
      </c>
      <c r="S152" s="48" t="s">
        <v>270</v>
      </c>
      <c r="T152" s="48" t="s">
        <v>270</v>
      </c>
      <c r="U152" s="48">
        <v>15.204599999999999</v>
      </c>
      <c r="V152" s="48">
        <v>0</v>
      </c>
      <c r="W152" s="48">
        <v>15.204599999999999</v>
      </c>
      <c r="X152" s="48">
        <v>0</v>
      </c>
      <c r="Y152" s="48">
        <v>0</v>
      </c>
      <c r="Z152" s="48">
        <v>15.204599999999999</v>
      </c>
      <c r="AA152" s="48">
        <v>15.204599999999999</v>
      </c>
      <c r="AB152" s="48">
        <v>0</v>
      </c>
      <c r="AC152" s="48">
        <v>15.204599999999999</v>
      </c>
      <c r="AD152" s="48">
        <v>0</v>
      </c>
      <c r="AE152" s="48">
        <v>0</v>
      </c>
      <c r="AF152" s="48">
        <v>15.204599999999999</v>
      </c>
      <c r="AG152" s="48">
        <v>0</v>
      </c>
      <c r="AH152" s="48">
        <v>0</v>
      </c>
      <c r="AI152" s="48" t="s">
        <v>270</v>
      </c>
      <c r="AJ152" s="48" t="s">
        <v>270</v>
      </c>
      <c r="AK152" s="48" t="s">
        <v>270</v>
      </c>
      <c r="AL152" s="48" t="s">
        <v>270</v>
      </c>
      <c r="AM152" s="48">
        <v>19.064900000000002</v>
      </c>
    </row>
    <row r="153" spans="1:39" hidden="1" outlineLevel="1">
      <c r="A153" s="8">
        <v>44866</v>
      </c>
      <c r="B153" s="48">
        <v>36.742100000000001</v>
      </c>
      <c r="C153" s="48">
        <v>37.634</v>
      </c>
      <c r="D153" s="48">
        <v>42.255800000000001</v>
      </c>
      <c r="E153" s="48">
        <v>37.202300000000001</v>
      </c>
      <c r="F153" s="48">
        <v>37.086300000000001</v>
      </c>
      <c r="G153" s="48">
        <v>40.879199999999997</v>
      </c>
      <c r="H153" s="48">
        <v>16.066299999999998</v>
      </c>
      <c r="I153" s="48">
        <v>37.633200000000002</v>
      </c>
      <c r="J153" s="48">
        <v>42.251300000000001</v>
      </c>
      <c r="K153" s="48">
        <v>37.202300000000001</v>
      </c>
      <c r="L153" s="48">
        <v>37.086300000000001</v>
      </c>
      <c r="M153" s="48">
        <v>40.879199999999997</v>
      </c>
      <c r="N153" s="48">
        <v>16.066299999999998</v>
      </c>
      <c r="O153" s="48">
        <v>47.279000000000003</v>
      </c>
      <c r="P153" s="48">
        <v>47.279000000000003</v>
      </c>
      <c r="Q153" s="48" t="s">
        <v>270</v>
      </c>
      <c r="R153" s="48" t="s">
        <v>270</v>
      </c>
      <c r="S153" s="48" t="s">
        <v>270</v>
      </c>
      <c r="T153" s="48" t="s">
        <v>270</v>
      </c>
      <c r="U153" s="48">
        <v>7.3182</v>
      </c>
      <c r="V153" s="48">
        <v>0</v>
      </c>
      <c r="W153" s="48">
        <v>7.3182</v>
      </c>
      <c r="X153" s="48">
        <v>0</v>
      </c>
      <c r="Y153" s="48">
        <v>0</v>
      </c>
      <c r="Z153" s="48">
        <v>7.3182</v>
      </c>
      <c r="AA153" s="48">
        <v>7.3182</v>
      </c>
      <c r="AB153" s="48">
        <v>0</v>
      </c>
      <c r="AC153" s="48">
        <v>7.3182</v>
      </c>
      <c r="AD153" s="48">
        <v>0</v>
      </c>
      <c r="AE153" s="48">
        <v>0</v>
      </c>
      <c r="AF153" s="48">
        <v>7.3182</v>
      </c>
      <c r="AG153" s="48">
        <v>0</v>
      </c>
      <c r="AH153" s="48">
        <v>0</v>
      </c>
      <c r="AI153" s="48" t="s">
        <v>270</v>
      </c>
      <c r="AJ153" s="48" t="s">
        <v>270</v>
      </c>
      <c r="AK153" s="48" t="s">
        <v>270</v>
      </c>
      <c r="AL153" s="48" t="s">
        <v>270</v>
      </c>
      <c r="AM153" s="48">
        <v>19.580200000000001</v>
      </c>
    </row>
    <row r="154" spans="1:39" hidden="1" outlineLevel="1">
      <c r="A154" s="8">
        <v>44896</v>
      </c>
      <c r="B154" s="48">
        <v>36.386099999999999</v>
      </c>
      <c r="C154" s="48">
        <v>37.478299999999997</v>
      </c>
      <c r="D154" s="48">
        <v>42.284399999999998</v>
      </c>
      <c r="E154" s="48">
        <v>37.055100000000003</v>
      </c>
      <c r="F154" s="48">
        <v>37.072499999999998</v>
      </c>
      <c r="G154" s="48">
        <v>39.430199999999999</v>
      </c>
      <c r="H154" s="48">
        <v>14.2163</v>
      </c>
      <c r="I154" s="48">
        <v>37.478000000000002</v>
      </c>
      <c r="J154" s="48">
        <v>42.283799999999999</v>
      </c>
      <c r="K154" s="48">
        <v>37.055100000000003</v>
      </c>
      <c r="L154" s="48">
        <v>37.072499999999998</v>
      </c>
      <c r="M154" s="48">
        <v>39.430199999999999</v>
      </c>
      <c r="N154" s="48">
        <v>14.2163</v>
      </c>
      <c r="O154" s="48">
        <v>43.291400000000003</v>
      </c>
      <c r="P154" s="48">
        <v>43.291400000000003</v>
      </c>
      <c r="Q154" s="48" t="s">
        <v>270</v>
      </c>
      <c r="R154" s="48" t="s">
        <v>270</v>
      </c>
      <c r="S154" s="48" t="s">
        <v>270</v>
      </c>
      <c r="T154" s="48" t="s">
        <v>270</v>
      </c>
      <c r="U154" s="48">
        <v>10.224399999999999</v>
      </c>
      <c r="V154" s="48">
        <v>0</v>
      </c>
      <c r="W154" s="48">
        <v>10.224399999999999</v>
      </c>
      <c r="X154" s="48">
        <v>0</v>
      </c>
      <c r="Y154" s="48">
        <v>0</v>
      </c>
      <c r="Z154" s="48">
        <v>10.224399999999999</v>
      </c>
      <c r="AA154" s="48">
        <v>10.224399999999999</v>
      </c>
      <c r="AB154" s="48">
        <v>0</v>
      </c>
      <c r="AC154" s="48">
        <v>10.224399999999999</v>
      </c>
      <c r="AD154" s="48">
        <v>0</v>
      </c>
      <c r="AE154" s="48">
        <v>0</v>
      </c>
      <c r="AF154" s="48">
        <v>10.224399999999999</v>
      </c>
      <c r="AG154" s="48">
        <v>0</v>
      </c>
      <c r="AH154" s="48">
        <v>0</v>
      </c>
      <c r="AI154" s="48" t="s">
        <v>270</v>
      </c>
      <c r="AJ154" s="48" t="s">
        <v>270</v>
      </c>
      <c r="AK154" s="48" t="s">
        <v>270</v>
      </c>
      <c r="AL154" s="48" t="s">
        <v>270</v>
      </c>
      <c r="AM154" s="48">
        <v>20.162099999999999</v>
      </c>
    </row>
    <row r="155" spans="1:39" hidden="1" outlineLevel="1">
      <c r="A155" s="8">
        <v>44927</v>
      </c>
      <c r="B155" s="48">
        <v>37.147199999999998</v>
      </c>
      <c r="C155" s="48">
        <v>38.108199999999997</v>
      </c>
      <c r="D155" s="48">
        <v>41.849499999999999</v>
      </c>
      <c r="E155" s="48">
        <v>37.770400000000002</v>
      </c>
      <c r="F155" s="48">
        <v>37.693899999999999</v>
      </c>
      <c r="G155" s="48">
        <v>39.524799999999999</v>
      </c>
      <c r="H155" s="48">
        <v>22.677299999999999</v>
      </c>
      <c r="I155" s="48">
        <v>38.107700000000001</v>
      </c>
      <c r="J155" s="48">
        <v>41.850499999999997</v>
      </c>
      <c r="K155" s="48">
        <v>37.770400000000002</v>
      </c>
      <c r="L155" s="48">
        <v>37.693899999999999</v>
      </c>
      <c r="M155" s="48">
        <v>39.524799999999999</v>
      </c>
      <c r="N155" s="48">
        <v>22.677299999999999</v>
      </c>
      <c r="O155" s="48">
        <v>41.310299999999998</v>
      </c>
      <c r="P155" s="48">
        <v>41.310299999999998</v>
      </c>
      <c r="Q155" s="48" t="s">
        <v>270</v>
      </c>
      <c r="R155" s="48" t="s">
        <v>270</v>
      </c>
      <c r="S155" s="48" t="s">
        <v>270</v>
      </c>
      <c r="T155" s="48" t="s">
        <v>270</v>
      </c>
      <c r="U155" s="48">
        <v>8.2429000000000006</v>
      </c>
      <c r="V155" s="48">
        <v>0</v>
      </c>
      <c r="W155" s="48">
        <v>8.2429000000000006</v>
      </c>
      <c r="X155" s="48">
        <v>0</v>
      </c>
      <c r="Y155" s="48">
        <v>21.0898</v>
      </c>
      <c r="Z155" s="48">
        <v>8.2332000000000001</v>
      </c>
      <c r="AA155" s="48">
        <v>8.2429000000000006</v>
      </c>
      <c r="AB155" s="48">
        <v>0</v>
      </c>
      <c r="AC155" s="48">
        <v>8.2429000000000006</v>
      </c>
      <c r="AD155" s="48">
        <v>0</v>
      </c>
      <c r="AE155" s="48">
        <v>21.0898</v>
      </c>
      <c r="AF155" s="48">
        <v>8.2332000000000001</v>
      </c>
      <c r="AG155" s="48">
        <v>0</v>
      </c>
      <c r="AH155" s="48">
        <v>0</v>
      </c>
      <c r="AI155" s="48" t="s">
        <v>270</v>
      </c>
      <c r="AJ155" s="48" t="s">
        <v>270</v>
      </c>
      <c r="AK155" s="48" t="s">
        <v>270</v>
      </c>
      <c r="AL155" s="48" t="s">
        <v>270</v>
      </c>
      <c r="AM155" s="48">
        <v>19.929600000000001</v>
      </c>
    </row>
    <row r="156" spans="1:39" hidden="1" outlineLevel="1">
      <c r="A156" s="8">
        <v>44958</v>
      </c>
      <c r="B156" s="48">
        <v>37.637799999999999</v>
      </c>
      <c r="C156" s="48">
        <v>38.339399999999998</v>
      </c>
      <c r="D156" s="48">
        <v>41.725299999999997</v>
      </c>
      <c r="E156" s="48">
        <v>38.027799999999999</v>
      </c>
      <c r="F156" s="48">
        <v>37.854599999999998</v>
      </c>
      <c r="G156" s="48">
        <v>40.667900000000003</v>
      </c>
      <c r="H156" s="48">
        <v>32.528700000000001</v>
      </c>
      <c r="I156" s="48">
        <v>38.339199999999998</v>
      </c>
      <c r="J156" s="48">
        <v>41.723599999999998</v>
      </c>
      <c r="K156" s="48">
        <v>38.027799999999999</v>
      </c>
      <c r="L156" s="48">
        <v>37.854599999999998</v>
      </c>
      <c r="M156" s="48">
        <v>40.667900000000003</v>
      </c>
      <c r="N156" s="48">
        <v>32.528700000000001</v>
      </c>
      <c r="O156" s="48">
        <v>51.882399999999997</v>
      </c>
      <c r="P156" s="48">
        <v>51.882399999999997</v>
      </c>
      <c r="Q156" s="48" t="s">
        <v>270</v>
      </c>
      <c r="R156" s="48" t="s">
        <v>270</v>
      </c>
      <c r="S156" s="48" t="s">
        <v>270</v>
      </c>
      <c r="T156" s="48" t="s">
        <v>270</v>
      </c>
      <c r="U156" s="48">
        <v>10.4038</v>
      </c>
      <c r="V156" s="48">
        <v>0</v>
      </c>
      <c r="W156" s="48">
        <v>10.4038</v>
      </c>
      <c r="X156" s="48">
        <v>0</v>
      </c>
      <c r="Y156" s="48">
        <v>0</v>
      </c>
      <c r="Z156" s="48">
        <v>10.4038</v>
      </c>
      <c r="AA156" s="48">
        <v>10.4038</v>
      </c>
      <c r="AB156" s="48">
        <v>0</v>
      </c>
      <c r="AC156" s="48">
        <v>10.4038</v>
      </c>
      <c r="AD156" s="48">
        <v>0</v>
      </c>
      <c r="AE156" s="48">
        <v>0</v>
      </c>
      <c r="AF156" s="48">
        <v>10.4038</v>
      </c>
      <c r="AG156" s="48">
        <v>0</v>
      </c>
      <c r="AH156" s="48">
        <v>0</v>
      </c>
      <c r="AI156" s="48" t="s">
        <v>270</v>
      </c>
      <c r="AJ156" s="48" t="s">
        <v>270</v>
      </c>
      <c r="AK156" s="48" t="s">
        <v>270</v>
      </c>
      <c r="AL156" s="48" t="s">
        <v>270</v>
      </c>
      <c r="AM156" s="48">
        <v>21.088999999999999</v>
      </c>
    </row>
    <row r="157" spans="1:39" hidden="1" outlineLevel="1">
      <c r="A157" s="8">
        <v>44986</v>
      </c>
      <c r="B157" s="48">
        <v>37.865000000000002</v>
      </c>
      <c r="C157" s="48">
        <v>38.5974</v>
      </c>
      <c r="D157" s="48">
        <v>42.097099999999998</v>
      </c>
      <c r="E157" s="48">
        <v>38.278399999999998</v>
      </c>
      <c r="F157" s="48">
        <v>38.201099999999997</v>
      </c>
      <c r="G157" s="48">
        <v>39.227200000000003</v>
      </c>
      <c r="H157" s="48">
        <v>46.320700000000002</v>
      </c>
      <c r="I157" s="48">
        <v>38.597200000000001</v>
      </c>
      <c r="J157" s="48">
        <v>42.095199999999998</v>
      </c>
      <c r="K157" s="48">
        <v>38.278399999999998</v>
      </c>
      <c r="L157" s="48">
        <v>38.201099999999997</v>
      </c>
      <c r="M157" s="48">
        <v>39.227200000000003</v>
      </c>
      <c r="N157" s="48">
        <v>46.320700000000002</v>
      </c>
      <c r="O157" s="48">
        <v>48.831600000000002</v>
      </c>
      <c r="P157" s="48">
        <v>48.831600000000002</v>
      </c>
      <c r="Q157" s="48" t="s">
        <v>270</v>
      </c>
      <c r="R157" s="48" t="s">
        <v>270</v>
      </c>
      <c r="S157" s="48" t="s">
        <v>270</v>
      </c>
      <c r="T157" s="48" t="s">
        <v>270</v>
      </c>
      <c r="U157" s="48">
        <v>14.364699999999999</v>
      </c>
      <c r="V157" s="48">
        <v>0</v>
      </c>
      <c r="W157" s="48">
        <v>14.364699999999999</v>
      </c>
      <c r="X157" s="48">
        <v>0</v>
      </c>
      <c r="Y157" s="48">
        <v>12.99</v>
      </c>
      <c r="Z157" s="48">
        <v>17.8004</v>
      </c>
      <c r="AA157" s="48">
        <v>14.364699999999999</v>
      </c>
      <c r="AB157" s="48">
        <v>0</v>
      </c>
      <c r="AC157" s="48">
        <v>14.364699999999999</v>
      </c>
      <c r="AD157" s="48">
        <v>0</v>
      </c>
      <c r="AE157" s="48">
        <v>12.99</v>
      </c>
      <c r="AF157" s="48">
        <v>17.8004</v>
      </c>
      <c r="AG157" s="48">
        <v>0</v>
      </c>
      <c r="AH157" s="48">
        <v>0</v>
      </c>
      <c r="AI157" s="48" t="s">
        <v>270</v>
      </c>
      <c r="AJ157" s="48" t="s">
        <v>270</v>
      </c>
      <c r="AK157" s="48" t="s">
        <v>270</v>
      </c>
      <c r="AL157" s="48" t="s">
        <v>270</v>
      </c>
      <c r="AM157" s="48">
        <v>21.620699999999999</v>
      </c>
    </row>
    <row r="158" spans="1:39" hidden="1" outlineLevel="1">
      <c r="A158" s="8">
        <v>45017</v>
      </c>
      <c r="B158" s="48">
        <v>37.627699999999997</v>
      </c>
      <c r="C158" s="48">
        <v>38.510100000000001</v>
      </c>
      <c r="D158" s="48">
        <v>42.845199999999998</v>
      </c>
      <c r="E158" s="48">
        <v>38.128900000000002</v>
      </c>
      <c r="F158" s="48">
        <v>38.1449</v>
      </c>
      <c r="G158" s="48">
        <v>38.732999999999997</v>
      </c>
      <c r="H158" s="48">
        <v>28.205100000000002</v>
      </c>
      <c r="I158" s="48">
        <v>38.509399999999999</v>
      </c>
      <c r="J158" s="48">
        <v>42.840200000000003</v>
      </c>
      <c r="K158" s="48">
        <v>38.128900000000002</v>
      </c>
      <c r="L158" s="48">
        <v>38.1449</v>
      </c>
      <c r="M158" s="48">
        <v>38.732999999999997</v>
      </c>
      <c r="N158" s="48">
        <v>28.205100000000002</v>
      </c>
      <c r="O158" s="48">
        <v>50.128599999999999</v>
      </c>
      <c r="P158" s="48">
        <v>50.128599999999999</v>
      </c>
      <c r="Q158" s="48" t="s">
        <v>270</v>
      </c>
      <c r="R158" s="48" t="s">
        <v>270</v>
      </c>
      <c r="S158" s="48" t="s">
        <v>270</v>
      </c>
      <c r="T158" s="48" t="s">
        <v>270</v>
      </c>
      <c r="U158" s="48">
        <v>17.898099999999999</v>
      </c>
      <c r="V158" s="48">
        <v>0</v>
      </c>
      <c r="W158" s="48">
        <v>17.898099999999999</v>
      </c>
      <c r="X158" s="48">
        <v>0</v>
      </c>
      <c r="Y158" s="48">
        <v>0</v>
      </c>
      <c r="Z158" s="48">
        <v>17.898099999999999</v>
      </c>
      <c r="AA158" s="48">
        <v>17.898099999999999</v>
      </c>
      <c r="AB158" s="48">
        <v>0</v>
      </c>
      <c r="AC158" s="48">
        <v>17.898099999999999</v>
      </c>
      <c r="AD158" s="48">
        <v>0</v>
      </c>
      <c r="AE158" s="48">
        <v>0</v>
      </c>
      <c r="AF158" s="48">
        <v>17.898099999999999</v>
      </c>
      <c r="AG158" s="48">
        <v>0</v>
      </c>
      <c r="AH158" s="48">
        <v>0</v>
      </c>
      <c r="AI158" s="48" t="s">
        <v>270</v>
      </c>
      <c r="AJ158" s="48" t="s">
        <v>270</v>
      </c>
      <c r="AK158" s="48" t="s">
        <v>270</v>
      </c>
      <c r="AL158" s="48" t="s">
        <v>270</v>
      </c>
      <c r="AM158" s="48">
        <v>22.4375</v>
      </c>
    </row>
    <row r="159" spans="1:39" hidden="1" outlineLevel="1">
      <c r="A159" s="8">
        <v>45047</v>
      </c>
      <c r="B159" s="48">
        <v>37.852699999999999</v>
      </c>
      <c r="C159" s="48">
        <v>38.543799999999997</v>
      </c>
      <c r="D159" s="48">
        <v>44.054200000000002</v>
      </c>
      <c r="E159" s="48">
        <v>38.149099999999997</v>
      </c>
      <c r="F159" s="48">
        <v>38.179900000000004</v>
      </c>
      <c r="G159" s="48">
        <v>38.666200000000003</v>
      </c>
      <c r="H159" s="48">
        <v>25.096900000000002</v>
      </c>
      <c r="I159" s="48">
        <v>38.542999999999999</v>
      </c>
      <c r="J159" s="48">
        <v>44.052999999999997</v>
      </c>
      <c r="K159" s="48">
        <v>38.149099999999997</v>
      </c>
      <c r="L159" s="48">
        <v>38.179900000000004</v>
      </c>
      <c r="M159" s="48">
        <v>38.666200000000003</v>
      </c>
      <c r="N159" s="48">
        <v>25.096900000000002</v>
      </c>
      <c r="O159" s="48">
        <v>44.644500000000001</v>
      </c>
      <c r="P159" s="48">
        <v>44.644500000000001</v>
      </c>
      <c r="Q159" s="48" t="s">
        <v>270</v>
      </c>
      <c r="R159" s="48" t="s">
        <v>270</v>
      </c>
      <c r="S159" s="48" t="s">
        <v>270</v>
      </c>
      <c r="T159" s="48" t="s">
        <v>270</v>
      </c>
      <c r="U159" s="48">
        <v>8.2341999999999995</v>
      </c>
      <c r="V159" s="48">
        <v>0</v>
      </c>
      <c r="W159" s="48">
        <v>8.2341999999999995</v>
      </c>
      <c r="X159" s="48">
        <v>0</v>
      </c>
      <c r="Y159" s="48">
        <v>0</v>
      </c>
      <c r="Z159" s="48">
        <v>8.2341999999999995</v>
      </c>
      <c r="AA159" s="48">
        <v>8.2341999999999995</v>
      </c>
      <c r="AB159" s="48">
        <v>0</v>
      </c>
      <c r="AC159" s="48">
        <v>8.2341999999999995</v>
      </c>
      <c r="AD159" s="48">
        <v>0</v>
      </c>
      <c r="AE159" s="48">
        <v>0</v>
      </c>
      <c r="AF159" s="48">
        <v>8.2341999999999995</v>
      </c>
      <c r="AG159" s="48">
        <v>0</v>
      </c>
      <c r="AH159" s="48">
        <v>0</v>
      </c>
      <c r="AI159" s="48" t="s">
        <v>270</v>
      </c>
      <c r="AJ159" s="48" t="s">
        <v>270</v>
      </c>
      <c r="AK159" s="48" t="s">
        <v>270</v>
      </c>
      <c r="AL159" s="48" t="s">
        <v>270</v>
      </c>
      <c r="AM159" s="48">
        <v>23.688600000000001</v>
      </c>
    </row>
    <row r="160" spans="1:39" hidden="1" outlineLevel="1">
      <c r="A160" s="8">
        <v>45078</v>
      </c>
      <c r="B160" s="48">
        <v>37.186900000000001</v>
      </c>
      <c r="C160" s="48">
        <v>38.1126</v>
      </c>
      <c r="D160" s="48">
        <v>44.987299999999998</v>
      </c>
      <c r="E160" s="48">
        <v>37.742600000000003</v>
      </c>
      <c r="F160" s="48">
        <v>37.521099999999997</v>
      </c>
      <c r="G160" s="48">
        <v>40.662799999999997</v>
      </c>
      <c r="H160" s="48">
        <v>36.293500000000002</v>
      </c>
      <c r="I160" s="48">
        <v>38.111400000000003</v>
      </c>
      <c r="J160" s="48">
        <v>44.972499999999997</v>
      </c>
      <c r="K160" s="48">
        <v>37.742600000000003</v>
      </c>
      <c r="L160" s="48">
        <v>37.521099999999997</v>
      </c>
      <c r="M160" s="48">
        <v>40.662799999999997</v>
      </c>
      <c r="N160" s="48">
        <v>36.293500000000002</v>
      </c>
      <c r="O160" s="48">
        <v>57.610100000000003</v>
      </c>
      <c r="P160" s="48">
        <v>57.610100000000003</v>
      </c>
      <c r="Q160" s="48" t="s">
        <v>270</v>
      </c>
      <c r="R160" s="48" t="s">
        <v>270</v>
      </c>
      <c r="S160" s="48" t="s">
        <v>270</v>
      </c>
      <c r="T160" s="48" t="s">
        <v>270</v>
      </c>
      <c r="U160" s="48">
        <v>9.0601000000000003</v>
      </c>
      <c r="V160" s="48">
        <v>0</v>
      </c>
      <c r="W160" s="48">
        <v>9.0601000000000003</v>
      </c>
      <c r="X160" s="48">
        <v>0</v>
      </c>
      <c r="Y160" s="48">
        <v>0</v>
      </c>
      <c r="Z160" s="48">
        <v>9.0601000000000003</v>
      </c>
      <c r="AA160" s="48">
        <v>9.0601000000000003</v>
      </c>
      <c r="AB160" s="48">
        <v>0</v>
      </c>
      <c r="AC160" s="48">
        <v>9.0601000000000003</v>
      </c>
      <c r="AD160" s="48">
        <v>0</v>
      </c>
      <c r="AE160" s="48">
        <v>0</v>
      </c>
      <c r="AF160" s="48">
        <v>9.0601000000000003</v>
      </c>
      <c r="AG160" s="48">
        <v>0</v>
      </c>
      <c r="AH160" s="48">
        <v>0</v>
      </c>
      <c r="AI160" s="48" t="s">
        <v>270</v>
      </c>
      <c r="AJ160" s="48" t="s">
        <v>270</v>
      </c>
      <c r="AK160" s="48" t="s">
        <v>270</v>
      </c>
      <c r="AL160" s="48" t="s">
        <v>270</v>
      </c>
      <c r="AM160" s="48">
        <v>23.9878</v>
      </c>
    </row>
    <row r="161" spans="1:39" hidden="1" outlineLevel="1">
      <c r="A161" s="8">
        <v>45108</v>
      </c>
      <c r="B161" s="48">
        <v>37.490600000000001</v>
      </c>
      <c r="C161" s="48">
        <v>38.488500000000002</v>
      </c>
      <c r="D161" s="48">
        <v>45.071800000000003</v>
      </c>
      <c r="E161" s="48">
        <v>38.141300000000001</v>
      </c>
      <c r="F161" s="48">
        <v>38.274799999999999</v>
      </c>
      <c r="G161" s="48">
        <v>36.637799999999999</v>
      </c>
      <c r="H161" s="48">
        <v>39.692300000000003</v>
      </c>
      <c r="I161" s="48">
        <v>38.486600000000003</v>
      </c>
      <c r="J161" s="48">
        <v>45.051499999999997</v>
      </c>
      <c r="K161" s="48">
        <v>38.141300000000001</v>
      </c>
      <c r="L161" s="48">
        <v>38.274799999999999</v>
      </c>
      <c r="M161" s="48">
        <v>36.637799999999999</v>
      </c>
      <c r="N161" s="48">
        <v>39.692300000000003</v>
      </c>
      <c r="O161" s="48">
        <v>52.762</v>
      </c>
      <c r="P161" s="48">
        <v>52.762</v>
      </c>
      <c r="Q161" s="48" t="s">
        <v>270</v>
      </c>
      <c r="R161" s="48" t="s">
        <v>270</v>
      </c>
      <c r="S161" s="48" t="s">
        <v>270</v>
      </c>
      <c r="T161" s="48" t="s">
        <v>270</v>
      </c>
      <c r="U161" s="48">
        <v>11.0562</v>
      </c>
      <c r="V161" s="48">
        <v>0</v>
      </c>
      <c r="W161" s="48">
        <v>11.0562</v>
      </c>
      <c r="X161" s="48">
        <v>0</v>
      </c>
      <c r="Y161" s="48">
        <v>0</v>
      </c>
      <c r="Z161" s="48">
        <v>11.0562</v>
      </c>
      <c r="AA161" s="48">
        <v>11.0562</v>
      </c>
      <c r="AB161" s="48">
        <v>0</v>
      </c>
      <c r="AC161" s="48">
        <v>11.0562</v>
      </c>
      <c r="AD161" s="48">
        <v>0</v>
      </c>
      <c r="AE161" s="48">
        <v>0</v>
      </c>
      <c r="AF161" s="48">
        <v>11.0562</v>
      </c>
      <c r="AG161" s="48">
        <v>0</v>
      </c>
      <c r="AH161" s="48">
        <v>0</v>
      </c>
      <c r="AI161" s="48" t="s">
        <v>270</v>
      </c>
      <c r="AJ161" s="48" t="s">
        <v>270</v>
      </c>
      <c r="AK161" s="48" t="s">
        <v>270</v>
      </c>
      <c r="AL161" s="48" t="s">
        <v>270</v>
      </c>
      <c r="AM161" s="48">
        <v>24.317499999999999</v>
      </c>
    </row>
    <row r="162" spans="1:39" hidden="1" outlineLevel="1">
      <c r="A162" s="8">
        <v>45139</v>
      </c>
      <c r="B162" s="48">
        <v>37.058</v>
      </c>
      <c r="C162" s="48">
        <v>37.843299999999999</v>
      </c>
      <c r="D162" s="48">
        <v>44.467399999999998</v>
      </c>
      <c r="E162" s="48">
        <v>37.473199999999999</v>
      </c>
      <c r="F162" s="48">
        <v>38.292700000000004</v>
      </c>
      <c r="G162" s="48">
        <v>31.1004</v>
      </c>
      <c r="H162" s="48">
        <v>24.201499999999999</v>
      </c>
      <c r="I162" s="48">
        <v>37.842199999999998</v>
      </c>
      <c r="J162" s="48">
        <v>44.454700000000003</v>
      </c>
      <c r="K162" s="48">
        <v>37.473199999999999</v>
      </c>
      <c r="L162" s="48">
        <v>38.292700000000004</v>
      </c>
      <c r="M162" s="48">
        <v>31.1004</v>
      </c>
      <c r="N162" s="48">
        <v>24.201499999999999</v>
      </c>
      <c r="O162" s="48">
        <v>53.990699999999997</v>
      </c>
      <c r="P162" s="48">
        <v>53.990699999999997</v>
      </c>
      <c r="Q162" s="48" t="s">
        <v>270</v>
      </c>
      <c r="R162" s="48" t="s">
        <v>270</v>
      </c>
      <c r="S162" s="48" t="s">
        <v>270</v>
      </c>
      <c r="T162" s="48" t="s">
        <v>270</v>
      </c>
      <c r="U162" s="48">
        <v>10.7227</v>
      </c>
      <c r="V162" s="48">
        <v>0</v>
      </c>
      <c r="W162" s="48">
        <v>10.7227</v>
      </c>
      <c r="X162" s="48">
        <v>0</v>
      </c>
      <c r="Y162" s="48">
        <v>18.698899999999998</v>
      </c>
      <c r="Z162" s="48">
        <v>10.720800000000001</v>
      </c>
      <c r="AA162" s="48">
        <v>10.7227</v>
      </c>
      <c r="AB162" s="48">
        <v>0</v>
      </c>
      <c r="AC162" s="48">
        <v>10.7227</v>
      </c>
      <c r="AD162" s="48">
        <v>0</v>
      </c>
      <c r="AE162" s="48">
        <v>18.698899999999998</v>
      </c>
      <c r="AF162" s="48">
        <v>10.720800000000001</v>
      </c>
      <c r="AG162" s="48">
        <v>0</v>
      </c>
      <c r="AH162" s="48">
        <v>0</v>
      </c>
      <c r="AI162" s="48" t="s">
        <v>270</v>
      </c>
      <c r="AJ162" s="48" t="s">
        <v>270</v>
      </c>
      <c r="AK162" s="48" t="s">
        <v>270</v>
      </c>
      <c r="AL162" s="48" t="s">
        <v>270</v>
      </c>
      <c r="AM162" s="48">
        <v>23.788</v>
      </c>
    </row>
    <row r="163" spans="1:39" hidden="1" outlineLevel="1">
      <c r="A163" s="8">
        <v>45170</v>
      </c>
      <c r="B163" s="48">
        <v>37.152099999999997</v>
      </c>
      <c r="C163" s="48">
        <v>38.251300000000001</v>
      </c>
      <c r="D163" s="48">
        <v>44.410499999999999</v>
      </c>
      <c r="E163" s="48">
        <v>37.923299999999998</v>
      </c>
      <c r="F163" s="48">
        <v>38.5779</v>
      </c>
      <c r="G163" s="48">
        <v>32.058999999999997</v>
      </c>
      <c r="H163" s="48">
        <v>40.346299999999999</v>
      </c>
      <c r="I163" s="48">
        <v>38.250599999999999</v>
      </c>
      <c r="J163" s="48">
        <v>44.405500000000004</v>
      </c>
      <c r="K163" s="48">
        <v>37.923299999999998</v>
      </c>
      <c r="L163" s="48">
        <v>38.5779</v>
      </c>
      <c r="M163" s="48">
        <v>32.058999999999997</v>
      </c>
      <c r="N163" s="48">
        <v>40.346299999999999</v>
      </c>
      <c r="O163" s="48">
        <v>47.9405</v>
      </c>
      <c r="P163" s="48">
        <v>48.017899999999997</v>
      </c>
      <c r="Q163" s="48">
        <v>36.5</v>
      </c>
      <c r="R163" s="48">
        <v>36.5</v>
      </c>
      <c r="S163" s="48" t="s">
        <v>270</v>
      </c>
      <c r="T163" s="48" t="s">
        <v>270</v>
      </c>
      <c r="U163" s="48">
        <v>7.4499000000000004</v>
      </c>
      <c r="V163" s="48">
        <v>0</v>
      </c>
      <c r="W163" s="48">
        <v>7.4499000000000004</v>
      </c>
      <c r="X163" s="48">
        <v>0</v>
      </c>
      <c r="Y163" s="48">
        <v>20.5</v>
      </c>
      <c r="Z163" s="48">
        <v>7.4492000000000003</v>
      </c>
      <c r="AA163" s="48">
        <v>7.4499000000000004</v>
      </c>
      <c r="AB163" s="48">
        <v>0</v>
      </c>
      <c r="AC163" s="48">
        <v>7.4499000000000004</v>
      </c>
      <c r="AD163" s="48">
        <v>0</v>
      </c>
      <c r="AE163" s="48">
        <v>20.5</v>
      </c>
      <c r="AF163" s="48">
        <v>7.4492000000000003</v>
      </c>
      <c r="AG163" s="48">
        <v>0</v>
      </c>
      <c r="AH163" s="48">
        <v>0</v>
      </c>
      <c r="AI163" s="48">
        <v>0</v>
      </c>
      <c r="AJ163" s="48">
        <v>0</v>
      </c>
      <c r="AK163" s="48" t="s">
        <v>270</v>
      </c>
      <c r="AL163" s="48" t="s">
        <v>270</v>
      </c>
      <c r="AM163" s="48">
        <v>23.011600000000001</v>
      </c>
    </row>
    <row r="164" spans="1:39" hidden="1" outlineLevel="1">
      <c r="A164" s="8">
        <v>45200</v>
      </c>
      <c r="B164" s="48">
        <v>37.3703</v>
      </c>
      <c r="C164" s="48">
        <v>38.192999999999998</v>
      </c>
      <c r="D164" s="48">
        <v>44.2438</v>
      </c>
      <c r="E164" s="48">
        <v>37.862000000000002</v>
      </c>
      <c r="F164" s="48">
        <v>38.347299999999997</v>
      </c>
      <c r="G164" s="48">
        <v>30.0045</v>
      </c>
      <c r="H164" s="48">
        <v>41.931600000000003</v>
      </c>
      <c r="I164" s="48">
        <v>38.192</v>
      </c>
      <c r="J164" s="48">
        <v>44.229700000000001</v>
      </c>
      <c r="K164" s="48">
        <v>37.862000000000002</v>
      </c>
      <c r="L164" s="48">
        <v>38.347299999999997</v>
      </c>
      <c r="M164" s="48">
        <v>30.0045</v>
      </c>
      <c r="N164" s="48">
        <v>41.931600000000003</v>
      </c>
      <c r="O164" s="48">
        <v>58.400199999999998</v>
      </c>
      <c r="P164" s="48">
        <v>58.4283</v>
      </c>
      <c r="Q164" s="48">
        <v>36.5</v>
      </c>
      <c r="R164" s="48">
        <v>36.5</v>
      </c>
      <c r="S164" s="48" t="s">
        <v>270</v>
      </c>
      <c r="T164" s="48" t="s">
        <v>270</v>
      </c>
      <c r="U164" s="48">
        <v>8.3041999999999998</v>
      </c>
      <c r="V164" s="48">
        <v>0</v>
      </c>
      <c r="W164" s="48">
        <v>8.3041999999999998</v>
      </c>
      <c r="X164" s="48">
        <v>0</v>
      </c>
      <c r="Y164" s="48">
        <v>0</v>
      </c>
      <c r="Z164" s="48">
        <v>8.3041999999999998</v>
      </c>
      <c r="AA164" s="48">
        <v>8.3041999999999998</v>
      </c>
      <c r="AB164" s="48">
        <v>0</v>
      </c>
      <c r="AC164" s="48">
        <v>8.3041999999999998</v>
      </c>
      <c r="AD164" s="48">
        <v>0</v>
      </c>
      <c r="AE164" s="48">
        <v>0</v>
      </c>
      <c r="AF164" s="48">
        <v>8.3041999999999998</v>
      </c>
      <c r="AG164" s="48">
        <v>0</v>
      </c>
      <c r="AH164" s="48">
        <v>0</v>
      </c>
      <c r="AI164" s="48">
        <v>0</v>
      </c>
      <c r="AJ164" s="48">
        <v>0</v>
      </c>
      <c r="AK164" s="48" t="s">
        <v>270</v>
      </c>
      <c r="AL164" s="48" t="s">
        <v>270</v>
      </c>
      <c r="AM164" s="48">
        <v>21.883099999999999</v>
      </c>
    </row>
    <row r="165" spans="1:39">
      <c r="A165" s="8">
        <v>45231</v>
      </c>
      <c r="B165" s="48">
        <v>36.499200000000002</v>
      </c>
      <c r="C165" s="48">
        <v>37.4754</v>
      </c>
      <c r="D165" s="48">
        <v>43.929299999999998</v>
      </c>
      <c r="E165" s="48">
        <v>37.129600000000003</v>
      </c>
      <c r="F165" s="48">
        <v>37.606200000000001</v>
      </c>
      <c r="G165" s="48">
        <v>29.7103</v>
      </c>
      <c r="H165" s="48">
        <v>40.839599999999997</v>
      </c>
      <c r="I165" s="48">
        <v>37.474800000000002</v>
      </c>
      <c r="J165" s="48">
        <v>43.932699999999997</v>
      </c>
      <c r="K165" s="48">
        <v>37.129600000000003</v>
      </c>
      <c r="L165" s="48">
        <v>37.606200000000001</v>
      </c>
      <c r="M165" s="48">
        <v>29.7103</v>
      </c>
      <c r="N165" s="48">
        <v>40.839599999999997</v>
      </c>
      <c r="O165" s="48">
        <v>42.518900000000002</v>
      </c>
      <c r="P165" s="48">
        <v>42.522199999999998</v>
      </c>
      <c r="Q165" s="48">
        <v>36.5</v>
      </c>
      <c r="R165" s="48">
        <v>36.5</v>
      </c>
      <c r="S165" s="48" t="s">
        <v>270</v>
      </c>
      <c r="T165" s="48" t="s">
        <v>270</v>
      </c>
      <c r="U165" s="48">
        <v>7.3941999999999997</v>
      </c>
      <c r="V165" s="48">
        <v>0</v>
      </c>
      <c r="W165" s="48">
        <v>7.3941999999999997</v>
      </c>
      <c r="X165" s="48">
        <v>0</v>
      </c>
      <c r="Y165" s="48">
        <v>0</v>
      </c>
      <c r="Z165" s="48">
        <v>7.3941999999999997</v>
      </c>
      <c r="AA165" s="48">
        <v>7.3941999999999997</v>
      </c>
      <c r="AB165" s="48">
        <v>0</v>
      </c>
      <c r="AC165" s="48">
        <v>7.3941999999999997</v>
      </c>
      <c r="AD165" s="48">
        <v>0</v>
      </c>
      <c r="AE165" s="48">
        <v>0</v>
      </c>
      <c r="AF165" s="48">
        <v>7.3941999999999997</v>
      </c>
      <c r="AG165" s="48">
        <v>0</v>
      </c>
      <c r="AH165" s="48">
        <v>0</v>
      </c>
      <c r="AI165" s="48">
        <v>0</v>
      </c>
      <c r="AJ165" s="48">
        <v>0</v>
      </c>
      <c r="AK165" s="48" t="s">
        <v>270</v>
      </c>
      <c r="AL165" s="48" t="s">
        <v>270</v>
      </c>
      <c r="AM165" s="48">
        <v>22.2517</v>
      </c>
    </row>
    <row r="166" spans="1:39">
      <c r="A166" s="8">
        <v>45261</v>
      </c>
      <c r="B166" s="48">
        <v>35.959400000000002</v>
      </c>
      <c r="C166" s="48">
        <v>36.823900000000002</v>
      </c>
      <c r="D166" s="48">
        <v>44.211399999999998</v>
      </c>
      <c r="E166" s="48">
        <v>36.432400000000001</v>
      </c>
      <c r="F166" s="48">
        <v>37.777000000000001</v>
      </c>
      <c r="G166" s="48">
        <v>24.284099999999999</v>
      </c>
      <c r="H166" s="48">
        <v>36.826599999999999</v>
      </c>
      <c r="I166" s="48">
        <v>36.822699999999998</v>
      </c>
      <c r="J166" s="48">
        <v>44.196599999999997</v>
      </c>
      <c r="K166" s="48">
        <v>36.432400000000001</v>
      </c>
      <c r="L166" s="48">
        <v>37.777000000000001</v>
      </c>
      <c r="M166" s="48">
        <v>24.284099999999999</v>
      </c>
      <c r="N166" s="48">
        <v>36.826599999999999</v>
      </c>
      <c r="O166" s="48">
        <v>56.824199999999998</v>
      </c>
      <c r="P166" s="48">
        <v>56.824199999999998</v>
      </c>
      <c r="Q166" s="48" t="s">
        <v>270</v>
      </c>
      <c r="R166" s="48" t="s">
        <v>270</v>
      </c>
      <c r="S166" s="48" t="s">
        <v>270</v>
      </c>
      <c r="T166" s="48" t="s">
        <v>270</v>
      </c>
      <c r="U166" s="48">
        <v>7.1722000000000001</v>
      </c>
      <c r="V166" s="48">
        <v>0</v>
      </c>
      <c r="W166" s="48">
        <v>7.1722000000000001</v>
      </c>
      <c r="X166" s="48">
        <v>0</v>
      </c>
      <c r="Y166" s="48">
        <v>0</v>
      </c>
      <c r="Z166" s="48">
        <v>7.1722000000000001</v>
      </c>
      <c r="AA166" s="48">
        <v>7.1722000000000001</v>
      </c>
      <c r="AB166" s="48">
        <v>0</v>
      </c>
      <c r="AC166" s="48">
        <v>7.1722000000000001</v>
      </c>
      <c r="AD166" s="48">
        <v>0</v>
      </c>
      <c r="AE166" s="48">
        <v>0</v>
      </c>
      <c r="AF166" s="48">
        <v>7.1722000000000001</v>
      </c>
      <c r="AG166" s="48">
        <v>0</v>
      </c>
      <c r="AH166" s="48">
        <v>0</v>
      </c>
      <c r="AI166" s="48" t="s">
        <v>270</v>
      </c>
      <c r="AJ166" s="48" t="s">
        <v>270</v>
      </c>
      <c r="AK166" s="48" t="s">
        <v>270</v>
      </c>
      <c r="AL166" s="48" t="s">
        <v>270</v>
      </c>
      <c r="AM166" s="48">
        <v>22.760300000000001</v>
      </c>
    </row>
    <row r="167" spans="1:39">
      <c r="A167" s="8">
        <v>45292</v>
      </c>
      <c r="B167" s="48">
        <v>37.032800000000002</v>
      </c>
      <c r="C167" s="48">
        <v>37.931100000000001</v>
      </c>
      <c r="D167" s="48">
        <v>43.859499999999997</v>
      </c>
      <c r="E167" s="48">
        <v>37.6006</v>
      </c>
      <c r="F167" s="48">
        <v>38.24</v>
      </c>
      <c r="G167" s="48">
        <v>29.735800000000001</v>
      </c>
      <c r="H167" s="48">
        <v>38.855499999999999</v>
      </c>
      <c r="I167" s="48">
        <v>37.930399999999999</v>
      </c>
      <c r="J167" s="48">
        <v>43.851500000000001</v>
      </c>
      <c r="K167" s="48">
        <v>37.6006</v>
      </c>
      <c r="L167" s="48">
        <v>38.24</v>
      </c>
      <c r="M167" s="48">
        <v>29.735800000000001</v>
      </c>
      <c r="N167" s="48">
        <v>38.855499999999999</v>
      </c>
      <c r="O167" s="48">
        <v>51.717500000000001</v>
      </c>
      <c r="P167" s="48">
        <v>51.717500000000001</v>
      </c>
      <c r="Q167" s="48" t="s">
        <v>270</v>
      </c>
      <c r="R167" s="48" t="s">
        <v>270</v>
      </c>
      <c r="S167" s="48" t="s">
        <v>270</v>
      </c>
      <c r="T167" s="48" t="s">
        <v>270</v>
      </c>
      <c r="U167" s="48">
        <v>14.4694</v>
      </c>
      <c r="V167" s="48">
        <v>0</v>
      </c>
      <c r="W167" s="48">
        <v>14.4694</v>
      </c>
      <c r="X167" s="48">
        <v>0</v>
      </c>
      <c r="Y167" s="48">
        <v>0</v>
      </c>
      <c r="Z167" s="48">
        <v>14.4694</v>
      </c>
      <c r="AA167" s="48">
        <v>14.4694</v>
      </c>
      <c r="AB167" s="48">
        <v>0</v>
      </c>
      <c r="AC167" s="48">
        <v>14.4694</v>
      </c>
      <c r="AD167" s="48">
        <v>0</v>
      </c>
      <c r="AE167" s="48">
        <v>0</v>
      </c>
      <c r="AF167" s="48">
        <v>14.4694</v>
      </c>
      <c r="AG167" s="48">
        <v>0</v>
      </c>
      <c r="AH167" s="48">
        <v>0</v>
      </c>
      <c r="AI167" s="48" t="s">
        <v>270</v>
      </c>
      <c r="AJ167" s="48" t="s">
        <v>270</v>
      </c>
      <c r="AK167" s="48" t="s">
        <v>270</v>
      </c>
      <c r="AL167" s="48" t="s">
        <v>270</v>
      </c>
      <c r="AM167" s="48">
        <v>21.832799999999999</v>
      </c>
    </row>
    <row r="168" spans="1:39">
      <c r="A168" s="8">
        <v>45323</v>
      </c>
      <c r="B168" s="48">
        <v>37.280200000000001</v>
      </c>
      <c r="C168" s="48">
        <v>38.089799999999997</v>
      </c>
      <c r="D168" s="48">
        <v>43.829900000000002</v>
      </c>
      <c r="E168" s="48">
        <v>37.769500000000001</v>
      </c>
      <c r="F168" s="48">
        <v>38.542900000000003</v>
      </c>
      <c r="G168" s="48">
        <v>29.024100000000001</v>
      </c>
      <c r="H168" s="48">
        <v>42.151200000000003</v>
      </c>
      <c r="I168" s="48">
        <v>38.088900000000002</v>
      </c>
      <c r="J168" s="48">
        <v>43.818800000000003</v>
      </c>
      <c r="K168" s="48">
        <v>37.769500000000001</v>
      </c>
      <c r="L168" s="48">
        <v>38.542900000000003</v>
      </c>
      <c r="M168" s="48">
        <v>29.024100000000001</v>
      </c>
      <c r="N168" s="48">
        <v>42.151200000000003</v>
      </c>
      <c r="O168" s="48">
        <v>55.628300000000003</v>
      </c>
      <c r="P168" s="48">
        <v>55.628300000000003</v>
      </c>
      <c r="Q168" s="48" t="s">
        <v>270</v>
      </c>
      <c r="R168" s="48" t="s">
        <v>270</v>
      </c>
      <c r="S168" s="48" t="s">
        <v>270</v>
      </c>
      <c r="T168" s="48" t="s">
        <v>270</v>
      </c>
      <c r="U168" s="48">
        <v>10.965199999999999</v>
      </c>
      <c r="V168" s="48">
        <v>0</v>
      </c>
      <c r="W168" s="48">
        <v>10.965199999999999</v>
      </c>
      <c r="X168" s="48">
        <v>0</v>
      </c>
      <c r="Y168" s="48">
        <v>0</v>
      </c>
      <c r="Z168" s="48">
        <v>10.965199999999999</v>
      </c>
      <c r="AA168" s="48">
        <v>10.965199999999999</v>
      </c>
      <c r="AB168" s="48">
        <v>0</v>
      </c>
      <c r="AC168" s="48">
        <v>10.965199999999999</v>
      </c>
      <c r="AD168" s="48">
        <v>0</v>
      </c>
      <c r="AE168" s="48">
        <v>0</v>
      </c>
      <c r="AF168" s="48">
        <v>10.965199999999999</v>
      </c>
      <c r="AG168" s="48">
        <v>0</v>
      </c>
      <c r="AH168" s="48">
        <v>0</v>
      </c>
      <c r="AI168" s="48" t="s">
        <v>270</v>
      </c>
      <c r="AJ168" s="48" t="s">
        <v>270</v>
      </c>
      <c r="AK168" s="48" t="s">
        <v>270</v>
      </c>
      <c r="AL168" s="48" t="s">
        <v>270</v>
      </c>
      <c r="AM168" s="48">
        <v>23.226099999999999</v>
      </c>
    </row>
    <row r="169" spans="1:39">
      <c r="A169" s="8">
        <v>45352</v>
      </c>
      <c r="B169" s="48">
        <v>36.561199999999999</v>
      </c>
      <c r="C169" s="48">
        <v>37.490299999999998</v>
      </c>
      <c r="D169" s="48">
        <v>37.173099999999998</v>
      </c>
      <c r="E169" s="48">
        <v>37.506799999999998</v>
      </c>
      <c r="F169" s="48">
        <v>38.587299999999999</v>
      </c>
      <c r="G169" s="48">
        <v>27.406300000000002</v>
      </c>
      <c r="H169" s="48">
        <v>39.498800000000003</v>
      </c>
      <c r="I169" s="48">
        <v>37.490600000000001</v>
      </c>
      <c r="J169" s="48">
        <v>37.179000000000002</v>
      </c>
      <c r="K169" s="48">
        <v>37.506799999999998</v>
      </c>
      <c r="L169" s="48">
        <v>38.587299999999999</v>
      </c>
      <c r="M169" s="48">
        <v>27.406300000000002</v>
      </c>
      <c r="N169" s="48">
        <v>39.498800000000003</v>
      </c>
      <c r="O169" s="48">
        <v>31.002800000000001</v>
      </c>
      <c r="P169" s="48">
        <v>31.002800000000001</v>
      </c>
      <c r="Q169" s="48" t="s">
        <v>270</v>
      </c>
      <c r="R169" s="48" t="s">
        <v>270</v>
      </c>
      <c r="S169" s="48" t="s">
        <v>270</v>
      </c>
      <c r="T169" s="48" t="s">
        <v>270</v>
      </c>
      <c r="U169" s="48">
        <v>8.2236999999999991</v>
      </c>
      <c r="V169" s="48">
        <v>0</v>
      </c>
      <c r="W169" s="48">
        <v>8.2236999999999991</v>
      </c>
      <c r="X169" s="48">
        <v>0</v>
      </c>
      <c r="Y169" s="48">
        <v>0</v>
      </c>
      <c r="Z169" s="48">
        <v>8.2236999999999991</v>
      </c>
      <c r="AA169" s="48">
        <v>8.2236999999999991</v>
      </c>
      <c r="AB169" s="48">
        <v>0</v>
      </c>
      <c r="AC169" s="48">
        <v>8.2236999999999991</v>
      </c>
      <c r="AD169" s="48">
        <v>0</v>
      </c>
      <c r="AE169" s="48">
        <v>0</v>
      </c>
      <c r="AF169" s="48">
        <v>8.2236999999999991</v>
      </c>
      <c r="AG169" s="48">
        <v>0</v>
      </c>
      <c r="AH169" s="48">
        <v>0</v>
      </c>
      <c r="AI169" s="48" t="s">
        <v>270</v>
      </c>
      <c r="AJ169" s="48" t="s">
        <v>270</v>
      </c>
      <c r="AK169" s="48" t="s">
        <v>270</v>
      </c>
      <c r="AL169" s="48" t="s">
        <v>270</v>
      </c>
      <c r="AM169" s="48">
        <v>23.532699999999998</v>
      </c>
    </row>
    <row r="170" spans="1:39">
      <c r="A170" s="8">
        <v>45383</v>
      </c>
      <c r="B170" s="48">
        <v>36.2104</v>
      </c>
      <c r="C170" s="48">
        <v>37.977400000000003</v>
      </c>
      <c r="D170" s="48">
        <v>39.408200000000001</v>
      </c>
      <c r="E170" s="48">
        <v>37.898600000000002</v>
      </c>
      <c r="F170" s="48">
        <v>38.512500000000003</v>
      </c>
      <c r="G170" s="48">
        <v>30.035900000000002</v>
      </c>
      <c r="H170" s="48">
        <v>42.286999999999999</v>
      </c>
      <c r="I170" s="48">
        <v>37.979599999999998</v>
      </c>
      <c r="J170" s="48">
        <v>39.453000000000003</v>
      </c>
      <c r="K170" s="48">
        <v>37.898600000000002</v>
      </c>
      <c r="L170" s="48">
        <v>38.512500000000003</v>
      </c>
      <c r="M170" s="48">
        <v>30.035900000000002</v>
      </c>
      <c r="N170" s="48">
        <v>42.286999999999999</v>
      </c>
      <c r="O170" s="48">
        <v>14.7479</v>
      </c>
      <c r="P170" s="48">
        <v>14.7479</v>
      </c>
      <c r="Q170" s="48" t="s">
        <v>270</v>
      </c>
      <c r="R170" s="48" t="s">
        <v>270</v>
      </c>
      <c r="S170" s="48" t="s">
        <v>270</v>
      </c>
      <c r="T170" s="48" t="s">
        <v>270</v>
      </c>
      <c r="U170" s="48">
        <v>8.0764999999999993</v>
      </c>
      <c r="V170" s="48">
        <v>0</v>
      </c>
      <c r="W170" s="48">
        <v>8.0764999999999993</v>
      </c>
      <c r="X170" s="48">
        <v>0</v>
      </c>
      <c r="Y170" s="48">
        <v>0</v>
      </c>
      <c r="Z170" s="48">
        <v>8.0764999999999993</v>
      </c>
      <c r="AA170" s="48">
        <v>8.0764999999999993</v>
      </c>
      <c r="AB170" s="48">
        <v>0</v>
      </c>
      <c r="AC170" s="48">
        <v>8.0764999999999993</v>
      </c>
      <c r="AD170" s="48">
        <v>0</v>
      </c>
      <c r="AE170" s="48">
        <v>0</v>
      </c>
      <c r="AF170" s="48">
        <v>8.0764999999999993</v>
      </c>
      <c r="AG170" s="48">
        <v>0</v>
      </c>
      <c r="AH170" s="48">
        <v>0</v>
      </c>
      <c r="AI170" s="48" t="s">
        <v>270</v>
      </c>
      <c r="AJ170" s="48" t="s">
        <v>270</v>
      </c>
      <c r="AK170" s="48" t="s">
        <v>270</v>
      </c>
      <c r="AL170" s="48" t="s">
        <v>270</v>
      </c>
      <c r="AM170" s="48">
        <v>23.272400000000001</v>
      </c>
    </row>
    <row r="171" spans="1:39">
      <c r="A171" s="8">
        <v>45413</v>
      </c>
      <c r="B171" s="48">
        <v>36.904800000000002</v>
      </c>
      <c r="C171" s="48">
        <v>37.849400000000003</v>
      </c>
      <c r="D171" s="48">
        <v>39.755299999999998</v>
      </c>
      <c r="E171" s="48">
        <v>37.751899999999999</v>
      </c>
      <c r="F171" s="48">
        <v>38.599899999999998</v>
      </c>
      <c r="G171" s="48">
        <v>28.750599999999999</v>
      </c>
      <c r="H171" s="48">
        <v>43.302900000000001</v>
      </c>
      <c r="I171" s="48">
        <v>37.849299999999999</v>
      </c>
      <c r="J171" s="48">
        <v>39.753900000000002</v>
      </c>
      <c r="K171" s="48">
        <v>37.751899999999999</v>
      </c>
      <c r="L171" s="48">
        <v>38.599899999999998</v>
      </c>
      <c r="M171" s="48">
        <v>28.750599999999999</v>
      </c>
      <c r="N171" s="48">
        <v>43.302900000000001</v>
      </c>
      <c r="O171" s="48">
        <v>41.443600000000004</v>
      </c>
      <c r="P171" s="48">
        <v>41.443600000000004</v>
      </c>
      <c r="Q171" s="48" t="s">
        <v>270</v>
      </c>
      <c r="R171" s="48" t="s">
        <v>270</v>
      </c>
      <c r="S171" s="48" t="s">
        <v>270</v>
      </c>
      <c r="T171" s="48" t="s">
        <v>270</v>
      </c>
      <c r="U171" s="48">
        <v>8.1283999999999992</v>
      </c>
      <c r="V171" s="48">
        <v>0</v>
      </c>
      <c r="W171" s="48">
        <v>8.1283999999999992</v>
      </c>
      <c r="X171" s="48">
        <v>0</v>
      </c>
      <c r="Y171" s="48">
        <v>0</v>
      </c>
      <c r="Z171" s="48">
        <v>8.1283999999999992</v>
      </c>
      <c r="AA171" s="48">
        <v>8.1283999999999992</v>
      </c>
      <c r="AB171" s="48">
        <v>0</v>
      </c>
      <c r="AC171" s="48">
        <v>8.1283999999999992</v>
      </c>
      <c r="AD171" s="48">
        <v>0</v>
      </c>
      <c r="AE171" s="48">
        <v>0</v>
      </c>
      <c r="AF171" s="48">
        <v>8.1283999999999992</v>
      </c>
      <c r="AG171" s="48">
        <v>0</v>
      </c>
      <c r="AH171" s="48">
        <v>0</v>
      </c>
      <c r="AI171" s="48" t="s">
        <v>270</v>
      </c>
      <c r="AJ171" s="48" t="s">
        <v>270</v>
      </c>
      <c r="AK171" s="48" t="s">
        <v>270</v>
      </c>
      <c r="AL171" s="48" t="s">
        <v>270</v>
      </c>
      <c r="AM171" s="48">
        <v>21.035799999999998</v>
      </c>
    </row>
    <row r="172" spans="1:39">
      <c r="A172" s="8">
        <v>45444</v>
      </c>
      <c r="B172" s="48">
        <v>36.379800000000003</v>
      </c>
      <c r="C172" s="48">
        <v>37.571800000000003</v>
      </c>
      <c r="D172" s="48">
        <v>40.175600000000003</v>
      </c>
      <c r="E172" s="48">
        <v>37.446399999999997</v>
      </c>
      <c r="F172" s="48">
        <v>37.861199999999997</v>
      </c>
      <c r="G172" s="48">
        <v>31.658200000000001</v>
      </c>
      <c r="H172" s="48">
        <v>42.124600000000001</v>
      </c>
      <c r="I172" s="48">
        <v>37.570599999999999</v>
      </c>
      <c r="J172" s="48">
        <v>40.155200000000001</v>
      </c>
      <c r="K172" s="48">
        <v>37.446399999999997</v>
      </c>
      <c r="L172" s="48">
        <v>37.861199999999997</v>
      </c>
      <c r="M172" s="48">
        <v>31.658200000000001</v>
      </c>
      <c r="N172" s="48">
        <v>42.124600000000001</v>
      </c>
      <c r="O172" s="48">
        <v>54.365000000000002</v>
      </c>
      <c r="P172" s="48">
        <v>54.365000000000002</v>
      </c>
      <c r="Q172" s="48" t="s">
        <v>270</v>
      </c>
      <c r="R172" s="48" t="s">
        <v>270</v>
      </c>
      <c r="S172" s="48" t="s">
        <v>270</v>
      </c>
      <c r="T172" s="48" t="s">
        <v>270</v>
      </c>
      <c r="U172" s="48">
        <v>8.2225000000000001</v>
      </c>
      <c r="V172" s="48">
        <v>0</v>
      </c>
      <c r="W172" s="48">
        <v>8.2225000000000001</v>
      </c>
      <c r="X172" s="48">
        <v>0</v>
      </c>
      <c r="Y172" s="48">
        <v>0</v>
      </c>
      <c r="Z172" s="48">
        <v>8.2225000000000001</v>
      </c>
      <c r="AA172" s="48">
        <v>8.2225000000000001</v>
      </c>
      <c r="AB172" s="48">
        <v>0</v>
      </c>
      <c r="AC172" s="48">
        <v>8.2225000000000001</v>
      </c>
      <c r="AD172" s="48">
        <v>0</v>
      </c>
      <c r="AE172" s="48">
        <v>0</v>
      </c>
      <c r="AF172" s="48">
        <v>8.2225000000000001</v>
      </c>
      <c r="AG172" s="48">
        <v>0</v>
      </c>
      <c r="AH172" s="48">
        <v>0</v>
      </c>
      <c r="AI172" s="48" t="s">
        <v>270</v>
      </c>
      <c r="AJ172" s="48" t="s">
        <v>270</v>
      </c>
      <c r="AK172" s="48" t="s">
        <v>270</v>
      </c>
      <c r="AL172" s="48" t="s">
        <v>270</v>
      </c>
      <c r="AM172" s="48">
        <v>22.158899999999999</v>
      </c>
    </row>
    <row r="173" spans="1:39">
      <c r="A173" s="8">
        <v>45474</v>
      </c>
      <c r="B173" s="48">
        <v>35.811</v>
      </c>
      <c r="C173" s="48">
        <v>37.157899999999998</v>
      </c>
      <c r="D173" s="48">
        <v>40.638300000000001</v>
      </c>
      <c r="E173" s="48">
        <v>36.984699999999997</v>
      </c>
      <c r="F173" s="48">
        <v>37.428800000000003</v>
      </c>
      <c r="G173" s="48">
        <v>30.8536</v>
      </c>
      <c r="H173" s="48">
        <v>40.333100000000002</v>
      </c>
      <c r="I173" s="48">
        <v>37.157400000000003</v>
      </c>
      <c r="J173" s="48">
        <v>40.638199999999998</v>
      </c>
      <c r="K173" s="48">
        <v>36.984699999999997</v>
      </c>
      <c r="L173" s="48">
        <v>37.428800000000003</v>
      </c>
      <c r="M173" s="48">
        <v>30.8536</v>
      </c>
      <c r="N173" s="48">
        <v>40.333100000000002</v>
      </c>
      <c r="O173" s="48">
        <v>40.659399999999998</v>
      </c>
      <c r="P173" s="48">
        <v>40.659399999999998</v>
      </c>
      <c r="Q173" s="48" t="s">
        <v>270</v>
      </c>
      <c r="R173" s="48" t="s">
        <v>270</v>
      </c>
      <c r="S173" s="48" t="s">
        <v>270</v>
      </c>
      <c r="T173" s="48" t="s">
        <v>270</v>
      </c>
      <c r="U173" s="48">
        <v>10.714499999999999</v>
      </c>
      <c r="V173" s="48">
        <v>0</v>
      </c>
      <c r="W173" s="48">
        <v>10.714499999999999</v>
      </c>
      <c r="X173" s="48">
        <v>0</v>
      </c>
      <c r="Y173" s="48">
        <v>0</v>
      </c>
      <c r="Z173" s="48">
        <v>10.714499999999999</v>
      </c>
      <c r="AA173" s="48">
        <v>10.714499999999999</v>
      </c>
      <c r="AB173" s="48">
        <v>0</v>
      </c>
      <c r="AC173" s="48">
        <v>10.714499999999999</v>
      </c>
      <c r="AD173" s="48">
        <v>0</v>
      </c>
      <c r="AE173" s="48">
        <v>0</v>
      </c>
      <c r="AF173" s="48">
        <v>10.714499999999999</v>
      </c>
      <c r="AG173" s="48">
        <v>0</v>
      </c>
      <c r="AH173" s="48">
        <v>0</v>
      </c>
      <c r="AI173" s="48" t="s">
        <v>270</v>
      </c>
      <c r="AJ173" s="48" t="s">
        <v>270</v>
      </c>
      <c r="AK173" s="48" t="s">
        <v>270</v>
      </c>
      <c r="AL173" s="48" t="s">
        <v>270</v>
      </c>
      <c r="AM173" s="48">
        <v>23.367599999999999</v>
      </c>
    </row>
    <row r="174" spans="1:39">
      <c r="A174" s="8">
        <v>45505</v>
      </c>
      <c r="B174" s="48">
        <v>36.588799999999999</v>
      </c>
      <c r="C174" s="48">
        <v>37.513800000000003</v>
      </c>
      <c r="D174" s="48">
        <v>42.251600000000003</v>
      </c>
      <c r="E174" s="48">
        <v>37.289900000000003</v>
      </c>
      <c r="F174" s="48">
        <v>37.627800000000001</v>
      </c>
      <c r="G174" s="48">
        <v>32.390099999999997</v>
      </c>
      <c r="H174" s="48">
        <v>39.919499999999999</v>
      </c>
      <c r="I174" s="48">
        <v>37.513300000000001</v>
      </c>
      <c r="J174" s="48">
        <v>42.244199999999999</v>
      </c>
      <c r="K174" s="48">
        <v>37.289900000000003</v>
      </c>
      <c r="L174" s="48">
        <v>37.627800000000001</v>
      </c>
      <c r="M174" s="48">
        <v>32.390099999999997</v>
      </c>
      <c r="N174" s="48">
        <v>39.919499999999999</v>
      </c>
      <c r="O174" s="48">
        <v>58.9054</v>
      </c>
      <c r="P174" s="48">
        <v>58.9054</v>
      </c>
      <c r="Q174" s="48" t="s">
        <v>270</v>
      </c>
      <c r="R174" s="48" t="s">
        <v>270</v>
      </c>
      <c r="S174" s="48" t="s">
        <v>270</v>
      </c>
      <c r="T174" s="48" t="s">
        <v>270</v>
      </c>
      <c r="U174" s="48">
        <v>8.1304999999999996</v>
      </c>
      <c r="V174" s="48">
        <v>0</v>
      </c>
      <c r="W174" s="48">
        <v>8.1304999999999996</v>
      </c>
      <c r="X174" s="48">
        <v>0</v>
      </c>
      <c r="Y174" s="48">
        <v>18.649100000000001</v>
      </c>
      <c r="Z174" s="48">
        <v>8.1288999999999998</v>
      </c>
      <c r="AA174" s="48">
        <v>8.1304999999999996</v>
      </c>
      <c r="AB174" s="48">
        <v>0</v>
      </c>
      <c r="AC174" s="48">
        <v>8.1304999999999996</v>
      </c>
      <c r="AD174" s="48">
        <v>0</v>
      </c>
      <c r="AE174" s="48">
        <v>18.649100000000001</v>
      </c>
      <c r="AF174" s="48">
        <v>8.1288999999999998</v>
      </c>
      <c r="AG174" s="48">
        <v>0</v>
      </c>
      <c r="AH174" s="48">
        <v>0</v>
      </c>
      <c r="AI174" s="48" t="s">
        <v>270</v>
      </c>
      <c r="AJ174" s="48" t="s">
        <v>270</v>
      </c>
      <c r="AK174" s="48" t="s">
        <v>270</v>
      </c>
      <c r="AL174" s="48" t="s">
        <v>270</v>
      </c>
      <c r="AM174" s="48">
        <v>22.906199999999998</v>
      </c>
    </row>
    <row r="175" spans="1:39">
      <c r="A175" s="8">
        <v>45536</v>
      </c>
      <c r="B175" s="48">
        <v>36.3553</v>
      </c>
      <c r="C175" s="48">
        <v>37.152700000000003</v>
      </c>
      <c r="D175" s="48">
        <v>42.068800000000003</v>
      </c>
      <c r="E175" s="48">
        <v>36.933199999999999</v>
      </c>
      <c r="F175" s="48">
        <v>37.526299999999999</v>
      </c>
      <c r="G175" s="48">
        <v>30.207999999999998</v>
      </c>
      <c r="H175" s="48">
        <v>38.8506</v>
      </c>
      <c r="I175" s="48">
        <v>37.152299999999997</v>
      </c>
      <c r="J175" s="48">
        <v>42.061500000000002</v>
      </c>
      <c r="K175" s="48">
        <v>36.933199999999999</v>
      </c>
      <c r="L175" s="48">
        <v>37.526299999999999</v>
      </c>
      <c r="M175" s="48">
        <v>30.207999999999998</v>
      </c>
      <c r="N175" s="48">
        <v>38.8506</v>
      </c>
      <c r="O175" s="48">
        <v>53.097999999999999</v>
      </c>
      <c r="P175" s="48">
        <v>53.097999999999999</v>
      </c>
      <c r="Q175" s="48" t="s">
        <v>270</v>
      </c>
      <c r="R175" s="48" t="s">
        <v>270</v>
      </c>
      <c r="S175" s="48" t="s">
        <v>270</v>
      </c>
      <c r="T175" s="48" t="s">
        <v>270</v>
      </c>
      <c r="U175" s="48">
        <v>11.940899999999999</v>
      </c>
      <c r="V175" s="48">
        <v>0</v>
      </c>
      <c r="W175" s="48">
        <v>11.940899999999999</v>
      </c>
      <c r="X175" s="48">
        <v>0</v>
      </c>
      <c r="Y175" s="48">
        <v>20.45</v>
      </c>
      <c r="Z175" s="48">
        <v>11.940300000000001</v>
      </c>
      <c r="AA175" s="48">
        <v>11.940899999999999</v>
      </c>
      <c r="AB175" s="48">
        <v>0</v>
      </c>
      <c r="AC175" s="48">
        <v>11.940899999999999</v>
      </c>
      <c r="AD175" s="48">
        <v>0</v>
      </c>
      <c r="AE175" s="48">
        <v>20.45</v>
      </c>
      <c r="AF175" s="48">
        <v>11.940300000000001</v>
      </c>
      <c r="AG175" s="48">
        <v>0</v>
      </c>
      <c r="AH175" s="48">
        <v>0</v>
      </c>
      <c r="AI175" s="48" t="s">
        <v>270</v>
      </c>
      <c r="AJ175" s="48" t="s">
        <v>270</v>
      </c>
      <c r="AK175" s="48" t="s">
        <v>270</v>
      </c>
      <c r="AL175" s="48" t="s">
        <v>270</v>
      </c>
      <c r="AM175" s="48">
        <v>23.6294</v>
      </c>
    </row>
    <row r="176" spans="1:39">
      <c r="A176" s="8">
        <v>45566</v>
      </c>
      <c r="B176" s="48">
        <v>36.608699999999999</v>
      </c>
      <c r="C176" s="48">
        <v>37.528399999999998</v>
      </c>
      <c r="D176" s="48">
        <v>41.086399999999998</v>
      </c>
      <c r="E176" s="48">
        <v>37.438499999999998</v>
      </c>
      <c r="F176" s="48">
        <v>37.683399999999999</v>
      </c>
      <c r="G176" s="48">
        <v>31.7577</v>
      </c>
      <c r="H176" s="48">
        <v>37.982799999999997</v>
      </c>
      <c r="I176" s="48">
        <v>37.529200000000003</v>
      </c>
      <c r="J176" s="48">
        <v>41.119700000000002</v>
      </c>
      <c r="K176" s="48">
        <v>37.438499999999998</v>
      </c>
      <c r="L176" s="48">
        <v>37.683399999999999</v>
      </c>
      <c r="M176" s="48">
        <v>31.7577</v>
      </c>
      <c r="N176" s="48">
        <v>37.982799999999997</v>
      </c>
      <c r="O176" s="48">
        <v>13.6564</v>
      </c>
      <c r="P176" s="48">
        <v>13.6564</v>
      </c>
      <c r="Q176" s="48" t="s">
        <v>270</v>
      </c>
      <c r="R176" s="48" t="s">
        <v>270</v>
      </c>
      <c r="S176" s="48" t="s">
        <v>270</v>
      </c>
      <c r="T176" s="48" t="s">
        <v>270</v>
      </c>
      <c r="U176" s="48">
        <v>7.7202999999999999</v>
      </c>
      <c r="V176" s="48">
        <v>0</v>
      </c>
      <c r="W176" s="48">
        <v>7.7202999999999999</v>
      </c>
      <c r="X176" s="48">
        <v>0</v>
      </c>
      <c r="Y176" s="48">
        <v>20.02</v>
      </c>
      <c r="Z176" s="48">
        <v>7.7161</v>
      </c>
      <c r="AA176" s="48">
        <v>7.7202999999999999</v>
      </c>
      <c r="AB176" s="48">
        <v>0</v>
      </c>
      <c r="AC176" s="48">
        <v>7.7202999999999999</v>
      </c>
      <c r="AD176" s="48">
        <v>0</v>
      </c>
      <c r="AE176" s="48">
        <v>20.02</v>
      </c>
      <c r="AF176" s="48">
        <v>7.7161</v>
      </c>
      <c r="AG176" s="48">
        <v>0</v>
      </c>
      <c r="AH176" s="48">
        <v>0</v>
      </c>
      <c r="AI176" s="48" t="s">
        <v>270</v>
      </c>
      <c r="AJ176" s="48" t="s">
        <v>270</v>
      </c>
      <c r="AK176" s="48" t="s">
        <v>270</v>
      </c>
      <c r="AL176" s="48" t="s">
        <v>270</v>
      </c>
      <c r="AM176" s="48">
        <v>22.782699999999998</v>
      </c>
    </row>
    <row r="177" spans="1:39">
      <c r="A177" s="8">
        <v>45597</v>
      </c>
      <c r="B177" s="48">
        <v>36.066699999999997</v>
      </c>
      <c r="C177" s="48">
        <v>36.537700000000001</v>
      </c>
      <c r="D177" s="48">
        <v>40.774799999999999</v>
      </c>
      <c r="E177" s="48">
        <v>36.439799999999998</v>
      </c>
      <c r="F177" s="48">
        <v>36.819000000000003</v>
      </c>
      <c r="G177" s="48">
        <v>28.465399999999999</v>
      </c>
      <c r="H177" s="48">
        <v>37.041699999999999</v>
      </c>
      <c r="I177" s="48">
        <v>36.537700000000001</v>
      </c>
      <c r="J177" s="48">
        <v>40.772399999999998</v>
      </c>
      <c r="K177" s="48">
        <v>36.439799999999998</v>
      </c>
      <c r="L177" s="48">
        <v>36.819000000000003</v>
      </c>
      <c r="M177" s="48">
        <v>28.465399999999999</v>
      </c>
      <c r="N177" s="48">
        <v>37.041699999999999</v>
      </c>
      <c r="O177" s="48">
        <v>58.232799999999997</v>
      </c>
      <c r="P177" s="48">
        <v>58.232799999999997</v>
      </c>
      <c r="Q177" s="48" t="s">
        <v>270</v>
      </c>
      <c r="R177" s="48" t="s">
        <v>270</v>
      </c>
      <c r="S177" s="48" t="s">
        <v>270</v>
      </c>
      <c r="T177" s="48" t="s">
        <v>270</v>
      </c>
      <c r="U177" s="48">
        <v>9.5869999999999997</v>
      </c>
      <c r="V177" s="48">
        <v>0</v>
      </c>
      <c r="W177" s="48">
        <v>9.5869999999999997</v>
      </c>
      <c r="X177" s="48">
        <v>0</v>
      </c>
      <c r="Y177" s="48">
        <v>0</v>
      </c>
      <c r="Z177" s="48">
        <v>9.5869999999999997</v>
      </c>
      <c r="AA177" s="48">
        <v>9.5869999999999997</v>
      </c>
      <c r="AB177" s="48">
        <v>0</v>
      </c>
      <c r="AC177" s="48">
        <v>9.5869999999999997</v>
      </c>
      <c r="AD177" s="48">
        <v>0</v>
      </c>
      <c r="AE177" s="48">
        <v>0</v>
      </c>
      <c r="AF177" s="48">
        <v>9.5869999999999997</v>
      </c>
      <c r="AG177" s="48">
        <v>0</v>
      </c>
      <c r="AH177" s="48">
        <v>0</v>
      </c>
      <c r="AI177" s="48" t="s">
        <v>270</v>
      </c>
      <c r="AJ177" s="48" t="s">
        <v>270</v>
      </c>
      <c r="AK177" s="48" t="s">
        <v>270</v>
      </c>
      <c r="AL177" s="48" t="s">
        <v>270</v>
      </c>
      <c r="AM177" s="48">
        <v>23.914999999999999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7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131</v>
      </c>
      <c r="B1" s="10"/>
    </row>
    <row r="2" spans="1:16" ht="5.25" customHeight="1"/>
    <row r="3" spans="1:16" ht="26.25" customHeight="1">
      <c r="A3" s="223" t="s">
        <v>111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2" t="s">
        <v>130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183" t="s">
        <v>14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183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183"/>
      <c r="C8" s="49" t="s">
        <v>18</v>
      </c>
      <c r="D8" s="49" t="s">
        <v>10</v>
      </c>
      <c r="E8" s="49" t="s">
        <v>20</v>
      </c>
      <c r="F8" s="49" t="s">
        <v>21</v>
      </c>
      <c r="G8" s="49" t="s">
        <v>13</v>
      </c>
      <c r="H8" s="49" t="s">
        <v>18</v>
      </c>
      <c r="I8" s="49" t="s">
        <v>10</v>
      </c>
      <c r="J8" s="49" t="s">
        <v>20</v>
      </c>
      <c r="K8" s="49" t="s">
        <v>21</v>
      </c>
      <c r="L8" s="49" t="s">
        <v>13</v>
      </c>
      <c r="M8" s="49" t="s">
        <v>18</v>
      </c>
      <c r="N8" s="49" t="s">
        <v>10</v>
      </c>
      <c r="O8" s="49" t="s">
        <v>20</v>
      </c>
      <c r="P8" s="49" t="s">
        <v>21</v>
      </c>
    </row>
    <row r="9" spans="1:16" s="20" customFormat="1" hidden="1">
      <c r="A9" s="116"/>
      <c r="B9" s="115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8">
        <v>8.5172000000000008</v>
      </c>
      <c r="C11" s="48">
        <v>8.4185999999999996</v>
      </c>
      <c r="D11" s="48">
        <v>7.9821</v>
      </c>
      <c r="E11" s="48">
        <v>9.6001999999999992</v>
      </c>
      <c r="F11" s="48">
        <v>13.998200000000001</v>
      </c>
      <c r="G11" s="48">
        <v>8.6202000000000005</v>
      </c>
      <c r="H11" s="48">
        <v>8.4482999999999997</v>
      </c>
      <c r="I11" s="48">
        <v>8.0305999999999997</v>
      </c>
      <c r="J11" s="48">
        <v>10.033300000000001</v>
      </c>
      <c r="K11" s="48">
        <v>13.998200000000001</v>
      </c>
      <c r="L11" s="48">
        <v>5.0523999999999996</v>
      </c>
      <c r="M11" s="48">
        <v>2.2305000000000001</v>
      </c>
      <c r="N11" s="48">
        <v>4.0236999999999998</v>
      </c>
      <c r="O11" s="48">
        <v>5.5</v>
      </c>
      <c r="P11" s="48">
        <v>0</v>
      </c>
    </row>
    <row r="12" spans="1:16" hidden="1" outlineLevel="1">
      <c r="A12" s="8">
        <v>40575</v>
      </c>
      <c r="B12" s="48">
        <v>8.6707999999999998</v>
      </c>
      <c r="C12" s="48">
        <v>8.2545999999999999</v>
      </c>
      <c r="D12" s="48">
        <v>8.7126000000000001</v>
      </c>
      <c r="E12" s="48">
        <v>9.1622000000000003</v>
      </c>
      <c r="F12" s="48">
        <v>14</v>
      </c>
      <c r="G12" s="48">
        <v>8.8766999999999996</v>
      </c>
      <c r="H12" s="48">
        <v>8.2632999999999992</v>
      </c>
      <c r="I12" s="48">
        <v>8.8524999999999991</v>
      </c>
      <c r="J12" s="48">
        <v>9.9939999999999998</v>
      </c>
      <c r="K12" s="48">
        <v>14</v>
      </c>
      <c r="L12" s="48">
        <v>5.4501999999999997</v>
      </c>
      <c r="M12" s="48">
        <v>4.3044000000000002</v>
      </c>
      <c r="N12" s="48">
        <v>5.3552</v>
      </c>
      <c r="O12" s="48">
        <v>5.5</v>
      </c>
      <c r="P12" s="48">
        <v>0</v>
      </c>
    </row>
    <row r="13" spans="1:16" hidden="1" outlineLevel="1">
      <c r="A13" s="8">
        <v>40603</v>
      </c>
      <c r="B13" s="48">
        <v>7.2934999999999999</v>
      </c>
      <c r="C13" s="48">
        <v>5.681</v>
      </c>
      <c r="D13" s="48">
        <v>8.1889000000000003</v>
      </c>
      <c r="E13" s="48">
        <v>8.9837000000000007</v>
      </c>
      <c r="F13" s="48">
        <v>6.9470000000000001</v>
      </c>
      <c r="G13" s="48">
        <v>7.3948999999999998</v>
      </c>
      <c r="H13" s="48">
        <v>5.6893000000000002</v>
      </c>
      <c r="I13" s="48">
        <v>8.3103999999999996</v>
      </c>
      <c r="J13" s="48">
        <v>10.101800000000001</v>
      </c>
      <c r="K13" s="48">
        <v>6.9470000000000001</v>
      </c>
      <c r="L13" s="48">
        <v>5.5065999999999997</v>
      </c>
      <c r="M13" s="48">
        <v>4.1330999999999998</v>
      </c>
      <c r="N13" s="48">
        <v>5.6485000000000003</v>
      </c>
      <c r="O13" s="48">
        <v>5.5</v>
      </c>
      <c r="P13" s="48">
        <v>0</v>
      </c>
    </row>
    <row r="14" spans="1:16" hidden="1" outlineLevel="1">
      <c r="A14" s="8">
        <v>40634</v>
      </c>
      <c r="B14" s="48">
        <v>6.8445999999999998</v>
      </c>
      <c r="C14" s="48">
        <v>6.2111999999999998</v>
      </c>
      <c r="D14" s="48">
        <v>6.3194999999999997</v>
      </c>
      <c r="E14" s="48">
        <v>9.7622999999999998</v>
      </c>
      <c r="F14" s="48">
        <v>9.6207999999999991</v>
      </c>
      <c r="G14" s="48">
        <v>6.9348999999999998</v>
      </c>
      <c r="H14" s="48">
        <v>6.2163000000000004</v>
      </c>
      <c r="I14" s="48">
        <v>6.3601000000000001</v>
      </c>
      <c r="J14" s="48">
        <v>11.3123</v>
      </c>
      <c r="K14" s="48">
        <v>9.6207999999999991</v>
      </c>
      <c r="L14" s="48">
        <v>5.5669000000000004</v>
      </c>
      <c r="M14" s="48">
        <v>4.2647000000000004</v>
      </c>
      <c r="N14" s="48">
        <v>5.7068000000000003</v>
      </c>
      <c r="O14" s="48">
        <v>5.5183</v>
      </c>
      <c r="P14" s="48">
        <v>0</v>
      </c>
    </row>
    <row r="15" spans="1:16" hidden="1" outlineLevel="1">
      <c r="A15" s="8">
        <v>40664</v>
      </c>
      <c r="B15" s="48">
        <v>7.6642000000000001</v>
      </c>
      <c r="C15" s="48">
        <v>6.3356000000000003</v>
      </c>
      <c r="D15" s="48">
        <v>8.9234000000000009</v>
      </c>
      <c r="E15" s="48">
        <v>7.6269</v>
      </c>
      <c r="F15" s="48">
        <v>10.669700000000001</v>
      </c>
      <c r="G15" s="48">
        <v>8.0739999999999998</v>
      </c>
      <c r="H15" s="48">
        <v>6.3891999999999998</v>
      </c>
      <c r="I15" s="48">
        <v>9.1669999999999998</v>
      </c>
      <c r="J15" s="48">
        <v>10.114800000000001</v>
      </c>
      <c r="K15" s="48">
        <v>10.669700000000001</v>
      </c>
      <c r="L15" s="48">
        <v>5.6356999999999999</v>
      </c>
      <c r="M15" s="48">
        <v>5.7648000000000001</v>
      </c>
      <c r="N15" s="48">
        <v>5.9642999999999997</v>
      </c>
      <c r="O15" s="48">
        <v>5.5</v>
      </c>
      <c r="P15" s="48">
        <v>0</v>
      </c>
    </row>
    <row r="16" spans="1:16" hidden="1" outlineLevel="1">
      <c r="A16" s="8">
        <v>40695</v>
      </c>
      <c r="B16" s="48">
        <v>6.0591999999999997</v>
      </c>
      <c r="C16" s="48">
        <v>5.7013999999999996</v>
      </c>
      <c r="D16" s="48">
        <v>5.9531000000000001</v>
      </c>
      <c r="E16" s="48">
        <v>6.9515000000000002</v>
      </c>
      <c r="F16" s="48">
        <v>8.3419000000000008</v>
      </c>
      <c r="G16" s="48">
        <v>6.1215000000000002</v>
      </c>
      <c r="H16" s="48">
        <v>5.7163000000000004</v>
      </c>
      <c r="I16" s="48">
        <v>5.9569999999999999</v>
      </c>
      <c r="J16" s="48">
        <v>10.393800000000001</v>
      </c>
      <c r="K16" s="48">
        <v>8.6471</v>
      </c>
      <c r="L16" s="48">
        <v>5.5457000000000001</v>
      </c>
      <c r="M16" s="48">
        <v>2.9996999999999998</v>
      </c>
      <c r="N16" s="48">
        <v>5.875</v>
      </c>
      <c r="O16" s="48">
        <v>5.5</v>
      </c>
      <c r="P16" s="48">
        <v>4.5</v>
      </c>
    </row>
    <row r="17" spans="1:16" hidden="1" outlineLevel="1">
      <c r="A17" s="8">
        <v>40725</v>
      </c>
      <c r="B17" s="48">
        <v>7.4348999999999998</v>
      </c>
      <c r="C17" s="48">
        <v>7.6508000000000003</v>
      </c>
      <c r="D17" s="48">
        <v>6.2664</v>
      </c>
      <c r="E17" s="48">
        <v>9.0286000000000008</v>
      </c>
      <c r="F17" s="48">
        <v>8.7262000000000004</v>
      </c>
      <c r="G17" s="48">
        <v>7.6784999999999997</v>
      </c>
      <c r="H17" s="48">
        <v>7.6527000000000003</v>
      </c>
      <c r="I17" s="48">
        <v>6.5846</v>
      </c>
      <c r="J17" s="48">
        <v>10.0838</v>
      </c>
      <c r="K17" s="48">
        <v>9.6080000000000005</v>
      </c>
      <c r="L17" s="48">
        <v>6.2194000000000003</v>
      </c>
      <c r="M17" s="48">
        <v>2.9929999999999999</v>
      </c>
      <c r="N17" s="48">
        <v>4.9870999999999999</v>
      </c>
      <c r="O17" s="48">
        <v>7.3780999999999999</v>
      </c>
      <c r="P17" s="48">
        <v>4.5</v>
      </c>
    </row>
    <row r="18" spans="1:16" hidden="1" outlineLevel="1">
      <c r="A18" s="8">
        <v>40756</v>
      </c>
      <c r="B18" s="48">
        <v>8.4065999999999992</v>
      </c>
      <c r="C18" s="48">
        <v>6.1509</v>
      </c>
      <c r="D18" s="48">
        <v>9.3743999999999996</v>
      </c>
      <c r="E18" s="48">
        <v>9.7523</v>
      </c>
      <c r="F18" s="48">
        <v>9.3728999999999996</v>
      </c>
      <c r="G18" s="48">
        <v>8.7416999999999998</v>
      </c>
      <c r="H18" s="48">
        <v>6.1710000000000003</v>
      </c>
      <c r="I18" s="48">
        <v>10.0593</v>
      </c>
      <c r="J18" s="48">
        <v>9.9920000000000009</v>
      </c>
      <c r="K18" s="48">
        <v>9.5444999999999993</v>
      </c>
      <c r="L18" s="48">
        <v>4.4584000000000001</v>
      </c>
      <c r="M18" s="48">
        <v>3</v>
      </c>
      <c r="N18" s="48">
        <v>4.3384999999999998</v>
      </c>
      <c r="O18" s="48">
        <v>6.8070000000000004</v>
      </c>
      <c r="P18" s="48">
        <v>4.4667000000000003</v>
      </c>
    </row>
    <row r="19" spans="1:16" hidden="1" outlineLevel="1">
      <c r="A19" s="8">
        <v>40787</v>
      </c>
      <c r="B19" s="48">
        <v>7.7274000000000003</v>
      </c>
      <c r="C19" s="48">
        <v>5.8669000000000002</v>
      </c>
      <c r="D19" s="48">
        <v>9.9349000000000007</v>
      </c>
      <c r="E19" s="48">
        <v>9.7708999999999993</v>
      </c>
      <c r="F19" s="48">
        <v>6.2035</v>
      </c>
      <c r="G19" s="48">
        <v>8.0344999999999995</v>
      </c>
      <c r="H19" s="48">
        <v>5.8670999999999998</v>
      </c>
      <c r="I19" s="48">
        <v>11.5565</v>
      </c>
      <c r="J19" s="48">
        <v>10.2133</v>
      </c>
      <c r="K19" s="48">
        <v>6.2210999999999999</v>
      </c>
      <c r="L19" s="48">
        <v>5.2492999999999999</v>
      </c>
      <c r="M19" s="48">
        <v>3</v>
      </c>
      <c r="N19" s="48">
        <v>4.6994999999999996</v>
      </c>
      <c r="O19" s="48">
        <v>8.6622000000000003</v>
      </c>
      <c r="P19" s="48">
        <v>4.5</v>
      </c>
    </row>
    <row r="20" spans="1:16" hidden="1" outlineLevel="1">
      <c r="A20" s="8">
        <v>40817</v>
      </c>
      <c r="B20" s="48">
        <v>10.414999999999999</v>
      </c>
      <c r="C20" s="48">
        <v>5.75</v>
      </c>
      <c r="D20" s="48">
        <v>16.071300000000001</v>
      </c>
      <c r="E20" s="48">
        <v>9.0458999999999996</v>
      </c>
      <c r="F20" s="48">
        <v>9.3002000000000002</v>
      </c>
      <c r="G20" s="48">
        <v>11.364800000000001</v>
      </c>
      <c r="H20" s="48">
        <v>6.3226000000000004</v>
      </c>
      <c r="I20" s="48">
        <v>16.875299999999999</v>
      </c>
      <c r="J20" s="48">
        <v>9.9982000000000006</v>
      </c>
      <c r="K20" s="48">
        <v>9.8307000000000002</v>
      </c>
      <c r="L20" s="48">
        <v>3.0779000000000001</v>
      </c>
      <c r="M20" s="48">
        <v>2.5022000000000002</v>
      </c>
      <c r="N20" s="48">
        <v>3.4628999999999999</v>
      </c>
      <c r="O20" s="48">
        <v>5.7446999999999999</v>
      </c>
      <c r="P20" s="48">
        <v>4.5</v>
      </c>
    </row>
    <row r="21" spans="1:16" hidden="1" outlineLevel="1">
      <c r="A21" s="8">
        <v>40848</v>
      </c>
      <c r="B21" s="48">
        <v>13.702199999999999</v>
      </c>
      <c r="C21" s="48">
        <v>5.3042999999999996</v>
      </c>
      <c r="D21" s="48">
        <v>18.717099999999999</v>
      </c>
      <c r="E21" s="48">
        <v>7.6013999999999999</v>
      </c>
      <c r="F21" s="48">
        <v>9.7565000000000008</v>
      </c>
      <c r="G21" s="48">
        <v>14.6981</v>
      </c>
      <c r="H21" s="48">
        <v>5.55</v>
      </c>
      <c r="I21" s="48">
        <v>19.960999999999999</v>
      </c>
      <c r="J21" s="48">
        <v>8.9627999999999997</v>
      </c>
      <c r="K21" s="48">
        <v>10.892099999999999</v>
      </c>
      <c r="L21" s="48">
        <v>3.7025999999999999</v>
      </c>
      <c r="M21" s="48">
        <v>2.5139</v>
      </c>
      <c r="N21" s="48">
        <v>3.8281999999999998</v>
      </c>
      <c r="O21" s="48">
        <v>5.5</v>
      </c>
      <c r="P21" s="48">
        <v>4.5</v>
      </c>
    </row>
    <row r="22" spans="1:16" hidden="1" outlineLevel="1">
      <c r="A22" s="8">
        <v>40878</v>
      </c>
      <c r="B22" s="48">
        <v>13.0177</v>
      </c>
      <c r="C22" s="48">
        <v>7.0827</v>
      </c>
      <c r="D22" s="48">
        <v>16.5715</v>
      </c>
      <c r="E22" s="48">
        <v>8.7988</v>
      </c>
      <c r="F22" s="48">
        <v>6.6726999999999999</v>
      </c>
      <c r="G22" s="48">
        <v>13.583600000000001</v>
      </c>
      <c r="H22" s="48">
        <v>7.4587000000000003</v>
      </c>
      <c r="I22" s="48">
        <v>16.907800000000002</v>
      </c>
      <c r="J22" s="48">
        <v>11.6326</v>
      </c>
      <c r="K22" s="48">
        <v>6.7196999999999996</v>
      </c>
      <c r="L22" s="48">
        <v>4.8453999999999997</v>
      </c>
      <c r="M22" s="48">
        <v>4.5315000000000003</v>
      </c>
      <c r="N22" s="48">
        <v>5.2689000000000004</v>
      </c>
      <c r="O22" s="48">
        <v>4.8278999999999996</v>
      </c>
      <c r="P22" s="48">
        <v>6.1176000000000004</v>
      </c>
    </row>
    <row r="23" spans="1:16" hidden="1" outlineLevel="1">
      <c r="A23" s="8">
        <v>40909</v>
      </c>
      <c r="B23" s="48">
        <v>11.0488</v>
      </c>
      <c r="C23" s="48">
        <v>6.5928000000000004</v>
      </c>
      <c r="D23" s="48">
        <v>14.2226</v>
      </c>
      <c r="E23" s="48">
        <v>9.8099000000000007</v>
      </c>
      <c r="F23" s="48">
        <v>10.902699999999999</v>
      </c>
      <c r="G23" s="48">
        <v>12.059200000000001</v>
      </c>
      <c r="H23" s="48">
        <v>7.3018000000000001</v>
      </c>
      <c r="I23" s="48">
        <v>14.957599999999999</v>
      </c>
      <c r="J23" s="48">
        <v>9.8888999999999996</v>
      </c>
      <c r="K23" s="48">
        <v>10.902699999999999</v>
      </c>
      <c r="L23" s="48">
        <v>4.3733000000000004</v>
      </c>
      <c r="M23" s="48">
        <v>4.1020000000000003</v>
      </c>
      <c r="N23" s="48">
        <v>4.6638000000000002</v>
      </c>
      <c r="O23" s="48">
        <v>9</v>
      </c>
      <c r="P23" s="48">
        <v>0</v>
      </c>
    </row>
    <row r="24" spans="1:16" hidden="1" outlineLevel="1">
      <c r="A24" s="8">
        <v>40940</v>
      </c>
      <c r="B24" s="48">
        <v>8.2408000000000001</v>
      </c>
      <c r="C24" s="48">
        <v>7.1692999999999998</v>
      </c>
      <c r="D24" s="48">
        <v>9.9618000000000002</v>
      </c>
      <c r="E24" s="48">
        <v>13.2364</v>
      </c>
      <c r="F24" s="48">
        <v>8.7820999999999998</v>
      </c>
      <c r="G24" s="48">
        <v>9.5337999999999994</v>
      </c>
      <c r="H24" s="48">
        <v>7.7210000000000001</v>
      </c>
      <c r="I24" s="48">
        <v>13.933299999999999</v>
      </c>
      <c r="J24" s="48">
        <v>17.828099999999999</v>
      </c>
      <c r="K24" s="48">
        <v>8.7820999999999998</v>
      </c>
      <c r="L24" s="48">
        <v>3.2467999999999999</v>
      </c>
      <c r="M24" s="48">
        <v>2.1168</v>
      </c>
      <c r="N24" s="48">
        <v>3.7174999999999998</v>
      </c>
      <c r="O24" s="48">
        <v>4.1725000000000003</v>
      </c>
      <c r="P24" s="48">
        <v>0</v>
      </c>
    </row>
    <row r="25" spans="1:16" hidden="1" outlineLevel="1">
      <c r="A25" s="8">
        <v>40969</v>
      </c>
      <c r="B25" s="48">
        <v>9.4267000000000003</v>
      </c>
      <c r="C25" s="48">
        <v>5.9950999999999999</v>
      </c>
      <c r="D25" s="48">
        <v>13.9453</v>
      </c>
      <c r="E25" s="48">
        <v>2.9340000000000002</v>
      </c>
      <c r="F25" s="48">
        <v>10.9152</v>
      </c>
      <c r="G25" s="48">
        <v>9.9366000000000003</v>
      </c>
      <c r="H25" s="48">
        <v>6.4421999999999997</v>
      </c>
      <c r="I25" s="48">
        <v>14.1061</v>
      </c>
      <c r="J25" s="48">
        <v>15.7462</v>
      </c>
      <c r="K25" s="48">
        <v>10.9152</v>
      </c>
      <c r="L25" s="48">
        <v>2.3338999999999999</v>
      </c>
      <c r="M25" s="48">
        <v>2.1720999999999999</v>
      </c>
      <c r="N25" s="48">
        <v>3.7408999999999999</v>
      </c>
      <c r="O25" s="48">
        <v>2.5</v>
      </c>
      <c r="P25" s="48">
        <v>0</v>
      </c>
    </row>
    <row r="26" spans="1:16" hidden="1" outlineLevel="1">
      <c r="A26" s="8">
        <v>41000</v>
      </c>
      <c r="B26" s="48">
        <v>10.2232</v>
      </c>
      <c r="C26" s="48">
        <v>6.9931000000000001</v>
      </c>
      <c r="D26" s="48">
        <v>12.634</v>
      </c>
      <c r="E26" s="48">
        <v>13.9918</v>
      </c>
      <c r="F26" s="48">
        <v>10.995200000000001</v>
      </c>
      <c r="G26" s="48">
        <v>10.6927</v>
      </c>
      <c r="H26" s="48">
        <v>7.1538000000000004</v>
      </c>
      <c r="I26" s="48">
        <v>13.570499999999999</v>
      </c>
      <c r="J26" s="48">
        <v>13.9918</v>
      </c>
      <c r="K26" s="48">
        <v>10.995200000000001</v>
      </c>
      <c r="L26" s="48">
        <v>4.4275000000000002</v>
      </c>
      <c r="M26" s="48">
        <v>3.3485999999999998</v>
      </c>
      <c r="N26" s="48">
        <v>4.7774999999999999</v>
      </c>
      <c r="O26" s="48">
        <v>0</v>
      </c>
      <c r="P26" s="48">
        <v>0</v>
      </c>
    </row>
    <row r="27" spans="1:16" hidden="1" outlineLevel="1">
      <c r="A27" s="8">
        <v>41030</v>
      </c>
      <c r="B27" s="48">
        <v>11.2737</v>
      </c>
      <c r="C27" s="48">
        <v>7.0312000000000001</v>
      </c>
      <c r="D27" s="48">
        <v>13.683299999999999</v>
      </c>
      <c r="E27" s="48">
        <v>8.5548999999999999</v>
      </c>
      <c r="F27" s="48">
        <v>3.9664000000000001</v>
      </c>
      <c r="G27" s="48">
        <v>11.6591</v>
      </c>
      <c r="H27" s="48">
        <v>7.1022999999999996</v>
      </c>
      <c r="I27" s="48">
        <v>14.0863</v>
      </c>
      <c r="J27" s="48">
        <v>8.9510000000000005</v>
      </c>
      <c r="K27" s="48">
        <v>10.867599999999999</v>
      </c>
      <c r="L27" s="48">
        <v>2.7271000000000001</v>
      </c>
      <c r="M27" s="48">
        <v>2.3856000000000002</v>
      </c>
      <c r="N27" s="48">
        <v>2.5638999999999998</v>
      </c>
      <c r="O27" s="48">
        <v>3.5</v>
      </c>
      <c r="P27" s="48">
        <v>3.0767000000000002</v>
      </c>
    </row>
    <row r="28" spans="1:16" hidden="1" outlineLevel="1">
      <c r="A28" s="8">
        <v>41061</v>
      </c>
      <c r="B28" s="48">
        <v>12.5062</v>
      </c>
      <c r="C28" s="48">
        <v>7.0903</v>
      </c>
      <c r="D28" s="48">
        <v>13.5166</v>
      </c>
      <c r="E28" s="48">
        <v>15.020799999999999</v>
      </c>
      <c r="F28" s="48">
        <v>10.8344</v>
      </c>
      <c r="G28" s="48">
        <v>12.9184</v>
      </c>
      <c r="H28" s="48">
        <v>7.8564999999999996</v>
      </c>
      <c r="I28" s="48">
        <v>13.716900000000001</v>
      </c>
      <c r="J28" s="48">
        <v>15.020799999999999</v>
      </c>
      <c r="K28" s="48">
        <v>10.8344</v>
      </c>
      <c r="L28" s="48">
        <v>3.5297000000000001</v>
      </c>
      <c r="M28" s="48">
        <v>3.4039999999999999</v>
      </c>
      <c r="N28" s="48">
        <v>3.7320000000000002</v>
      </c>
      <c r="O28" s="48">
        <v>0</v>
      </c>
      <c r="P28" s="48">
        <v>0</v>
      </c>
    </row>
    <row r="29" spans="1:16" hidden="1" outlineLevel="1">
      <c r="A29" s="8">
        <v>41091</v>
      </c>
      <c r="B29" s="48">
        <v>15.829800000000001</v>
      </c>
      <c r="C29" s="48">
        <v>6.9001000000000001</v>
      </c>
      <c r="D29" s="48">
        <v>18.204899999999999</v>
      </c>
      <c r="E29" s="48">
        <v>13.104900000000001</v>
      </c>
      <c r="F29" s="48">
        <v>5.5805999999999996</v>
      </c>
      <c r="G29" s="48">
        <v>16.959399999999999</v>
      </c>
      <c r="H29" s="48">
        <v>7.976</v>
      </c>
      <c r="I29" s="48">
        <v>18.632100000000001</v>
      </c>
      <c r="J29" s="48">
        <v>16.902200000000001</v>
      </c>
      <c r="K29" s="48">
        <v>10.9998</v>
      </c>
      <c r="L29" s="48">
        <v>4.7236000000000002</v>
      </c>
      <c r="M29" s="48">
        <v>3.4830999999999999</v>
      </c>
      <c r="N29" s="48">
        <v>5.6097000000000001</v>
      </c>
      <c r="O29" s="48">
        <v>9.6245999999999992</v>
      </c>
      <c r="P29" s="48">
        <v>5.3094999999999999</v>
      </c>
    </row>
    <row r="30" spans="1:16" hidden="1" outlineLevel="1">
      <c r="A30" s="8">
        <v>41122</v>
      </c>
      <c r="B30" s="48">
        <v>15.373200000000001</v>
      </c>
      <c r="C30" s="48">
        <v>8.5576000000000008</v>
      </c>
      <c r="D30" s="48">
        <v>18.034099999999999</v>
      </c>
      <c r="E30" s="48">
        <v>8.8305000000000007</v>
      </c>
      <c r="F30" s="48">
        <v>12.271000000000001</v>
      </c>
      <c r="G30" s="48">
        <v>15.961</v>
      </c>
      <c r="H30" s="48">
        <v>8.9451999999999998</v>
      </c>
      <c r="I30" s="48">
        <v>18.633700000000001</v>
      </c>
      <c r="J30" s="48">
        <v>8.8305000000000007</v>
      </c>
      <c r="K30" s="48">
        <v>12.271000000000001</v>
      </c>
      <c r="L30" s="48">
        <v>3.1901999999999999</v>
      </c>
      <c r="M30" s="48">
        <v>3.0024999999999999</v>
      </c>
      <c r="N30" s="48">
        <v>3.3096999999999999</v>
      </c>
      <c r="O30" s="48">
        <v>0</v>
      </c>
      <c r="P30" s="48">
        <v>0</v>
      </c>
    </row>
    <row r="31" spans="1:16" hidden="1" outlineLevel="1">
      <c r="A31" s="8">
        <v>41153</v>
      </c>
      <c r="B31" s="48">
        <v>14.1998</v>
      </c>
      <c r="C31" s="48">
        <v>7.5960000000000001</v>
      </c>
      <c r="D31" s="48">
        <v>17.844999999999999</v>
      </c>
      <c r="E31" s="48">
        <v>7.8875999999999999</v>
      </c>
      <c r="F31" s="48">
        <v>10.9947</v>
      </c>
      <c r="G31" s="48">
        <v>15.148400000000001</v>
      </c>
      <c r="H31" s="48">
        <v>8.3021999999999991</v>
      </c>
      <c r="I31" s="48">
        <v>18.548400000000001</v>
      </c>
      <c r="J31" s="48">
        <v>7.9236000000000004</v>
      </c>
      <c r="K31" s="48">
        <v>10.9947</v>
      </c>
      <c r="L31" s="48">
        <v>5.2850000000000001</v>
      </c>
      <c r="M31" s="48">
        <v>3.8523999999999998</v>
      </c>
      <c r="N31" s="48">
        <v>7.2789000000000001</v>
      </c>
      <c r="O31" s="48">
        <v>4</v>
      </c>
      <c r="P31" s="48">
        <v>0</v>
      </c>
    </row>
    <row r="32" spans="1:16" hidden="1" outlineLevel="1">
      <c r="A32" s="8">
        <v>41183</v>
      </c>
      <c r="B32" s="48">
        <v>20.0794</v>
      </c>
      <c r="C32" s="48">
        <v>10.116099999999999</v>
      </c>
      <c r="D32" s="48">
        <v>23.642399999999999</v>
      </c>
      <c r="E32" s="48">
        <v>9.2849000000000004</v>
      </c>
      <c r="F32" s="48">
        <v>10.454499999999999</v>
      </c>
      <c r="G32" s="48">
        <v>21.151800000000001</v>
      </c>
      <c r="H32" s="48">
        <v>11.2103</v>
      </c>
      <c r="I32" s="48">
        <v>24.305399999999999</v>
      </c>
      <c r="J32" s="48">
        <v>11.0199</v>
      </c>
      <c r="K32" s="48">
        <v>10.454499999999999</v>
      </c>
      <c r="L32" s="48">
        <v>3.5194000000000001</v>
      </c>
      <c r="M32" s="48">
        <v>3.3957999999999999</v>
      </c>
      <c r="N32" s="48">
        <v>3.7383000000000002</v>
      </c>
      <c r="O32" s="48">
        <v>2.5</v>
      </c>
      <c r="P32" s="48">
        <v>0</v>
      </c>
    </row>
    <row r="33" spans="1:16" hidden="1" outlineLevel="1">
      <c r="A33" s="8">
        <v>41214</v>
      </c>
      <c r="B33" s="48">
        <v>24.224699999999999</v>
      </c>
      <c r="C33" s="48">
        <v>12.5312</v>
      </c>
      <c r="D33" s="48">
        <v>27.973099999999999</v>
      </c>
      <c r="E33" s="48">
        <v>5.9493</v>
      </c>
      <c r="F33" s="48">
        <v>10.579499999999999</v>
      </c>
      <c r="G33" s="48">
        <v>24.776299999999999</v>
      </c>
      <c r="H33" s="48">
        <v>12.899100000000001</v>
      </c>
      <c r="I33" s="48">
        <v>28.165600000000001</v>
      </c>
      <c r="J33" s="48">
        <v>7.1814</v>
      </c>
      <c r="K33" s="48">
        <v>18.498999999999999</v>
      </c>
      <c r="L33" s="48">
        <v>5.8643999999999998</v>
      </c>
      <c r="M33" s="48">
        <v>3.9815999999999998</v>
      </c>
      <c r="N33" s="48">
        <v>6.0807000000000002</v>
      </c>
      <c r="O33" s="48">
        <v>5.5</v>
      </c>
      <c r="P33" s="48">
        <v>8</v>
      </c>
    </row>
    <row r="34" spans="1:16" hidden="1" outlineLevel="1">
      <c r="A34" s="8">
        <v>41244</v>
      </c>
      <c r="B34" s="48">
        <v>15.414400000000001</v>
      </c>
      <c r="C34" s="48">
        <v>10.954000000000001</v>
      </c>
      <c r="D34" s="48">
        <v>16.245999999999999</v>
      </c>
      <c r="E34" s="48">
        <v>21.6935</v>
      </c>
      <c r="F34" s="48">
        <v>0</v>
      </c>
      <c r="G34" s="48">
        <v>16.934999999999999</v>
      </c>
      <c r="H34" s="48">
        <v>11.1729</v>
      </c>
      <c r="I34" s="48">
        <v>18.150200000000002</v>
      </c>
      <c r="J34" s="48">
        <v>21.6951</v>
      </c>
      <c r="K34" s="48">
        <v>0</v>
      </c>
      <c r="L34" s="48">
        <v>3.9157999999999999</v>
      </c>
      <c r="M34" s="48">
        <v>2.8273000000000001</v>
      </c>
      <c r="N34" s="48">
        <v>3.956</v>
      </c>
      <c r="O34" s="48">
        <v>3</v>
      </c>
      <c r="P34" s="48">
        <v>0</v>
      </c>
    </row>
    <row r="35" spans="1:16" hidden="1" outlineLevel="1">
      <c r="A35" s="8">
        <v>41275</v>
      </c>
      <c r="B35" s="48">
        <v>9.3711000000000002</v>
      </c>
      <c r="C35" s="48">
        <v>8.7468000000000004</v>
      </c>
      <c r="D35" s="48">
        <v>9.6438000000000006</v>
      </c>
      <c r="E35" s="48">
        <v>9.2919999999999998</v>
      </c>
      <c r="F35" s="48">
        <v>10</v>
      </c>
      <c r="G35" s="48">
        <v>10.979900000000001</v>
      </c>
      <c r="H35" s="48">
        <v>8.8263999999999996</v>
      </c>
      <c r="I35" s="48">
        <v>12.4735</v>
      </c>
      <c r="J35" s="48">
        <v>9.2919999999999998</v>
      </c>
      <c r="K35" s="48">
        <v>10</v>
      </c>
      <c r="L35" s="48">
        <v>4.4991000000000003</v>
      </c>
      <c r="M35" s="48">
        <v>2.8374999999999999</v>
      </c>
      <c r="N35" s="48">
        <v>4.5260999999999996</v>
      </c>
      <c r="O35" s="48">
        <v>0</v>
      </c>
      <c r="P35" s="48">
        <v>0</v>
      </c>
    </row>
    <row r="36" spans="1:16" hidden="1" outlineLevel="1">
      <c r="A36" s="8">
        <v>41306</v>
      </c>
      <c r="B36" s="48">
        <v>10.3969</v>
      </c>
      <c r="C36" s="48">
        <v>8.4680999999999997</v>
      </c>
      <c r="D36" s="48">
        <v>12.516500000000001</v>
      </c>
      <c r="E36" s="48">
        <v>2.1417000000000002</v>
      </c>
      <c r="F36" s="48">
        <v>0</v>
      </c>
      <c r="G36" s="48">
        <v>11.1915</v>
      </c>
      <c r="H36" s="48">
        <v>8.7091999999999992</v>
      </c>
      <c r="I36" s="48">
        <v>14.360300000000001</v>
      </c>
      <c r="J36" s="48">
        <v>2.1417000000000002</v>
      </c>
      <c r="K36" s="48">
        <v>0</v>
      </c>
      <c r="L36" s="48">
        <v>3.7641</v>
      </c>
      <c r="M36" s="48">
        <v>2.5762999999999998</v>
      </c>
      <c r="N36" s="48">
        <v>4.0343</v>
      </c>
      <c r="O36" s="48">
        <v>0</v>
      </c>
      <c r="P36" s="48">
        <v>0</v>
      </c>
    </row>
    <row r="37" spans="1:16" hidden="1" outlineLevel="1">
      <c r="A37" s="8">
        <v>41334</v>
      </c>
      <c r="B37" s="48">
        <v>9.5931999999999995</v>
      </c>
      <c r="C37" s="48">
        <v>7.1380999999999997</v>
      </c>
      <c r="D37" s="48">
        <v>14.626799999999999</v>
      </c>
      <c r="E37" s="48">
        <v>4.4488000000000003</v>
      </c>
      <c r="F37" s="48">
        <v>4.8</v>
      </c>
      <c r="G37" s="48">
        <v>9.6273999999999997</v>
      </c>
      <c r="H37" s="48">
        <v>7.1539999999999999</v>
      </c>
      <c r="I37" s="48">
        <v>14.7399</v>
      </c>
      <c r="J37" s="48">
        <v>4.4489000000000001</v>
      </c>
      <c r="K37" s="48">
        <v>4.8</v>
      </c>
      <c r="L37" s="48">
        <v>4.1186999999999996</v>
      </c>
      <c r="M37" s="48">
        <v>2.6903000000000001</v>
      </c>
      <c r="N37" s="48">
        <v>5</v>
      </c>
      <c r="O37" s="48">
        <v>3</v>
      </c>
      <c r="P37" s="48">
        <v>0</v>
      </c>
    </row>
    <row r="38" spans="1:16" hidden="1" outlineLevel="1">
      <c r="A38" s="8">
        <v>41365</v>
      </c>
      <c r="B38" s="48">
        <v>9.3705999999999996</v>
      </c>
      <c r="C38" s="48">
        <v>5.8220999999999998</v>
      </c>
      <c r="D38" s="48">
        <v>12.273</v>
      </c>
      <c r="E38" s="48">
        <v>15.5829</v>
      </c>
      <c r="F38" s="48">
        <v>0</v>
      </c>
      <c r="G38" s="48">
        <v>11.126799999999999</v>
      </c>
      <c r="H38" s="48">
        <v>6.8242000000000003</v>
      </c>
      <c r="I38" s="48">
        <v>14.8249</v>
      </c>
      <c r="J38" s="48">
        <v>17.177800000000001</v>
      </c>
      <c r="K38" s="48">
        <v>0</v>
      </c>
      <c r="L38" s="48">
        <v>3.3889</v>
      </c>
      <c r="M38" s="48">
        <v>2.2648000000000001</v>
      </c>
      <c r="N38" s="48">
        <v>4.3102</v>
      </c>
      <c r="O38" s="48">
        <v>4.8757000000000001</v>
      </c>
      <c r="P38" s="48">
        <v>0</v>
      </c>
    </row>
    <row r="39" spans="1:16" hidden="1" outlineLevel="1">
      <c r="A39" s="8">
        <v>41395</v>
      </c>
      <c r="B39" s="48">
        <v>7.6224999999999996</v>
      </c>
      <c r="C39" s="48">
        <v>5.7385999999999999</v>
      </c>
      <c r="D39" s="48">
        <v>9.2165999999999997</v>
      </c>
      <c r="E39" s="48">
        <v>17.290199999999999</v>
      </c>
      <c r="F39" s="48">
        <v>0</v>
      </c>
      <c r="G39" s="48">
        <v>8.4735999999999994</v>
      </c>
      <c r="H39" s="48">
        <v>6.6570999999999998</v>
      </c>
      <c r="I39" s="48">
        <v>9.4215</v>
      </c>
      <c r="J39" s="48">
        <v>17.4726</v>
      </c>
      <c r="K39" s="48">
        <v>0</v>
      </c>
      <c r="L39" s="48">
        <v>4.8007999999999997</v>
      </c>
      <c r="M39" s="48">
        <v>3.6356000000000002</v>
      </c>
      <c r="N39" s="48">
        <v>8.0754000000000001</v>
      </c>
      <c r="O39" s="48">
        <v>8.8089999999999993</v>
      </c>
      <c r="P39" s="48">
        <v>0</v>
      </c>
    </row>
    <row r="40" spans="1:16" hidden="1" outlineLevel="1">
      <c r="A40" s="8">
        <v>41426</v>
      </c>
      <c r="B40" s="48">
        <v>15.408799999999999</v>
      </c>
      <c r="C40" s="48">
        <v>6.4794999999999998</v>
      </c>
      <c r="D40" s="48">
        <v>17.242100000000001</v>
      </c>
      <c r="E40" s="48">
        <v>17.795100000000001</v>
      </c>
      <c r="F40" s="48">
        <v>0</v>
      </c>
      <c r="G40" s="48">
        <v>15.6242</v>
      </c>
      <c r="H40" s="48">
        <v>6.8170000000000002</v>
      </c>
      <c r="I40" s="48">
        <v>17.296500000000002</v>
      </c>
      <c r="J40" s="48">
        <v>20.020399999999999</v>
      </c>
      <c r="K40" s="48">
        <v>0</v>
      </c>
      <c r="L40" s="48">
        <v>3.3972000000000002</v>
      </c>
      <c r="M40" s="48">
        <v>2.5</v>
      </c>
      <c r="N40" s="48">
        <v>5.9493</v>
      </c>
      <c r="O40" s="48">
        <v>9</v>
      </c>
      <c r="P40" s="48">
        <v>0</v>
      </c>
    </row>
    <row r="41" spans="1:16" hidden="1" outlineLevel="1">
      <c r="A41" s="8">
        <v>41456</v>
      </c>
      <c r="B41" s="48">
        <v>7.9016000000000002</v>
      </c>
      <c r="C41" s="48">
        <v>6.3959999999999999</v>
      </c>
      <c r="D41" s="48">
        <v>11.088100000000001</v>
      </c>
      <c r="E41" s="48">
        <v>15.5463</v>
      </c>
      <c r="F41" s="48">
        <v>0</v>
      </c>
      <c r="G41" s="48">
        <v>8.2141000000000002</v>
      </c>
      <c r="H41" s="48">
        <v>6.5960000000000001</v>
      </c>
      <c r="I41" s="48">
        <v>12.360099999999999</v>
      </c>
      <c r="J41" s="48">
        <v>15.5463</v>
      </c>
      <c r="K41" s="48">
        <v>0</v>
      </c>
      <c r="L41" s="48">
        <v>4.9512999999999998</v>
      </c>
      <c r="M41" s="48">
        <v>2.4693999999999998</v>
      </c>
      <c r="N41" s="48">
        <v>6.2838000000000003</v>
      </c>
      <c r="O41" s="48">
        <v>0</v>
      </c>
      <c r="P41" s="48">
        <v>0</v>
      </c>
    </row>
    <row r="42" spans="1:16" hidden="1" outlineLevel="1">
      <c r="A42" s="8">
        <v>41487</v>
      </c>
      <c r="B42" s="48">
        <v>8.6920999999999999</v>
      </c>
      <c r="C42" s="48">
        <v>6.6094999999999997</v>
      </c>
      <c r="D42" s="48">
        <v>11.568300000000001</v>
      </c>
      <c r="E42" s="48">
        <v>7.4546999999999999</v>
      </c>
      <c r="F42" s="48">
        <v>5.5</v>
      </c>
      <c r="G42" s="48">
        <v>9.1321999999999992</v>
      </c>
      <c r="H42" s="48">
        <v>7.0933000000000002</v>
      </c>
      <c r="I42" s="48">
        <v>11.7926</v>
      </c>
      <c r="J42" s="48">
        <v>10.5861</v>
      </c>
      <c r="K42" s="48">
        <v>0</v>
      </c>
      <c r="L42" s="48">
        <v>4.4650999999999996</v>
      </c>
      <c r="M42" s="48">
        <v>2.4929999999999999</v>
      </c>
      <c r="N42" s="48">
        <v>8.5129999999999999</v>
      </c>
      <c r="O42" s="48">
        <v>4</v>
      </c>
      <c r="P42" s="48">
        <v>5.5</v>
      </c>
    </row>
    <row r="43" spans="1:16" hidden="1" outlineLevel="1">
      <c r="A43" s="8">
        <v>41518</v>
      </c>
      <c r="B43" s="48">
        <v>8.7797000000000001</v>
      </c>
      <c r="C43" s="48">
        <v>6.9371999999999998</v>
      </c>
      <c r="D43" s="48">
        <v>11.719799999999999</v>
      </c>
      <c r="E43" s="48">
        <v>17.773900000000001</v>
      </c>
      <c r="F43" s="48">
        <v>0</v>
      </c>
      <c r="G43" s="48">
        <v>9.0510000000000002</v>
      </c>
      <c r="H43" s="48">
        <v>7.1828000000000003</v>
      </c>
      <c r="I43" s="48">
        <v>12.085800000000001</v>
      </c>
      <c r="J43" s="48">
        <v>17.773900000000001</v>
      </c>
      <c r="K43" s="48">
        <v>0</v>
      </c>
      <c r="L43" s="48">
        <v>4.0399000000000003</v>
      </c>
      <c r="M43" s="48">
        <v>2.0327999999999999</v>
      </c>
      <c r="N43" s="48">
        <v>6.4101999999999997</v>
      </c>
      <c r="O43" s="48">
        <v>0</v>
      </c>
      <c r="P43" s="48">
        <v>0</v>
      </c>
    </row>
    <row r="44" spans="1:16" hidden="1" outlineLevel="1">
      <c r="A44" s="8">
        <v>41548</v>
      </c>
      <c r="B44" s="48">
        <v>9.3087</v>
      </c>
      <c r="C44" s="48">
        <v>6.1858000000000004</v>
      </c>
      <c r="D44" s="48">
        <v>12.8764</v>
      </c>
      <c r="E44" s="48">
        <v>16.261800000000001</v>
      </c>
      <c r="F44" s="48">
        <v>0</v>
      </c>
      <c r="G44" s="48">
        <v>10.2158</v>
      </c>
      <c r="H44" s="48">
        <v>6.8192000000000004</v>
      </c>
      <c r="I44" s="48">
        <v>14.8195</v>
      </c>
      <c r="J44" s="48">
        <v>16.261800000000001</v>
      </c>
      <c r="K44" s="48">
        <v>0</v>
      </c>
      <c r="L44" s="48">
        <v>5.4924999999999997</v>
      </c>
      <c r="M44" s="48">
        <v>2.0789</v>
      </c>
      <c r="N44" s="48">
        <v>7.5412999999999997</v>
      </c>
      <c r="O44" s="48">
        <v>0</v>
      </c>
      <c r="P44" s="48">
        <v>0</v>
      </c>
    </row>
    <row r="45" spans="1:16" hidden="1" outlineLevel="1">
      <c r="A45" s="8">
        <v>41579</v>
      </c>
      <c r="B45" s="48">
        <v>9.4026999999999994</v>
      </c>
      <c r="C45" s="48">
        <v>6.8289999999999997</v>
      </c>
      <c r="D45" s="48">
        <v>11.8134</v>
      </c>
      <c r="E45" s="48">
        <v>10.687099999999999</v>
      </c>
      <c r="F45" s="48">
        <v>0</v>
      </c>
      <c r="G45" s="48">
        <v>10.0571</v>
      </c>
      <c r="H45" s="48">
        <v>7.0673000000000004</v>
      </c>
      <c r="I45" s="48">
        <v>13.4445</v>
      </c>
      <c r="J45" s="48">
        <v>11.1356</v>
      </c>
      <c r="K45" s="48">
        <v>0</v>
      </c>
      <c r="L45" s="48">
        <v>5.2667000000000002</v>
      </c>
      <c r="M45" s="48">
        <v>2.5</v>
      </c>
      <c r="N45" s="48">
        <v>5.8781999999999996</v>
      </c>
      <c r="O45" s="48">
        <v>9</v>
      </c>
      <c r="P45" s="48">
        <v>0</v>
      </c>
    </row>
    <row r="46" spans="1:16" hidden="1" outlineLevel="1">
      <c r="A46" s="8">
        <v>41609</v>
      </c>
      <c r="B46" s="48">
        <v>14.585100000000001</v>
      </c>
      <c r="C46" s="48">
        <v>6.4322999999999997</v>
      </c>
      <c r="D46" s="48">
        <v>15.3691</v>
      </c>
      <c r="E46" s="48">
        <v>9.2484000000000002</v>
      </c>
      <c r="F46" s="48">
        <v>0</v>
      </c>
      <c r="G46" s="48">
        <v>15.321400000000001</v>
      </c>
      <c r="H46" s="48">
        <v>6.8250000000000002</v>
      </c>
      <c r="I46" s="48">
        <v>16.0718</v>
      </c>
      <c r="J46" s="48">
        <v>21.041899999999998</v>
      </c>
      <c r="K46" s="48">
        <v>0</v>
      </c>
      <c r="L46" s="48">
        <v>6.3464</v>
      </c>
      <c r="M46" s="48">
        <v>2.5394000000000001</v>
      </c>
      <c r="N46" s="48">
        <v>6.5670999999999999</v>
      </c>
      <c r="O46" s="48">
        <v>8.2664000000000009</v>
      </c>
      <c r="P46" s="48">
        <v>0</v>
      </c>
    </row>
    <row r="47" spans="1:16" hidden="1" outlineLevel="1">
      <c r="A47" s="8">
        <v>41640</v>
      </c>
      <c r="B47" s="48">
        <v>8.9662000000000006</v>
      </c>
      <c r="C47" s="48">
        <v>6.5944000000000003</v>
      </c>
      <c r="D47" s="48">
        <v>11.6416</v>
      </c>
      <c r="E47" s="48">
        <v>11.3523</v>
      </c>
      <c r="F47" s="48">
        <v>0</v>
      </c>
      <c r="G47" s="48">
        <v>9.4356000000000009</v>
      </c>
      <c r="H47" s="48">
        <v>6.7320000000000002</v>
      </c>
      <c r="I47" s="48">
        <v>14.853300000000001</v>
      </c>
      <c r="J47" s="48">
        <v>17.119599999999998</v>
      </c>
      <c r="K47" s="48">
        <v>0</v>
      </c>
      <c r="L47" s="48">
        <v>7.4753999999999996</v>
      </c>
      <c r="M47" s="48">
        <v>2.6326000000000001</v>
      </c>
      <c r="N47" s="48">
        <v>7.7539999999999996</v>
      </c>
      <c r="O47" s="48">
        <v>8.7537000000000003</v>
      </c>
      <c r="P47" s="48">
        <v>0</v>
      </c>
    </row>
    <row r="48" spans="1:16" hidden="1" outlineLevel="1">
      <c r="A48" s="8">
        <v>41671</v>
      </c>
      <c r="B48" s="48">
        <v>14.4376</v>
      </c>
      <c r="C48" s="48">
        <v>7.6687000000000003</v>
      </c>
      <c r="D48" s="48">
        <v>14.7377</v>
      </c>
      <c r="E48" s="48">
        <v>17.6937</v>
      </c>
      <c r="F48" s="48">
        <v>0</v>
      </c>
      <c r="G48" s="48">
        <v>15.7971</v>
      </c>
      <c r="H48" s="48">
        <v>7.726</v>
      </c>
      <c r="I48" s="48">
        <v>17.339300000000001</v>
      </c>
      <c r="J48" s="48">
        <v>17.885000000000002</v>
      </c>
      <c r="K48" s="48">
        <v>0</v>
      </c>
      <c r="L48" s="48">
        <v>4.8346999999999998</v>
      </c>
      <c r="M48" s="48">
        <v>3.5</v>
      </c>
      <c r="N48" s="48">
        <v>4.7167000000000003</v>
      </c>
      <c r="O48" s="48">
        <v>7.9531000000000001</v>
      </c>
      <c r="P48" s="48">
        <v>0</v>
      </c>
    </row>
    <row r="49" spans="1:16" hidden="1" outlineLevel="1">
      <c r="A49" s="8">
        <v>41699</v>
      </c>
      <c r="B49" s="48">
        <v>13.343</v>
      </c>
      <c r="C49" s="48">
        <v>7.1623000000000001</v>
      </c>
      <c r="D49" s="48">
        <v>15.331300000000001</v>
      </c>
      <c r="E49" s="48">
        <v>7.2732000000000001</v>
      </c>
      <c r="F49" s="48">
        <v>0</v>
      </c>
      <c r="G49" s="48">
        <v>14.112</v>
      </c>
      <c r="H49" s="48">
        <v>7.1623000000000001</v>
      </c>
      <c r="I49" s="48">
        <v>16.8825</v>
      </c>
      <c r="J49" s="48">
        <v>7.0167999999999999</v>
      </c>
      <c r="K49" s="48">
        <v>0</v>
      </c>
      <c r="L49" s="48">
        <v>9.2818000000000005</v>
      </c>
      <c r="M49" s="48">
        <v>0</v>
      </c>
      <c r="N49" s="48">
        <v>9.2973999999999997</v>
      </c>
      <c r="O49" s="48">
        <v>8.75</v>
      </c>
      <c r="P49" s="48">
        <v>0</v>
      </c>
    </row>
    <row r="50" spans="1:16" hidden="1" outlineLevel="1">
      <c r="A50" s="8">
        <v>41730</v>
      </c>
      <c r="B50" s="48">
        <v>11.7608</v>
      </c>
      <c r="C50" s="48">
        <v>7.6726999999999999</v>
      </c>
      <c r="D50" s="48">
        <v>15.158899999999999</v>
      </c>
      <c r="E50" s="48">
        <v>9.2032000000000007</v>
      </c>
      <c r="F50" s="48">
        <v>0</v>
      </c>
      <c r="G50" s="48">
        <v>11.884</v>
      </c>
      <c r="H50" s="48">
        <v>7.7950999999999997</v>
      </c>
      <c r="I50" s="48">
        <v>15.8132</v>
      </c>
      <c r="J50" s="48">
        <v>9.3087</v>
      </c>
      <c r="K50" s="48">
        <v>0</v>
      </c>
      <c r="L50" s="48">
        <v>10.7379</v>
      </c>
      <c r="M50" s="48">
        <v>2.8121</v>
      </c>
      <c r="N50" s="48">
        <v>11.918900000000001</v>
      </c>
      <c r="O50" s="48">
        <v>7.9424999999999999</v>
      </c>
      <c r="P50" s="48">
        <v>0</v>
      </c>
    </row>
    <row r="51" spans="1:16" hidden="1" outlineLevel="1">
      <c r="A51" s="8">
        <v>41760</v>
      </c>
      <c r="B51" s="48">
        <v>11.4755</v>
      </c>
      <c r="C51" s="48">
        <v>7.3506</v>
      </c>
      <c r="D51" s="48">
        <v>16.024799999999999</v>
      </c>
      <c r="E51" s="48">
        <v>8.6280999999999999</v>
      </c>
      <c r="F51" s="48">
        <v>0</v>
      </c>
      <c r="G51" s="48">
        <v>11.637700000000001</v>
      </c>
      <c r="H51" s="48">
        <v>7.4611000000000001</v>
      </c>
      <c r="I51" s="48">
        <v>16.488399999999999</v>
      </c>
      <c r="J51" s="48">
        <v>8.6328999999999994</v>
      </c>
      <c r="K51" s="48">
        <v>0</v>
      </c>
      <c r="L51" s="48">
        <v>9.6689000000000007</v>
      </c>
      <c r="M51" s="48">
        <v>6.4345999999999997</v>
      </c>
      <c r="N51" s="48">
        <v>12.0876</v>
      </c>
      <c r="O51" s="48">
        <v>8.2417999999999996</v>
      </c>
      <c r="P51" s="48">
        <v>0</v>
      </c>
    </row>
    <row r="52" spans="1:16" hidden="1" outlineLevel="1">
      <c r="A52" s="8">
        <v>41791</v>
      </c>
      <c r="B52" s="48">
        <v>15.977499999999999</v>
      </c>
      <c r="C52" s="48">
        <v>7.2289000000000003</v>
      </c>
      <c r="D52" s="48">
        <v>17.4953</v>
      </c>
      <c r="E52" s="48">
        <v>7.8781999999999996</v>
      </c>
      <c r="F52" s="48">
        <v>0</v>
      </c>
      <c r="G52" s="48">
        <v>16.4481</v>
      </c>
      <c r="H52" s="48">
        <v>8.3221000000000007</v>
      </c>
      <c r="I52" s="48">
        <v>17.673400000000001</v>
      </c>
      <c r="J52" s="48">
        <v>7.8765000000000001</v>
      </c>
      <c r="K52" s="48">
        <v>0</v>
      </c>
      <c r="L52" s="48">
        <v>8.077</v>
      </c>
      <c r="M52" s="48">
        <v>4.5350999999999999</v>
      </c>
      <c r="N52" s="48">
        <v>11.9297</v>
      </c>
      <c r="O52" s="48">
        <v>7.9480000000000004</v>
      </c>
      <c r="P52" s="48">
        <v>0</v>
      </c>
    </row>
    <row r="53" spans="1:16" hidden="1" outlineLevel="1">
      <c r="A53" s="8">
        <v>41821</v>
      </c>
      <c r="B53" s="48">
        <v>12.749599999999999</v>
      </c>
      <c r="C53" s="48">
        <v>8.4205000000000005</v>
      </c>
      <c r="D53" s="48">
        <v>15.0068</v>
      </c>
      <c r="E53" s="48">
        <v>8.3609000000000009</v>
      </c>
      <c r="F53" s="48">
        <v>0</v>
      </c>
      <c r="G53" s="48">
        <v>12.897600000000001</v>
      </c>
      <c r="H53" s="48">
        <v>8.4581999999999997</v>
      </c>
      <c r="I53" s="48">
        <v>15.7197</v>
      </c>
      <c r="J53" s="48">
        <v>8.3575999999999997</v>
      </c>
      <c r="K53" s="48">
        <v>0</v>
      </c>
      <c r="L53" s="48">
        <v>11.705299999999999</v>
      </c>
      <c r="M53" s="48">
        <v>3.7709999999999999</v>
      </c>
      <c r="N53" s="48">
        <v>11.852600000000001</v>
      </c>
      <c r="O53" s="48">
        <v>8.75</v>
      </c>
      <c r="P53" s="48">
        <v>0</v>
      </c>
    </row>
    <row r="54" spans="1:16" hidden="1" outlineLevel="1" collapsed="1">
      <c r="A54" s="8">
        <v>41852</v>
      </c>
      <c r="B54" s="48">
        <v>11.7911</v>
      </c>
      <c r="C54" s="48">
        <v>8.0541</v>
      </c>
      <c r="D54" s="48">
        <v>15.071</v>
      </c>
      <c r="E54" s="48">
        <v>7.9851999999999999</v>
      </c>
      <c r="F54" s="48">
        <v>0</v>
      </c>
      <c r="G54" s="48">
        <v>11.8284</v>
      </c>
      <c r="H54" s="48">
        <v>8.0541</v>
      </c>
      <c r="I54" s="48">
        <v>16.526499999999999</v>
      </c>
      <c r="J54" s="48">
        <v>7.9813000000000001</v>
      </c>
      <c r="K54" s="48">
        <v>0</v>
      </c>
      <c r="L54" s="48">
        <v>11.593500000000001</v>
      </c>
      <c r="M54" s="48">
        <v>4.9340999999999999</v>
      </c>
      <c r="N54" s="48">
        <v>11.605499999999999</v>
      </c>
      <c r="O54" s="48">
        <v>8.75</v>
      </c>
      <c r="P54" s="48">
        <v>0</v>
      </c>
    </row>
    <row r="55" spans="1:16" hidden="1" outlineLevel="1" collapsed="1">
      <c r="A55" s="8">
        <v>41883</v>
      </c>
      <c r="B55" s="48">
        <v>11.5509</v>
      </c>
      <c r="C55" s="48">
        <v>7.7454000000000001</v>
      </c>
      <c r="D55" s="48">
        <v>14.2819</v>
      </c>
      <c r="E55" s="48">
        <v>6.1178999999999997</v>
      </c>
      <c r="F55" s="48">
        <v>0</v>
      </c>
      <c r="G55" s="48">
        <v>12.3561</v>
      </c>
      <c r="H55" s="48">
        <v>8.7287999999999997</v>
      </c>
      <c r="I55" s="48">
        <v>15.4061</v>
      </c>
      <c r="J55" s="48">
        <v>6.1178999999999997</v>
      </c>
      <c r="K55" s="48">
        <v>0</v>
      </c>
      <c r="L55" s="48">
        <v>8.5553000000000008</v>
      </c>
      <c r="M55" s="48">
        <v>4.5</v>
      </c>
      <c r="N55" s="48">
        <v>10.5878</v>
      </c>
      <c r="O55" s="48">
        <v>0</v>
      </c>
      <c r="P55" s="48">
        <v>0</v>
      </c>
    </row>
    <row r="56" spans="1:16" hidden="1" outlineLevel="1" collapsed="1">
      <c r="A56" s="8">
        <v>41913</v>
      </c>
      <c r="B56" s="48">
        <v>13.4101</v>
      </c>
      <c r="C56" s="48">
        <v>8.6172000000000004</v>
      </c>
      <c r="D56" s="48">
        <v>15.7898</v>
      </c>
      <c r="E56" s="48">
        <v>7.9665999999999997</v>
      </c>
      <c r="F56" s="48">
        <v>4.5</v>
      </c>
      <c r="G56" s="48">
        <v>13.988099999999999</v>
      </c>
      <c r="H56" s="48">
        <v>8.6273999999999997</v>
      </c>
      <c r="I56" s="48">
        <v>17.363</v>
      </c>
      <c r="J56" s="48">
        <v>7.9665999999999997</v>
      </c>
      <c r="K56" s="48">
        <v>4.5</v>
      </c>
      <c r="L56" s="48">
        <v>10.0052</v>
      </c>
      <c r="M56" s="48">
        <v>2.0651999999999999</v>
      </c>
      <c r="N56" s="48">
        <v>10.0266</v>
      </c>
      <c r="O56" s="48">
        <v>0</v>
      </c>
      <c r="P56" s="48">
        <v>0</v>
      </c>
    </row>
    <row r="57" spans="1:16" hidden="1" outlineLevel="1" collapsed="1">
      <c r="A57" s="8">
        <v>41944</v>
      </c>
      <c r="B57" s="48">
        <v>13.4747</v>
      </c>
      <c r="C57" s="48">
        <v>8.9771999999999998</v>
      </c>
      <c r="D57" s="48">
        <v>17.235900000000001</v>
      </c>
      <c r="E57" s="48">
        <v>6.3586</v>
      </c>
      <c r="F57" s="48">
        <v>0</v>
      </c>
      <c r="G57" s="48">
        <v>14.2341</v>
      </c>
      <c r="H57" s="48">
        <v>9.0052000000000003</v>
      </c>
      <c r="I57" s="48">
        <v>20.328399999999998</v>
      </c>
      <c r="J57" s="48">
        <v>6.3586</v>
      </c>
      <c r="K57" s="48">
        <v>0</v>
      </c>
      <c r="L57" s="48">
        <v>9.7827000000000002</v>
      </c>
      <c r="M57" s="48">
        <v>3.7656999999999998</v>
      </c>
      <c r="N57" s="48">
        <v>9.8476999999999997</v>
      </c>
      <c r="O57" s="48">
        <v>0</v>
      </c>
      <c r="P57" s="48">
        <v>0</v>
      </c>
    </row>
    <row r="58" spans="1:16" hidden="1" outlineLevel="1" collapsed="1">
      <c r="A58" s="8">
        <v>41974</v>
      </c>
      <c r="B58" s="48">
        <v>13.972200000000001</v>
      </c>
      <c r="C58" s="48">
        <v>8.6821999999999999</v>
      </c>
      <c r="D58" s="48">
        <v>17.433499999999999</v>
      </c>
      <c r="E58" s="48">
        <v>8.5337999999999994</v>
      </c>
      <c r="F58" s="48">
        <v>0</v>
      </c>
      <c r="G58" s="48">
        <v>15.9978</v>
      </c>
      <c r="H58" s="48">
        <v>9.5924999999999994</v>
      </c>
      <c r="I58" s="48">
        <v>19.404599999999999</v>
      </c>
      <c r="J58" s="48">
        <v>10.106299999999999</v>
      </c>
      <c r="K58" s="48">
        <v>0</v>
      </c>
      <c r="L58" s="48">
        <v>8.2535000000000007</v>
      </c>
      <c r="M58" s="48">
        <v>4.0514000000000001</v>
      </c>
      <c r="N58" s="48">
        <v>10.113300000000001</v>
      </c>
      <c r="O58" s="48">
        <v>7.3940999999999999</v>
      </c>
      <c r="P58" s="48">
        <v>0</v>
      </c>
    </row>
    <row r="59" spans="1:16" hidden="1" outlineLevel="1" collapsed="1">
      <c r="A59" s="8">
        <v>42005</v>
      </c>
      <c r="B59" s="48">
        <v>13.4154</v>
      </c>
      <c r="C59" s="48">
        <v>8.6585000000000001</v>
      </c>
      <c r="D59" s="48">
        <v>15.8049</v>
      </c>
      <c r="E59" s="48">
        <v>6.5636999999999999</v>
      </c>
      <c r="F59" s="48">
        <v>0</v>
      </c>
      <c r="G59" s="48">
        <v>14.188599999999999</v>
      </c>
      <c r="H59" s="48">
        <v>8.6832999999999991</v>
      </c>
      <c r="I59" s="48">
        <v>18.0063</v>
      </c>
      <c r="J59" s="48">
        <v>6.5636999999999999</v>
      </c>
      <c r="K59" s="48">
        <v>0</v>
      </c>
      <c r="L59" s="48">
        <v>10.2194</v>
      </c>
      <c r="M59" s="48">
        <v>1.9486000000000001</v>
      </c>
      <c r="N59" s="48">
        <v>10.2606</v>
      </c>
      <c r="O59" s="48">
        <v>0</v>
      </c>
      <c r="P59" s="48">
        <v>0</v>
      </c>
    </row>
    <row r="60" spans="1:16" hidden="1" outlineLevel="1" collapsed="1">
      <c r="A60" s="8">
        <v>42036</v>
      </c>
      <c r="B60" s="48">
        <v>11.249000000000001</v>
      </c>
      <c r="C60" s="48">
        <v>8.1396999999999995</v>
      </c>
      <c r="D60" s="48">
        <v>16.587499999999999</v>
      </c>
      <c r="E60" s="48">
        <v>6.3688000000000002</v>
      </c>
      <c r="F60" s="48">
        <v>0</v>
      </c>
      <c r="G60" s="48">
        <v>11.5906</v>
      </c>
      <c r="H60" s="48">
        <v>8.2477</v>
      </c>
      <c r="I60" s="48">
        <v>17.9695</v>
      </c>
      <c r="J60" s="48">
        <v>6.3314000000000004</v>
      </c>
      <c r="K60" s="48">
        <v>0</v>
      </c>
      <c r="L60" s="48">
        <v>6.2355</v>
      </c>
      <c r="M60" s="48">
        <v>3.351</v>
      </c>
      <c r="N60" s="48">
        <v>6.9005999999999998</v>
      </c>
      <c r="O60" s="48">
        <v>7</v>
      </c>
      <c r="P60" s="48">
        <v>0</v>
      </c>
    </row>
    <row r="61" spans="1:16" hidden="1" outlineLevel="1" collapsed="1">
      <c r="A61" s="8">
        <v>42064</v>
      </c>
      <c r="B61" s="48">
        <v>11.0343</v>
      </c>
      <c r="C61" s="48">
        <v>5.8692000000000002</v>
      </c>
      <c r="D61" s="48">
        <v>15.7752</v>
      </c>
      <c r="E61" s="48">
        <v>13.5296</v>
      </c>
      <c r="F61" s="48">
        <v>15</v>
      </c>
      <c r="G61" s="48">
        <v>12.9596</v>
      </c>
      <c r="H61" s="48">
        <v>8.5645000000000007</v>
      </c>
      <c r="I61" s="48">
        <v>16.276599999999998</v>
      </c>
      <c r="J61" s="48">
        <v>13.5296</v>
      </c>
      <c r="K61" s="48">
        <v>15</v>
      </c>
      <c r="L61" s="48">
        <v>1.1614</v>
      </c>
      <c r="M61" s="48">
        <v>0.5413</v>
      </c>
      <c r="N61" s="48">
        <v>6.1628999999999996</v>
      </c>
      <c r="O61" s="48">
        <v>0</v>
      </c>
      <c r="P61" s="48">
        <v>0</v>
      </c>
    </row>
    <row r="62" spans="1:16" hidden="1" outlineLevel="1" collapsed="1">
      <c r="A62" s="8">
        <v>42095</v>
      </c>
      <c r="B62" s="48">
        <v>12.367100000000001</v>
      </c>
      <c r="C62" s="48">
        <v>8.2455999999999996</v>
      </c>
      <c r="D62" s="48">
        <v>15.946400000000001</v>
      </c>
      <c r="E62" s="48">
        <v>11.2539</v>
      </c>
      <c r="F62" s="48">
        <v>0</v>
      </c>
      <c r="G62" s="48">
        <v>12.710699999999999</v>
      </c>
      <c r="H62" s="48">
        <v>8.6296999999999997</v>
      </c>
      <c r="I62" s="48">
        <v>16.111899999999999</v>
      </c>
      <c r="J62" s="48">
        <v>11.6594</v>
      </c>
      <c r="K62" s="48">
        <v>0</v>
      </c>
      <c r="L62" s="48">
        <v>3.4531000000000001</v>
      </c>
      <c r="M62" s="48">
        <v>0.54259999999999997</v>
      </c>
      <c r="N62" s="48">
        <v>4.5768000000000004</v>
      </c>
      <c r="O62" s="48">
        <v>7.7</v>
      </c>
      <c r="P62" s="48">
        <v>0</v>
      </c>
    </row>
    <row r="63" spans="1:16" hidden="1" outlineLevel="1" collapsed="1">
      <c r="A63" s="8">
        <v>42125</v>
      </c>
      <c r="B63" s="48">
        <v>13.8973</v>
      </c>
      <c r="C63" s="48">
        <v>9.6744000000000003</v>
      </c>
      <c r="D63" s="48">
        <v>16.244299999999999</v>
      </c>
      <c r="E63" s="48">
        <v>7.3845000000000001</v>
      </c>
      <c r="F63" s="48">
        <v>0</v>
      </c>
      <c r="G63" s="48">
        <v>14.0692</v>
      </c>
      <c r="H63" s="48">
        <v>9.6762999999999995</v>
      </c>
      <c r="I63" s="48">
        <v>16.579000000000001</v>
      </c>
      <c r="J63" s="48">
        <v>7.3845000000000001</v>
      </c>
      <c r="K63" s="48">
        <v>0</v>
      </c>
      <c r="L63" s="48">
        <v>6.5121000000000002</v>
      </c>
      <c r="M63" s="48">
        <v>0.55420000000000003</v>
      </c>
      <c r="N63" s="48">
        <v>6.5233999999999996</v>
      </c>
      <c r="O63" s="48">
        <v>0</v>
      </c>
      <c r="P63" s="48">
        <v>0</v>
      </c>
    </row>
    <row r="64" spans="1:16" hidden="1" outlineLevel="1" collapsed="1">
      <c r="A64" s="8">
        <v>42156</v>
      </c>
      <c r="B64" s="48">
        <v>13.696</v>
      </c>
      <c r="C64" s="48">
        <v>9.2789999999999999</v>
      </c>
      <c r="D64" s="48">
        <v>15.6061</v>
      </c>
      <c r="E64" s="48">
        <v>8.7637</v>
      </c>
      <c r="F64" s="48">
        <v>0</v>
      </c>
      <c r="G64" s="48">
        <v>14.3177</v>
      </c>
      <c r="H64" s="48">
        <v>9.3370999999999995</v>
      </c>
      <c r="I64" s="48">
        <v>16.7256</v>
      </c>
      <c r="J64" s="48">
        <v>8.7522000000000002</v>
      </c>
      <c r="K64" s="48">
        <v>0</v>
      </c>
      <c r="L64" s="48">
        <v>8.3963000000000001</v>
      </c>
      <c r="M64" s="48">
        <v>3.4363999999999999</v>
      </c>
      <c r="N64" s="48">
        <v>8.4580000000000002</v>
      </c>
      <c r="O64" s="48">
        <v>8.9</v>
      </c>
      <c r="P64" s="48">
        <v>0</v>
      </c>
    </row>
    <row r="65" spans="1:16" hidden="1" outlineLevel="1" collapsed="1">
      <c r="A65" s="8">
        <v>42186</v>
      </c>
      <c r="B65" s="48">
        <v>15.064299999999999</v>
      </c>
      <c r="C65" s="48">
        <v>10.281599999999999</v>
      </c>
      <c r="D65" s="48">
        <v>18.355499999999999</v>
      </c>
      <c r="E65" s="48">
        <v>8.9064999999999994</v>
      </c>
      <c r="F65" s="48">
        <v>0</v>
      </c>
      <c r="G65" s="48">
        <v>15.863099999999999</v>
      </c>
      <c r="H65" s="48">
        <v>11.7639</v>
      </c>
      <c r="I65" s="48">
        <v>18.744499999999999</v>
      </c>
      <c r="J65" s="48">
        <v>8.9064999999999994</v>
      </c>
      <c r="K65" s="48">
        <v>0</v>
      </c>
      <c r="L65" s="48">
        <v>3.6977000000000002</v>
      </c>
      <c r="M65" s="48">
        <v>2.0552000000000001</v>
      </c>
      <c r="N65" s="48">
        <v>7.2773000000000003</v>
      </c>
      <c r="O65" s="48">
        <v>0</v>
      </c>
      <c r="P65" s="48">
        <v>0</v>
      </c>
    </row>
    <row r="66" spans="1:16" hidden="1" outlineLevel="1" collapsed="1">
      <c r="A66" s="8">
        <v>42217</v>
      </c>
      <c r="B66" s="48">
        <v>14.688599999999999</v>
      </c>
      <c r="C66" s="48">
        <v>10.9879</v>
      </c>
      <c r="D66" s="48">
        <v>16.8552</v>
      </c>
      <c r="E66" s="48">
        <v>7.6675000000000004</v>
      </c>
      <c r="F66" s="48">
        <v>0</v>
      </c>
      <c r="G66" s="48">
        <v>14.8759</v>
      </c>
      <c r="H66" s="48">
        <v>11.0185</v>
      </c>
      <c r="I66" s="48">
        <v>17.193999999999999</v>
      </c>
      <c r="J66" s="48">
        <v>7.6675000000000004</v>
      </c>
      <c r="K66" s="48">
        <v>0</v>
      </c>
      <c r="L66" s="48">
        <v>6.3769999999999998</v>
      </c>
      <c r="M66" s="48">
        <v>3.3290999999999999</v>
      </c>
      <c r="N66" s="48">
        <v>6.5556999999999999</v>
      </c>
      <c r="O66" s="48">
        <v>0</v>
      </c>
      <c r="P66" s="48">
        <v>0</v>
      </c>
    </row>
    <row r="67" spans="1:16" hidden="1" outlineLevel="1" collapsed="1">
      <c r="A67" s="8">
        <v>42248</v>
      </c>
      <c r="B67" s="48">
        <v>12.895</v>
      </c>
      <c r="C67" s="48">
        <v>8.4521999999999995</v>
      </c>
      <c r="D67" s="48">
        <v>15.413500000000001</v>
      </c>
      <c r="E67" s="48">
        <v>6.3551000000000002</v>
      </c>
      <c r="F67" s="48">
        <v>0</v>
      </c>
      <c r="G67" s="48">
        <v>13.511900000000001</v>
      </c>
      <c r="H67" s="48">
        <v>9.4042999999999992</v>
      </c>
      <c r="I67" s="48">
        <v>15.7346</v>
      </c>
      <c r="J67" s="48">
        <v>6.3551000000000002</v>
      </c>
      <c r="K67" s="48">
        <v>0</v>
      </c>
      <c r="L67" s="48">
        <v>4.2792000000000003</v>
      </c>
      <c r="M67" s="48">
        <v>2.5093000000000001</v>
      </c>
      <c r="N67" s="48">
        <v>7.2853000000000003</v>
      </c>
      <c r="O67" s="48">
        <v>0</v>
      </c>
      <c r="P67" s="48">
        <v>0</v>
      </c>
    </row>
    <row r="68" spans="1:16" hidden="1" outlineLevel="1" collapsed="1">
      <c r="A68" s="8">
        <v>42278</v>
      </c>
      <c r="B68" s="48">
        <v>13.0762</v>
      </c>
      <c r="C68" s="48">
        <v>10.9588</v>
      </c>
      <c r="D68" s="48">
        <v>14.803000000000001</v>
      </c>
      <c r="E68" s="48">
        <v>6.2317</v>
      </c>
      <c r="F68" s="48">
        <v>0</v>
      </c>
      <c r="G68" s="48">
        <v>13.2103</v>
      </c>
      <c r="H68" s="48">
        <v>10.9625</v>
      </c>
      <c r="I68" s="48">
        <v>15.0892</v>
      </c>
      <c r="J68" s="48">
        <v>6.2317</v>
      </c>
      <c r="K68" s="48">
        <v>0</v>
      </c>
      <c r="L68" s="48">
        <v>8.0698000000000008</v>
      </c>
      <c r="M68" s="48">
        <v>1.5618000000000001</v>
      </c>
      <c r="N68" s="48">
        <v>8.0989000000000004</v>
      </c>
      <c r="O68" s="48">
        <v>0</v>
      </c>
      <c r="P68" s="48">
        <v>0</v>
      </c>
    </row>
    <row r="69" spans="1:16" hidden="1" outlineLevel="1" collapsed="1">
      <c r="A69" s="8">
        <v>42309</v>
      </c>
      <c r="B69" s="48">
        <v>11.2997</v>
      </c>
      <c r="C69" s="48">
        <v>10.4816</v>
      </c>
      <c r="D69" s="48">
        <v>12.4716</v>
      </c>
      <c r="E69" s="48">
        <v>7.7361000000000004</v>
      </c>
      <c r="F69" s="48">
        <v>0</v>
      </c>
      <c r="G69" s="48">
        <v>11.543799999999999</v>
      </c>
      <c r="H69" s="48">
        <v>10.4899</v>
      </c>
      <c r="I69" s="48">
        <v>12.976000000000001</v>
      </c>
      <c r="J69" s="48">
        <v>7.7361000000000004</v>
      </c>
      <c r="K69" s="48">
        <v>0</v>
      </c>
      <c r="L69" s="48">
        <v>5.8514999999999997</v>
      </c>
      <c r="M69" s="48">
        <v>2.1737000000000002</v>
      </c>
      <c r="N69" s="48">
        <v>5.8739999999999997</v>
      </c>
      <c r="O69" s="48">
        <v>0</v>
      </c>
      <c r="P69" s="48">
        <v>0</v>
      </c>
    </row>
    <row r="70" spans="1:16" hidden="1" outlineLevel="1" collapsed="1">
      <c r="A70" s="8">
        <v>42339</v>
      </c>
      <c r="B70" s="48">
        <v>13.6236</v>
      </c>
      <c r="C70" s="48">
        <v>10.096399999999999</v>
      </c>
      <c r="D70" s="48">
        <v>15.554500000000001</v>
      </c>
      <c r="E70" s="48">
        <v>6.0890000000000004</v>
      </c>
      <c r="F70" s="48">
        <v>0</v>
      </c>
      <c r="G70" s="48">
        <v>13.793100000000001</v>
      </c>
      <c r="H70" s="48">
        <v>10.1538</v>
      </c>
      <c r="I70" s="48">
        <v>15.832800000000001</v>
      </c>
      <c r="J70" s="48">
        <v>6.0890000000000004</v>
      </c>
      <c r="K70" s="48">
        <v>0</v>
      </c>
      <c r="L70" s="48">
        <v>6.4550000000000001</v>
      </c>
      <c r="M70" s="48">
        <v>2.2252000000000001</v>
      </c>
      <c r="N70" s="48">
        <v>6.8247</v>
      </c>
      <c r="O70" s="48">
        <v>0</v>
      </c>
      <c r="P70" s="48">
        <v>0</v>
      </c>
    </row>
    <row r="71" spans="1:16" hidden="1" outlineLevel="1" collapsed="1">
      <c r="A71" s="8">
        <v>42370</v>
      </c>
      <c r="B71" s="48">
        <v>13.878399999999999</v>
      </c>
      <c r="C71" s="48">
        <v>9.2065999999999999</v>
      </c>
      <c r="D71" s="48">
        <v>15.6288</v>
      </c>
      <c r="E71" s="48">
        <v>18.746300000000002</v>
      </c>
      <c r="F71" s="48">
        <v>0</v>
      </c>
      <c r="G71" s="48">
        <v>14.099600000000001</v>
      </c>
      <c r="H71" s="48">
        <v>9.3611000000000004</v>
      </c>
      <c r="I71" s="48">
        <v>15.938499999999999</v>
      </c>
      <c r="J71" s="48">
        <v>18.746300000000002</v>
      </c>
      <c r="K71" s="48">
        <v>0</v>
      </c>
      <c r="L71" s="48">
        <v>6.3757000000000001</v>
      </c>
      <c r="M71" s="48">
        <v>3.2383000000000002</v>
      </c>
      <c r="N71" s="48">
        <v>7.6868999999999996</v>
      </c>
      <c r="O71" s="48">
        <v>0</v>
      </c>
      <c r="P71" s="48">
        <v>0</v>
      </c>
    </row>
    <row r="72" spans="1:16" hidden="1" outlineLevel="1" collapsed="1">
      <c r="A72" s="8">
        <v>42401</v>
      </c>
      <c r="B72" s="48">
        <v>12.071300000000001</v>
      </c>
      <c r="C72" s="48">
        <v>8.9044000000000008</v>
      </c>
      <c r="D72" s="48">
        <v>14.954599999999999</v>
      </c>
      <c r="E72" s="48">
        <v>11.4138</v>
      </c>
      <c r="F72" s="48">
        <v>0</v>
      </c>
      <c r="G72" s="48">
        <v>12.129</v>
      </c>
      <c r="H72" s="48">
        <v>8.9666999999999994</v>
      </c>
      <c r="I72" s="48">
        <v>15.0343</v>
      </c>
      <c r="J72" s="48">
        <v>11.4138</v>
      </c>
      <c r="K72" s="48">
        <v>0</v>
      </c>
      <c r="L72" s="48">
        <v>5.6364999999999998</v>
      </c>
      <c r="M72" s="48">
        <v>2.2008999999999999</v>
      </c>
      <c r="N72" s="48">
        <v>8</v>
      </c>
      <c r="O72" s="48">
        <v>0</v>
      </c>
      <c r="P72" s="48">
        <v>0</v>
      </c>
    </row>
    <row r="73" spans="1:16" hidden="1" outlineLevel="1" collapsed="1">
      <c r="A73" s="8">
        <v>42430</v>
      </c>
      <c r="B73" s="48">
        <v>11.346299999999999</v>
      </c>
      <c r="C73" s="48">
        <v>8.0368999999999993</v>
      </c>
      <c r="D73" s="48">
        <v>14.289099999999999</v>
      </c>
      <c r="E73" s="48">
        <v>6.4391999999999996</v>
      </c>
      <c r="F73" s="48">
        <v>0</v>
      </c>
      <c r="G73" s="48">
        <v>11.5281</v>
      </c>
      <c r="H73" s="48">
        <v>8.2614000000000001</v>
      </c>
      <c r="I73" s="48">
        <v>14.4269</v>
      </c>
      <c r="J73" s="48">
        <v>6.4391999999999996</v>
      </c>
      <c r="K73" s="48">
        <v>0</v>
      </c>
      <c r="L73" s="48">
        <v>3.8696999999999999</v>
      </c>
      <c r="M73" s="48">
        <v>2.9855999999999998</v>
      </c>
      <c r="N73" s="48">
        <v>5.4588999999999999</v>
      </c>
      <c r="O73" s="48">
        <v>0</v>
      </c>
      <c r="P73" s="48">
        <v>0</v>
      </c>
    </row>
    <row r="74" spans="1:16" hidden="1" outlineLevel="1" collapsed="1">
      <c r="A74" s="8">
        <v>42461</v>
      </c>
      <c r="B74" s="48">
        <v>10.8178</v>
      </c>
      <c r="C74" s="48">
        <v>8.5335000000000001</v>
      </c>
      <c r="D74" s="48">
        <v>14.752700000000001</v>
      </c>
      <c r="E74" s="48">
        <v>6.4695999999999998</v>
      </c>
      <c r="F74" s="48">
        <v>0</v>
      </c>
      <c r="G74" s="48">
        <v>10.9354</v>
      </c>
      <c r="H74" s="48">
        <v>8.7037999999999993</v>
      </c>
      <c r="I74" s="48">
        <v>14.818899999999999</v>
      </c>
      <c r="J74" s="48">
        <v>6.4695999999999998</v>
      </c>
      <c r="K74" s="48">
        <v>0</v>
      </c>
      <c r="L74" s="48">
        <v>1.9799</v>
      </c>
      <c r="M74" s="48">
        <v>0.80369999999999997</v>
      </c>
      <c r="N74" s="48">
        <v>5.9020000000000001</v>
      </c>
      <c r="O74" s="48">
        <v>0</v>
      </c>
      <c r="P74" s="48">
        <v>0</v>
      </c>
    </row>
    <row r="75" spans="1:16" hidden="1" outlineLevel="1" collapsed="1">
      <c r="A75" s="8">
        <v>42491</v>
      </c>
      <c r="B75" s="48">
        <v>11.6111</v>
      </c>
      <c r="C75" s="48">
        <v>8.7210000000000001</v>
      </c>
      <c r="D75" s="48">
        <v>13.940300000000001</v>
      </c>
      <c r="E75" s="48">
        <v>6.1417999999999999</v>
      </c>
      <c r="F75" s="48">
        <v>0</v>
      </c>
      <c r="G75" s="48">
        <v>11.708399999999999</v>
      </c>
      <c r="H75" s="48">
        <v>8.7461000000000002</v>
      </c>
      <c r="I75" s="48">
        <v>14.123699999999999</v>
      </c>
      <c r="J75" s="48">
        <v>6.1417999999999999</v>
      </c>
      <c r="K75" s="48">
        <v>0</v>
      </c>
      <c r="L75" s="48">
        <v>2.5409000000000002</v>
      </c>
      <c r="M75" s="48">
        <v>2.3628</v>
      </c>
      <c r="N75" s="48">
        <v>2.5714999999999999</v>
      </c>
      <c r="O75" s="48">
        <v>0</v>
      </c>
      <c r="P75" s="48">
        <v>0</v>
      </c>
    </row>
    <row r="76" spans="1:16" hidden="1" outlineLevel="1" collapsed="1">
      <c r="A76" s="8">
        <v>42522</v>
      </c>
      <c r="B76" s="48">
        <v>12.1935</v>
      </c>
      <c r="C76" s="48">
        <v>9.5844000000000005</v>
      </c>
      <c r="D76" s="48">
        <v>14.8407</v>
      </c>
      <c r="E76" s="48">
        <v>6.5864000000000003</v>
      </c>
      <c r="F76" s="48">
        <v>0</v>
      </c>
      <c r="G76" s="48">
        <v>12.317600000000001</v>
      </c>
      <c r="H76" s="48">
        <v>9.7735000000000003</v>
      </c>
      <c r="I76" s="48">
        <v>14.9201</v>
      </c>
      <c r="J76" s="48">
        <v>6.5864000000000003</v>
      </c>
      <c r="K76" s="48">
        <v>0</v>
      </c>
      <c r="L76" s="48">
        <v>2.7997999999999998</v>
      </c>
      <c r="M76" s="48">
        <v>2.6539000000000001</v>
      </c>
      <c r="N76" s="48">
        <v>3.1640000000000001</v>
      </c>
      <c r="O76" s="48">
        <v>0</v>
      </c>
      <c r="P76" s="48">
        <v>0</v>
      </c>
    </row>
    <row r="77" spans="1:16" hidden="1" outlineLevel="1" collapsed="1">
      <c r="A77" s="8">
        <v>42552</v>
      </c>
      <c r="B77" s="48">
        <v>11.6439</v>
      </c>
      <c r="C77" s="48">
        <v>9.0678000000000001</v>
      </c>
      <c r="D77" s="48">
        <v>14.409000000000001</v>
      </c>
      <c r="E77" s="48">
        <v>9.1679999999999993</v>
      </c>
      <c r="F77" s="48">
        <v>13</v>
      </c>
      <c r="G77" s="48">
        <v>11.8309</v>
      </c>
      <c r="H77" s="48">
        <v>9.2207000000000008</v>
      </c>
      <c r="I77" s="48">
        <v>14.689</v>
      </c>
      <c r="J77" s="48">
        <v>9.1679999999999993</v>
      </c>
      <c r="K77" s="48">
        <v>13</v>
      </c>
      <c r="L77" s="48">
        <v>2.8319999999999999</v>
      </c>
      <c r="M77" s="48">
        <v>2.1617999999999999</v>
      </c>
      <c r="N77" s="48">
        <v>3.3996</v>
      </c>
      <c r="O77" s="48">
        <v>0</v>
      </c>
      <c r="P77" s="48">
        <v>0</v>
      </c>
    </row>
    <row r="78" spans="1:16" hidden="1" outlineLevel="1" collapsed="1">
      <c r="A78" s="8">
        <v>42583</v>
      </c>
      <c r="B78" s="48">
        <v>11.483700000000001</v>
      </c>
      <c r="C78" s="48">
        <v>8.8076000000000008</v>
      </c>
      <c r="D78" s="48">
        <v>14.047000000000001</v>
      </c>
      <c r="E78" s="48">
        <v>5.9980000000000002</v>
      </c>
      <c r="F78" s="48">
        <v>13</v>
      </c>
      <c r="G78" s="48">
        <v>11.748900000000001</v>
      </c>
      <c r="H78" s="48">
        <v>9.1016999999999992</v>
      </c>
      <c r="I78" s="48">
        <v>14.2447</v>
      </c>
      <c r="J78" s="48">
        <v>5.9980000000000002</v>
      </c>
      <c r="K78" s="48">
        <v>13</v>
      </c>
      <c r="L78" s="48">
        <v>1.7743</v>
      </c>
      <c r="M78" s="48">
        <v>2.4175</v>
      </c>
      <c r="N78" s="48">
        <v>0.1</v>
      </c>
      <c r="O78" s="48">
        <v>0</v>
      </c>
      <c r="P78" s="48">
        <v>0</v>
      </c>
    </row>
    <row r="79" spans="1:16" hidden="1" outlineLevel="1" collapsed="1">
      <c r="A79" s="8">
        <v>42614</v>
      </c>
      <c r="B79" s="48">
        <v>10.481</v>
      </c>
      <c r="C79" s="48">
        <v>8.4966000000000008</v>
      </c>
      <c r="D79" s="48">
        <v>12.555099999999999</v>
      </c>
      <c r="E79" s="48">
        <v>6.3907999999999996</v>
      </c>
      <c r="F79" s="48">
        <v>13</v>
      </c>
      <c r="G79" s="48">
        <v>10.7789</v>
      </c>
      <c r="H79" s="48">
        <v>8.8137000000000008</v>
      </c>
      <c r="I79" s="48">
        <v>12.8611</v>
      </c>
      <c r="J79" s="48">
        <v>6.3907999999999996</v>
      </c>
      <c r="K79" s="48">
        <v>13</v>
      </c>
      <c r="L79" s="48">
        <v>2.5167000000000002</v>
      </c>
      <c r="M79" s="48">
        <v>2.3892000000000002</v>
      </c>
      <c r="N79" s="48">
        <v>2.6829000000000001</v>
      </c>
      <c r="O79" s="48">
        <v>0</v>
      </c>
      <c r="P79" s="48">
        <v>0</v>
      </c>
    </row>
    <row r="80" spans="1:16" hidden="1" outlineLevel="1" collapsed="1">
      <c r="A80" s="8">
        <v>42644</v>
      </c>
      <c r="B80" s="48">
        <v>10.5282</v>
      </c>
      <c r="C80" s="48">
        <v>8.7594999999999992</v>
      </c>
      <c r="D80" s="48">
        <v>13.044600000000001</v>
      </c>
      <c r="E80" s="48">
        <v>6.0355999999999996</v>
      </c>
      <c r="F80" s="48">
        <v>0</v>
      </c>
      <c r="G80" s="48">
        <v>11.1395</v>
      </c>
      <c r="H80" s="48">
        <v>9.3312000000000008</v>
      </c>
      <c r="I80" s="48">
        <v>13.955399999999999</v>
      </c>
      <c r="J80" s="48">
        <v>6.0355999999999996</v>
      </c>
      <c r="K80" s="48">
        <v>0</v>
      </c>
      <c r="L80" s="48">
        <v>4.3541999999999996</v>
      </c>
      <c r="M80" s="48">
        <v>1.3403</v>
      </c>
      <c r="N80" s="48">
        <v>6.4237000000000002</v>
      </c>
      <c r="O80" s="48">
        <v>0</v>
      </c>
      <c r="P80" s="48">
        <v>0</v>
      </c>
    </row>
    <row r="81" spans="1:16" hidden="1" outlineLevel="1" collapsed="1">
      <c r="A81" s="8">
        <v>42675</v>
      </c>
      <c r="B81" s="48">
        <v>11.1228</v>
      </c>
      <c r="C81" s="48">
        <v>9.1992999999999991</v>
      </c>
      <c r="D81" s="48">
        <v>13.7774</v>
      </c>
      <c r="E81" s="48">
        <v>6.1649000000000003</v>
      </c>
      <c r="F81" s="48">
        <v>0</v>
      </c>
      <c r="G81" s="48">
        <v>11.279500000000001</v>
      </c>
      <c r="H81" s="48">
        <v>9.3015000000000008</v>
      </c>
      <c r="I81" s="48">
        <v>14.0494</v>
      </c>
      <c r="J81" s="48">
        <v>6.1649000000000003</v>
      </c>
      <c r="K81" s="48">
        <v>0</v>
      </c>
      <c r="L81" s="48">
        <v>2.2164999999999999</v>
      </c>
      <c r="M81" s="48">
        <v>1.1515</v>
      </c>
      <c r="N81" s="48">
        <v>2.8473999999999999</v>
      </c>
      <c r="O81" s="48">
        <v>0</v>
      </c>
      <c r="P81" s="48">
        <v>0</v>
      </c>
    </row>
    <row r="82" spans="1:16" hidden="1" outlineLevel="1" collapsed="1">
      <c r="A82" s="8">
        <v>42705</v>
      </c>
      <c r="B82" s="48">
        <v>9.8089999999999993</v>
      </c>
      <c r="C82" s="48">
        <v>8.1133000000000006</v>
      </c>
      <c r="D82" s="48">
        <v>12.139900000000001</v>
      </c>
      <c r="E82" s="48">
        <v>6.1059000000000001</v>
      </c>
      <c r="F82" s="48">
        <v>0</v>
      </c>
      <c r="G82" s="48">
        <v>9.9314</v>
      </c>
      <c r="H82" s="48">
        <v>8.3129000000000008</v>
      </c>
      <c r="I82" s="48">
        <v>12.150700000000001</v>
      </c>
      <c r="J82" s="48">
        <v>6.1059000000000001</v>
      </c>
      <c r="K82" s="48">
        <v>0</v>
      </c>
      <c r="L82" s="48">
        <v>0.3851</v>
      </c>
      <c r="M82" s="48">
        <v>0.27979999999999999</v>
      </c>
      <c r="N82" s="48">
        <v>2.8620000000000001</v>
      </c>
      <c r="O82" s="48">
        <v>0</v>
      </c>
      <c r="P82" s="48">
        <v>0</v>
      </c>
    </row>
    <row r="83" spans="1:16" hidden="1" outlineLevel="1" collapsed="1">
      <c r="A83" s="8">
        <v>42736</v>
      </c>
      <c r="B83" s="48">
        <v>10.580500000000001</v>
      </c>
      <c r="C83" s="48">
        <v>9.1069999999999993</v>
      </c>
      <c r="D83" s="48">
        <v>11.2408</v>
      </c>
      <c r="E83" s="48">
        <v>6.1039000000000003</v>
      </c>
      <c r="F83" s="48">
        <v>0</v>
      </c>
      <c r="G83" s="48">
        <v>10.6012</v>
      </c>
      <c r="H83" s="48">
        <v>9.1801999999999992</v>
      </c>
      <c r="I83" s="48">
        <v>11.2408</v>
      </c>
      <c r="J83" s="48">
        <v>6.1039000000000003</v>
      </c>
      <c r="K83" s="48">
        <v>0</v>
      </c>
      <c r="L83" s="48">
        <v>0.8458</v>
      </c>
      <c r="M83" s="48">
        <v>0.8458</v>
      </c>
      <c r="N83" s="48">
        <v>0</v>
      </c>
      <c r="O83" s="48">
        <v>0</v>
      </c>
      <c r="P83" s="48">
        <v>0</v>
      </c>
    </row>
    <row r="84" spans="1:16" hidden="1" outlineLevel="1" collapsed="1">
      <c r="A84" s="8">
        <v>42767</v>
      </c>
      <c r="B84" s="48">
        <v>10.07</v>
      </c>
      <c r="C84" s="48">
        <v>8.3605</v>
      </c>
      <c r="D84" s="48">
        <v>11.1343</v>
      </c>
      <c r="E84" s="48">
        <v>6.5952999999999999</v>
      </c>
      <c r="F84" s="48">
        <v>0</v>
      </c>
      <c r="G84" s="48">
        <v>10.0985</v>
      </c>
      <c r="H84" s="48">
        <v>8.4296000000000006</v>
      </c>
      <c r="I84" s="48">
        <v>11.1431</v>
      </c>
      <c r="J84" s="48">
        <v>6.5952999999999999</v>
      </c>
      <c r="K84" s="48">
        <v>0</v>
      </c>
      <c r="L84" s="48">
        <v>1.9629000000000001</v>
      </c>
      <c r="M84" s="48">
        <v>0.34820000000000001</v>
      </c>
      <c r="N84" s="48">
        <v>5.7034000000000002</v>
      </c>
      <c r="O84" s="48">
        <v>0</v>
      </c>
      <c r="P84" s="48">
        <v>0</v>
      </c>
    </row>
    <row r="85" spans="1:16" hidden="1" outlineLevel="1" collapsed="1">
      <c r="A85" s="8">
        <v>42795</v>
      </c>
      <c r="B85" s="48">
        <v>9.2553999999999998</v>
      </c>
      <c r="C85" s="48">
        <v>7.0552000000000001</v>
      </c>
      <c r="D85" s="48">
        <v>11.002800000000001</v>
      </c>
      <c r="E85" s="48">
        <v>6.569</v>
      </c>
      <c r="F85" s="48">
        <v>0</v>
      </c>
      <c r="G85" s="48">
        <v>9.5678999999999998</v>
      </c>
      <c r="H85" s="48">
        <v>7.1281999999999996</v>
      </c>
      <c r="I85" s="48">
        <v>11.723599999999999</v>
      </c>
      <c r="J85" s="48">
        <v>6.569</v>
      </c>
      <c r="K85" s="48">
        <v>0</v>
      </c>
      <c r="L85" s="48">
        <v>4.7880000000000003</v>
      </c>
      <c r="M85" s="48">
        <v>0.309</v>
      </c>
      <c r="N85" s="48">
        <v>5.0903999999999998</v>
      </c>
      <c r="O85" s="48">
        <v>0</v>
      </c>
      <c r="P85" s="48">
        <v>0</v>
      </c>
    </row>
    <row r="86" spans="1:16" hidden="1" outlineLevel="1" collapsed="1">
      <c r="A86" s="8">
        <v>42826</v>
      </c>
      <c r="B86" s="48">
        <v>10.076599999999999</v>
      </c>
      <c r="C86" s="48">
        <v>7.9240000000000004</v>
      </c>
      <c r="D86" s="48">
        <v>11.7925</v>
      </c>
      <c r="E86" s="48">
        <v>5.9779</v>
      </c>
      <c r="F86" s="48">
        <v>0</v>
      </c>
      <c r="G86" s="48">
        <v>10.115399999999999</v>
      </c>
      <c r="H86" s="48">
        <v>7.9973999999999998</v>
      </c>
      <c r="I86" s="48">
        <v>11.7925</v>
      </c>
      <c r="J86" s="48">
        <v>5.9779</v>
      </c>
      <c r="K86" s="48">
        <v>0</v>
      </c>
      <c r="L86" s="48">
        <v>0.36670000000000003</v>
      </c>
      <c r="M86" s="48">
        <v>0.36670000000000003</v>
      </c>
      <c r="N86" s="48">
        <v>0</v>
      </c>
      <c r="O86" s="48">
        <v>0</v>
      </c>
      <c r="P86" s="48">
        <v>0</v>
      </c>
    </row>
    <row r="87" spans="1:16" hidden="1" outlineLevel="1" collapsed="1">
      <c r="A87" s="8">
        <v>42856</v>
      </c>
      <c r="B87" s="48">
        <v>8.8209999999999997</v>
      </c>
      <c r="C87" s="48">
        <v>5.9398999999999997</v>
      </c>
      <c r="D87" s="48">
        <v>11.3775</v>
      </c>
      <c r="E87" s="48">
        <v>6.0236999999999998</v>
      </c>
      <c r="F87" s="48">
        <v>0</v>
      </c>
      <c r="G87" s="48">
        <v>8.9298000000000002</v>
      </c>
      <c r="H87" s="48">
        <v>5.9920999999999998</v>
      </c>
      <c r="I87" s="48">
        <v>11.563000000000001</v>
      </c>
      <c r="J87" s="48">
        <v>6.0236999999999998</v>
      </c>
      <c r="K87" s="48">
        <v>0</v>
      </c>
      <c r="L87" s="48">
        <v>0.95389999999999997</v>
      </c>
      <c r="M87" s="48">
        <v>0.39460000000000001</v>
      </c>
      <c r="N87" s="48">
        <v>1.1997</v>
      </c>
      <c r="O87" s="48">
        <v>0</v>
      </c>
      <c r="P87" s="48">
        <v>0</v>
      </c>
    </row>
    <row r="88" spans="1:16" hidden="1" outlineLevel="1" collapsed="1">
      <c r="A88" s="8">
        <v>42887</v>
      </c>
      <c r="B88" s="48">
        <v>9.3834999999999997</v>
      </c>
      <c r="C88" s="48">
        <v>6.3133999999999997</v>
      </c>
      <c r="D88" s="48">
        <v>10.763299999999999</v>
      </c>
      <c r="E88" s="48">
        <v>5.8346999999999998</v>
      </c>
      <c r="F88" s="48">
        <v>0</v>
      </c>
      <c r="G88" s="48">
        <v>9.5893999999999995</v>
      </c>
      <c r="H88" s="48">
        <v>6.4050000000000002</v>
      </c>
      <c r="I88" s="48">
        <v>11.0434</v>
      </c>
      <c r="J88" s="48">
        <v>5.8346999999999998</v>
      </c>
      <c r="K88" s="48">
        <v>0</v>
      </c>
      <c r="L88" s="48">
        <v>0.96399999999999997</v>
      </c>
      <c r="M88" s="48">
        <v>0.2006</v>
      </c>
      <c r="N88" s="48">
        <v>1.1333</v>
      </c>
      <c r="O88" s="48">
        <v>0</v>
      </c>
      <c r="P88" s="48">
        <v>0</v>
      </c>
    </row>
    <row r="89" spans="1:16" hidden="1" outlineLevel="1" collapsed="1">
      <c r="A89" s="8">
        <v>42917</v>
      </c>
      <c r="B89" s="48">
        <v>9.1207999999999991</v>
      </c>
      <c r="C89" s="48">
        <v>5.2942</v>
      </c>
      <c r="D89" s="48">
        <v>10.3866</v>
      </c>
      <c r="E89" s="48">
        <v>5.9044999999999996</v>
      </c>
      <c r="F89" s="48">
        <v>4.9481999999999999</v>
      </c>
      <c r="G89" s="48">
        <v>9.5279000000000007</v>
      </c>
      <c r="H89" s="48">
        <v>5.3834999999999997</v>
      </c>
      <c r="I89" s="48">
        <v>10.9496</v>
      </c>
      <c r="J89" s="48">
        <v>5.9044999999999996</v>
      </c>
      <c r="K89" s="48">
        <v>13</v>
      </c>
      <c r="L89" s="48">
        <v>2.2132999999999998</v>
      </c>
      <c r="M89" s="48">
        <v>0.2576</v>
      </c>
      <c r="N89" s="48">
        <v>2.3056000000000001</v>
      </c>
      <c r="O89" s="48">
        <v>0</v>
      </c>
      <c r="P89" s="48">
        <v>3.5</v>
      </c>
    </row>
    <row r="90" spans="1:16" hidden="1" outlineLevel="1" collapsed="1">
      <c r="A90" s="8">
        <v>42948</v>
      </c>
      <c r="B90" s="48">
        <v>8.2163000000000004</v>
      </c>
      <c r="C90" s="48">
        <v>6.2873999999999999</v>
      </c>
      <c r="D90" s="48">
        <v>9.3145000000000007</v>
      </c>
      <c r="E90" s="48">
        <v>5.9897999999999998</v>
      </c>
      <c r="F90" s="48">
        <v>0</v>
      </c>
      <c r="G90" s="48">
        <v>8.6570999999999998</v>
      </c>
      <c r="H90" s="48">
        <v>6.3779000000000003</v>
      </c>
      <c r="I90" s="48">
        <v>10.0518</v>
      </c>
      <c r="J90" s="48">
        <v>5.9897999999999998</v>
      </c>
      <c r="K90" s="48">
        <v>0</v>
      </c>
      <c r="L90" s="48">
        <v>0.9224</v>
      </c>
      <c r="M90" s="48">
        <v>0.34460000000000002</v>
      </c>
      <c r="N90" s="48">
        <v>0.9778</v>
      </c>
      <c r="O90" s="48">
        <v>0</v>
      </c>
      <c r="P90" s="48">
        <v>0</v>
      </c>
    </row>
    <row r="91" spans="1:16" hidden="1" outlineLevel="1" collapsed="1">
      <c r="A91" s="8">
        <v>42979</v>
      </c>
      <c r="B91" s="48">
        <v>7.5651000000000002</v>
      </c>
      <c r="C91" s="48">
        <v>5.4374000000000002</v>
      </c>
      <c r="D91" s="48">
        <v>8.4143000000000008</v>
      </c>
      <c r="E91" s="48">
        <v>6.4720000000000004</v>
      </c>
      <c r="F91" s="48">
        <v>11.1</v>
      </c>
      <c r="G91" s="48">
        <v>7.9085999999999999</v>
      </c>
      <c r="H91" s="48">
        <v>5.5366</v>
      </c>
      <c r="I91" s="48">
        <v>8.9183000000000003</v>
      </c>
      <c r="J91" s="48">
        <v>6.4720000000000004</v>
      </c>
      <c r="K91" s="48">
        <v>11.1</v>
      </c>
      <c r="L91" s="48">
        <v>0.96740000000000004</v>
      </c>
      <c r="M91" s="48">
        <v>0.38440000000000002</v>
      </c>
      <c r="N91" s="48">
        <v>1.0321</v>
      </c>
      <c r="O91" s="48">
        <v>0</v>
      </c>
      <c r="P91" s="48" t="s">
        <v>270</v>
      </c>
    </row>
    <row r="92" spans="1:16" hidden="1" outlineLevel="1" collapsed="1">
      <c r="A92" s="8">
        <v>43009</v>
      </c>
      <c r="B92" s="48">
        <v>7.883</v>
      </c>
      <c r="C92" s="48">
        <v>5.2504</v>
      </c>
      <c r="D92" s="48">
        <v>9.1771999999999991</v>
      </c>
      <c r="E92" s="48">
        <v>6.1380999999999997</v>
      </c>
      <c r="F92" s="48">
        <v>11.676299999999999</v>
      </c>
      <c r="G92" s="48">
        <v>8.4006000000000007</v>
      </c>
      <c r="H92" s="48">
        <v>5.3453999999999997</v>
      </c>
      <c r="I92" s="48">
        <v>10.136200000000001</v>
      </c>
      <c r="J92" s="48">
        <v>6.1380999999999997</v>
      </c>
      <c r="K92" s="48">
        <v>11.676299999999999</v>
      </c>
      <c r="L92" s="48">
        <v>2.9357000000000002</v>
      </c>
      <c r="M92" s="48">
        <v>0.33460000000000001</v>
      </c>
      <c r="N92" s="48">
        <v>3.0922999999999998</v>
      </c>
      <c r="O92" s="48">
        <v>0</v>
      </c>
      <c r="P92" s="48">
        <v>0</v>
      </c>
    </row>
    <row r="93" spans="1:16" hidden="1" outlineLevel="1" collapsed="1">
      <c r="A93" s="8">
        <v>43040</v>
      </c>
      <c r="B93" s="48">
        <v>8.0406999999999993</v>
      </c>
      <c r="C93" s="48">
        <v>5.0724</v>
      </c>
      <c r="D93" s="48">
        <v>9.5947999999999993</v>
      </c>
      <c r="E93" s="48">
        <v>7.1783999999999999</v>
      </c>
      <c r="F93" s="48">
        <v>11.1</v>
      </c>
      <c r="G93" s="48">
        <v>8.5334000000000003</v>
      </c>
      <c r="H93" s="48">
        <v>5.2228000000000003</v>
      </c>
      <c r="I93" s="48">
        <v>10.4261</v>
      </c>
      <c r="J93" s="48">
        <v>7.1783999999999999</v>
      </c>
      <c r="K93" s="48">
        <v>11.1</v>
      </c>
      <c r="L93" s="48">
        <v>1.0055000000000001</v>
      </c>
      <c r="M93" s="48">
        <v>0.38979999999999998</v>
      </c>
      <c r="N93" s="48">
        <v>1.1119000000000001</v>
      </c>
      <c r="O93" s="48">
        <v>0</v>
      </c>
      <c r="P93" s="48">
        <v>0</v>
      </c>
    </row>
    <row r="94" spans="1:16" hidden="1" outlineLevel="1" collapsed="1">
      <c r="A94" s="8">
        <v>43070</v>
      </c>
      <c r="B94" s="48">
        <v>7.8655999999999997</v>
      </c>
      <c r="C94" s="48">
        <v>5.6852</v>
      </c>
      <c r="D94" s="48">
        <v>8.4492999999999991</v>
      </c>
      <c r="E94" s="48">
        <v>6.7702</v>
      </c>
      <c r="F94" s="48">
        <v>11.1</v>
      </c>
      <c r="G94" s="48">
        <v>9.0754999999999999</v>
      </c>
      <c r="H94" s="48">
        <v>5.8394000000000004</v>
      </c>
      <c r="I94" s="48">
        <v>10.239699999999999</v>
      </c>
      <c r="J94" s="48">
        <v>6.7702</v>
      </c>
      <c r="K94" s="48">
        <v>11.1</v>
      </c>
      <c r="L94" s="48">
        <v>2.6189</v>
      </c>
      <c r="M94" s="48">
        <v>0.15709999999999999</v>
      </c>
      <c r="N94" s="48">
        <v>2.6867999999999999</v>
      </c>
      <c r="O94" s="48">
        <v>0</v>
      </c>
      <c r="P94" s="48">
        <v>0</v>
      </c>
    </row>
    <row r="95" spans="1:16" hidden="1" outlineLevel="1" collapsed="1">
      <c r="A95" s="8">
        <v>43101</v>
      </c>
      <c r="B95" s="48">
        <v>7.3769</v>
      </c>
      <c r="C95" s="48">
        <v>5.6589</v>
      </c>
      <c r="D95" s="48">
        <v>7.5442</v>
      </c>
      <c r="E95" s="48">
        <v>6.3745000000000003</v>
      </c>
      <c r="F95" s="48">
        <v>11.36</v>
      </c>
      <c r="G95" s="48">
        <v>9.2009000000000007</v>
      </c>
      <c r="H95" s="48">
        <v>5.6589</v>
      </c>
      <c r="I95" s="48">
        <v>9.9738000000000007</v>
      </c>
      <c r="J95" s="48">
        <v>6.3745000000000003</v>
      </c>
      <c r="K95" s="48">
        <v>14.1311</v>
      </c>
      <c r="L95" s="48">
        <v>1.4348000000000001</v>
      </c>
      <c r="M95" s="48">
        <v>6.1999999999999998E-3</v>
      </c>
      <c r="N95" s="48">
        <v>1.3878999999999999</v>
      </c>
      <c r="O95" s="48">
        <v>0</v>
      </c>
      <c r="P95" s="48">
        <v>3</v>
      </c>
    </row>
    <row r="96" spans="1:16" hidden="1" outlineLevel="1" collapsed="1">
      <c r="A96" s="8">
        <v>43132</v>
      </c>
      <c r="B96" s="48">
        <v>7.3174999999999999</v>
      </c>
      <c r="C96" s="48">
        <v>6.4642999999999997</v>
      </c>
      <c r="D96" s="48">
        <v>7.6978999999999997</v>
      </c>
      <c r="E96" s="48">
        <v>6.5304000000000002</v>
      </c>
      <c r="F96" s="48">
        <v>2.5562999999999998</v>
      </c>
      <c r="G96" s="48">
        <v>9.8796999999999997</v>
      </c>
      <c r="H96" s="48">
        <v>6.5578000000000003</v>
      </c>
      <c r="I96" s="48">
        <v>11.549899999999999</v>
      </c>
      <c r="J96" s="48">
        <v>6.8379000000000003</v>
      </c>
      <c r="K96" s="48">
        <v>0</v>
      </c>
      <c r="L96" s="48">
        <v>1.5303</v>
      </c>
      <c r="M96" s="48">
        <v>0.01</v>
      </c>
      <c r="N96" s="48">
        <v>1.4513</v>
      </c>
      <c r="O96" s="48">
        <v>2.5</v>
      </c>
      <c r="P96" s="48">
        <v>2.5562999999999998</v>
      </c>
    </row>
    <row r="97" spans="1:16" hidden="1" outlineLevel="1" collapsed="1">
      <c r="A97" s="8">
        <v>43160</v>
      </c>
      <c r="B97" s="48">
        <v>8.4464000000000006</v>
      </c>
      <c r="C97" s="48">
        <v>5.6067</v>
      </c>
      <c r="D97" s="48">
        <v>9.3172999999999995</v>
      </c>
      <c r="E97" s="48">
        <v>5.7629999999999999</v>
      </c>
      <c r="F97" s="48">
        <v>2.1356000000000002</v>
      </c>
      <c r="G97" s="48">
        <v>10.783200000000001</v>
      </c>
      <c r="H97" s="48">
        <v>5.6878000000000002</v>
      </c>
      <c r="I97" s="48">
        <v>12.1494</v>
      </c>
      <c r="J97" s="48">
        <v>6.8398000000000003</v>
      </c>
      <c r="K97" s="48">
        <v>0</v>
      </c>
      <c r="L97" s="48">
        <v>1.8018000000000001</v>
      </c>
      <c r="M97" s="48">
        <v>0.33450000000000002</v>
      </c>
      <c r="N97" s="48">
        <v>1.4563999999999999</v>
      </c>
      <c r="O97" s="48">
        <v>3.7</v>
      </c>
      <c r="P97" s="48">
        <v>2.1356000000000002</v>
      </c>
    </row>
    <row r="98" spans="1:16" hidden="1" outlineLevel="1" collapsed="1">
      <c r="A98" s="8">
        <v>43191</v>
      </c>
      <c r="B98" s="48">
        <v>8.1601999999999997</v>
      </c>
      <c r="C98" s="48">
        <v>6.0603999999999996</v>
      </c>
      <c r="D98" s="48">
        <v>8.7606000000000002</v>
      </c>
      <c r="E98" s="48">
        <v>5</v>
      </c>
      <c r="F98" s="48">
        <v>0</v>
      </c>
      <c r="G98" s="48">
        <v>10.2666</v>
      </c>
      <c r="H98" s="48">
        <v>6.1192000000000002</v>
      </c>
      <c r="I98" s="48">
        <v>11.940099999999999</v>
      </c>
      <c r="J98" s="48">
        <v>5</v>
      </c>
      <c r="K98" s="48">
        <v>0</v>
      </c>
      <c r="L98" s="48">
        <v>1.2790999999999999</v>
      </c>
      <c r="M98" s="48">
        <v>0.23039999999999999</v>
      </c>
      <c r="N98" s="48">
        <v>1.2891999999999999</v>
      </c>
      <c r="O98" s="48">
        <v>0</v>
      </c>
      <c r="P98" s="48" t="s">
        <v>270</v>
      </c>
    </row>
    <row r="99" spans="1:16" hidden="1" outlineLevel="1" collapsed="1">
      <c r="A99" s="8">
        <v>43221</v>
      </c>
      <c r="B99" s="48">
        <v>9.2129999999999992</v>
      </c>
      <c r="C99" s="48">
        <v>6.3852000000000002</v>
      </c>
      <c r="D99" s="48">
        <v>10.0663</v>
      </c>
      <c r="E99" s="48">
        <v>0</v>
      </c>
      <c r="F99" s="48">
        <v>0</v>
      </c>
      <c r="G99" s="48">
        <v>10.6792</v>
      </c>
      <c r="H99" s="48">
        <v>6.4160000000000004</v>
      </c>
      <c r="I99" s="48">
        <v>12.290100000000001</v>
      </c>
      <c r="J99" s="48">
        <v>0</v>
      </c>
      <c r="K99" s="48">
        <v>0</v>
      </c>
      <c r="L99" s="48">
        <v>1.458</v>
      </c>
      <c r="M99" s="48">
        <v>0.27529999999999999</v>
      </c>
      <c r="N99" s="48">
        <v>1.4666999999999999</v>
      </c>
      <c r="O99" s="48">
        <v>0</v>
      </c>
      <c r="P99" s="48">
        <v>0</v>
      </c>
    </row>
    <row r="100" spans="1:16" hidden="1" outlineLevel="1" collapsed="1">
      <c r="A100" s="8">
        <v>43252</v>
      </c>
      <c r="B100" s="48">
        <v>8.7949999999999999</v>
      </c>
      <c r="C100" s="48">
        <v>5.9508999999999999</v>
      </c>
      <c r="D100" s="48">
        <v>9.4695</v>
      </c>
      <c r="E100" s="48">
        <v>0</v>
      </c>
      <c r="F100" s="48">
        <v>0.2</v>
      </c>
      <c r="G100" s="48">
        <v>10.6587</v>
      </c>
      <c r="H100" s="48">
        <v>6.0678000000000001</v>
      </c>
      <c r="I100" s="48">
        <v>12.0167</v>
      </c>
      <c r="J100" s="48">
        <v>0</v>
      </c>
      <c r="K100" s="48">
        <v>0</v>
      </c>
      <c r="L100" s="48">
        <v>1.2217</v>
      </c>
      <c r="M100" s="48">
        <v>0.22090000000000001</v>
      </c>
      <c r="N100" s="48">
        <v>1.2507999999999999</v>
      </c>
      <c r="O100" s="48">
        <v>0</v>
      </c>
      <c r="P100" s="48">
        <v>0.2</v>
      </c>
    </row>
    <row r="101" spans="1:16" hidden="1" outlineLevel="1" collapsed="1">
      <c r="A101" s="8">
        <v>43282</v>
      </c>
      <c r="B101" s="48">
        <v>8.7052999999999994</v>
      </c>
      <c r="C101" s="48">
        <v>6.5953999999999997</v>
      </c>
      <c r="D101" s="48">
        <v>9.5539000000000005</v>
      </c>
      <c r="E101" s="48">
        <v>5</v>
      </c>
      <c r="F101" s="48">
        <v>11.1</v>
      </c>
      <c r="G101" s="48">
        <v>10.1297</v>
      </c>
      <c r="H101" s="48">
        <v>6.6447000000000003</v>
      </c>
      <c r="I101" s="48">
        <v>12.0307</v>
      </c>
      <c r="J101" s="48">
        <v>5</v>
      </c>
      <c r="K101" s="48">
        <v>11.1</v>
      </c>
      <c r="L101" s="48">
        <v>2.7193000000000001</v>
      </c>
      <c r="M101" s="48">
        <v>0.01</v>
      </c>
      <c r="N101" s="48">
        <v>2.7496999999999998</v>
      </c>
      <c r="O101" s="48">
        <v>0</v>
      </c>
      <c r="P101" s="48">
        <v>0</v>
      </c>
    </row>
    <row r="102" spans="1:16" hidden="1" outlineLevel="1" collapsed="1">
      <c r="A102" s="8">
        <v>43313</v>
      </c>
      <c r="B102" s="48">
        <v>8.2713999999999999</v>
      </c>
      <c r="C102" s="48">
        <v>6.5223000000000004</v>
      </c>
      <c r="D102" s="48">
        <v>9.0601000000000003</v>
      </c>
      <c r="E102" s="48">
        <v>2.5009000000000001</v>
      </c>
      <c r="F102" s="48">
        <v>11.1</v>
      </c>
      <c r="G102" s="48">
        <v>10.5976</v>
      </c>
      <c r="H102" s="48">
        <v>6.6864999999999997</v>
      </c>
      <c r="I102" s="48">
        <v>12.956099999999999</v>
      </c>
      <c r="J102" s="48">
        <v>15</v>
      </c>
      <c r="K102" s="48">
        <v>11.1</v>
      </c>
      <c r="L102" s="48">
        <v>0.7923</v>
      </c>
      <c r="M102" s="48">
        <v>0.01</v>
      </c>
      <c r="N102" s="48">
        <v>0.76490000000000002</v>
      </c>
      <c r="O102" s="48">
        <v>2.5</v>
      </c>
      <c r="P102" s="48">
        <v>0</v>
      </c>
    </row>
    <row r="103" spans="1:16" hidden="1" outlineLevel="1" collapsed="1">
      <c r="A103" s="8">
        <v>43344</v>
      </c>
      <c r="B103" s="48">
        <v>9.8138000000000005</v>
      </c>
      <c r="C103" s="48">
        <v>4.8949999999999996</v>
      </c>
      <c r="D103" s="48">
        <v>12.2218</v>
      </c>
      <c r="E103" s="48">
        <v>0</v>
      </c>
      <c r="F103" s="48">
        <v>1.1506000000000001</v>
      </c>
      <c r="G103" s="48">
        <v>11.950100000000001</v>
      </c>
      <c r="H103" s="48">
        <v>6.7811000000000003</v>
      </c>
      <c r="I103" s="48">
        <v>13.5616</v>
      </c>
      <c r="J103" s="48">
        <v>0</v>
      </c>
      <c r="K103" s="48">
        <v>11.6813</v>
      </c>
      <c r="L103" s="48">
        <v>0.74770000000000003</v>
      </c>
      <c r="M103" s="48">
        <v>0.95309999999999995</v>
      </c>
      <c r="N103" s="48">
        <v>0.38190000000000002</v>
      </c>
      <c r="O103" s="48">
        <v>0</v>
      </c>
      <c r="P103" s="48">
        <v>0.9768</v>
      </c>
    </row>
    <row r="104" spans="1:16" hidden="1" outlineLevel="1" collapsed="1">
      <c r="A104" s="8">
        <v>43374</v>
      </c>
      <c r="B104" s="48">
        <v>12.9945</v>
      </c>
      <c r="C104" s="48">
        <v>6.5289000000000001</v>
      </c>
      <c r="D104" s="48">
        <v>15.071</v>
      </c>
      <c r="E104" s="48">
        <v>0</v>
      </c>
      <c r="F104" s="48">
        <v>0</v>
      </c>
      <c r="G104" s="48">
        <v>13.227399999999999</v>
      </c>
      <c r="H104" s="48">
        <v>6.8693999999999997</v>
      </c>
      <c r="I104" s="48">
        <v>15.1724</v>
      </c>
      <c r="J104" s="48">
        <v>0</v>
      </c>
      <c r="K104" s="48">
        <v>0</v>
      </c>
      <c r="L104" s="48">
        <v>1.2349000000000001</v>
      </c>
      <c r="M104" s="48">
        <v>0.69359999999999999</v>
      </c>
      <c r="N104" s="48">
        <v>2.4386999999999999</v>
      </c>
      <c r="O104" s="48">
        <v>0</v>
      </c>
      <c r="P104" s="48">
        <v>0</v>
      </c>
    </row>
    <row r="105" spans="1:16" hidden="1" outlineLevel="1" collapsed="1">
      <c r="A105" s="8">
        <v>43405</v>
      </c>
      <c r="B105" s="48">
        <v>12.273899999999999</v>
      </c>
      <c r="C105" s="48">
        <v>6.5282</v>
      </c>
      <c r="D105" s="48">
        <v>14.616</v>
      </c>
      <c r="E105" s="48">
        <v>4.7</v>
      </c>
      <c r="F105" s="48">
        <v>12</v>
      </c>
      <c r="G105" s="48">
        <v>12.667999999999999</v>
      </c>
      <c r="H105" s="48">
        <v>7.2534000000000001</v>
      </c>
      <c r="I105" s="48">
        <v>14.629</v>
      </c>
      <c r="J105" s="48">
        <v>4.7</v>
      </c>
      <c r="K105" s="48">
        <v>12</v>
      </c>
      <c r="L105" s="48">
        <v>0.86809999999999998</v>
      </c>
      <c r="M105" s="48">
        <v>0.81810000000000005</v>
      </c>
      <c r="N105" s="48">
        <v>2.9339</v>
      </c>
      <c r="O105" s="48">
        <v>0</v>
      </c>
      <c r="P105" s="48">
        <v>0</v>
      </c>
    </row>
    <row r="106" spans="1:16" hidden="1" outlineLevel="1" collapsed="1">
      <c r="A106" s="8">
        <v>43435</v>
      </c>
      <c r="B106" s="48">
        <v>12.6866</v>
      </c>
      <c r="C106" s="48">
        <v>7.1199000000000003</v>
      </c>
      <c r="D106" s="48">
        <v>14.873900000000001</v>
      </c>
      <c r="E106" s="48">
        <v>1</v>
      </c>
      <c r="F106" s="48">
        <v>2.4767999999999999</v>
      </c>
      <c r="G106" s="48">
        <v>13.2576</v>
      </c>
      <c r="H106" s="48">
        <v>7.1878000000000002</v>
      </c>
      <c r="I106" s="48">
        <v>15.1241</v>
      </c>
      <c r="J106" s="48">
        <v>1</v>
      </c>
      <c r="K106" s="48">
        <v>0</v>
      </c>
      <c r="L106" s="48">
        <v>2.2719</v>
      </c>
      <c r="M106" s="48">
        <v>0.01</v>
      </c>
      <c r="N106" s="48">
        <v>2.0971000000000002</v>
      </c>
      <c r="O106" s="48">
        <v>0</v>
      </c>
      <c r="P106" s="48">
        <v>2.4767999999999999</v>
      </c>
    </row>
    <row r="107" spans="1:16" hidden="1" outlineLevel="1" collapsed="1">
      <c r="A107" s="8">
        <v>43466</v>
      </c>
      <c r="B107" s="48">
        <v>11.6</v>
      </c>
      <c r="C107" s="48">
        <v>5.2069000000000001</v>
      </c>
      <c r="D107" s="48">
        <v>13.8729</v>
      </c>
      <c r="E107" s="48">
        <v>3.7</v>
      </c>
      <c r="F107" s="48">
        <v>12</v>
      </c>
      <c r="G107" s="48">
        <v>13.033799999999999</v>
      </c>
      <c r="H107" s="48">
        <v>6.8657000000000004</v>
      </c>
      <c r="I107" s="48">
        <v>14.010899999999999</v>
      </c>
      <c r="J107" s="48">
        <v>0</v>
      </c>
      <c r="K107" s="48">
        <v>12</v>
      </c>
      <c r="L107" s="48">
        <v>2.6011000000000002</v>
      </c>
      <c r="M107" s="48">
        <v>0.92059999999999997</v>
      </c>
      <c r="N107" s="48">
        <v>0.56200000000000006</v>
      </c>
      <c r="O107" s="48">
        <v>3.7</v>
      </c>
      <c r="P107" s="48">
        <v>0</v>
      </c>
    </row>
    <row r="108" spans="1:16" hidden="1" outlineLevel="1" collapsed="1">
      <c r="A108" s="8">
        <v>43497</v>
      </c>
      <c r="B108" s="48">
        <v>12.817</v>
      </c>
      <c r="C108" s="48">
        <v>6.8757000000000001</v>
      </c>
      <c r="D108" s="48">
        <v>14.0319</v>
      </c>
      <c r="E108" s="48">
        <v>0</v>
      </c>
      <c r="F108" s="48">
        <v>12</v>
      </c>
      <c r="G108" s="48">
        <v>12.930300000000001</v>
      </c>
      <c r="H108" s="48">
        <v>7.2031999999999998</v>
      </c>
      <c r="I108" s="48">
        <v>14.0444</v>
      </c>
      <c r="J108" s="48">
        <v>0</v>
      </c>
      <c r="K108" s="48">
        <v>12</v>
      </c>
      <c r="L108" s="48">
        <v>0.83940000000000003</v>
      </c>
      <c r="M108" s="48">
        <v>0.61960000000000004</v>
      </c>
      <c r="N108" s="48">
        <v>2.8523000000000001</v>
      </c>
      <c r="O108" s="48">
        <v>0</v>
      </c>
      <c r="P108" s="48">
        <v>0</v>
      </c>
    </row>
    <row r="109" spans="1:16" hidden="1" outlineLevel="1" collapsed="1">
      <c r="A109" s="8">
        <v>43525</v>
      </c>
      <c r="B109" s="48">
        <v>12.809799999999999</v>
      </c>
      <c r="C109" s="48">
        <v>5.3273999999999999</v>
      </c>
      <c r="D109" s="48">
        <v>13.9704</v>
      </c>
      <c r="E109" s="48">
        <v>8.3063000000000002</v>
      </c>
      <c r="F109" s="48">
        <v>0</v>
      </c>
      <c r="G109" s="48">
        <v>12.9292</v>
      </c>
      <c r="H109" s="48">
        <v>5.4526000000000003</v>
      </c>
      <c r="I109" s="48">
        <v>14.088699999999999</v>
      </c>
      <c r="J109" s="48">
        <v>8.3063000000000002</v>
      </c>
      <c r="K109" s="48">
        <v>0</v>
      </c>
      <c r="L109" s="48">
        <v>1.0588</v>
      </c>
      <c r="M109" s="48">
        <v>0.20300000000000001</v>
      </c>
      <c r="N109" s="48">
        <v>1.3037000000000001</v>
      </c>
      <c r="O109" s="48">
        <v>0</v>
      </c>
      <c r="P109" s="48">
        <v>0</v>
      </c>
    </row>
    <row r="110" spans="1:16" hidden="1" outlineLevel="1" collapsed="1">
      <c r="A110" s="8">
        <v>43556</v>
      </c>
      <c r="B110" s="48">
        <v>11.795199999999999</v>
      </c>
      <c r="C110" s="48">
        <v>6.5035999999999996</v>
      </c>
      <c r="D110" s="48">
        <v>12.8614</v>
      </c>
      <c r="E110" s="48">
        <v>8.5713000000000008</v>
      </c>
      <c r="F110" s="48">
        <v>0</v>
      </c>
      <c r="G110" s="48">
        <v>12.5281</v>
      </c>
      <c r="H110" s="48">
        <v>6.7862999999999998</v>
      </c>
      <c r="I110" s="48">
        <v>13.805</v>
      </c>
      <c r="J110" s="48">
        <v>8.5713000000000008</v>
      </c>
      <c r="K110" s="48">
        <v>0</v>
      </c>
      <c r="L110" s="48">
        <v>3.5146999999999999</v>
      </c>
      <c r="M110" s="48">
        <v>0.53569999999999995</v>
      </c>
      <c r="N110" s="48">
        <v>3.7296</v>
      </c>
      <c r="O110" s="48">
        <v>0</v>
      </c>
      <c r="P110" s="48">
        <v>0</v>
      </c>
    </row>
    <row r="111" spans="1:16" hidden="1" outlineLevel="1" collapsed="1">
      <c r="A111" s="8">
        <v>43586</v>
      </c>
      <c r="B111" s="48">
        <v>12.4299</v>
      </c>
      <c r="C111" s="48">
        <v>7.3197000000000001</v>
      </c>
      <c r="D111" s="48">
        <v>13.74</v>
      </c>
      <c r="E111" s="48">
        <v>9.0533999999999999</v>
      </c>
      <c r="F111" s="48">
        <v>12</v>
      </c>
      <c r="G111" s="48">
        <v>12.694000000000001</v>
      </c>
      <c r="H111" s="48">
        <v>7.5895999999999999</v>
      </c>
      <c r="I111" s="48">
        <v>14.029199999999999</v>
      </c>
      <c r="J111" s="48">
        <v>9.0533999999999999</v>
      </c>
      <c r="K111" s="48">
        <v>12</v>
      </c>
      <c r="L111" s="48">
        <v>2.5299</v>
      </c>
      <c r="M111" s="48">
        <v>0.443</v>
      </c>
      <c r="N111" s="48">
        <v>3.0916000000000001</v>
      </c>
      <c r="O111" s="48">
        <v>0</v>
      </c>
      <c r="P111" s="48">
        <v>0</v>
      </c>
    </row>
    <row r="112" spans="1:16" hidden="1" outlineLevel="1" collapsed="1">
      <c r="A112" s="8">
        <v>43617</v>
      </c>
      <c r="B112" s="48">
        <v>12.647399999999999</v>
      </c>
      <c r="C112" s="48">
        <v>6.4408000000000003</v>
      </c>
      <c r="D112" s="48">
        <v>14.348000000000001</v>
      </c>
      <c r="E112" s="48">
        <v>6.2527999999999997</v>
      </c>
      <c r="F112" s="48">
        <v>13.5832</v>
      </c>
      <c r="G112" s="48">
        <v>13.0999</v>
      </c>
      <c r="H112" s="48">
        <v>6.4686000000000003</v>
      </c>
      <c r="I112" s="48">
        <v>14.679399999999999</v>
      </c>
      <c r="J112" s="48">
        <v>8.7415000000000003</v>
      </c>
      <c r="K112" s="48">
        <v>13.5832</v>
      </c>
      <c r="L112" s="48">
        <v>1.5892999999999999</v>
      </c>
      <c r="M112" s="48">
        <v>0.25600000000000001</v>
      </c>
      <c r="N112" s="48">
        <v>2.6757</v>
      </c>
      <c r="O112" s="48">
        <v>0.25</v>
      </c>
      <c r="P112" s="48">
        <v>0</v>
      </c>
    </row>
    <row r="113" spans="1:16" hidden="1" outlineLevel="1" collapsed="1">
      <c r="A113" s="8">
        <v>43647</v>
      </c>
      <c r="B113" s="48">
        <v>13.0213</v>
      </c>
      <c r="C113" s="48">
        <v>5.992</v>
      </c>
      <c r="D113" s="48">
        <v>14.4962</v>
      </c>
      <c r="E113" s="48">
        <v>9.3425999999999991</v>
      </c>
      <c r="F113" s="48">
        <v>12.8139</v>
      </c>
      <c r="G113" s="48">
        <v>13.3072</v>
      </c>
      <c r="H113" s="48">
        <v>6.5987</v>
      </c>
      <c r="I113" s="48">
        <v>14.644600000000001</v>
      </c>
      <c r="J113" s="48">
        <v>9.3425999999999991</v>
      </c>
      <c r="K113" s="48">
        <v>12.8139</v>
      </c>
      <c r="L113" s="48">
        <v>1.8508</v>
      </c>
      <c r="M113" s="48">
        <v>0.32200000000000001</v>
      </c>
      <c r="N113" s="48">
        <v>3.8174000000000001</v>
      </c>
      <c r="O113" s="48">
        <v>0</v>
      </c>
      <c r="P113" s="48">
        <v>0</v>
      </c>
    </row>
    <row r="114" spans="1:16" hidden="1" outlineLevel="1" collapsed="1">
      <c r="A114" s="8">
        <v>43678</v>
      </c>
      <c r="B114" s="48">
        <v>11.6539</v>
      </c>
      <c r="C114" s="48">
        <v>4.7422000000000004</v>
      </c>
      <c r="D114" s="48">
        <v>13.9907</v>
      </c>
      <c r="E114" s="48">
        <v>8.3056000000000001</v>
      </c>
      <c r="F114" s="48">
        <v>13.6911</v>
      </c>
      <c r="G114" s="48">
        <v>12.554</v>
      </c>
      <c r="H114" s="48">
        <v>6.2930000000000001</v>
      </c>
      <c r="I114" s="48">
        <v>14.200200000000001</v>
      </c>
      <c r="J114" s="48">
        <v>9.3001000000000005</v>
      </c>
      <c r="K114" s="48">
        <v>13.6911</v>
      </c>
      <c r="L114" s="48">
        <v>0.49690000000000001</v>
      </c>
      <c r="M114" s="48">
        <v>0.21659999999999999</v>
      </c>
      <c r="N114" s="48">
        <v>1.4446000000000001</v>
      </c>
      <c r="O114" s="48">
        <v>1.2</v>
      </c>
      <c r="P114" s="48">
        <v>0</v>
      </c>
    </row>
    <row r="115" spans="1:16" hidden="1" outlineLevel="1" collapsed="1">
      <c r="A115" s="8">
        <v>43709</v>
      </c>
      <c r="B115" s="48">
        <v>10.807700000000001</v>
      </c>
      <c r="C115" s="48">
        <v>7.1738999999999997</v>
      </c>
      <c r="D115" s="48">
        <v>13.214499999999999</v>
      </c>
      <c r="E115" s="48">
        <v>3.411</v>
      </c>
      <c r="F115" s="48">
        <v>14</v>
      </c>
      <c r="G115" s="48">
        <v>12.3531</v>
      </c>
      <c r="H115" s="48">
        <v>7.3167</v>
      </c>
      <c r="I115" s="48">
        <v>13.757300000000001</v>
      </c>
      <c r="J115" s="48">
        <v>8.8872</v>
      </c>
      <c r="K115" s="48">
        <v>14</v>
      </c>
      <c r="L115" s="48">
        <v>0.89239999999999997</v>
      </c>
      <c r="M115" s="48">
        <v>0.28070000000000001</v>
      </c>
      <c r="N115" s="48">
        <v>1.0988</v>
      </c>
      <c r="O115" s="48">
        <v>0.85109999999999997</v>
      </c>
      <c r="P115" s="48">
        <v>0</v>
      </c>
    </row>
    <row r="116" spans="1:16" hidden="1" outlineLevel="1" collapsed="1">
      <c r="A116" s="8">
        <v>43739</v>
      </c>
      <c r="B116" s="48">
        <v>11.0563</v>
      </c>
      <c r="C116" s="48">
        <v>6.3912000000000004</v>
      </c>
      <c r="D116" s="48">
        <v>12.6295</v>
      </c>
      <c r="E116" s="48">
        <v>9.7947000000000006</v>
      </c>
      <c r="F116" s="48">
        <v>12.9178</v>
      </c>
      <c r="G116" s="48">
        <v>11.1877</v>
      </c>
      <c r="H116" s="48">
        <v>6.4603999999999999</v>
      </c>
      <c r="I116" s="48">
        <v>12.8073</v>
      </c>
      <c r="J116" s="48">
        <v>9.7947000000000006</v>
      </c>
      <c r="K116" s="48">
        <v>12.9178</v>
      </c>
      <c r="L116" s="48">
        <v>2.2656999999999998</v>
      </c>
      <c r="M116" s="48">
        <v>8.09E-2</v>
      </c>
      <c r="N116" s="48">
        <v>2.6823999999999999</v>
      </c>
      <c r="O116" s="48">
        <v>0</v>
      </c>
      <c r="P116" s="48">
        <v>0</v>
      </c>
    </row>
    <row r="117" spans="1:16" hidden="1" outlineLevel="1" collapsed="1">
      <c r="A117" s="8">
        <v>43770</v>
      </c>
      <c r="B117" s="48">
        <v>10.9224</v>
      </c>
      <c r="C117" s="48">
        <v>6.8776999999999999</v>
      </c>
      <c r="D117" s="48">
        <v>12.1624</v>
      </c>
      <c r="E117" s="48">
        <v>7.8998999999999997</v>
      </c>
      <c r="F117" s="48">
        <v>13.9697</v>
      </c>
      <c r="G117" s="48">
        <v>11.070499999999999</v>
      </c>
      <c r="H117" s="48">
        <v>7.2453000000000003</v>
      </c>
      <c r="I117" s="48">
        <v>12.217499999999999</v>
      </c>
      <c r="J117" s="48">
        <v>7.8998999999999997</v>
      </c>
      <c r="K117" s="48">
        <v>13.9697</v>
      </c>
      <c r="L117" s="48">
        <v>0.55669999999999997</v>
      </c>
      <c r="M117" s="48">
        <v>9.7699999999999995E-2</v>
      </c>
      <c r="N117" s="48">
        <v>1.7241</v>
      </c>
      <c r="O117" s="48">
        <v>0</v>
      </c>
      <c r="P117" s="48" t="s">
        <v>270</v>
      </c>
    </row>
    <row r="118" spans="1:16" hidden="1" outlineLevel="1" collapsed="1">
      <c r="A118" s="8">
        <v>43800</v>
      </c>
      <c r="B118" s="48">
        <v>9.9791000000000007</v>
      </c>
      <c r="C118" s="48">
        <v>8.2826000000000004</v>
      </c>
      <c r="D118" s="48">
        <v>10.7347</v>
      </c>
      <c r="E118" s="48">
        <v>5.9223999999999997</v>
      </c>
      <c r="F118" s="48">
        <v>13.4</v>
      </c>
      <c r="G118" s="48">
        <v>10.5654</v>
      </c>
      <c r="H118" s="48">
        <v>8.3025000000000002</v>
      </c>
      <c r="I118" s="48">
        <v>11.2324</v>
      </c>
      <c r="J118" s="48">
        <v>10.344200000000001</v>
      </c>
      <c r="K118" s="48">
        <v>13.4</v>
      </c>
      <c r="L118" s="48">
        <v>1.0613999999999999</v>
      </c>
      <c r="M118" s="48">
        <v>0.308</v>
      </c>
      <c r="N118" s="48">
        <v>1.6822999999999999</v>
      </c>
      <c r="O118" s="48">
        <v>0.01</v>
      </c>
      <c r="P118" s="48">
        <v>0</v>
      </c>
    </row>
    <row r="119" spans="1:16" hidden="1" outlineLevel="1" collapsed="1">
      <c r="A119" s="8">
        <v>43831</v>
      </c>
      <c r="B119" s="48">
        <v>9.0427999999999997</v>
      </c>
      <c r="C119" s="48">
        <v>8.1079000000000008</v>
      </c>
      <c r="D119" s="48">
        <v>9.3331</v>
      </c>
      <c r="E119" s="48">
        <v>7.8764000000000003</v>
      </c>
      <c r="F119" s="48">
        <v>12.8</v>
      </c>
      <c r="G119" s="48">
        <v>9.5884999999999998</v>
      </c>
      <c r="H119" s="48">
        <v>8.1745000000000001</v>
      </c>
      <c r="I119" s="48">
        <v>9.9192999999999998</v>
      </c>
      <c r="J119" s="48">
        <v>10.143599999999999</v>
      </c>
      <c r="K119" s="48">
        <v>12.8</v>
      </c>
      <c r="L119" s="48">
        <v>0.40200000000000002</v>
      </c>
      <c r="M119" s="48">
        <v>0.42630000000000001</v>
      </c>
      <c r="N119" s="48">
        <v>0.434</v>
      </c>
      <c r="O119" s="48">
        <v>0.25</v>
      </c>
      <c r="P119" s="48" t="s">
        <v>270</v>
      </c>
    </row>
    <row r="120" spans="1:16" hidden="1" outlineLevel="1" collapsed="1">
      <c r="A120" s="8">
        <v>43862</v>
      </c>
      <c r="B120" s="48">
        <v>7.4375999999999998</v>
      </c>
      <c r="C120" s="48">
        <v>6.0446999999999997</v>
      </c>
      <c r="D120" s="48">
        <v>7.9208999999999996</v>
      </c>
      <c r="E120" s="48">
        <v>8.9487000000000005</v>
      </c>
      <c r="F120" s="48">
        <v>1</v>
      </c>
      <c r="G120" s="48">
        <v>7.6722999999999999</v>
      </c>
      <c r="H120" s="48">
        <v>6.5578000000000003</v>
      </c>
      <c r="I120" s="48">
        <v>7.9345999999999997</v>
      </c>
      <c r="J120" s="48">
        <v>8.9487000000000005</v>
      </c>
      <c r="K120" s="48">
        <v>0</v>
      </c>
      <c r="L120" s="48">
        <v>0.44929999999999998</v>
      </c>
      <c r="M120" s="48">
        <v>3.8300000000000001E-2</v>
      </c>
      <c r="N120" s="48">
        <v>0.12280000000000001</v>
      </c>
      <c r="O120" s="48">
        <v>0</v>
      </c>
      <c r="P120" s="48">
        <v>1</v>
      </c>
    </row>
    <row r="121" spans="1:16" hidden="1" outlineLevel="1" collapsed="1">
      <c r="A121" s="8">
        <v>43891</v>
      </c>
      <c r="B121" s="48">
        <v>7.1445999999999996</v>
      </c>
      <c r="C121" s="48">
        <v>5.5087000000000002</v>
      </c>
      <c r="D121" s="48">
        <v>7.9729999999999999</v>
      </c>
      <c r="E121" s="48">
        <v>6.7206999999999999</v>
      </c>
      <c r="F121" s="48">
        <v>1.75</v>
      </c>
      <c r="G121" s="48">
        <v>7.5115999999999996</v>
      </c>
      <c r="H121" s="48">
        <v>5.8360000000000003</v>
      </c>
      <c r="I121" s="48">
        <v>8.1836000000000002</v>
      </c>
      <c r="J121" s="48">
        <v>7.0633999999999997</v>
      </c>
      <c r="K121" s="48">
        <v>0</v>
      </c>
      <c r="L121" s="48">
        <v>1.4174</v>
      </c>
      <c r="M121" s="48">
        <v>0.01</v>
      </c>
      <c r="N121" s="48">
        <v>2.1762000000000001</v>
      </c>
      <c r="O121" s="48">
        <v>0.25</v>
      </c>
      <c r="P121" s="48">
        <v>1.75</v>
      </c>
    </row>
    <row r="122" spans="1:16" hidden="1" outlineLevel="1" collapsed="1">
      <c r="A122" s="8">
        <v>43922</v>
      </c>
      <c r="B122" s="48">
        <v>7.0281000000000002</v>
      </c>
      <c r="C122" s="48">
        <v>5.6036999999999999</v>
      </c>
      <c r="D122" s="48">
        <v>7.7262000000000004</v>
      </c>
      <c r="E122" s="48">
        <v>7.3552999999999997</v>
      </c>
      <c r="F122" s="48">
        <v>2.75</v>
      </c>
      <c r="G122" s="48">
        <v>7.1962999999999999</v>
      </c>
      <c r="H122" s="48">
        <v>5.8334999999999999</v>
      </c>
      <c r="I122" s="48">
        <v>7.7382</v>
      </c>
      <c r="J122" s="48">
        <v>7.3552999999999997</v>
      </c>
      <c r="K122" s="48">
        <v>0</v>
      </c>
      <c r="L122" s="48">
        <v>1.7171000000000001</v>
      </c>
      <c r="M122" s="48">
        <v>0.01</v>
      </c>
      <c r="N122" s="48">
        <v>0.4355</v>
      </c>
      <c r="O122" s="48">
        <v>0</v>
      </c>
      <c r="P122" s="48">
        <v>2.75</v>
      </c>
    </row>
    <row r="123" spans="1:16" hidden="1" outlineLevel="1" collapsed="1">
      <c r="A123" s="8">
        <v>43952</v>
      </c>
      <c r="B123" s="48">
        <v>6.4074</v>
      </c>
      <c r="C123" s="48">
        <v>4.3468999999999998</v>
      </c>
      <c r="D123" s="48">
        <v>7.5321999999999996</v>
      </c>
      <c r="E123" s="48">
        <v>6.0777000000000001</v>
      </c>
      <c r="F123" s="48">
        <v>0</v>
      </c>
      <c r="G123" s="48">
        <v>6.9176000000000002</v>
      </c>
      <c r="H123" s="48">
        <v>5.6662999999999997</v>
      </c>
      <c r="I123" s="48">
        <v>7.5800999999999998</v>
      </c>
      <c r="J123" s="48">
        <v>6.0777000000000001</v>
      </c>
      <c r="K123" s="48">
        <v>0</v>
      </c>
      <c r="L123" s="48">
        <v>8.3500000000000005E-2</v>
      </c>
      <c r="M123" s="48">
        <v>0.01</v>
      </c>
      <c r="N123" s="48">
        <v>1.25</v>
      </c>
      <c r="O123" s="48">
        <v>0</v>
      </c>
      <c r="P123" s="48" t="s">
        <v>270</v>
      </c>
    </row>
    <row r="124" spans="1:16" hidden="1" outlineLevel="1" collapsed="1">
      <c r="A124" s="8">
        <v>43983</v>
      </c>
      <c r="B124" s="48">
        <v>5.4508000000000001</v>
      </c>
      <c r="C124" s="48">
        <v>4.3499999999999996</v>
      </c>
      <c r="D124" s="48">
        <v>5.9268000000000001</v>
      </c>
      <c r="E124" s="48">
        <v>6.0019</v>
      </c>
      <c r="F124" s="48">
        <v>0</v>
      </c>
      <c r="G124" s="48">
        <v>5.9393000000000002</v>
      </c>
      <c r="H124" s="48">
        <v>4.5327000000000002</v>
      </c>
      <c r="I124" s="48">
        <v>6.7205000000000004</v>
      </c>
      <c r="J124" s="48">
        <v>6.0019</v>
      </c>
      <c r="K124" s="48">
        <v>0</v>
      </c>
      <c r="L124" s="48">
        <v>1.3086</v>
      </c>
      <c r="M124" s="48">
        <v>0.01</v>
      </c>
      <c r="N124" s="48">
        <v>1.4806999999999999</v>
      </c>
      <c r="O124" s="48">
        <v>0</v>
      </c>
      <c r="P124" s="48">
        <v>0</v>
      </c>
    </row>
    <row r="125" spans="1:16" hidden="1" outlineLevel="1" collapsed="1">
      <c r="A125" s="8">
        <v>44013</v>
      </c>
      <c r="B125" s="48">
        <v>5.0675999999999997</v>
      </c>
      <c r="C125" s="48">
        <v>4.2828999999999997</v>
      </c>
      <c r="D125" s="48">
        <v>5.4584000000000001</v>
      </c>
      <c r="E125" s="48">
        <v>5.3404999999999996</v>
      </c>
      <c r="F125" s="48">
        <v>1E-3</v>
      </c>
      <c r="G125" s="48">
        <v>5.0945</v>
      </c>
      <c r="H125" s="48">
        <v>4.2872000000000003</v>
      </c>
      <c r="I125" s="48">
        <v>5.4843000000000002</v>
      </c>
      <c r="J125" s="48">
        <v>5.3404999999999996</v>
      </c>
      <c r="K125" s="48">
        <v>0</v>
      </c>
      <c r="L125" s="48">
        <v>0.55510000000000004</v>
      </c>
      <c r="M125" s="48">
        <v>0.01</v>
      </c>
      <c r="N125" s="48">
        <v>0.96660000000000001</v>
      </c>
      <c r="O125" s="48">
        <v>0</v>
      </c>
      <c r="P125" s="48">
        <v>1E-3</v>
      </c>
    </row>
    <row r="126" spans="1:16" hidden="1" outlineLevel="1" collapsed="1">
      <c r="A126" s="8">
        <v>44044</v>
      </c>
      <c r="B126" s="48">
        <v>3.8161999999999998</v>
      </c>
      <c r="C126" s="48">
        <v>3.4590000000000001</v>
      </c>
      <c r="D126" s="48">
        <v>4.6567999999999996</v>
      </c>
      <c r="E126" s="48">
        <v>1.7097</v>
      </c>
      <c r="F126" s="48">
        <v>0</v>
      </c>
      <c r="G126" s="48">
        <v>4.1890000000000001</v>
      </c>
      <c r="H126" s="48">
        <v>3.4590000000000001</v>
      </c>
      <c r="I126" s="48">
        <v>4.6700999999999997</v>
      </c>
      <c r="J126" s="48">
        <v>4.8479999999999999</v>
      </c>
      <c r="K126" s="48">
        <v>0</v>
      </c>
      <c r="L126" s="48">
        <v>3.8199999999999998E-2</v>
      </c>
      <c r="M126" s="48">
        <v>0.01</v>
      </c>
      <c r="N126" s="48">
        <v>1.3</v>
      </c>
      <c r="O126" s="48">
        <v>0.01</v>
      </c>
      <c r="P126" s="48">
        <v>0</v>
      </c>
    </row>
    <row r="127" spans="1:16" hidden="1" outlineLevel="1" collapsed="1">
      <c r="A127" s="8">
        <v>44075</v>
      </c>
      <c r="B127" s="48">
        <v>4.0454999999999997</v>
      </c>
      <c r="C127" s="48">
        <v>3.1356000000000002</v>
      </c>
      <c r="D127" s="48">
        <v>4.3901000000000003</v>
      </c>
      <c r="E127" s="48">
        <v>4.3398000000000003</v>
      </c>
      <c r="F127" s="48">
        <v>0</v>
      </c>
      <c r="G127" s="48">
        <v>4.0553999999999997</v>
      </c>
      <c r="H127" s="48">
        <v>3.1356999999999999</v>
      </c>
      <c r="I127" s="48">
        <v>4.4071999999999996</v>
      </c>
      <c r="J127" s="48">
        <v>4.3398000000000003</v>
      </c>
      <c r="K127" s="48">
        <v>0</v>
      </c>
      <c r="L127" s="48">
        <v>1.4630000000000001</v>
      </c>
      <c r="M127" s="48">
        <v>0.01</v>
      </c>
      <c r="N127" s="48">
        <v>1.4631000000000001</v>
      </c>
      <c r="O127" s="48">
        <v>0</v>
      </c>
      <c r="P127" s="48">
        <v>0</v>
      </c>
    </row>
    <row r="128" spans="1:16" hidden="1" outlineLevel="1" collapsed="1">
      <c r="A128" s="8">
        <v>44105</v>
      </c>
      <c r="B128" s="48">
        <v>3.4676999999999998</v>
      </c>
      <c r="C128" s="48">
        <v>2.1513</v>
      </c>
      <c r="D128" s="48">
        <v>3.7818999999999998</v>
      </c>
      <c r="E128" s="48">
        <v>4.4166999999999996</v>
      </c>
      <c r="F128" s="48">
        <v>0</v>
      </c>
      <c r="G128" s="48">
        <v>3.4921000000000002</v>
      </c>
      <c r="H128" s="48">
        <v>2.1724000000000001</v>
      </c>
      <c r="I128" s="48">
        <v>3.8111000000000002</v>
      </c>
      <c r="J128" s="48">
        <v>4.4166999999999996</v>
      </c>
      <c r="K128" s="48">
        <v>0</v>
      </c>
      <c r="L128" s="48">
        <v>0.623</v>
      </c>
      <c r="M128" s="48">
        <v>0.01</v>
      </c>
      <c r="N128" s="48">
        <v>0.86240000000000006</v>
      </c>
      <c r="O128" s="48">
        <v>0</v>
      </c>
      <c r="P128" s="48">
        <v>0</v>
      </c>
    </row>
    <row r="129" spans="1:16" hidden="1" outlineLevel="1" collapsed="1">
      <c r="A129" s="8">
        <v>44136</v>
      </c>
      <c r="B129" s="48">
        <v>3.0598000000000001</v>
      </c>
      <c r="C129" s="48">
        <v>1.4131</v>
      </c>
      <c r="D129" s="48">
        <v>3.8860999999999999</v>
      </c>
      <c r="E129" s="48">
        <v>2.4794999999999998</v>
      </c>
      <c r="F129" s="48">
        <v>0</v>
      </c>
      <c r="G129" s="48">
        <v>3.3323</v>
      </c>
      <c r="H129" s="48">
        <v>1.4416</v>
      </c>
      <c r="I129" s="48">
        <v>3.8895</v>
      </c>
      <c r="J129" s="48">
        <v>3.6423999999999999</v>
      </c>
      <c r="K129" s="48">
        <v>0</v>
      </c>
      <c r="L129" s="48">
        <v>1.03E-2</v>
      </c>
      <c r="M129" s="48">
        <v>0.01</v>
      </c>
      <c r="N129" s="48">
        <v>0.25</v>
      </c>
      <c r="O129" s="48">
        <v>8.6999999999999994E-3</v>
      </c>
      <c r="P129" s="48">
        <v>0</v>
      </c>
    </row>
    <row r="130" spans="1:16" hidden="1" outlineLevel="1" collapsed="1">
      <c r="A130" s="8">
        <v>44166</v>
      </c>
      <c r="B130" s="48">
        <v>3.2526000000000002</v>
      </c>
      <c r="C130" s="48">
        <v>1.5678000000000001</v>
      </c>
      <c r="D130" s="48">
        <v>3.9468000000000001</v>
      </c>
      <c r="E130" s="48">
        <v>3.2978000000000001</v>
      </c>
      <c r="F130" s="48">
        <v>0</v>
      </c>
      <c r="G130" s="48">
        <v>3.2814000000000001</v>
      </c>
      <c r="H130" s="48">
        <v>1.6042000000000001</v>
      </c>
      <c r="I130" s="48">
        <v>3.9685999999999999</v>
      </c>
      <c r="J130" s="48">
        <v>3.2978000000000001</v>
      </c>
      <c r="K130" s="48">
        <v>0</v>
      </c>
      <c r="L130" s="48">
        <v>0.42309999999999998</v>
      </c>
      <c r="M130" s="48">
        <v>0.01</v>
      </c>
      <c r="N130" s="48">
        <v>0.96599999999999997</v>
      </c>
      <c r="O130" s="48">
        <v>0</v>
      </c>
      <c r="P130" s="48">
        <v>0</v>
      </c>
    </row>
    <row r="131" spans="1:16" hidden="1" outlineLevel="1" collapsed="1">
      <c r="A131" s="8">
        <v>44197</v>
      </c>
      <c r="B131" s="48">
        <v>3.5070999999999999</v>
      </c>
      <c r="C131" s="48">
        <v>1.4991000000000001</v>
      </c>
      <c r="D131" s="48">
        <v>4.1787000000000001</v>
      </c>
      <c r="E131" s="48">
        <v>3.1869000000000001</v>
      </c>
      <c r="F131" s="48">
        <v>0</v>
      </c>
      <c r="G131" s="48">
        <v>3.5318999999999998</v>
      </c>
      <c r="H131" s="48">
        <v>1.5046999999999999</v>
      </c>
      <c r="I131" s="48">
        <v>4.2222</v>
      </c>
      <c r="J131" s="48">
        <v>3.1869000000000001</v>
      </c>
      <c r="K131" s="48">
        <v>0</v>
      </c>
      <c r="L131" s="48">
        <v>0.70479999999999998</v>
      </c>
      <c r="M131" s="48">
        <v>0.01</v>
      </c>
      <c r="N131" s="48">
        <v>0.76559999999999995</v>
      </c>
      <c r="O131" s="48">
        <v>0</v>
      </c>
      <c r="P131" s="48">
        <v>0</v>
      </c>
    </row>
    <row r="132" spans="1:16" hidden="1" outlineLevel="1" collapsed="1">
      <c r="A132" s="8">
        <v>44228</v>
      </c>
      <c r="B132" s="48">
        <v>3.0611999999999999</v>
      </c>
      <c r="C132" s="48">
        <v>0.77700000000000002</v>
      </c>
      <c r="D132" s="48">
        <v>3.6810999999999998</v>
      </c>
      <c r="E132" s="48">
        <v>3.1339000000000001</v>
      </c>
      <c r="F132" s="48">
        <v>0</v>
      </c>
      <c r="G132" s="48">
        <v>3.3424999999999998</v>
      </c>
      <c r="H132" s="48">
        <v>0.77700000000000002</v>
      </c>
      <c r="I132" s="48">
        <v>4.2868000000000004</v>
      </c>
      <c r="J132" s="48">
        <v>3.1339000000000001</v>
      </c>
      <c r="K132" s="48">
        <v>0</v>
      </c>
      <c r="L132" s="48">
        <v>0.5</v>
      </c>
      <c r="M132" s="48">
        <v>0.01</v>
      </c>
      <c r="N132" s="48">
        <v>0.5</v>
      </c>
      <c r="O132" s="48">
        <v>0</v>
      </c>
      <c r="P132" s="48">
        <v>0</v>
      </c>
    </row>
    <row r="133" spans="1:16" hidden="1" outlineLevel="1" collapsed="1">
      <c r="A133" s="8">
        <v>44256</v>
      </c>
      <c r="B133" s="48">
        <v>3.782</v>
      </c>
      <c r="C133" s="48">
        <v>1.0011000000000001</v>
      </c>
      <c r="D133" s="48">
        <v>4.7179000000000002</v>
      </c>
      <c r="E133" s="48">
        <v>3.1625000000000001</v>
      </c>
      <c r="F133" s="48">
        <v>0</v>
      </c>
      <c r="G133" s="48">
        <v>3.8029000000000002</v>
      </c>
      <c r="H133" s="48">
        <v>1.0011000000000001</v>
      </c>
      <c r="I133" s="48">
        <v>4.7453000000000003</v>
      </c>
      <c r="J133" s="48">
        <v>3.1958000000000002</v>
      </c>
      <c r="K133" s="48">
        <v>0</v>
      </c>
      <c r="L133" s="48">
        <v>1.1134999999999999</v>
      </c>
      <c r="M133" s="48">
        <v>0.01</v>
      </c>
      <c r="N133" s="48">
        <v>1.6</v>
      </c>
      <c r="O133" s="48">
        <v>0.01</v>
      </c>
      <c r="P133" s="48">
        <v>0</v>
      </c>
    </row>
    <row r="134" spans="1:16" hidden="1" outlineLevel="1" collapsed="1">
      <c r="A134" s="8">
        <v>44287</v>
      </c>
      <c r="B134" s="48">
        <v>3.6362000000000001</v>
      </c>
      <c r="C134" s="48">
        <v>1.0470999999999999</v>
      </c>
      <c r="D134" s="48">
        <v>4.2080000000000002</v>
      </c>
      <c r="E134" s="48">
        <v>3.1471</v>
      </c>
      <c r="F134" s="48">
        <v>0</v>
      </c>
      <c r="G134" s="48">
        <v>3.9281999999999999</v>
      </c>
      <c r="H134" s="48">
        <v>1.0470999999999999</v>
      </c>
      <c r="I134" s="48">
        <v>4.7370000000000001</v>
      </c>
      <c r="J134" s="48">
        <v>3.1471</v>
      </c>
      <c r="K134" s="48">
        <v>0</v>
      </c>
      <c r="L134" s="48">
        <v>0.45500000000000002</v>
      </c>
      <c r="M134" s="48">
        <v>0.01</v>
      </c>
      <c r="N134" s="48">
        <v>0.45500000000000002</v>
      </c>
      <c r="O134" s="48">
        <v>0</v>
      </c>
      <c r="P134" s="48">
        <v>0</v>
      </c>
    </row>
    <row r="135" spans="1:16" hidden="1" outlineLevel="1" collapsed="1">
      <c r="A135" s="8">
        <v>44317</v>
      </c>
      <c r="B135" s="48">
        <v>3.5609000000000002</v>
      </c>
      <c r="C135" s="48">
        <v>1.0098</v>
      </c>
      <c r="D135" s="48">
        <v>4.3173000000000004</v>
      </c>
      <c r="E135" s="48">
        <v>3.0448</v>
      </c>
      <c r="F135" s="48">
        <v>0</v>
      </c>
      <c r="G135" s="48">
        <v>3.9575</v>
      </c>
      <c r="H135" s="48">
        <v>1.0099</v>
      </c>
      <c r="I135" s="48">
        <v>5.1521999999999997</v>
      </c>
      <c r="J135" s="48">
        <v>3.0448</v>
      </c>
      <c r="K135" s="48">
        <v>0</v>
      </c>
      <c r="L135" s="48">
        <v>0.52049999999999996</v>
      </c>
      <c r="M135" s="48">
        <v>0.01</v>
      </c>
      <c r="N135" s="48">
        <v>0.52049999999999996</v>
      </c>
      <c r="O135" s="48">
        <v>0</v>
      </c>
      <c r="P135" s="48">
        <v>0</v>
      </c>
    </row>
    <row r="136" spans="1:16" hidden="1" outlineLevel="1" collapsed="1">
      <c r="A136" s="8">
        <v>44348</v>
      </c>
      <c r="B136" s="48">
        <v>3.6894999999999998</v>
      </c>
      <c r="C136" s="48">
        <v>0.91579999999999995</v>
      </c>
      <c r="D136" s="48">
        <v>4.3192000000000004</v>
      </c>
      <c r="E136" s="48">
        <v>3.0667</v>
      </c>
      <c r="F136" s="48">
        <v>0.1</v>
      </c>
      <c r="G136" s="48">
        <v>3.9557000000000002</v>
      </c>
      <c r="H136" s="48">
        <v>0.91579999999999995</v>
      </c>
      <c r="I136" s="48">
        <v>4.7991000000000001</v>
      </c>
      <c r="J136" s="48">
        <v>3.0667</v>
      </c>
      <c r="K136" s="48">
        <v>0.1</v>
      </c>
      <c r="L136" s="48">
        <v>0.5</v>
      </c>
      <c r="M136" s="48">
        <v>0.01</v>
      </c>
      <c r="N136" s="48">
        <v>0.5</v>
      </c>
      <c r="O136" s="48">
        <v>0</v>
      </c>
      <c r="P136" s="48">
        <v>0</v>
      </c>
    </row>
    <row r="137" spans="1:16" hidden="1" outlineLevel="1" collapsed="1">
      <c r="A137" s="8">
        <v>44378</v>
      </c>
      <c r="B137" s="48">
        <v>4.1196999999999999</v>
      </c>
      <c r="C137" s="48">
        <v>2.1000999999999999</v>
      </c>
      <c r="D137" s="48">
        <v>5.0168999999999997</v>
      </c>
      <c r="E137" s="48">
        <v>2.7158000000000002</v>
      </c>
      <c r="F137" s="48">
        <v>0</v>
      </c>
      <c r="G137" s="48">
        <v>4.2252000000000001</v>
      </c>
      <c r="H137" s="48">
        <v>2.1000999999999999</v>
      </c>
      <c r="I137" s="48">
        <v>5.2144000000000004</v>
      </c>
      <c r="J137" s="48">
        <v>2.7391000000000001</v>
      </c>
      <c r="K137" s="48">
        <v>0</v>
      </c>
      <c r="L137" s="48">
        <v>1.6879999999999999</v>
      </c>
      <c r="M137" s="48">
        <v>0.01</v>
      </c>
      <c r="N137" s="48">
        <v>1.65</v>
      </c>
      <c r="O137" s="48">
        <v>1.9471000000000001</v>
      </c>
      <c r="P137" s="48">
        <v>0</v>
      </c>
    </row>
    <row r="138" spans="1:16" hidden="1" outlineLevel="1" collapsed="1">
      <c r="A138" s="8">
        <v>44409</v>
      </c>
      <c r="B138" s="48">
        <v>3.4537</v>
      </c>
      <c r="C138" s="48">
        <v>1.7564</v>
      </c>
      <c r="D138" s="48">
        <v>4.1262999999999996</v>
      </c>
      <c r="E138" s="48">
        <v>2.2717999999999998</v>
      </c>
      <c r="F138" s="48">
        <v>0</v>
      </c>
      <c r="G138" s="48">
        <v>3.8094999999999999</v>
      </c>
      <c r="H138" s="48">
        <v>1.7564</v>
      </c>
      <c r="I138" s="48">
        <v>4.7967000000000004</v>
      </c>
      <c r="J138" s="48">
        <v>2.2795999999999998</v>
      </c>
      <c r="K138" s="48">
        <v>0</v>
      </c>
      <c r="L138" s="48">
        <v>0.5504</v>
      </c>
      <c r="M138" s="48">
        <v>0.01</v>
      </c>
      <c r="N138" s="48">
        <v>0.5</v>
      </c>
      <c r="O138" s="48">
        <v>1.9</v>
      </c>
      <c r="P138" s="48">
        <v>0</v>
      </c>
    </row>
    <row r="139" spans="1:16" hidden="1" outlineLevel="1" collapsed="1">
      <c r="A139" s="8">
        <v>44440</v>
      </c>
      <c r="B139" s="48">
        <v>3.2559999999999998</v>
      </c>
      <c r="C139" s="48">
        <v>1.6249</v>
      </c>
      <c r="D139" s="48">
        <v>4.8448000000000002</v>
      </c>
      <c r="E139" s="48">
        <v>1.3303</v>
      </c>
      <c r="F139" s="48">
        <v>0</v>
      </c>
      <c r="G139" s="48">
        <v>3.7818999999999998</v>
      </c>
      <c r="H139" s="48">
        <v>1.6249</v>
      </c>
      <c r="I139" s="48">
        <v>4.9043000000000001</v>
      </c>
      <c r="J139" s="48">
        <v>2.2757000000000001</v>
      </c>
      <c r="K139" s="48">
        <v>0</v>
      </c>
      <c r="L139" s="48">
        <v>1.43E-2</v>
      </c>
      <c r="M139" s="48">
        <v>0.01</v>
      </c>
      <c r="N139" s="48">
        <v>0.1</v>
      </c>
      <c r="O139" s="48">
        <v>0.01</v>
      </c>
      <c r="P139" s="48">
        <v>0</v>
      </c>
    </row>
    <row r="140" spans="1:16" hidden="1" outlineLevel="1" collapsed="1">
      <c r="A140" s="8">
        <v>44470</v>
      </c>
      <c r="B140" s="48">
        <v>3.9988999999999999</v>
      </c>
      <c r="C140" s="48">
        <v>2.1089000000000002</v>
      </c>
      <c r="D140" s="48">
        <v>4.9645999999999999</v>
      </c>
      <c r="E140" s="48">
        <v>2.3938999999999999</v>
      </c>
      <c r="F140" s="48">
        <v>0</v>
      </c>
      <c r="G140" s="48">
        <v>4.0716000000000001</v>
      </c>
      <c r="H140" s="48">
        <v>2.1089000000000002</v>
      </c>
      <c r="I140" s="48">
        <v>5.1230000000000002</v>
      </c>
      <c r="J140" s="48">
        <v>2.3938999999999999</v>
      </c>
      <c r="K140" s="48">
        <v>0</v>
      </c>
      <c r="L140" s="48">
        <v>1.4125000000000001</v>
      </c>
      <c r="M140" s="48">
        <v>0.01</v>
      </c>
      <c r="N140" s="48">
        <v>1.4125000000000001</v>
      </c>
      <c r="O140" s="48">
        <v>0</v>
      </c>
      <c r="P140" s="48">
        <v>0</v>
      </c>
    </row>
    <row r="141" spans="1:16" hidden="1" outlineLevel="1" collapsed="1">
      <c r="A141" s="8">
        <v>44501</v>
      </c>
      <c r="B141" s="48">
        <v>4.0867000000000004</v>
      </c>
      <c r="C141" s="48">
        <v>2.0447000000000002</v>
      </c>
      <c r="D141" s="48">
        <v>5.2092999999999998</v>
      </c>
      <c r="E141" s="48">
        <v>2.4203999999999999</v>
      </c>
      <c r="F141" s="48">
        <v>0</v>
      </c>
      <c r="G141" s="48">
        <v>4.1493000000000002</v>
      </c>
      <c r="H141" s="48">
        <v>2.0447000000000002</v>
      </c>
      <c r="I141" s="48">
        <v>5.2671999999999999</v>
      </c>
      <c r="J141" s="48">
        <v>2.4590000000000001</v>
      </c>
      <c r="K141" s="48">
        <v>0</v>
      </c>
      <c r="L141" s="48">
        <v>1.3378000000000001</v>
      </c>
      <c r="M141" s="48">
        <v>0.01</v>
      </c>
      <c r="N141" s="48">
        <v>8.7999999999999995E-2</v>
      </c>
      <c r="O141" s="48">
        <v>1.9</v>
      </c>
      <c r="P141" s="48">
        <v>0</v>
      </c>
    </row>
    <row r="142" spans="1:16" hidden="1" outlineLevel="1" collapsed="1">
      <c r="A142" s="8">
        <v>44531</v>
      </c>
      <c r="B142" s="48">
        <v>4.7868000000000004</v>
      </c>
      <c r="C142" s="48">
        <v>2.1413000000000002</v>
      </c>
      <c r="D142" s="48">
        <v>5.9603999999999999</v>
      </c>
      <c r="E142" s="48">
        <v>2.4853000000000001</v>
      </c>
      <c r="F142" s="48">
        <v>0</v>
      </c>
      <c r="G142" s="48">
        <v>4.9353999999999996</v>
      </c>
      <c r="H142" s="48">
        <v>2.1413000000000002</v>
      </c>
      <c r="I142" s="48">
        <v>6.2496999999999998</v>
      </c>
      <c r="J142" s="48">
        <v>2.4853000000000001</v>
      </c>
      <c r="K142" s="48">
        <v>0</v>
      </c>
      <c r="L142" s="48">
        <v>0.75860000000000005</v>
      </c>
      <c r="M142" s="48">
        <v>0.01</v>
      </c>
      <c r="N142" s="48">
        <v>0.75860000000000005</v>
      </c>
      <c r="O142" s="48">
        <v>0</v>
      </c>
      <c r="P142" s="48">
        <v>0</v>
      </c>
    </row>
    <row r="143" spans="1:16" hidden="1" outlineLevel="1" collapsed="1">
      <c r="A143" s="8">
        <v>44562</v>
      </c>
      <c r="B143" s="48">
        <v>5.3704999999999998</v>
      </c>
      <c r="C143" s="48">
        <v>1.3565</v>
      </c>
      <c r="D143" s="48">
        <v>6.4992999999999999</v>
      </c>
      <c r="E143" s="48">
        <v>2.4971000000000001</v>
      </c>
      <c r="F143" s="48">
        <v>0</v>
      </c>
      <c r="G143" s="48">
        <v>5.5301999999999998</v>
      </c>
      <c r="H143" s="48">
        <v>1.3565</v>
      </c>
      <c r="I143" s="48">
        <v>6.7672999999999996</v>
      </c>
      <c r="J143" s="48">
        <v>2.4971000000000001</v>
      </c>
      <c r="K143" s="48">
        <v>0</v>
      </c>
      <c r="L143" s="48">
        <v>0.12659999999999999</v>
      </c>
      <c r="M143" s="48">
        <v>0.01</v>
      </c>
      <c r="N143" s="48">
        <v>0.12659999999999999</v>
      </c>
      <c r="O143" s="48">
        <v>0</v>
      </c>
      <c r="P143" s="48">
        <v>0</v>
      </c>
    </row>
    <row r="144" spans="1:16" hidden="1" outlineLevel="1" collapsed="1">
      <c r="A144" s="8">
        <v>44593</v>
      </c>
      <c r="B144" s="48">
        <v>6.6048</v>
      </c>
      <c r="C144" s="48">
        <v>1.8940999999999999</v>
      </c>
      <c r="D144" s="48">
        <v>7.8536000000000001</v>
      </c>
      <c r="E144" s="48">
        <v>2.2301000000000002</v>
      </c>
      <c r="F144" s="48">
        <v>0</v>
      </c>
      <c r="G144" s="48">
        <v>6.6276999999999999</v>
      </c>
      <c r="H144" s="48">
        <v>1.8940999999999999</v>
      </c>
      <c r="I144" s="48">
        <v>7.8898999999999999</v>
      </c>
      <c r="J144" s="48">
        <v>2.2301000000000002</v>
      </c>
      <c r="K144" s="48">
        <v>0</v>
      </c>
      <c r="L144" s="48">
        <v>1.5982000000000001</v>
      </c>
      <c r="M144" s="48">
        <v>0.01</v>
      </c>
      <c r="N144" s="48">
        <v>1.5983000000000001</v>
      </c>
      <c r="O144" s="48">
        <v>0</v>
      </c>
      <c r="P144" s="48">
        <v>0</v>
      </c>
    </row>
    <row r="145" spans="1:16" hidden="1" outlineLevel="1" collapsed="1">
      <c r="A145" s="8">
        <v>44621</v>
      </c>
      <c r="B145" s="48">
        <v>5.0438999999999998</v>
      </c>
      <c r="C145" s="48">
        <v>2.5335999999999999</v>
      </c>
      <c r="D145" s="48">
        <v>5.9846000000000004</v>
      </c>
      <c r="E145" s="48">
        <v>11.3</v>
      </c>
      <c r="F145" s="48">
        <v>0</v>
      </c>
      <c r="G145" s="48">
        <v>5.0438999999999998</v>
      </c>
      <c r="H145" s="48">
        <v>2.5335999999999999</v>
      </c>
      <c r="I145" s="48">
        <v>5.9846000000000004</v>
      </c>
      <c r="J145" s="48">
        <v>11.3</v>
      </c>
      <c r="K145" s="48">
        <v>0</v>
      </c>
      <c r="L145" s="48">
        <v>0.01</v>
      </c>
      <c r="M145" s="48">
        <v>0.01</v>
      </c>
      <c r="N145" s="48">
        <v>0</v>
      </c>
      <c r="O145" s="48">
        <v>0</v>
      </c>
      <c r="P145" s="48" t="s">
        <v>270</v>
      </c>
    </row>
    <row r="146" spans="1:16" hidden="1" outlineLevel="1" collapsed="1">
      <c r="A146" s="8">
        <v>44652</v>
      </c>
      <c r="B146" s="48">
        <v>4.3059000000000003</v>
      </c>
      <c r="C146" s="48">
        <v>2.5222000000000002</v>
      </c>
      <c r="D146" s="48">
        <v>5.3362999999999996</v>
      </c>
      <c r="E146" s="48">
        <v>0</v>
      </c>
      <c r="F146" s="48">
        <v>0.25</v>
      </c>
      <c r="G146" s="48">
        <v>4.5042</v>
      </c>
      <c r="H146" s="48">
        <v>2.5222000000000002</v>
      </c>
      <c r="I146" s="48">
        <v>5.3936999999999999</v>
      </c>
      <c r="J146" s="48">
        <v>0</v>
      </c>
      <c r="K146" s="48">
        <v>10</v>
      </c>
      <c r="L146" s="48">
        <v>0.49769999999999998</v>
      </c>
      <c r="M146" s="48">
        <v>0.01</v>
      </c>
      <c r="N146" s="48">
        <v>1.5</v>
      </c>
      <c r="O146" s="48">
        <v>0</v>
      </c>
      <c r="P146" s="48">
        <v>0.25</v>
      </c>
    </row>
    <row r="147" spans="1:16" hidden="1" outlineLevel="1" collapsed="1">
      <c r="A147" s="8">
        <v>44682</v>
      </c>
      <c r="B147" s="48">
        <v>4.4341999999999997</v>
      </c>
      <c r="C147" s="48">
        <v>2.6602000000000001</v>
      </c>
      <c r="D147" s="48">
        <v>5.2106000000000003</v>
      </c>
      <c r="E147" s="48">
        <v>0</v>
      </c>
      <c r="F147" s="48">
        <v>0</v>
      </c>
      <c r="G147" s="48">
        <v>4.4343000000000004</v>
      </c>
      <c r="H147" s="48">
        <v>2.6602000000000001</v>
      </c>
      <c r="I147" s="48">
        <v>5.2106000000000003</v>
      </c>
      <c r="J147" s="48">
        <v>0</v>
      </c>
      <c r="K147" s="48">
        <v>0</v>
      </c>
      <c r="L147" s="48">
        <v>2.2000000000000001E-3</v>
      </c>
      <c r="M147" s="48">
        <v>0.01</v>
      </c>
      <c r="N147" s="48">
        <v>1E-3</v>
      </c>
      <c r="O147" s="48">
        <v>0</v>
      </c>
      <c r="P147" s="48" t="s">
        <v>270</v>
      </c>
    </row>
    <row r="148" spans="1:16" hidden="1" outlineLevel="1" collapsed="1">
      <c r="A148" s="8">
        <v>44713</v>
      </c>
      <c r="B148" s="48">
        <v>5.8727</v>
      </c>
      <c r="C148" s="48">
        <v>2.5387</v>
      </c>
      <c r="D148" s="48">
        <v>8.4712999999999994</v>
      </c>
      <c r="E148" s="48">
        <v>3.2</v>
      </c>
      <c r="F148" s="48">
        <v>0</v>
      </c>
      <c r="G148" s="48">
        <v>6.0153999999999996</v>
      </c>
      <c r="H148" s="48">
        <v>2.5387</v>
      </c>
      <c r="I148" s="48">
        <v>8.6270000000000007</v>
      </c>
      <c r="J148" s="48">
        <v>0</v>
      </c>
      <c r="K148" s="48">
        <v>0</v>
      </c>
      <c r="L148" s="48">
        <v>2.4453</v>
      </c>
      <c r="M148" s="48">
        <v>0.01</v>
      </c>
      <c r="N148" s="48">
        <v>0.31950000000000001</v>
      </c>
      <c r="O148" s="48">
        <v>3.2</v>
      </c>
      <c r="P148" s="48">
        <v>0</v>
      </c>
    </row>
    <row r="149" spans="1:16" hidden="1" outlineLevel="1" collapsed="1">
      <c r="A149" s="8">
        <v>44743</v>
      </c>
      <c r="B149" s="48">
        <v>7.3536000000000001</v>
      </c>
      <c r="C149" s="48">
        <v>3.8338000000000001</v>
      </c>
      <c r="D149" s="48">
        <v>9.5586000000000002</v>
      </c>
      <c r="E149" s="48">
        <v>2.9817</v>
      </c>
      <c r="F149" s="48">
        <v>0</v>
      </c>
      <c r="G149" s="48">
        <v>7.9122000000000003</v>
      </c>
      <c r="H149" s="48">
        <v>3.8338000000000001</v>
      </c>
      <c r="I149" s="48">
        <v>9.9674999999999994</v>
      </c>
      <c r="J149" s="48">
        <v>11.1136</v>
      </c>
      <c r="K149" s="48">
        <v>0</v>
      </c>
      <c r="L149" s="48">
        <v>2.4106999999999998</v>
      </c>
      <c r="M149" s="48">
        <v>0.01</v>
      </c>
      <c r="N149" s="48">
        <v>1.0619000000000001</v>
      </c>
      <c r="O149" s="48">
        <v>2.9428999999999998</v>
      </c>
      <c r="P149" s="48">
        <v>0</v>
      </c>
    </row>
    <row r="150" spans="1:16" hidden="1" outlineLevel="1" collapsed="1">
      <c r="A150" s="8">
        <v>44774</v>
      </c>
      <c r="B150" s="48">
        <v>6.9436</v>
      </c>
      <c r="C150" s="48">
        <v>2.3799000000000001</v>
      </c>
      <c r="D150" s="48">
        <v>10.714700000000001</v>
      </c>
      <c r="E150" s="48">
        <v>3.2</v>
      </c>
      <c r="F150" s="48">
        <v>0</v>
      </c>
      <c r="G150" s="48">
        <v>7.7737999999999996</v>
      </c>
      <c r="H150" s="48">
        <v>2.38</v>
      </c>
      <c r="I150" s="48">
        <v>10.977600000000001</v>
      </c>
      <c r="J150" s="48">
        <v>0</v>
      </c>
      <c r="K150" s="48">
        <v>0</v>
      </c>
      <c r="L150" s="48">
        <v>3.0947</v>
      </c>
      <c r="M150" s="48">
        <v>0.01</v>
      </c>
      <c r="N150" s="48">
        <v>2</v>
      </c>
      <c r="O150" s="48">
        <v>3.2</v>
      </c>
      <c r="P150" s="48">
        <v>0</v>
      </c>
    </row>
    <row r="151" spans="1:16" hidden="1" outlineLevel="1" collapsed="1">
      <c r="A151" s="8">
        <v>44805</v>
      </c>
      <c r="B151" s="48">
        <v>7.41</v>
      </c>
      <c r="C151" s="48">
        <v>2.7204999999999999</v>
      </c>
      <c r="D151" s="48">
        <v>11.298999999999999</v>
      </c>
      <c r="E151" s="48">
        <v>3.1884999999999999</v>
      </c>
      <c r="F151" s="48">
        <v>0</v>
      </c>
      <c r="G151" s="48">
        <v>7.5955000000000004</v>
      </c>
      <c r="H151" s="48">
        <v>2.7204999999999999</v>
      </c>
      <c r="I151" s="48">
        <v>11.298999999999999</v>
      </c>
      <c r="J151" s="48">
        <v>8.5</v>
      </c>
      <c r="K151" s="48">
        <v>0</v>
      </c>
      <c r="L151" s="48">
        <v>3.1852999999999998</v>
      </c>
      <c r="M151" s="48">
        <v>0.01</v>
      </c>
      <c r="N151" s="48">
        <v>0</v>
      </c>
      <c r="O151" s="48">
        <v>3.1852999999999998</v>
      </c>
      <c r="P151" s="48">
        <v>0</v>
      </c>
    </row>
    <row r="152" spans="1:16" hidden="1" outlineLevel="1" collapsed="1">
      <c r="A152" s="8">
        <v>44835</v>
      </c>
      <c r="B152" s="48">
        <v>7.9105999999999996</v>
      </c>
      <c r="C152" s="48">
        <v>2.4830999999999999</v>
      </c>
      <c r="D152" s="48">
        <v>11.575100000000001</v>
      </c>
      <c r="E152" s="48">
        <v>3.5</v>
      </c>
      <c r="F152" s="48">
        <v>0</v>
      </c>
      <c r="G152" s="48">
        <v>8.0653000000000006</v>
      </c>
      <c r="H152" s="48">
        <v>2.4830999999999999</v>
      </c>
      <c r="I152" s="48">
        <v>11.829599999999999</v>
      </c>
      <c r="J152" s="48">
        <v>0</v>
      </c>
      <c r="K152" s="48">
        <v>0</v>
      </c>
      <c r="L152" s="48">
        <v>1.6420999999999999</v>
      </c>
      <c r="M152" s="48">
        <v>0.01</v>
      </c>
      <c r="N152" s="48">
        <v>0.01</v>
      </c>
      <c r="O152" s="48">
        <v>3.5</v>
      </c>
      <c r="P152" s="48">
        <v>0</v>
      </c>
    </row>
    <row r="153" spans="1:16" hidden="1" outlineLevel="1" collapsed="1">
      <c r="A153" s="8">
        <v>44866</v>
      </c>
      <c r="B153" s="48">
        <v>8.9350000000000005</v>
      </c>
      <c r="C153" s="48">
        <v>2.5600999999999998</v>
      </c>
      <c r="D153" s="48">
        <v>13.397500000000001</v>
      </c>
      <c r="E153" s="48">
        <v>1.8364</v>
      </c>
      <c r="F153" s="48">
        <v>1E-3</v>
      </c>
      <c r="G153" s="48">
        <v>9.6857000000000006</v>
      </c>
      <c r="H153" s="48">
        <v>2.6520999999999999</v>
      </c>
      <c r="I153" s="48">
        <v>13.476900000000001</v>
      </c>
      <c r="J153" s="48">
        <v>0</v>
      </c>
      <c r="K153" s="48">
        <v>0</v>
      </c>
      <c r="L153" s="48">
        <v>1.5881000000000001</v>
      </c>
      <c r="M153" s="48">
        <v>1E-3</v>
      </c>
      <c r="N153" s="48">
        <v>2.1</v>
      </c>
      <c r="O153" s="48">
        <v>1.8364</v>
      </c>
      <c r="P153" s="48">
        <v>1E-3</v>
      </c>
    </row>
    <row r="154" spans="1:16" hidden="1" outlineLevel="1" collapsed="1">
      <c r="A154" s="8">
        <v>44896</v>
      </c>
      <c r="B154" s="48">
        <v>8.3829999999999991</v>
      </c>
      <c r="C154" s="48">
        <v>2.6143000000000001</v>
      </c>
      <c r="D154" s="48">
        <v>11.6797</v>
      </c>
      <c r="E154" s="48">
        <v>3.2</v>
      </c>
      <c r="F154" s="48">
        <v>0</v>
      </c>
      <c r="G154" s="48">
        <v>8.4536999999999995</v>
      </c>
      <c r="H154" s="48">
        <v>2.6143000000000001</v>
      </c>
      <c r="I154" s="48">
        <v>11.6797</v>
      </c>
      <c r="J154" s="48">
        <v>0</v>
      </c>
      <c r="K154" s="48">
        <v>0</v>
      </c>
      <c r="L154" s="48">
        <v>3.1999</v>
      </c>
      <c r="M154" s="48">
        <v>0.01</v>
      </c>
      <c r="N154" s="48">
        <v>0</v>
      </c>
      <c r="O154" s="48">
        <v>3.2</v>
      </c>
      <c r="P154" s="48">
        <v>0</v>
      </c>
    </row>
    <row r="155" spans="1:16" hidden="1" outlineLevel="1" collapsed="1">
      <c r="A155" s="8">
        <v>44927</v>
      </c>
      <c r="B155" s="48">
        <v>10.9353</v>
      </c>
      <c r="C155" s="48">
        <v>2.4266000000000001</v>
      </c>
      <c r="D155" s="48">
        <v>13.997999999999999</v>
      </c>
      <c r="E155" s="48">
        <v>0</v>
      </c>
      <c r="F155" s="48">
        <v>0</v>
      </c>
      <c r="G155" s="48">
        <v>11.098699999999999</v>
      </c>
      <c r="H155" s="48">
        <v>2.4893999999999998</v>
      </c>
      <c r="I155" s="48">
        <v>14.163600000000001</v>
      </c>
      <c r="J155" s="48">
        <v>0</v>
      </c>
      <c r="K155" s="48">
        <v>0</v>
      </c>
      <c r="L155" s="48">
        <v>1.6252</v>
      </c>
      <c r="M155" s="48">
        <v>1E-3</v>
      </c>
      <c r="N155" s="48">
        <v>2.65</v>
      </c>
      <c r="O155" s="48">
        <v>0</v>
      </c>
      <c r="P155" s="48" t="s">
        <v>270</v>
      </c>
    </row>
    <row r="156" spans="1:16" hidden="1" outlineLevel="1" collapsed="1">
      <c r="A156" s="8">
        <v>44958</v>
      </c>
      <c r="B156" s="48">
        <v>6.2815000000000003</v>
      </c>
      <c r="C156" s="48">
        <v>2.9714</v>
      </c>
      <c r="D156" s="48">
        <v>7.0682999999999998</v>
      </c>
      <c r="E156" s="48">
        <v>0</v>
      </c>
      <c r="F156" s="48">
        <v>0</v>
      </c>
      <c r="G156" s="48">
        <v>9.9471000000000007</v>
      </c>
      <c r="H156" s="48">
        <v>2.9714</v>
      </c>
      <c r="I156" s="48">
        <v>13.4811</v>
      </c>
      <c r="J156" s="48">
        <v>0</v>
      </c>
      <c r="K156" s="48">
        <v>0</v>
      </c>
      <c r="L156" s="48">
        <v>1.3997999999999999</v>
      </c>
      <c r="M156" s="48">
        <v>0.01</v>
      </c>
      <c r="N156" s="48">
        <v>1.3997999999999999</v>
      </c>
      <c r="O156" s="48">
        <v>0</v>
      </c>
      <c r="P156" s="48">
        <v>0</v>
      </c>
    </row>
    <row r="157" spans="1:16" hidden="1" outlineLevel="1" collapsed="1">
      <c r="A157" s="8">
        <v>44986</v>
      </c>
      <c r="B157" s="48">
        <v>12.0542</v>
      </c>
      <c r="C157" s="48">
        <v>2.2761</v>
      </c>
      <c r="D157" s="48">
        <v>13.7142</v>
      </c>
      <c r="E157" s="48">
        <v>0</v>
      </c>
      <c r="F157" s="48">
        <v>0.1</v>
      </c>
      <c r="G157" s="48">
        <v>13.1389</v>
      </c>
      <c r="H157" s="48">
        <v>2.2761</v>
      </c>
      <c r="I157" s="48">
        <v>15.2174</v>
      </c>
      <c r="J157" s="48">
        <v>0</v>
      </c>
      <c r="K157" s="48">
        <v>0.1</v>
      </c>
      <c r="L157" s="48">
        <v>1.8880999999999999</v>
      </c>
      <c r="M157" s="48">
        <v>1.01E-2</v>
      </c>
      <c r="N157" s="48">
        <v>1.8880999999999999</v>
      </c>
      <c r="O157" s="48">
        <v>0</v>
      </c>
      <c r="P157" s="48">
        <v>0</v>
      </c>
    </row>
    <row r="158" spans="1:16" hidden="1" outlineLevel="1" collapsed="1">
      <c r="A158" s="8">
        <v>45017</v>
      </c>
      <c r="B158" s="48">
        <v>11.7097</v>
      </c>
      <c r="C158" s="48">
        <v>2.4708999999999999</v>
      </c>
      <c r="D158" s="48">
        <v>13.209199999999999</v>
      </c>
      <c r="E158" s="48">
        <v>0</v>
      </c>
      <c r="F158" s="48">
        <v>1E-3</v>
      </c>
      <c r="G158" s="48">
        <v>13.027200000000001</v>
      </c>
      <c r="H158" s="48">
        <v>2.4708999999999999</v>
      </c>
      <c r="I158" s="48">
        <v>14.9603</v>
      </c>
      <c r="J158" s="48">
        <v>0</v>
      </c>
      <c r="K158" s="48">
        <v>0</v>
      </c>
      <c r="L158" s="48">
        <v>0.98370000000000002</v>
      </c>
      <c r="M158" s="48">
        <v>9.9000000000000008E-3</v>
      </c>
      <c r="N158" s="48">
        <v>0.997</v>
      </c>
      <c r="O158" s="48">
        <v>0</v>
      </c>
      <c r="P158" s="48">
        <v>1E-3</v>
      </c>
    </row>
    <row r="159" spans="1:16" hidden="1" outlineLevel="1" collapsed="1">
      <c r="A159" s="8">
        <v>45047</v>
      </c>
      <c r="B159" s="48">
        <v>9.9762000000000004</v>
      </c>
      <c r="C159" s="48">
        <v>2.5731999999999999</v>
      </c>
      <c r="D159" s="48">
        <v>10.6311</v>
      </c>
      <c r="E159" s="48">
        <v>0</v>
      </c>
      <c r="F159" s="48">
        <v>0</v>
      </c>
      <c r="G159" s="48">
        <v>12.956799999999999</v>
      </c>
      <c r="H159" s="48">
        <v>2.5962000000000001</v>
      </c>
      <c r="I159" s="48">
        <v>14.2073</v>
      </c>
      <c r="J159" s="48">
        <v>0</v>
      </c>
      <c r="K159" s="48">
        <v>0</v>
      </c>
      <c r="L159" s="48">
        <v>1.1304000000000001</v>
      </c>
      <c r="M159" s="48">
        <v>1E-3</v>
      </c>
      <c r="N159" s="48">
        <v>1.1335999999999999</v>
      </c>
      <c r="O159" s="48">
        <v>0</v>
      </c>
      <c r="P159" s="48">
        <v>0</v>
      </c>
    </row>
    <row r="160" spans="1:16" hidden="1" outlineLevel="1" collapsed="1">
      <c r="A160" s="8">
        <v>45078</v>
      </c>
      <c r="B160" s="48">
        <v>10.586600000000001</v>
      </c>
      <c r="C160" s="48">
        <v>2.5935999999999999</v>
      </c>
      <c r="D160" s="48">
        <v>11.4635</v>
      </c>
      <c r="E160" s="48">
        <v>9</v>
      </c>
      <c r="F160" s="48">
        <v>1E-3</v>
      </c>
      <c r="G160" s="48">
        <v>12.795199999999999</v>
      </c>
      <c r="H160" s="48">
        <v>2.5935999999999999</v>
      </c>
      <c r="I160" s="48">
        <v>14.2037</v>
      </c>
      <c r="J160" s="48">
        <v>9</v>
      </c>
      <c r="K160" s="48">
        <v>0</v>
      </c>
      <c r="L160" s="48">
        <v>1.2165999999999999</v>
      </c>
      <c r="M160" s="48">
        <v>0.01</v>
      </c>
      <c r="N160" s="48">
        <v>1.22</v>
      </c>
      <c r="O160" s="48">
        <v>0</v>
      </c>
      <c r="P160" s="48">
        <v>1E-3</v>
      </c>
    </row>
    <row r="161" spans="1:16" hidden="1" outlineLevel="1" collapsed="1">
      <c r="A161" s="8">
        <v>45108</v>
      </c>
      <c r="B161" s="48">
        <v>11.7316</v>
      </c>
      <c r="C161" s="48">
        <v>2.3632</v>
      </c>
      <c r="D161" s="48">
        <v>12.7423</v>
      </c>
      <c r="E161" s="48">
        <v>2.7119</v>
      </c>
      <c r="F161" s="48">
        <v>3.6595</v>
      </c>
      <c r="G161" s="48">
        <v>12.7539</v>
      </c>
      <c r="H161" s="48">
        <v>2.3632</v>
      </c>
      <c r="I161" s="48">
        <v>13.9918</v>
      </c>
      <c r="J161" s="48">
        <v>2.7119</v>
      </c>
      <c r="K161" s="48">
        <v>3.7650000000000001</v>
      </c>
      <c r="L161" s="48">
        <v>0.92520000000000002</v>
      </c>
      <c r="M161" s="48">
        <v>9.9000000000000008E-3</v>
      </c>
      <c r="N161" s="48">
        <v>0.92730000000000001</v>
      </c>
      <c r="O161" s="48">
        <v>0</v>
      </c>
      <c r="P161" s="48">
        <v>0.01</v>
      </c>
    </row>
    <row r="162" spans="1:16" hidden="1" outlineLevel="1" collapsed="1">
      <c r="A162" s="8">
        <v>45139</v>
      </c>
      <c r="B162" s="48">
        <v>11.5761</v>
      </c>
      <c r="C162" s="48">
        <v>2.4466000000000001</v>
      </c>
      <c r="D162" s="48">
        <v>11.801500000000001</v>
      </c>
      <c r="E162" s="48">
        <v>19</v>
      </c>
      <c r="F162" s="48">
        <v>1E-3</v>
      </c>
      <c r="G162" s="48">
        <v>14.881</v>
      </c>
      <c r="H162" s="48">
        <v>2.4466000000000001</v>
      </c>
      <c r="I162" s="48">
        <v>15.282500000000001</v>
      </c>
      <c r="J162" s="48">
        <v>19</v>
      </c>
      <c r="K162" s="48">
        <v>0</v>
      </c>
      <c r="L162" s="48">
        <v>0.78110000000000002</v>
      </c>
      <c r="M162" s="48">
        <v>0</v>
      </c>
      <c r="N162" s="48">
        <v>0.78149999999999997</v>
      </c>
      <c r="O162" s="48">
        <v>0</v>
      </c>
      <c r="P162" s="48">
        <v>1E-3</v>
      </c>
    </row>
    <row r="163" spans="1:16" hidden="1" outlineLevel="1" collapsed="1">
      <c r="A163" s="8">
        <v>45170</v>
      </c>
      <c r="B163" s="48">
        <v>10.347300000000001</v>
      </c>
      <c r="C163" s="48">
        <v>2.9258000000000002</v>
      </c>
      <c r="D163" s="48">
        <v>10.5306</v>
      </c>
      <c r="E163" s="48">
        <v>19</v>
      </c>
      <c r="F163" s="48">
        <v>0</v>
      </c>
      <c r="G163" s="48">
        <v>13.648300000000001</v>
      </c>
      <c r="H163" s="48">
        <v>2.9258000000000002</v>
      </c>
      <c r="I163" s="48">
        <v>14.0025</v>
      </c>
      <c r="J163" s="48">
        <v>19</v>
      </c>
      <c r="K163" s="48">
        <v>0</v>
      </c>
      <c r="L163" s="48">
        <v>0.2205</v>
      </c>
      <c r="M163" s="48">
        <v>0</v>
      </c>
      <c r="N163" s="48">
        <v>0.2205</v>
      </c>
      <c r="O163" s="48">
        <v>0</v>
      </c>
      <c r="P163" s="48">
        <v>0</v>
      </c>
    </row>
    <row r="164" spans="1:16" hidden="1" outlineLevel="1" collapsed="1">
      <c r="A164" s="8">
        <v>45200</v>
      </c>
      <c r="B164" s="48">
        <v>7.0437000000000003</v>
      </c>
      <c r="C164" s="48">
        <v>3.1955</v>
      </c>
      <c r="D164" s="48">
        <v>7.1835000000000004</v>
      </c>
      <c r="E164" s="48">
        <v>1.7776000000000001</v>
      </c>
      <c r="F164" s="48">
        <v>0</v>
      </c>
      <c r="G164" s="48">
        <v>11.505800000000001</v>
      </c>
      <c r="H164" s="48">
        <v>3.1955</v>
      </c>
      <c r="I164" s="48">
        <v>11.952299999999999</v>
      </c>
      <c r="J164" s="48">
        <v>9.5660000000000007</v>
      </c>
      <c r="K164" s="48">
        <v>0</v>
      </c>
      <c r="L164" s="48">
        <v>0.1371</v>
      </c>
      <c r="M164" s="48">
        <v>0</v>
      </c>
      <c r="N164" s="48">
        <v>0.12559999999999999</v>
      </c>
      <c r="O164" s="48">
        <v>1.65</v>
      </c>
      <c r="P164" s="48">
        <v>0</v>
      </c>
    </row>
    <row r="165" spans="1:16" collapsed="1">
      <c r="A165" s="8">
        <v>45231</v>
      </c>
      <c r="B165" s="48">
        <v>6.3571</v>
      </c>
      <c r="C165" s="48">
        <v>5.2466999999999997</v>
      </c>
      <c r="D165" s="48">
        <v>6.3921999999999999</v>
      </c>
      <c r="E165" s="48">
        <v>9</v>
      </c>
      <c r="F165" s="48">
        <v>0</v>
      </c>
      <c r="G165" s="48">
        <v>10.8872</v>
      </c>
      <c r="H165" s="48">
        <v>5.2466999999999997</v>
      </c>
      <c r="I165" s="48">
        <v>11.205</v>
      </c>
      <c r="J165" s="48">
        <v>9</v>
      </c>
      <c r="K165" s="48">
        <v>0</v>
      </c>
      <c r="L165" s="48">
        <v>0.25519999999999998</v>
      </c>
      <c r="M165" s="48">
        <v>0</v>
      </c>
      <c r="N165" s="48">
        <v>0.25519999999999998</v>
      </c>
      <c r="O165" s="48">
        <v>0</v>
      </c>
      <c r="P165" s="48">
        <v>0</v>
      </c>
    </row>
    <row r="166" spans="1:16">
      <c r="A166" s="8">
        <v>45261</v>
      </c>
      <c r="B166" s="48">
        <v>6.4555999999999996</v>
      </c>
      <c r="C166" s="48">
        <v>4.4065000000000003</v>
      </c>
      <c r="D166" s="48">
        <v>6.5331999999999999</v>
      </c>
      <c r="E166" s="48">
        <v>0</v>
      </c>
      <c r="F166" s="48">
        <v>0</v>
      </c>
      <c r="G166" s="48">
        <v>10.636799999999999</v>
      </c>
      <c r="H166" s="48">
        <v>4.4065000000000003</v>
      </c>
      <c r="I166" s="48">
        <v>11.0398</v>
      </c>
      <c r="J166" s="48">
        <v>0</v>
      </c>
      <c r="K166" s="48">
        <v>0</v>
      </c>
      <c r="L166" s="48">
        <v>0.1706</v>
      </c>
      <c r="M166" s="48">
        <v>0</v>
      </c>
      <c r="N166" s="48">
        <v>0.1706</v>
      </c>
      <c r="O166" s="48">
        <v>0</v>
      </c>
      <c r="P166" s="48">
        <v>0</v>
      </c>
    </row>
    <row r="167" spans="1:16">
      <c r="A167" s="8">
        <v>45292</v>
      </c>
      <c r="B167" s="48">
        <v>5.5258000000000003</v>
      </c>
      <c r="C167" s="48">
        <v>5.4386999999999999</v>
      </c>
      <c r="D167" s="48">
        <v>5.5285000000000002</v>
      </c>
      <c r="E167" s="48">
        <v>12</v>
      </c>
      <c r="F167" s="48">
        <v>0</v>
      </c>
      <c r="G167" s="48">
        <v>9.6003000000000007</v>
      </c>
      <c r="H167" s="48">
        <v>5.4386999999999999</v>
      </c>
      <c r="I167" s="48">
        <v>10.033099999999999</v>
      </c>
      <c r="J167" s="48">
        <v>12</v>
      </c>
      <c r="K167" s="48">
        <v>0</v>
      </c>
      <c r="L167" s="48">
        <v>0.19220000000000001</v>
      </c>
      <c r="M167" s="48">
        <v>0</v>
      </c>
      <c r="N167" s="48">
        <v>0.19220000000000001</v>
      </c>
      <c r="O167" s="48">
        <v>0</v>
      </c>
      <c r="P167" s="48">
        <v>0</v>
      </c>
    </row>
    <row r="168" spans="1:16">
      <c r="A168" s="8">
        <v>45323</v>
      </c>
      <c r="B168" s="48">
        <v>5.4137000000000004</v>
      </c>
      <c r="C168" s="48">
        <v>4.4573</v>
      </c>
      <c r="D168" s="48">
        <v>5.4824999999999999</v>
      </c>
      <c r="E168" s="48">
        <v>0</v>
      </c>
      <c r="F168" s="48">
        <v>0</v>
      </c>
      <c r="G168" s="48">
        <v>9.4921000000000006</v>
      </c>
      <c r="H168" s="48">
        <v>4.4573</v>
      </c>
      <c r="I168" s="48">
        <v>10.1769</v>
      </c>
      <c r="J168" s="48">
        <v>0</v>
      </c>
      <c r="K168" s="48">
        <v>0</v>
      </c>
      <c r="L168" s="48">
        <v>0.21249999999999999</v>
      </c>
      <c r="M168" s="48">
        <v>0</v>
      </c>
      <c r="N168" s="48">
        <v>0.21249999999999999</v>
      </c>
      <c r="O168" s="48">
        <v>0</v>
      </c>
      <c r="P168" s="48" t="s">
        <v>270</v>
      </c>
    </row>
    <row r="169" spans="1:16">
      <c r="A169" s="8">
        <v>45352</v>
      </c>
      <c r="B169" s="48">
        <v>3.5270999999999999</v>
      </c>
      <c r="C169" s="48">
        <v>4.5072999999999999</v>
      </c>
      <c r="D169" s="48">
        <v>3.4687000000000001</v>
      </c>
      <c r="E169" s="48">
        <v>8.25</v>
      </c>
      <c r="F169" s="48">
        <v>0</v>
      </c>
      <c r="G169" s="48">
        <v>8.4551999999999996</v>
      </c>
      <c r="H169" s="48">
        <v>4.5072999999999999</v>
      </c>
      <c r="I169" s="48">
        <v>9.1052</v>
      </c>
      <c r="J169" s="48">
        <v>8.25</v>
      </c>
      <c r="K169" s="48">
        <v>0</v>
      </c>
      <c r="L169" s="48">
        <v>0.31009999999999999</v>
      </c>
      <c r="M169" s="48">
        <v>0</v>
      </c>
      <c r="N169" s="48">
        <v>0.31009999999999999</v>
      </c>
      <c r="O169" s="48">
        <v>0</v>
      </c>
      <c r="P169" s="48" t="s">
        <v>270</v>
      </c>
    </row>
    <row r="170" spans="1:16">
      <c r="A170" s="8">
        <v>45383</v>
      </c>
      <c r="B170" s="48">
        <v>4.2645</v>
      </c>
      <c r="C170" s="48">
        <v>4.4320000000000004</v>
      </c>
      <c r="D170" s="48">
        <v>4.2480000000000002</v>
      </c>
      <c r="E170" s="48">
        <v>9</v>
      </c>
      <c r="F170" s="48">
        <v>0</v>
      </c>
      <c r="G170" s="48">
        <v>8.0780999999999992</v>
      </c>
      <c r="H170" s="48">
        <v>4.4320000000000004</v>
      </c>
      <c r="I170" s="48">
        <v>8.5866000000000007</v>
      </c>
      <c r="J170" s="48">
        <v>9</v>
      </c>
      <c r="K170" s="48">
        <v>0</v>
      </c>
      <c r="L170" s="48">
        <v>0.31030000000000002</v>
      </c>
      <c r="M170" s="48">
        <v>0</v>
      </c>
      <c r="N170" s="48">
        <v>0.31030000000000002</v>
      </c>
      <c r="O170" s="48">
        <v>0</v>
      </c>
      <c r="P170" s="48" t="s">
        <v>270</v>
      </c>
    </row>
    <row r="171" spans="1:16">
      <c r="A171" s="8">
        <v>45413</v>
      </c>
      <c r="B171" s="48">
        <v>4.2765000000000004</v>
      </c>
      <c r="C171" s="48">
        <v>3.2797999999999998</v>
      </c>
      <c r="D171" s="48">
        <v>4.3460000000000001</v>
      </c>
      <c r="E171" s="48">
        <v>0</v>
      </c>
      <c r="F171" s="48">
        <v>0</v>
      </c>
      <c r="G171" s="48">
        <v>7.5251999999999999</v>
      </c>
      <c r="H171" s="48">
        <v>3.2797999999999998</v>
      </c>
      <c r="I171" s="48">
        <v>8.1214999999999993</v>
      </c>
      <c r="J171" s="48">
        <v>0</v>
      </c>
      <c r="K171" s="48">
        <v>0</v>
      </c>
      <c r="L171" s="48">
        <v>0.62690000000000001</v>
      </c>
      <c r="M171" s="48">
        <v>0</v>
      </c>
      <c r="N171" s="48">
        <v>0.62690000000000001</v>
      </c>
      <c r="O171" s="48">
        <v>0</v>
      </c>
      <c r="P171" s="48">
        <v>0</v>
      </c>
    </row>
    <row r="172" spans="1:16">
      <c r="A172" s="8">
        <v>45444</v>
      </c>
      <c r="B172" s="48">
        <v>4.1024000000000003</v>
      </c>
      <c r="C172" s="48">
        <v>3.1042999999999998</v>
      </c>
      <c r="D172" s="48">
        <v>4.1624999999999996</v>
      </c>
      <c r="E172" s="48">
        <v>9.5</v>
      </c>
      <c r="F172" s="48">
        <v>0</v>
      </c>
      <c r="G172" s="48">
        <v>7.5481999999999996</v>
      </c>
      <c r="H172" s="48">
        <v>3.1042999999999998</v>
      </c>
      <c r="I172" s="48">
        <v>8.1068999999999996</v>
      </c>
      <c r="J172" s="48">
        <v>9.5</v>
      </c>
      <c r="K172" s="48">
        <v>0</v>
      </c>
      <c r="L172" s="48">
        <v>0.5333</v>
      </c>
      <c r="M172" s="48">
        <v>0</v>
      </c>
      <c r="N172" s="48">
        <v>0.5333</v>
      </c>
      <c r="O172" s="48">
        <v>0</v>
      </c>
      <c r="P172" s="48">
        <v>0</v>
      </c>
    </row>
    <row r="173" spans="1:16">
      <c r="A173" s="8">
        <v>45474</v>
      </c>
      <c r="B173" s="48">
        <v>3.9199000000000002</v>
      </c>
      <c r="C173" s="48">
        <v>4.1562999999999999</v>
      </c>
      <c r="D173" s="48">
        <v>3.9060000000000001</v>
      </c>
      <c r="E173" s="48">
        <v>1.8</v>
      </c>
      <c r="F173" s="48">
        <v>0</v>
      </c>
      <c r="G173" s="48">
        <v>6.96</v>
      </c>
      <c r="H173" s="48">
        <v>4.1562999999999999</v>
      </c>
      <c r="I173" s="48">
        <v>7.4360999999999997</v>
      </c>
      <c r="J173" s="48">
        <v>0</v>
      </c>
      <c r="K173" s="48">
        <v>0</v>
      </c>
      <c r="L173" s="48">
        <v>0.39279999999999998</v>
      </c>
      <c r="M173" s="48">
        <v>0</v>
      </c>
      <c r="N173" s="48">
        <v>0.38469999999999999</v>
      </c>
      <c r="O173" s="48">
        <v>1.8</v>
      </c>
      <c r="P173" s="48">
        <v>0</v>
      </c>
    </row>
    <row r="174" spans="1:16">
      <c r="A174" s="8">
        <v>45505</v>
      </c>
      <c r="B174" s="48">
        <v>3.3431999999999999</v>
      </c>
      <c r="C174" s="48">
        <v>3.7597</v>
      </c>
      <c r="D174" s="48">
        <v>3.3283</v>
      </c>
      <c r="E174" s="48">
        <v>12.5</v>
      </c>
      <c r="F174" s="48">
        <v>0</v>
      </c>
      <c r="G174" s="48">
        <v>7.1806999999999999</v>
      </c>
      <c r="H174" s="48">
        <v>3.7597</v>
      </c>
      <c r="I174" s="48">
        <v>7.4621000000000004</v>
      </c>
      <c r="J174" s="48">
        <v>12.5</v>
      </c>
      <c r="K174" s="48">
        <v>0</v>
      </c>
      <c r="L174" s="48">
        <v>0.1993</v>
      </c>
      <c r="M174" s="48">
        <v>0</v>
      </c>
      <c r="N174" s="48">
        <v>0.1993</v>
      </c>
      <c r="O174" s="48">
        <v>0</v>
      </c>
      <c r="P174" s="48">
        <v>0</v>
      </c>
    </row>
    <row r="175" spans="1:16">
      <c r="A175" s="8">
        <v>45536</v>
      </c>
      <c r="B175" s="48">
        <v>3.6947999999999999</v>
      </c>
      <c r="C175" s="48">
        <v>5.0453999999999999</v>
      </c>
      <c r="D175" s="48">
        <v>3.5666000000000002</v>
      </c>
      <c r="E175" s="48">
        <v>8</v>
      </c>
      <c r="F175" s="48">
        <v>0</v>
      </c>
      <c r="G175" s="48">
        <v>7.0815999999999999</v>
      </c>
      <c r="H175" s="48">
        <v>5.0453999999999999</v>
      </c>
      <c r="I175" s="48">
        <v>7.4977</v>
      </c>
      <c r="J175" s="48">
        <v>8</v>
      </c>
      <c r="K175" s="48">
        <v>0</v>
      </c>
      <c r="L175" s="48">
        <v>0.161</v>
      </c>
      <c r="M175" s="48">
        <v>0</v>
      </c>
      <c r="N175" s="48">
        <v>0.161</v>
      </c>
      <c r="O175" s="48">
        <v>0</v>
      </c>
      <c r="P175" s="48">
        <v>0</v>
      </c>
    </row>
    <row r="176" spans="1:16">
      <c r="A176" s="8">
        <v>45566</v>
      </c>
      <c r="B176" s="48">
        <v>3.4523999999999999</v>
      </c>
      <c r="C176" s="48">
        <v>3.3048999999999999</v>
      </c>
      <c r="D176" s="48">
        <v>3.4698000000000002</v>
      </c>
      <c r="E176" s="48">
        <v>1.05</v>
      </c>
      <c r="F176" s="48">
        <v>0</v>
      </c>
      <c r="G176" s="48">
        <v>7.0171000000000001</v>
      </c>
      <c r="H176" s="48">
        <v>3.3048999999999999</v>
      </c>
      <c r="I176" s="48">
        <v>7.4934000000000003</v>
      </c>
      <c r="J176" s="48">
        <v>0</v>
      </c>
      <c r="K176" s="48">
        <v>0</v>
      </c>
      <c r="L176" s="48">
        <v>0.47699999999999998</v>
      </c>
      <c r="M176" s="48">
        <v>0</v>
      </c>
      <c r="N176" s="48">
        <v>0.47310000000000002</v>
      </c>
      <c r="O176" s="48">
        <v>1.05</v>
      </c>
      <c r="P176" s="48">
        <v>0</v>
      </c>
    </row>
    <row r="177" spans="1:16">
      <c r="A177" s="8">
        <v>45597</v>
      </c>
      <c r="B177" s="48">
        <v>3.4508999999999999</v>
      </c>
      <c r="C177" s="48">
        <v>3.2621000000000002</v>
      </c>
      <c r="D177" s="48">
        <v>3.4584000000000001</v>
      </c>
      <c r="E177" s="48">
        <v>0</v>
      </c>
      <c r="F177" s="48">
        <v>0</v>
      </c>
      <c r="G177" s="48">
        <v>6.7648000000000001</v>
      </c>
      <c r="H177" s="48">
        <v>3.2621000000000002</v>
      </c>
      <c r="I177" s="48">
        <v>7.0593000000000004</v>
      </c>
      <c r="J177" s="48">
        <v>0</v>
      </c>
      <c r="K177" s="48">
        <v>0</v>
      </c>
      <c r="L177" s="48">
        <v>0.21879999999999999</v>
      </c>
      <c r="M177" s="48">
        <v>0</v>
      </c>
      <c r="N177" s="48">
        <v>0.21879999999999999</v>
      </c>
      <c r="O177" s="48">
        <v>0</v>
      </c>
      <c r="P177" s="48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7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131</v>
      </c>
      <c r="B1" s="10"/>
    </row>
    <row r="2" spans="1:16" ht="5.25" customHeight="1"/>
    <row r="3" spans="1:16" ht="27" customHeight="1">
      <c r="A3" s="223" t="s">
        <v>112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2" t="s">
        <v>130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246" t="s">
        <v>16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247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248"/>
      <c r="C8" s="49" t="s">
        <v>18</v>
      </c>
      <c r="D8" s="49" t="s">
        <v>10</v>
      </c>
      <c r="E8" s="49" t="s">
        <v>20</v>
      </c>
      <c r="F8" s="49" t="s">
        <v>21</v>
      </c>
      <c r="G8" s="49" t="s">
        <v>13</v>
      </c>
      <c r="H8" s="49" t="s">
        <v>18</v>
      </c>
      <c r="I8" s="49" t="s">
        <v>10</v>
      </c>
      <c r="J8" s="49" t="s">
        <v>20</v>
      </c>
      <c r="K8" s="49" t="s">
        <v>21</v>
      </c>
      <c r="L8" s="49" t="s">
        <v>13</v>
      </c>
      <c r="M8" s="49" t="s">
        <v>18</v>
      </c>
      <c r="N8" s="49" t="s">
        <v>10</v>
      </c>
      <c r="O8" s="49" t="s">
        <v>20</v>
      </c>
      <c r="P8" s="49" t="s">
        <v>21</v>
      </c>
    </row>
    <row r="9" spans="1:16" s="20" customFormat="1" hidden="1">
      <c r="A9" s="116"/>
      <c r="B9" s="124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8">
        <v>10.6738</v>
      </c>
      <c r="C11" s="48">
        <v>4.5674999999999999</v>
      </c>
      <c r="D11" s="48">
        <v>10.1732</v>
      </c>
      <c r="E11" s="48">
        <v>13.5276</v>
      </c>
      <c r="F11" s="48">
        <v>11.970800000000001</v>
      </c>
      <c r="G11" s="48">
        <v>13.271000000000001</v>
      </c>
      <c r="H11" s="48">
        <v>5.4775999999999998</v>
      </c>
      <c r="I11" s="48">
        <v>13.391500000000001</v>
      </c>
      <c r="J11" s="48">
        <v>15.505100000000001</v>
      </c>
      <c r="K11" s="48">
        <v>12.3812</v>
      </c>
      <c r="L11" s="48">
        <v>6.7671000000000001</v>
      </c>
      <c r="M11" s="48">
        <v>2.7433999999999998</v>
      </c>
      <c r="N11" s="48">
        <v>6.7622999999999998</v>
      </c>
      <c r="O11" s="48">
        <v>8.3054000000000006</v>
      </c>
      <c r="P11" s="48">
        <v>8.4342000000000006</v>
      </c>
    </row>
    <row r="12" spans="1:16" ht="12.75" hidden="1" customHeight="1" outlineLevel="1">
      <c r="A12" s="8">
        <v>40575</v>
      </c>
      <c r="B12" s="48">
        <v>11.1462</v>
      </c>
      <c r="C12" s="48">
        <v>4.9116</v>
      </c>
      <c r="D12" s="48">
        <v>10.926500000000001</v>
      </c>
      <c r="E12" s="48">
        <v>13.9945</v>
      </c>
      <c r="F12" s="48">
        <v>16.772099999999998</v>
      </c>
      <c r="G12" s="48">
        <v>13.435600000000001</v>
      </c>
      <c r="H12" s="48">
        <v>5.8296999999999999</v>
      </c>
      <c r="I12" s="48">
        <v>13.3124</v>
      </c>
      <c r="J12" s="48">
        <v>16.135999999999999</v>
      </c>
      <c r="K12" s="48">
        <v>17.382100000000001</v>
      </c>
      <c r="L12" s="48">
        <v>6.4706999999999999</v>
      </c>
      <c r="M12" s="48">
        <v>3.3304999999999998</v>
      </c>
      <c r="N12" s="48">
        <v>6.5715000000000003</v>
      </c>
      <c r="O12" s="48">
        <v>7.9097</v>
      </c>
      <c r="P12" s="48">
        <v>6.5044000000000004</v>
      </c>
    </row>
    <row r="13" spans="1:16" ht="12.75" hidden="1" customHeight="1" outlineLevel="1">
      <c r="A13" s="8">
        <v>40603</v>
      </c>
      <c r="B13" s="48">
        <v>9.9716000000000005</v>
      </c>
      <c r="C13" s="48">
        <v>5.1382000000000003</v>
      </c>
      <c r="D13" s="48">
        <v>8.9091000000000005</v>
      </c>
      <c r="E13" s="48">
        <v>14.137600000000001</v>
      </c>
      <c r="F13" s="48">
        <v>11.2544</v>
      </c>
      <c r="G13" s="48">
        <v>12.5945</v>
      </c>
      <c r="H13" s="48">
        <v>5.9508999999999999</v>
      </c>
      <c r="I13" s="48">
        <v>11.914300000000001</v>
      </c>
      <c r="J13" s="48">
        <v>16.532900000000001</v>
      </c>
      <c r="K13" s="48">
        <v>13.1189</v>
      </c>
      <c r="L13" s="48">
        <v>6.2386999999999997</v>
      </c>
      <c r="M13" s="48">
        <v>3.0676000000000001</v>
      </c>
      <c r="N13" s="48">
        <v>6.3212000000000002</v>
      </c>
      <c r="O13" s="48">
        <v>7.5423999999999998</v>
      </c>
      <c r="P13" s="48">
        <v>6.7663000000000002</v>
      </c>
    </row>
    <row r="14" spans="1:16" ht="12.75" hidden="1" customHeight="1" outlineLevel="1">
      <c r="A14" s="8">
        <v>40634</v>
      </c>
      <c r="B14" s="48">
        <v>9.1427999999999994</v>
      </c>
      <c r="C14" s="48">
        <v>5.5867000000000004</v>
      </c>
      <c r="D14" s="48">
        <v>8.7070000000000007</v>
      </c>
      <c r="E14" s="48">
        <v>12.615600000000001</v>
      </c>
      <c r="F14" s="48">
        <v>13.6427</v>
      </c>
      <c r="G14" s="48">
        <v>11.2401</v>
      </c>
      <c r="H14" s="48">
        <v>6.2836999999999996</v>
      </c>
      <c r="I14" s="48">
        <v>11.4794</v>
      </c>
      <c r="J14" s="48">
        <v>14.6145</v>
      </c>
      <c r="K14" s="48">
        <v>14.6553</v>
      </c>
      <c r="L14" s="48">
        <v>6.2226999999999997</v>
      </c>
      <c r="M14" s="48">
        <v>3.0743999999999998</v>
      </c>
      <c r="N14" s="48">
        <v>6.2582000000000004</v>
      </c>
      <c r="O14" s="48">
        <v>7.7481999999999998</v>
      </c>
      <c r="P14" s="48">
        <v>7.0258000000000003</v>
      </c>
    </row>
    <row r="15" spans="1:16" ht="12.75" hidden="1" customHeight="1" outlineLevel="1">
      <c r="A15" s="8">
        <v>40664</v>
      </c>
      <c r="B15" s="48">
        <v>9.3421000000000003</v>
      </c>
      <c r="C15" s="48">
        <v>3.5615000000000001</v>
      </c>
      <c r="D15" s="48">
        <v>8.3704000000000001</v>
      </c>
      <c r="E15" s="48">
        <v>13.6676</v>
      </c>
      <c r="F15" s="48">
        <v>12.6294</v>
      </c>
      <c r="G15" s="48">
        <v>12.014799999999999</v>
      </c>
      <c r="H15" s="48">
        <v>4.5945999999999998</v>
      </c>
      <c r="I15" s="48">
        <v>11.382400000000001</v>
      </c>
      <c r="J15" s="48">
        <v>15.5969</v>
      </c>
      <c r="K15" s="48">
        <v>14.481</v>
      </c>
      <c r="L15" s="48">
        <v>5.6669</v>
      </c>
      <c r="M15" s="48">
        <v>1.7203999999999999</v>
      </c>
      <c r="N15" s="48">
        <v>5.8887</v>
      </c>
      <c r="O15" s="48">
        <v>7.6139999999999999</v>
      </c>
      <c r="P15" s="48">
        <v>6.8140000000000001</v>
      </c>
    </row>
    <row r="16" spans="1:16" ht="12.75" hidden="1" customHeight="1" outlineLevel="1">
      <c r="A16" s="8">
        <v>40695</v>
      </c>
      <c r="B16" s="48">
        <v>8.8770000000000007</v>
      </c>
      <c r="C16" s="48">
        <v>4.2550999999999997</v>
      </c>
      <c r="D16" s="48">
        <v>8.0177999999999994</v>
      </c>
      <c r="E16" s="48">
        <v>12.3439</v>
      </c>
      <c r="F16" s="48">
        <v>12.4716</v>
      </c>
      <c r="G16" s="48">
        <v>11.234299999999999</v>
      </c>
      <c r="H16" s="48">
        <v>5.0773999999999999</v>
      </c>
      <c r="I16" s="48">
        <v>10.8208</v>
      </c>
      <c r="J16" s="48">
        <v>14.470800000000001</v>
      </c>
      <c r="K16" s="48">
        <v>15.971</v>
      </c>
      <c r="L16" s="48">
        <v>5.7492000000000001</v>
      </c>
      <c r="M16" s="48">
        <v>2.1713</v>
      </c>
      <c r="N16" s="48">
        <v>5.7221000000000002</v>
      </c>
      <c r="O16" s="48">
        <v>7.4177999999999997</v>
      </c>
      <c r="P16" s="48">
        <v>6.4181999999999997</v>
      </c>
    </row>
    <row r="17" spans="1:16" ht="12.75" hidden="1" customHeight="1" outlineLevel="1">
      <c r="A17" s="8">
        <v>40725</v>
      </c>
      <c r="B17" s="48">
        <v>9.0661000000000005</v>
      </c>
      <c r="C17" s="48">
        <v>8.6356000000000002</v>
      </c>
      <c r="D17" s="48">
        <v>7.8522999999999996</v>
      </c>
      <c r="E17" s="48">
        <v>11.5731</v>
      </c>
      <c r="F17" s="48">
        <v>14.514200000000001</v>
      </c>
      <c r="G17" s="48">
        <v>11.783899999999999</v>
      </c>
      <c r="H17" s="48">
        <v>11.5907</v>
      </c>
      <c r="I17" s="48">
        <v>10.203099999999999</v>
      </c>
      <c r="J17" s="48">
        <v>14.053900000000001</v>
      </c>
      <c r="K17" s="48">
        <v>15.901300000000001</v>
      </c>
      <c r="L17" s="48">
        <v>5.5458999999999996</v>
      </c>
      <c r="M17" s="48">
        <v>3.5066000000000002</v>
      </c>
      <c r="N17" s="48">
        <v>5.6218000000000004</v>
      </c>
      <c r="O17" s="48">
        <v>7.2080000000000002</v>
      </c>
      <c r="P17" s="48">
        <v>6.5194000000000001</v>
      </c>
    </row>
    <row r="18" spans="1:16" ht="12.75" hidden="1" customHeight="1" outlineLevel="1">
      <c r="A18" s="8">
        <v>40756</v>
      </c>
      <c r="B18" s="48">
        <v>9.0121000000000002</v>
      </c>
      <c r="C18" s="48">
        <v>4.8234000000000004</v>
      </c>
      <c r="D18" s="48">
        <v>8.2179000000000002</v>
      </c>
      <c r="E18" s="48">
        <v>12.0716</v>
      </c>
      <c r="F18" s="48">
        <v>13.594799999999999</v>
      </c>
      <c r="G18" s="48">
        <v>11.498200000000001</v>
      </c>
      <c r="H18" s="48">
        <v>6.2984999999999998</v>
      </c>
      <c r="I18" s="48">
        <v>10.939</v>
      </c>
      <c r="J18" s="48">
        <v>14.095599999999999</v>
      </c>
      <c r="K18" s="48">
        <v>14.027900000000001</v>
      </c>
      <c r="L18" s="48">
        <v>5.6501000000000001</v>
      </c>
      <c r="M18" s="48">
        <v>2.6013999999999999</v>
      </c>
      <c r="N18" s="48">
        <v>5.6384999999999996</v>
      </c>
      <c r="O18" s="48">
        <v>7.4970999999999997</v>
      </c>
      <c r="P18" s="48">
        <v>6.6980000000000004</v>
      </c>
    </row>
    <row r="19" spans="1:16" ht="12.75" hidden="1" customHeight="1" outlineLevel="1">
      <c r="A19" s="8">
        <v>40787</v>
      </c>
      <c r="B19" s="48">
        <v>8.5812000000000008</v>
      </c>
      <c r="C19" s="48">
        <v>4.6837</v>
      </c>
      <c r="D19" s="48">
        <v>8.2220999999999993</v>
      </c>
      <c r="E19" s="48">
        <v>12.372299999999999</v>
      </c>
      <c r="F19" s="48">
        <v>18.0898</v>
      </c>
      <c r="G19" s="48">
        <v>11.251799999999999</v>
      </c>
      <c r="H19" s="48">
        <v>6.2712000000000003</v>
      </c>
      <c r="I19" s="48">
        <v>10.9815</v>
      </c>
      <c r="J19" s="48">
        <v>14.8918</v>
      </c>
      <c r="K19" s="48">
        <v>19.0943</v>
      </c>
      <c r="L19" s="48">
        <v>5.3299000000000003</v>
      </c>
      <c r="M19" s="48">
        <v>2.7824</v>
      </c>
      <c r="N19" s="48">
        <v>5.7427999999999999</v>
      </c>
      <c r="O19" s="48">
        <v>7.2888000000000002</v>
      </c>
      <c r="P19" s="48">
        <v>8.6395</v>
      </c>
    </row>
    <row r="20" spans="1:16" ht="12.75" hidden="1" customHeight="1" outlineLevel="1">
      <c r="A20" s="8">
        <v>40817</v>
      </c>
      <c r="B20" s="48">
        <v>7.9116999999999997</v>
      </c>
      <c r="C20" s="48">
        <v>4.01</v>
      </c>
      <c r="D20" s="48">
        <v>8.7276000000000007</v>
      </c>
      <c r="E20" s="48">
        <v>12.459199999999999</v>
      </c>
      <c r="F20" s="48">
        <v>15.4116</v>
      </c>
      <c r="G20" s="48">
        <v>11.3988</v>
      </c>
      <c r="H20" s="48">
        <v>6.1622000000000003</v>
      </c>
      <c r="I20" s="48">
        <v>11.8978</v>
      </c>
      <c r="J20" s="48">
        <v>15.1203</v>
      </c>
      <c r="K20" s="48">
        <v>16.214400000000001</v>
      </c>
      <c r="L20" s="48">
        <v>4.8807999999999998</v>
      </c>
      <c r="M20" s="48">
        <v>2.8424</v>
      </c>
      <c r="N20" s="48">
        <v>6.0743999999999998</v>
      </c>
      <c r="O20" s="48">
        <v>7.1679000000000004</v>
      </c>
      <c r="P20" s="48">
        <v>7.7080000000000002</v>
      </c>
    </row>
    <row r="21" spans="1:16" ht="12.75" hidden="1" customHeight="1" outlineLevel="1">
      <c r="A21" s="8">
        <v>40848</v>
      </c>
      <c r="B21" s="48">
        <v>10.860300000000001</v>
      </c>
      <c r="C21" s="48">
        <v>4.7977999999999996</v>
      </c>
      <c r="D21" s="48">
        <v>10.5693</v>
      </c>
      <c r="E21" s="48">
        <v>13.5623</v>
      </c>
      <c r="F21" s="48">
        <v>16.872399999999999</v>
      </c>
      <c r="G21" s="48">
        <v>14.0059</v>
      </c>
      <c r="H21" s="48">
        <v>6.0206999999999997</v>
      </c>
      <c r="I21" s="48">
        <v>14.379200000000001</v>
      </c>
      <c r="J21" s="48">
        <v>15.9411</v>
      </c>
      <c r="K21" s="48">
        <v>17.845500000000001</v>
      </c>
      <c r="L21" s="48">
        <v>6.2994000000000003</v>
      </c>
      <c r="M21" s="48">
        <v>2.5657000000000001</v>
      </c>
      <c r="N21" s="48">
        <v>6.3827999999999996</v>
      </c>
      <c r="O21" s="48">
        <v>7.6577000000000002</v>
      </c>
      <c r="P21" s="48">
        <v>8.0602999999999998</v>
      </c>
    </row>
    <row r="22" spans="1:16" ht="12.75" hidden="1" customHeight="1" outlineLevel="1">
      <c r="A22" s="8">
        <v>40878</v>
      </c>
      <c r="B22" s="48">
        <v>13.188499999999999</v>
      </c>
      <c r="C22" s="48">
        <v>5.2058999999999997</v>
      </c>
      <c r="D22" s="48">
        <v>14.0947</v>
      </c>
      <c r="E22" s="48">
        <v>13.118499999999999</v>
      </c>
      <c r="F22" s="48">
        <v>16.328099999999999</v>
      </c>
      <c r="G22" s="48">
        <v>16.9528</v>
      </c>
      <c r="H22" s="48">
        <v>6.7428999999999997</v>
      </c>
      <c r="I22" s="48">
        <v>17.861000000000001</v>
      </c>
      <c r="J22" s="48">
        <v>17.141400000000001</v>
      </c>
      <c r="K22" s="48">
        <v>16.616900000000001</v>
      </c>
      <c r="L22" s="48">
        <v>6.4653</v>
      </c>
      <c r="M22" s="48">
        <v>3.3660999999999999</v>
      </c>
      <c r="N22" s="48">
        <v>6.6597999999999997</v>
      </c>
      <c r="O22" s="48">
        <v>7.3360000000000003</v>
      </c>
      <c r="P22" s="48">
        <v>6.6544999999999996</v>
      </c>
    </row>
    <row r="23" spans="1:16" ht="12.75" hidden="1" customHeight="1" outlineLevel="1">
      <c r="A23" s="8">
        <v>40909</v>
      </c>
      <c r="B23" s="48">
        <v>13.032400000000001</v>
      </c>
      <c r="C23" s="48">
        <v>5.8019999999999996</v>
      </c>
      <c r="D23" s="48">
        <v>13.523999999999999</v>
      </c>
      <c r="E23" s="48">
        <v>13.9825</v>
      </c>
      <c r="F23" s="48">
        <v>17.3949</v>
      </c>
      <c r="G23" s="48">
        <v>16.7179</v>
      </c>
      <c r="H23" s="48">
        <v>7.9969000000000001</v>
      </c>
      <c r="I23" s="48">
        <v>17.4819</v>
      </c>
      <c r="J23" s="48">
        <v>16.976500000000001</v>
      </c>
      <c r="K23" s="48">
        <v>17.776800000000001</v>
      </c>
      <c r="L23" s="48">
        <v>6.5180999999999996</v>
      </c>
      <c r="M23" s="48">
        <v>3.3426</v>
      </c>
      <c r="N23" s="48">
        <v>6.7491000000000003</v>
      </c>
      <c r="O23" s="48">
        <v>7.2980999999999998</v>
      </c>
      <c r="P23" s="48">
        <v>14.5501</v>
      </c>
    </row>
    <row r="24" spans="1:16" ht="12.75" hidden="1" customHeight="1" outlineLevel="1">
      <c r="A24" s="8">
        <v>40940</v>
      </c>
      <c r="B24" s="48">
        <v>13.3079</v>
      </c>
      <c r="C24" s="48">
        <v>12.820600000000001</v>
      </c>
      <c r="D24" s="48">
        <v>12.9999</v>
      </c>
      <c r="E24" s="48">
        <v>14.3911</v>
      </c>
      <c r="F24" s="48">
        <v>10.672499999999999</v>
      </c>
      <c r="G24" s="48">
        <v>16.763200000000001</v>
      </c>
      <c r="H24" s="48">
        <v>16.680800000000001</v>
      </c>
      <c r="I24" s="48">
        <v>16.539000000000001</v>
      </c>
      <c r="J24" s="48">
        <v>17.341200000000001</v>
      </c>
      <c r="K24" s="48">
        <v>16.6754</v>
      </c>
      <c r="L24" s="48">
        <v>7.1917</v>
      </c>
      <c r="M24" s="48">
        <v>8.5009999999999994</v>
      </c>
      <c r="N24" s="48">
        <v>6.5671999999999997</v>
      </c>
      <c r="O24" s="48">
        <v>7.9907000000000004</v>
      </c>
      <c r="P24" s="48">
        <v>8.5515000000000008</v>
      </c>
    </row>
    <row r="25" spans="1:16" ht="12.75" hidden="1" customHeight="1" outlineLevel="1">
      <c r="A25" s="8">
        <v>40969</v>
      </c>
      <c r="B25" s="48">
        <v>12.7325</v>
      </c>
      <c r="C25" s="48">
        <v>6.5683999999999996</v>
      </c>
      <c r="D25" s="48">
        <v>12.699199999999999</v>
      </c>
      <c r="E25" s="48">
        <v>14.855</v>
      </c>
      <c r="F25" s="48">
        <v>18.153199999999998</v>
      </c>
      <c r="G25" s="48">
        <v>15.624599999999999</v>
      </c>
      <c r="H25" s="48">
        <v>8.2112999999999996</v>
      </c>
      <c r="I25" s="48">
        <v>15.8729</v>
      </c>
      <c r="J25" s="48">
        <v>17.146000000000001</v>
      </c>
      <c r="K25" s="48">
        <v>19.769400000000001</v>
      </c>
      <c r="L25" s="48">
        <v>6.4259000000000004</v>
      </c>
      <c r="M25" s="48">
        <v>2.7877000000000001</v>
      </c>
      <c r="N25" s="48">
        <v>6.4543999999999997</v>
      </c>
      <c r="O25" s="48">
        <v>7.8459000000000003</v>
      </c>
      <c r="P25" s="48">
        <v>4.4036</v>
      </c>
    </row>
    <row r="26" spans="1:16" ht="12.75" hidden="1" customHeight="1" outlineLevel="1">
      <c r="A26" s="8">
        <v>41000</v>
      </c>
      <c r="B26" s="48">
        <v>12.7403</v>
      </c>
      <c r="C26" s="48">
        <v>5.7081</v>
      </c>
      <c r="D26" s="48">
        <v>12.3452</v>
      </c>
      <c r="E26" s="48">
        <v>15.050800000000001</v>
      </c>
      <c r="F26" s="48">
        <v>18.524899999999999</v>
      </c>
      <c r="G26" s="48">
        <v>15.8231</v>
      </c>
      <c r="H26" s="48">
        <v>7.7571000000000003</v>
      </c>
      <c r="I26" s="48">
        <v>15.7278</v>
      </c>
      <c r="J26" s="48">
        <v>17.2624</v>
      </c>
      <c r="K26" s="48">
        <v>18.9284</v>
      </c>
      <c r="L26" s="48">
        <v>6.4626000000000001</v>
      </c>
      <c r="M26" s="48">
        <v>2.8843999999999999</v>
      </c>
      <c r="N26" s="48">
        <v>6.4249999999999998</v>
      </c>
      <c r="O26" s="48">
        <v>7.9249000000000001</v>
      </c>
      <c r="P26" s="48">
        <v>9.2302999999999997</v>
      </c>
    </row>
    <row r="27" spans="1:16" ht="12.75" hidden="1" customHeight="1" outlineLevel="1">
      <c r="A27" s="8">
        <v>41030</v>
      </c>
      <c r="B27" s="48">
        <v>12.2845</v>
      </c>
      <c r="C27" s="48">
        <v>5.81</v>
      </c>
      <c r="D27" s="48">
        <v>12.020799999999999</v>
      </c>
      <c r="E27" s="48">
        <v>14.8523</v>
      </c>
      <c r="F27" s="48">
        <v>17.390799999999999</v>
      </c>
      <c r="G27" s="48">
        <v>15.343</v>
      </c>
      <c r="H27" s="48">
        <v>8.2639999999999993</v>
      </c>
      <c r="I27" s="48">
        <v>15.1572</v>
      </c>
      <c r="J27" s="48">
        <v>17.171600000000002</v>
      </c>
      <c r="K27" s="48">
        <v>17.435500000000001</v>
      </c>
      <c r="L27" s="48">
        <v>6.4465000000000003</v>
      </c>
      <c r="M27" s="48">
        <v>3.2464</v>
      </c>
      <c r="N27" s="48">
        <v>6.5167000000000002</v>
      </c>
      <c r="O27" s="48">
        <v>8.0076999999999998</v>
      </c>
      <c r="P27" s="48">
        <v>8.2035999999999998</v>
      </c>
    </row>
    <row r="28" spans="1:16" ht="12.75" hidden="1" customHeight="1" outlineLevel="1">
      <c r="A28" s="8">
        <v>41061</v>
      </c>
      <c r="B28" s="48">
        <v>11.9529</v>
      </c>
      <c r="C28" s="48">
        <v>5.2107000000000001</v>
      </c>
      <c r="D28" s="48">
        <v>12.212999999999999</v>
      </c>
      <c r="E28" s="48">
        <v>13.687799999999999</v>
      </c>
      <c r="F28" s="48">
        <v>13.320399999999999</v>
      </c>
      <c r="G28" s="48">
        <v>15.5618</v>
      </c>
      <c r="H28" s="48">
        <v>7.3102</v>
      </c>
      <c r="I28" s="48">
        <v>15.9941</v>
      </c>
      <c r="J28" s="48">
        <v>16.851299999999998</v>
      </c>
      <c r="K28" s="48">
        <v>16.291499999999999</v>
      </c>
      <c r="L28" s="48">
        <v>6.4640000000000004</v>
      </c>
      <c r="M28" s="48">
        <v>2.9573999999999998</v>
      </c>
      <c r="N28" s="48">
        <v>6.5616000000000003</v>
      </c>
      <c r="O28" s="48">
        <v>7.8960999999999997</v>
      </c>
      <c r="P28" s="48">
        <v>8.2888000000000002</v>
      </c>
    </row>
    <row r="29" spans="1:16" ht="12.75" hidden="1" customHeight="1" outlineLevel="1">
      <c r="A29" s="8">
        <v>41091</v>
      </c>
      <c r="B29" s="48">
        <v>12.6149</v>
      </c>
      <c r="C29" s="48">
        <v>5.4028999999999998</v>
      </c>
      <c r="D29" s="48">
        <v>13.266500000000001</v>
      </c>
      <c r="E29" s="48">
        <v>13.084</v>
      </c>
      <c r="F29" s="48">
        <v>16.9132</v>
      </c>
      <c r="G29" s="48">
        <v>16.691099999999999</v>
      </c>
      <c r="H29" s="48">
        <v>7.8220000000000001</v>
      </c>
      <c r="I29" s="48">
        <v>17.070699999999999</v>
      </c>
      <c r="J29" s="48">
        <v>17.842600000000001</v>
      </c>
      <c r="K29" s="48">
        <v>17.007200000000001</v>
      </c>
      <c r="L29" s="48">
        <v>6.9307999999999996</v>
      </c>
      <c r="M29" s="48">
        <v>3.2378999999999998</v>
      </c>
      <c r="N29" s="48">
        <v>6.6657999999999999</v>
      </c>
      <c r="O29" s="48">
        <v>8.3242999999999991</v>
      </c>
      <c r="P29" s="48">
        <v>10.128399999999999</v>
      </c>
    </row>
    <row r="30" spans="1:16" ht="12.75" hidden="1" customHeight="1" outlineLevel="1">
      <c r="A30" s="8">
        <v>41122</v>
      </c>
      <c r="B30" s="48">
        <v>13.063000000000001</v>
      </c>
      <c r="C30" s="48">
        <v>6.2587999999999999</v>
      </c>
      <c r="D30" s="48">
        <v>13.8893</v>
      </c>
      <c r="E30" s="48">
        <v>12.889799999999999</v>
      </c>
      <c r="F30" s="48">
        <v>15.3017</v>
      </c>
      <c r="G30" s="48">
        <v>17.281099999999999</v>
      </c>
      <c r="H30" s="48">
        <v>8.8234999999999992</v>
      </c>
      <c r="I30" s="48">
        <v>17.8645</v>
      </c>
      <c r="J30" s="48">
        <v>18.069700000000001</v>
      </c>
      <c r="K30" s="48">
        <v>17.288499999999999</v>
      </c>
      <c r="L30" s="48">
        <v>7.3422999999999998</v>
      </c>
      <c r="M30" s="48">
        <v>2.9228999999999998</v>
      </c>
      <c r="N30" s="48">
        <v>7.3090000000000002</v>
      </c>
      <c r="O30" s="48">
        <v>8.2865000000000002</v>
      </c>
      <c r="P30" s="48">
        <v>9.0229999999999997</v>
      </c>
    </row>
    <row r="31" spans="1:16" ht="12.75" hidden="1" customHeight="1" outlineLevel="1">
      <c r="A31" s="8">
        <v>41153</v>
      </c>
      <c r="B31" s="48">
        <v>12.403499999999999</v>
      </c>
      <c r="C31" s="48">
        <v>5.319</v>
      </c>
      <c r="D31" s="48">
        <v>13.811400000000001</v>
      </c>
      <c r="E31" s="48">
        <v>11.6607</v>
      </c>
      <c r="F31" s="48">
        <v>12.4335</v>
      </c>
      <c r="G31" s="48">
        <v>17.894200000000001</v>
      </c>
      <c r="H31" s="48">
        <v>8.6320999999999994</v>
      </c>
      <c r="I31" s="48">
        <v>18.566600000000001</v>
      </c>
      <c r="J31" s="48">
        <v>18.735199999999999</v>
      </c>
      <c r="K31" s="48">
        <v>16.380600000000001</v>
      </c>
      <c r="L31" s="48">
        <v>6.9608999999999996</v>
      </c>
      <c r="M31" s="48">
        <v>3.3250999999999999</v>
      </c>
      <c r="N31" s="48">
        <v>6.88</v>
      </c>
      <c r="O31" s="48">
        <v>8.1834000000000007</v>
      </c>
      <c r="P31" s="48">
        <v>6.2972999999999999</v>
      </c>
    </row>
    <row r="32" spans="1:16" ht="12.75" hidden="1" customHeight="1" outlineLevel="1">
      <c r="A32" s="8">
        <v>41183</v>
      </c>
      <c r="B32" s="48">
        <v>13.1408</v>
      </c>
      <c r="C32" s="48">
        <v>6.5949</v>
      </c>
      <c r="D32" s="48">
        <v>13.9452</v>
      </c>
      <c r="E32" s="48">
        <v>13.0016</v>
      </c>
      <c r="F32" s="48">
        <v>16.5488</v>
      </c>
      <c r="G32" s="48">
        <v>19.0138</v>
      </c>
      <c r="H32" s="48">
        <v>10.5251</v>
      </c>
      <c r="I32" s="48">
        <v>19.707999999999998</v>
      </c>
      <c r="J32" s="48">
        <v>19.444400000000002</v>
      </c>
      <c r="K32" s="48">
        <v>17.327400000000001</v>
      </c>
      <c r="L32" s="48">
        <v>7.1672000000000002</v>
      </c>
      <c r="M32" s="48">
        <v>3.3553999999999999</v>
      </c>
      <c r="N32" s="48">
        <v>7.0526</v>
      </c>
      <c r="O32" s="48">
        <v>8.5046999999999997</v>
      </c>
      <c r="P32" s="48">
        <v>8.0548000000000002</v>
      </c>
    </row>
    <row r="33" spans="1:16" ht="12.75" hidden="1" customHeight="1" outlineLevel="1">
      <c r="A33" s="8">
        <v>41214</v>
      </c>
      <c r="B33" s="48">
        <v>13.412100000000001</v>
      </c>
      <c r="C33" s="48">
        <v>8.4666999999999994</v>
      </c>
      <c r="D33" s="48">
        <v>14.5183</v>
      </c>
      <c r="E33" s="48">
        <v>12.739699999999999</v>
      </c>
      <c r="F33" s="48">
        <v>15.1829</v>
      </c>
      <c r="G33" s="48">
        <v>18.794799999999999</v>
      </c>
      <c r="H33" s="48">
        <v>11.350199999999999</v>
      </c>
      <c r="I33" s="48">
        <v>19.892700000000001</v>
      </c>
      <c r="J33" s="48">
        <v>19.601900000000001</v>
      </c>
      <c r="K33" s="48">
        <v>17.697900000000001</v>
      </c>
      <c r="L33" s="48">
        <v>7.1086</v>
      </c>
      <c r="M33" s="48">
        <v>3.3311999999999999</v>
      </c>
      <c r="N33" s="48">
        <v>7.0407999999999999</v>
      </c>
      <c r="O33" s="48">
        <v>8.0641999999999996</v>
      </c>
      <c r="P33" s="48">
        <v>5.9166999999999996</v>
      </c>
    </row>
    <row r="34" spans="1:16" ht="12.75" hidden="1" customHeight="1" outlineLevel="1">
      <c r="A34" s="8">
        <v>41244</v>
      </c>
      <c r="B34" s="48">
        <v>14.471299999999999</v>
      </c>
      <c r="C34" s="48">
        <v>7.7108999999999996</v>
      </c>
      <c r="D34" s="48">
        <v>15.771000000000001</v>
      </c>
      <c r="E34" s="48">
        <v>13.5457</v>
      </c>
      <c r="F34" s="48">
        <v>19.2987</v>
      </c>
      <c r="G34" s="48">
        <v>19.543399999999998</v>
      </c>
      <c r="H34" s="48">
        <v>11.317500000000001</v>
      </c>
      <c r="I34" s="48">
        <v>20.332999999999998</v>
      </c>
      <c r="J34" s="48">
        <v>20.3171</v>
      </c>
      <c r="K34" s="48">
        <v>19.9374</v>
      </c>
      <c r="L34" s="48">
        <v>7.2603</v>
      </c>
      <c r="M34" s="48">
        <v>3.1217000000000001</v>
      </c>
      <c r="N34" s="48">
        <v>7.4401999999999999</v>
      </c>
      <c r="O34" s="48">
        <v>8.1309000000000005</v>
      </c>
      <c r="P34" s="48">
        <v>5.0271999999999997</v>
      </c>
    </row>
    <row r="35" spans="1:16" ht="12.75" hidden="1" customHeight="1" outlineLevel="1">
      <c r="A35" s="8">
        <v>41275</v>
      </c>
      <c r="B35" s="48">
        <v>14.897399999999999</v>
      </c>
      <c r="C35" s="48">
        <v>4.5701999999999998</v>
      </c>
      <c r="D35" s="48">
        <v>16.359300000000001</v>
      </c>
      <c r="E35" s="48">
        <v>13.9404</v>
      </c>
      <c r="F35" s="48">
        <v>19.176500000000001</v>
      </c>
      <c r="G35" s="48">
        <v>19.683299999999999</v>
      </c>
      <c r="H35" s="48">
        <v>9.6569000000000003</v>
      </c>
      <c r="I35" s="48">
        <v>20.1646</v>
      </c>
      <c r="J35" s="48">
        <v>19.606400000000001</v>
      </c>
      <c r="K35" s="48">
        <v>19.660900000000002</v>
      </c>
      <c r="L35" s="48">
        <v>6.8490000000000002</v>
      </c>
      <c r="M35" s="48">
        <v>2.3412999999999999</v>
      </c>
      <c r="N35" s="48">
        <v>7.2122000000000002</v>
      </c>
      <c r="O35" s="48">
        <v>8.0096000000000007</v>
      </c>
      <c r="P35" s="48">
        <v>6.9402999999999997</v>
      </c>
    </row>
    <row r="36" spans="1:16" ht="12.75" hidden="1" customHeight="1" outlineLevel="1">
      <c r="A36" s="8">
        <v>41306</v>
      </c>
      <c r="B36" s="48">
        <v>14.123900000000001</v>
      </c>
      <c r="C36" s="48">
        <v>6.9114000000000004</v>
      </c>
      <c r="D36" s="48">
        <v>14.9124</v>
      </c>
      <c r="E36" s="48">
        <v>13.8865</v>
      </c>
      <c r="F36" s="48">
        <v>16.924199999999999</v>
      </c>
      <c r="G36" s="48">
        <v>17.996400000000001</v>
      </c>
      <c r="H36" s="48">
        <v>9.6696000000000009</v>
      </c>
      <c r="I36" s="48">
        <v>18.417000000000002</v>
      </c>
      <c r="J36" s="48">
        <v>18.919699999999999</v>
      </c>
      <c r="K36" s="48">
        <v>19.085899999999999</v>
      </c>
      <c r="L36" s="48">
        <v>6.8815</v>
      </c>
      <c r="M36" s="48">
        <v>2.5825999999999998</v>
      </c>
      <c r="N36" s="48">
        <v>6.5679999999999996</v>
      </c>
      <c r="O36" s="48">
        <v>8.1959</v>
      </c>
      <c r="P36" s="48">
        <v>10.126899999999999</v>
      </c>
    </row>
    <row r="37" spans="1:16" ht="12.75" hidden="1" customHeight="1" outlineLevel="1">
      <c r="A37" s="8">
        <v>41334</v>
      </c>
      <c r="B37" s="48">
        <v>13.9275</v>
      </c>
      <c r="C37" s="48">
        <v>7.5075000000000003</v>
      </c>
      <c r="D37" s="48">
        <v>14.087400000000001</v>
      </c>
      <c r="E37" s="48">
        <v>14.5357</v>
      </c>
      <c r="F37" s="48">
        <v>17.3886</v>
      </c>
      <c r="G37" s="48">
        <v>17.562999999999999</v>
      </c>
      <c r="H37" s="48">
        <v>9.2265999999999995</v>
      </c>
      <c r="I37" s="48">
        <v>17.698799999999999</v>
      </c>
      <c r="J37" s="48">
        <v>18.7928</v>
      </c>
      <c r="K37" s="48">
        <v>18.598299999999998</v>
      </c>
      <c r="L37" s="48">
        <v>6.8282999999999996</v>
      </c>
      <c r="M37" s="48">
        <v>3.0996000000000001</v>
      </c>
      <c r="N37" s="48">
        <v>6.5415000000000001</v>
      </c>
      <c r="O37" s="48">
        <v>7.8836000000000004</v>
      </c>
      <c r="P37" s="48">
        <v>7.5997000000000003</v>
      </c>
    </row>
    <row r="38" spans="1:16" ht="12.75" hidden="1" customHeight="1" outlineLevel="1">
      <c r="A38" s="8">
        <v>41365</v>
      </c>
      <c r="B38" s="48">
        <v>13.927099999999999</v>
      </c>
      <c r="C38" s="48">
        <v>6.8891999999999998</v>
      </c>
      <c r="D38" s="48">
        <v>14.0337</v>
      </c>
      <c r="E38" s="48">
        <v>15.051399999999999</v>
      </c>
      <c r="F38" s="48">
        <v>14.754799999999999</v>
      </c>
      <c r="G38" s="48">
        <v>17.275300000000001</v>
      </c>
      <c r="H38" s="48">
        <v>9.2716999999999992</v>
      </c>
      <c r="I38" s="48">
        <v>17.2286</v>
      </c>
      <c r="J38" s="48">
        <v>18.9009</v>
      </c>
      <c r="K38" s="48">
        <v>16.7089</v>
      </c>
      <c r="L38" s="48">
        <v>6.7957000000000001</v>
      </c>
      <c r="M38" s="48">
        <v>2.5859999999999999</v>
      </c>
      <c r="N38" s="48">
        <v>6.5852000000000004</v>
      </c>
      <c r="O38" s="48">
        <v>7.9630000000000001</v>
      </c>
      <c r="P38" s="48">
        <v>8.1896000000000004</v>
      </c>
    </row>
    <row r="39" spans="1:16" ht="12.75" hidden="1" customHeight="1" outlineLevel="1">
      <c r="A39" s="8">
        <v>41395</v>
      </c>
      <c r="B39" s="48">
        <v>13.751099999999999</v>
      </c>
      <c r="C39" s="48">
        <v>6.4325000000000001</v>
      </c>
      <c r="D39" s="48">
        <v>13.9482</v>
      </c>
      <c r="E39" s="48">
        <v>14.5678</v>
      </c>
      <c r="F39" s="48">
        <v>14.3599</v>
      </c>
      <c r="G39" s="48">
        <v>16.9695</v>
      </c>
      <c r="H39" s="48">
        <v>9.0312999999999999</v>
      </c>
      <c r="I39" s="48">
        <v>16.9023</v>
      </c>
      <c r="J39" s="48">
        <v>18.506</v>
      </c>
      <c r="K39" s="48">
        <v>16.829899999999999</v>
      </c>
      <c r="L39" s="48">
        <v>6.8921999999999999</v>
      </c>
      <c r="M39" s="48">
        <v>2.6625999999999999</v>
      </c>
      <c r="N39" s="48">
        <v>6.6473000000000004</v>
      </c>
      <c r="O39" s="48">
        <v>8.1483000000000008</v>
      </c>
      <c r="P39" s="48">
        <v>7.4751000000000003</v>
      </c>
    </row>
    <row r="40" spans="1:16" ht="12.75" hidden="1" customHeight="1" outlineLevel="1">
      <c r="A40" s="8">
        <v>41426</v>
      </c>
      <c r="B40" s="48">
        <v>13.5505</v>
      </c>
      <c r="C40" s="48">
        <v>7.9058999999999999</v>
      </c>
      <c r="D40" s="48">
        <v>14.008100000000001</v>
      </c>
      <c r="E40" s="48">
        <v>13.8179</v>
      </c>
      <c r="F40" s="48">
        <v>15.9811</v>
      </c>
      <c r="G40" s="48">
        <v>16.575700000000001</v>
      </c>
      <c r="H40" s="48">
        <v>9.9629999999999992</v>
      </c>
      <c r="I40" s="48">
        <v>16.544</v>
      </c>
      <c r="J40" s="48">
        <v>18.5379</v>
      </c>
      <c r="K40" s="48">
        <v>17.351500000000001</v>
      </c>
      <c r="L40" s="48">
        <v>6.8270999999999997</v>
      </c>
      <c r="M40" s="48">
        <v>2.7536999999999998</v>
      </c>
      <c r="N40" s="48">
        <v>6.4276</v>
      </c>
      <c r="O40" s="48">
        <v>7.8840000000000003</v>
      </c>
      <c r="P40" s="48">
        <v>7.8291000000000004</v>
      </c>
    </row>
    <row r="41" spans="1:16" ht="12.75" hidden="1" customHeight="1" outlineLevel="1">
      <c r="A41" s="8">
        <v>41456</v>
      </c>
      <c r="B41" s="48">
        <v>13.084300000000001</v>
      </c>
      <c r="C41" s="48">
        <v>5.6752000000000002</v>
      </c>
      <c r="D41" s="48">
        <v>13.744</v>
      </c>
      <c r="E41" s="48">
        <v>13.4533</v>
      </c>
      <c r="F41" s="48">
        <v>15.5166</v>
      </c>
      <c r="G41" s="48">
        <v>16.264700000000001</v>
      </c>
      <c r="H41" s="48">
        <v>9.1624999999999996</v>
      </c>
      <c r="I41" s="48">
        <v>15.9938</v>
      </c>
      <c r="J41" s="48">
        <v>18.188099999999999</v>
      </c>
      <c r="K41" s="48">
        <v>16.433199999999999</v>
      </c>
      <c r="L41" s="48">
        <v>6.3400999999999996</v>
      </c>
      <c r="M41" s="48">
        <v>1.8916999999999999</v>
      </c>
      <c r="N41" s="48">
        <v>6.3765999999999998</v>
      </c>
      <c r="O41" s="48">
        <v>7.2916999999999996</v>
      </c>
      <c r="P41" s="48">
        <v>7.673</v>
      </c>
    </row>
    <row r="42" spans="1:16" ht="12.75" hidden="1" customHeight="1" outlineLevel="1">
      <c r="A42" s="8">
        <v>41487</v>
      </c>
      <c r="B42" s="48">
        <v>13.1229</v>
      </c>
      <c r="C42" s="48">
        <v>6.851</v>
      </c>
      <c r="D42" s="48">
        <v>13.557700000000001</v>
      </c>
      <c r="E42" s="48">
        <v>13.991199999999999</v>
      </c>
      <c r="F42" s="48">
        <v>14.282299999999999</v>
      </c>
      <c r="G42" s="48">
        <v>15.806100000000001</v>
      </c>
      <c r="H42" s="48">
        <v>8.6015999999999995</v>
      </c>
      <c r="I42" s="48">
        <v>15.799899999999999</v>
      </c>
      <c r="J42" s="48">
        <v>17.8812</v>
      </c>
      <c r="K42" s="48">
        <v>17.359500000000001</v>
      </c>
      <c r="L42" s="48">
        <v>6.5338000000000003</v>
      </c>
      <c r="M42" s="48">
        <v>2.3269000000000002</v>
      </c>
      <c r="N42" s="48">
        <v>6.4560000000000004</v>
      </c>
      <c r="O42" s="48">
        <v>7.4093999999999998</v>
      </c>
      <c r="P42" s="48">
        <v>6.4745999999999997</v>
      </c>
    </row>
    <row r="43" spans="1:16" ht="12.75" hidden="1" customHeight="1" outlineLevel="1">
      <c r="A43" s="8">
        <v>41518</v>
      </c>
      <c r="B43" s="48">
        <v>12.740600000000001</v>
      </c>
      <c r="C43" s="48">
        <v>5.7450000000000001</v>
      </c>
      <c r="D43" s="48">
        <v>13.450799999999999</v>
      </c>
      <c r="E43" s="48">
        <v>12.7799</v>
      </c>
      <c r="F43" s="48">
        <v>15.5434</v>
      </c>
      <c r="G43" s="48">
        <v>15.9307</v>
      </c>
      <c r="H43" s="48">
        <v>7.7275</v>
      </c>
      <c r="I43" s="48">
        <v>15.9694</v>
      </c>
      <c r="J43" s="48">
        <v>17.790700000000001</v>
      </c>
      <c r="K43" s="48">
        <v>17.512799999999999</v>
      </c>
      <c r="L43" s="48">
        <v>6.8045</v>
      </c>
      <c r="M43" s="48">
        <v>2.4106000000000001</v>
      </c>
      <c r="N43" s="48">
        <v>6.8933999999999997</v>
      </c>
      <c r="O43" s="48">
        <v>7.3853999999999997</v>
      </c>
      <c r="P43" s="48">
        <v>5.6954000000000002</v>
      </c>
    </row>
    <row r="44" spans="1:16" ht="12.75" hidden="1" customHeight="1" outlineLevel="1">
      <c r="A44" s="8">
        <v>41548</v>
      </c>
      <c r="B44" s="48">
        <v>12.8735</v>
      </c>
      <c r="C44" s="48">
        <v>5.8745000000000003</v>
      </c>
      <c r="D44" s="48">
        <v>13.556699999999999</v>
      </c>
      <c r="E44" s="48">
        <v>13.1912</v>
      </c>
      <c r="F44" s="48">
        <v>14.796799999999999</v>
      </c>
      <c r="G44" s="48">
        <v>15.601599999999999</v>
      </c>
      <c r="H44" s="48">
        <v>7.2388000000000003</v>
      </c>
      <c r="I44" s="48">
        <v>15.6965</v>
      </c>
      <c r="J44" s="48">
        <v>17.9392</v>
      </c>
      <c r="K44" s="48">
        <v>17.7943</v>
      </c>
      <c r="L44" s="48">
        <v>6.5486000000000004</v>
      </c>
      <c r="M44" s="48">
        <v>2.1857000000000002</v>
      </c>
      <c r="N44" s="48">
        <v>6.3579999999999997</v>
      </c>
      <c r="O44" s="48">
        <v>7.3539000000000003</v>
      </c>
      <c r="P44" s="48">
        <v>7.0026000000000002</v>
      </c>
    </row>
    <row r="45" spans="1:16" ht="12.75" hidden="1" customHeight="1" outlineLevel="1">
      <c r="A45" s="8">
        <v>41579</v>
      </c>
      <c r="B45" s="48">
        <v>13.3606</v>
      </c>
      <c r="C45" s="48">
        <v>5.8524000000000003</v>
      </c>
      <c r="D45" s="48">
        <v>14.7172</v>
      </c>
      <c r="E45" s="48">
        <v>13.654400000000001</v>
      </c>
      <c r="F45" s="48">
        <v>18.3094</v>
      </c>
      <c r="G45" s="48">
        <v>16.1081</v>
      </c>
      <c r="H45" s="48">
        <v>7.6105</v>
      </c>
      <c r="I45" s="48">
        <v>16.759399999999999</v>
      </c>
      <c r="J45" s="48">
        <v>17.992000000000001</v>
      </c>
      <c r="K45" s="48">
        <v>18.385200000000001</v>
      </c>
      <c r="L45" s="48">
        <v>6.4165000000000001</v>
      </c>
      <c r="M45" s="48">
        <v>2.1360000000000001</v>
      </c>
      <c r="N45" s="48">
        <v>6.4131</v>
      </c>
      <c r="O45" s="48">
        <v>7.5593000000000004</v>
      </c>
      <c r="P45" s="48">
        <v>7.4690000000000003</v>
      </c>
    </row>
    <row r="46" spans="1:16" ht="12.75" hidden="1" customHeight="1" outlineLevel="1">
      <c r="A46" s="8">
        <v>41609</v>
      </c>
      <c r="B46" s="48">
        <v>14.420500000000001</v>
      </c>
      <c r="C46" s="48">
        <v>4.4351000000000003</v>
      </c>
      <c r="D46" s="48">
        <v>15.5604</v>
      </c>
      <c r="E46" s="48">
        <v>15.492900000000001</v>
      </c>
      <c r="F46" s="48">
        <v>16.8719</v>
      </c>
      <c r="G46" s="48">
        <v>17.854900000000001</v>
      </c>
      <c r="H46" s="48">
        <v>6.3528000000000002</v>
      </c>
      <c r="I46" s="48">
        <v>18.162199999999999</v>
      </c>
      <c r="J46" s="48">
        <v>19.9282</v>
      </c>
      <c r="K46" s="48">
        <v>18.564399999999999</v>
      </c>
      <c r="L46" s="48">
        <v>6.8789999999999996</v>
      </c>
      <c r="M46" s="48">
        <v>2.2225999999999999</v>
      </c>
      <c r="N46" s="48">
        <v>6.6111000000000004</v>
      </c>
      <c r="O46" s="48">
        <v>8.5040999999999993</v>
      </c>
      <c r="P46" s="48">
        <v>9.2935999999999996</v>
      </c>
    </row>
    <row r="47" spans="1:16" ht="12.75" hidden="1" customHeight="1" outlineLevel="1">
      <c r="A47" s="8">
        <v>41640</v>
      </c>
      <c r="B47" s="48">
        <v>14.1547</v>
      </c>
      <c r="C47" s="48">
        <v>5.7355999999999998</v>
      </c>
      <c r="D47" s="48">
        <v>15.319599999999999</v>
      </c>
      <c r="E47" s="48">
        <v>14.677199999999999</v>
      </c>
      <c r="F47" s="48">
        <v>18.4544</v>
      </c>
      <c r="G47" s="48">
        <v>17.207799999999999</v>
      </c>
      <c r="H47" s="48">
        <v>7.6148999999999996</v>
      </c>
      <c r="I47" s="48">
        <v>17.656700000000001</v>
      </c>
      <c r="J47" s="48">
        <v>19.112500000000001</v>
      </c>
      <c r="K47" s="48">
        <v>19.317699999999999</v>
      </c>
      <c r="L47" s="48">
        <v>7.0533000000000001</v>
      </c>
      <c r="M47" s="48">
        <v>1.7363</v>
      </c>
      <c r="N47" s="48">
        <v>6.3750999999999998</v>
      </c>
      <c r="O47" s="48">
        <v>8.4693000000000005</v>
      </c>
      <c r="P47" s="48">
        <v>6.5487000000000002</v>
      </c>
    </row>
    <row r="48" spans="1:16" ht="12.75" hidden="1" customHeight="1" outlineLevel="1">
      <c r="A48" s="8">
        <v>41671</v>
      </c>
      <c r="B48" s="48">
        <v>13.6271</v>
      </c>
      <c r="C48" s="48">
        <v>4.8091999999999997</v>
      </c>
      <c r="D48" s="48">
        <v>14.6122</v>
      </c>
      <c r="E48" s="48">
        <v>14.3779</v>
      </c>
      <c r="F48" s="48">
        <v>11.556699999999999</v>
      </c>
      <c r="G48" s="48">
        <v>17.583200000000001</v>
      </c>
      <c r="H48" s="48">
        <v>6.6792999999999996</v>
      </c>
      <c r="I48" s="48">
        <v>18.565100000000001</v>
      </c>
      <c r="J48" s="48">
        <v>18.991599999999998</v>
      </c>
      <c r="K48" s="48">
        <v>18.1828</v>
      </c>
      <c r="L48" s="48">
        <v>7.343</v>
      </c>
      <c r="M48" s="48">
        <v>1.7022999999999999</v>
      </c>
      <c r="N48" s="48">
        <v>7.5023</v>
      </c>
      <c r="O48" s="48">
        <v>8.4771999999999998</v>
      </c>
      <c r="P48" s="48">
        <v>2.4247000000000001</v>
      </c>
    </row>
    <row r="49" spans="1:16" ht="12.75" hidden="1" customHeight="1" outlineLevel="1">
      <c r="A49" s="8">
        <v>41699</v>
      </c>
      <c r="B49" s="48">
        <v>14.569599999999999</v>
      </c>
      <c r="C49" s="48">
        <v>5.0349000000000004</v>
      </c>
      <c r="D49" s="48">
        <v>16.291699999999999</v>
      </c>
      <c r="E49" s="48">
        <v>13.7448</v>
      </c>
      <c r="F49" s="48">
        <v>20.6007</v>
      </c>
      <c r="G49" s="48">
        <v>18.198899999999998</v>
      </c>
      <c r="H49" s="48">
        <v>7.5445000000000002</v>
      </c>
      <c r="I49" s="48">
        <v>18.949300000000001</v>
      </c>
      <c r="J49" s="48">
        <v>19.510400000000001</v>
      </c>
      <c r="K49" s="48">
        <v>21.836200000000002</v>
      </c>
      <c r="L49" s="48">
        <v>7.1993</v>
      </c>
      <c r="M49" s="48">
        <v>2.218</v>
      </c>
      <c r="N49" s="48">
        <v>7.1806999999999999</v>
      </c>
      <c r="O49" s="48">
        <v>8.8211999999999993</v>
      </c>
      <c r="P49" s="48">
        <v>9.4400999999999993</v>
      </c>
    </row>
    <row r="50" spans="1:16" ht="12.75" hidden="1" customHeight="1" outlineLevel="1">
      <c r="A50" s="8">
        <v>41730</v>
      </c>
      <c r="B50" s="48">
        <v>15.5177</v>
      </c>
      <c r="C50" s="48">
        <v>7.7527999999999997</v>
      </c>
      <c r="D50" s="48">
        <v>17.183599999999998</v>
      </c>
      <c r="E50" s="48">
        <v>14.8887</v>
      </c>
      <c r="F50" s="48">
        <v>19.517900000000001</v>
      </c>
      <c r="G50" s="48">
        <v>18.602399999999999</v>
      </c>
      <c r="H50" s="48">
        <v>9.1930999999999994</v>
      </c>
      <c r="I50" s="48">
        <v>20.182400000000001</v>
      </c>
      <c r="J50" s="48">
        <v>19.5017</v>
      </c>
      <c r="K50" s="48">
        <v>20.270499999999998</v>
      </c>
      <c r="L50" s="48">
        <v>7.6562000000000001</v>
      </c>
      <c r="M50" s="48">
        <v>2.3159999999999998</v>
      </c>
      <c r="N50" s="48">
        <v>7.6215999999999999</v>
      </c>
      <c r="O50" s="48">
        <v>9.0167000000000002</v>
      </c>
      <c r="P50" s="48">
        <v>7.7046000000000001</v>
      </c>
    </row>
    <row r="51" spans="1:16" ht="12.75" hidden="1" customHeight="1" outlineLevel="1">
      <c r="A51" s="8">
        <v>41760</v>
      </c>
      <c r="B51" s="48">
        <v>16.3931</v>
      </c>
      <c r="C51" s="48">
        <v>4.2163000000000004</v>
      </c>
      <c r="D51" s="48">
        <v>17.8748</v>
      </c>
      <c r="E51" s="48">
        <v>15.446899999999999</v>
      </c>
      <c r="F51" s="48">
        <v>23.0106</v>
      </c>
      <c r="G51" s="48">
        <v>19.361999999999998</v>
      </c>
      <c r="H51" s="48">
        <v>5.3939000000000004</v>
      </c>
      <c r="I51" s="48">
        <v>20.406500000000001</v>
      </c>
      <c r="J51" s="48">
        <v>20.257400000000001</v>
      </c>
      <c r="K51" s="48">
        <v>23.198399999999999</v>
      </c>
      <c r="L51" s="48">
        <v>7.6959</v>
      </c>
      <c r="M51" s="48">
        <v>1.8797999999999999</v>
      </c>
      <c r="N51" s="48">
        <v>7.5370999999999997</v>
      </c>
      <c r="O51" s="48">
        <v>9.7843999999999998</v>
      </c>
      <c r="P51" s="48">
        <v>7.6254999999999997</v>
      </c>
    </row>
    <row r="52" spans="1:16" ht="12.75" hidden="1" customHeight="1" outlineLevel="1">
      <c r="A52" s="8">
        <v>41791</v>
      </c>
      <c r="B52" s="48">
        <v>16.063099999999999</v>
      </c>
      <c r="C52" s="48">
        <v>8.3475999999999999</v>
      </c>
      <c r="D52" s="48">
        <v>17.672999999999998</v>
      </c>
      <c r="E52" s="48">
        <v>15.9947</v>
      </c>
      <c r="F52" s="48">
        <v>12.4269</v>
      </c>
      <c r="G52" s="48">
        <v>19.258400000000002</v>
      </c>
      <c r="H52" s="48">
        <v>11.525700000000001</v>
      </c>
      <c r="I52" s="48">
        <v>20.347799999999999</v>
      </c>
      <c r="J52" s="48">
        <v>20.0337</v>
      </c>
      <c r="K52" s="48">
        <v>14.458</v>
      </c>
      <c r="L52" s="48">
        <v>7.7873000000000001</v>
      </c>
      <c r="M52" s="48">
        <v>3.2511000000000001</v>
      </c>
      <c r="N52" s="48">
        <v>8.1143000000000001</v>
      </c>
      <c r="O52" s="48">
        <v>10.0746</v>
      </c>
      <c r="P52" s="48">
        <v>8.3720999999999997</v>
      </c>
    </row>
    <row r="53" spans="1:16" ht="12.75" hidden="1" customHeight="1" outlineLevel="1">
      <c r="A53" s="8">
        <v>41821</v>
      </c>
      <c r="B53" s="48">
        <v>15.4703</v>
      </c>
      <c r="C53" s="48">
        <v>6.3106999999999998</v>
      </c>
      <c r="D53" s="48">
        <v>16.4358</v>
      </c>
      <c r="E53" s="48">
        <v>15.031599999999999</v>
      </c>
      <c r="F53" s="48">
        <v>19.259499999999999</v>
      </c>
      <c r="G53" s="48">
        <v>19.164899999999999</v>
      </c>
      <c r="H53" s="48">
        <v>9.4458000000000002</v>
      </c>
      <c r="I53" s="48">
        <v>19.5883</v>
      </c>
      <c r="J53" s="48">
        <v>20.3384</v>
      </c>
      <c r="K53" s="48">
        <v>21.075299999999999</v>
      </c>
      <c r="L53" s="48">
        <v>7.8659999999999997</v>
      </c>
      <c r="M53" s="48">
        <v>1.9117</v>
      </c>
      <c r="N53" s="48">
        <v>7.4672000000000001</v>
      </c>
      <c r="O53" s="48">
        <v>9.8010000000000002</v>
      </c>
      <c r="P53" s="48">
        <v>9.2768999999999995</v>
      </c>
    </row>
    <row r="54" spans="1:16" hidden="1" outlineLevel="1" collapsed="1">
      <c r="A54" s="8">
        <v>41852</v>
      </c>
      <c r="B54" s="48">
        <v>14.2623</v>
      </c>
      <c r="C54" s="48">
        <v>6.1292</v>
      </c>
      <c r="D54" s="48">
        <v>15.827</v>
      </c>
      <c r="E54" s="48">
        <v>14.0229</v>
      </c>
      <c r="F54" s="48">
        <v>16.936299999999999</v>
      </c>
      <c r="G54" s="48">
        <v>18.222100000000001</v>
      </c>
      <c r="H54" s="48">
        <v>8.2745999999999995</v>
      </c>
      <c r="I54" s="48">
        <v>19.5855</v>
      </c>
      <c r="J54" s="48">
        <v>19.971800000000002</v>
      </c>
      <c r="K54" s="48">
        <v>21.1128</v>
      </c>
      <c r="L54" s="48">
        <v>7.8000999999999996</v>
      </c>
      <c r="M54" s="48">
        <v>2.4939</v>
      </c>
      <c r="N54" s="48">
        <v>7.9271000000000003</v>
      </c>
      <c r="O54" s="48">
        <v>9.6417999999999999</v>
      </c>
      <c r="P54" s="48">
        <v>9.2692999999999994</v>
      </c>
    </row>
    <row r="55" spans="1:16" hidden="1" outlineLevel="1" collapsed="1">
      <c r="A55" s="8">
        <v>41883</v>
      </c>
      <c r="B55" s="48">
        <v>14.535299999999999</v>
      </c>
      <c r="C55" s="48">
        <v>4.4455999999999998</v>
      </c>
      <c r="D55" s="48">
        <v>16.351299999999998</v>
      </c>
      <c r="E55" s="48">
        <v>14.8101</v>
      </c>
      <c r="F55" s="48">
        <v>21.07</v>
      </c>
      <c r="G55" s="48">
        <v>17.884699999999999</v>
      </c>
      <c r="H55" s="48">
        <v>5.3825000000000003</v>
      </c>
      <c r="I55" s="48">
        <v>19.693100000000001</v>
      </c>
      <c r="J55" s="48">
        <v>20.331900000000001</v>
      </c>
      <c r="K55" s="48">
        <v>24.499199999999998</v>
      </c>
      <c r="L55" s="48">
        <v>8.0208999999999993</v>
      </c>
      <c r="M55" s="48">
        <v>2.4964</v>
      </c>
      <c r="N55" s="48">
        <v>8.2622999999999998</v>
      </c>
      <c r="O55" s="48">
        <v>9.9442000000000004</v>
      </c>
      <c r="P55" s="48">
        <v>5.2114000000000003</v>
      </c>
    </row>
    <row r="56" spans="1:16" hidden="1" outlineLevel="1" collapsed="1">
      <c r="A56" s="8">
        <v>41913</v>
      </c>
      <c r="B56" s="48">
        <v>14.4664</v>
      </c>
      <c r="C56" s="48">
        <v>4.5643000000000002</v>
      </c>
      <c r="D56" s="48">
        <v>16.479700000000001</v>
      </c>
      <c r="E56" s="48">
        <v>14.9602</v>
      </c>
      <c r="F56" s="48">
        <v>18.1035</v>
      </c>
      <c r="G56" s="48">
        <v>17.593499999999999</v>
      </c>
      <c r="H56" s="48">
        <v>5.4581999999999997</v>
      </c>
      <c r="I56" s="48">
        <v>19.781199999999998</v>
      </c>
      <c r="J56" s="48">
        <v>20.358899999999998</v>
      </c>
      <c r="K56" s="48">
        <v>18.209099999999999</v>
      </c>
      <c r="L56" s="48">
        <v>7.9016000000000002</v>
      </c>
      <c r="M56" s="48">
        <v>2.0857999999999999</v>
      </c>
      <c r="N56" s="48">
        <v>8.1956000000000007</v>
      </c>
      <c r="O56" s="48">
        <v>9.6893999999999991</v>
      </c>
      <c r="P56" s="48">
        <v>6.5926</v>
      </c>
    </row>
    <row r="57" spans="1:16" hidden="1" outlineLevel="1" collapsed="1">
      <c r="A57" s="8">
        <v>41944</v>
      </c>
      <c r="B57" s="48">
        <v>13.928900000000001</v>
      </c>
      <c r="C57" s="48">
        <v>4.0754999999999999</v>
      </c>
      <c r="D57" s="48">
        <v>15.776300000000001</v>
      </c>
      <c r="E57" s="48">
        <v>14.508900000000001</v>
      </c>
      <c r="F57" s="48">
        <v>20.407299999999999</v>
      </c>
      <c r="G57" s="48">
        <v>17.8094</v>
      </c>
      <c r="H57" s="48">
        <v>5.6802999999999999</v>
      </c>
      <c r="I57" s="48">
        <v>19.608799999999999</v>
      </c>
      <c r="J57" s="48">
        <v>20.4132</v>
      </c>
      <c r="K57" s="48">
        <v>20.918900000000001</v>
      </c>
      <c r="L57" s="48">
        <v>7.6929999999999996</v>
      </c>
      <c r="M57" s="48">
        <v>1.5571999999999999</v>
      </c>
      <c r="N57" s="48">
        <v>8.1274999999999995</v>
      </c>
      <c r="O57" s="48">
        <v>9.9166000000000007</v>
      </c>
      <c r="P57" s="48">
        <v>7.5644</v>
      </c>
    </row>
    <row r="58" spans="1:16" hidden="1" outlineLevel="1" collapsed="1">
      <c r="A58" s="8">
        <v>41974</v>
      </c>
      <c r="B58" s="48">
        <v>12.6561</v>
      </c>
      <c r="C58" s="48">
        <v>3.4702999999999999</v>
      </c>
      <c r="D58" s="48">
        <v>16.008700000000001</v>
      </c>
      <c r="E58" s="48">
        <v>15.395799999999999</v>
      </c>
      <c r="F58" s="48">
        <v>16.369599999999998</v>
      </c>
      <c r="G58" s="48">
        <v>15.556100000000001</v>
      </c>
      <c r="H58" s="48">
        <v>4.1999000000000004</v>
      </c>
      <c r="I58" s="48">
        <v>19.654900000000001</v>
      </c>
      <c r="J58" s="48">
        <v>21.084</v>
      </c>
      <c r="K58" s="48">
        <v>20.308</v>
      </c>
      <c r="L58" s="48">
        <v>7.2390999999999996</v>
      </c>
      <c r="M58" s="48">
        <v>1.7169000000000001</v>
      </c>
      <c r="N58" s="48">
        <v>8.0928000000000004</v>
      </c>
      <c r="O58" s="48">
        <v>9.8995999999999995</v>
      </c>
      <c r="P58" s="48">
        <v>6.5162000000000004</v>
      </c>
    </row>
    <row r="59" spans="1:16" hidden="1" outlineLevel="1" collapsed="1">
      <c r="A59" s="8">
        <v>42005</v>
      </c>
      <c r="B59" s="48">
        <v>13.0776</v>
      </c>
      <c r="C59" s="48">
        <v>2.5356000000000001</v>
      </c>
      <c r="D59" s="48">
        <v>15.0982</v>
      </c>
      <c r="E59" s="48">
        <v>14.8759</v>
      </c>
      <c r="F59" s="48">
        <v>15.986599999999999</v>
      </c>
      <c r="G59" s="48">
        <v>15.7636</v>
      </c>
      <c r="H59" s="48">
        <v>2.8119999999999998</v>
      </c>
      <c r="I59" s="48">
        <v>18.361999999999998</v>
      </c>
      <c r="J59" s="48">
        <v>21.2927</v>
      </c>
      <c r="K59" s="48">
        <v>19.295500000000001</v>
      </c>
      <c r="L59" s="48">
        <v>8.4341000000000008</v>
      </c>
      <c r="M59" s="48">
        <v>1.6295999999999999</v>
      </c>
      <c r="N59" s="48">
        <v>7.8971999999999998</v>
      </c>
      <c r="O59" s="48">
        <v>11.128500000000001</v>
      </c>
      <c r="P59" s="48">
        <v>7.1879</v>
      </c>
    </row>
    <row r="60" spans="1:16" hidden="1" outlineLevel="1" collapsed="1">
      <c r="A60" s="8">
        <v>42036</v>
      </c>
      <c r="B60" s="48">
        <v>11.759399999999999</v>
      </c>
      <c r="C60" s="48">
        <v>2.8325999999999998</v>
      </c>
      <c r="D60" s="48">
        <v>13.896599999999999</v>
      </c>
      <c r="E60" s="48">
        <v>14.3263</v>
      </c>
      <c r="F60" s="48">
        <v>4.7885999999999997</v>
      </c>
      <c r="G60" s="48">
        <v>14.8818</v>
      </c>
      <c r="H60" s="48">
        <v>3.1514000000000002</v>
      </c>
      <c r="I60" s="48">
        <v>18.2973</v>
      </c>
      <c r="J60" s="48">
        <v>20.1783</v>
      </c>
      <c r="K60" s="48">
        <v>19.693000000000001</v>
      </c>
      <c r="L60" s="48">
        <v>7.8970000000000002</v>
      </c>
      <c r="M60" s="48">
        <v>2.1844000000000001</v>
      </c>
      <c r="N60" s="48">
        <v>7.8762999999999996</v>
      </c>
      <c r="O60" s="48">
        <v>10.836499999999999</v>
      </c>
      <c r="P60" s="48">
        <v>3.6705999999999999</v>
      </c>
    </row>
    <row r="61" spans="1:16" hidden="1" outlineLevel="1" collapsed="1">
      <c r="A61" s="8">
        <v>42064</v>
      </c>
      <c r="B61" s="48">
        <v>12.548400000000001</v>
      </c>
      <c r="C61" s="48">
        <v>2.4510000000000001</v>
      </c>
      <c r="D61" s="48">
        <v>15.2049</v>
      </c>
      <c r="E61" s="48">
        <v>14.918900000000001</v>
      </c>
      <c r="F61" s="48">
        <v>10.2067</v>
      </c>
      <c r="G61" s="48">
        <v>15.971</v>
      </c>
      <c r="H61" s="48">
        <v>2.7848999999999999</v>
      </c>
      <c r="I61" s="48">
        <v>19.571000000000002</v>
      </c>
      <c r="J61" s="48">
        <v>22.138999999999999</v>
      </c>
      <c r="K61" s="48">
        <v>21.387599999999999</v>
      </c>
      <c r="L61" s="48">
        <v>7.5255999999999998</v>
      </c>
      <c r="M61" s="48">
        <v>1.7683</v>
      </c>
      <c r="N61" s="48">
        <v>7.7834000000000003</v>
      </c>
      <c r="O61" s="48">
        <v>10.6195</v>
      </c>
      <c r="P61" s="48">
        <v>4.1372999999999998</v>
      </c>
    </row>
    <row r="62" spans="1:16" hidden="1" outlineLevel="1" collapsed="1">
      <c r="A62" s="8">
        <v>42095</v>
      </c>
      <c r="B62" s="48">
        <v>15.4217</v>
      </c>
      <c r="C62" s="48">
        <v>2.5497999999999998</v>
      </c>
      <c r="D62" s="48">
        <v>17.659800000000001</v>
      </c>
      <c r="E62" s="48">
        <v>18.991</v>
      </c>
      <c r="F62" s="48">
        <v>17.874199999999998</v>
      </c>
      <c r="G62" s="48">
        <v>19.099799999999998</v>
      </c>
      <c r="H62" s="48">
        <v>2.6160999999999999</v>
      </c>
      <c r="I62" s="48">
        <v>21.913499999999999</v>
      </c>
      <c r="J62" s="48">
        <v>26.414300000000001</v>
      </c>
      <c r="K62" s="48">
        <v>18.270800000000001</v>
      </c>
      <c r="L62" s="48">
        <v>8.35</v>
      </c>
      <c r="M62" s="48">
        <v>2.3755000000000002</v>
      </c>
      <c r="N62" s="48">
        <v>7.46</v>
      </c>
      <c r="O62" s="48">
        <v>12.0085</v>
      </c>
      <c r="P62" s="48">
        <v>7</v>
      </c>
    </row>
    <row r="63" spans="1:16" hidden="1" outlineLevel="1" collapsed="1">
      <c r="A63" s="8">
        <v>42125</v>
      </c>
      <c r="B63" s="48">
        <v>15.131399999999999</v>
      </c>
      <c r="C63" s="48">
        <v>2.7783000000000002</v>
      </c>
      <c r="D63" s="48">
        <v>17.3901</v>
      </c>
      <c r="E63" s="48">
        <v>18.6706</v>
      </c>
      <c r="F63" s="48">
        <v>17.5261</v>
      </c>
      <c r="G63" s="48">
        <v>18.4893</v>
      </c>
      <c r="H63" s="48">
        <v>3.1619000000000002</v>
      </c>
      <c r="I63" s="48">
        <v>21.9712</v>
      </c>
      <c r="J63" s="48">
        <v>24.5947</v>
      </c>
      <c r="K63" s="48">
        <v>17.665199999999999</v>
      </c>
      <c r="L63" s="48">
        <v>8.6098999999999997</v>
      </c>
      <c r="M63" s="48">
        <v>1.3717999999999999</v>
      </c>
      <c r="N63" s="48">
        <v>6.8536000000000001</v>
      </c>
      <c r="O63" s="48">
        <v>13.351900000000001</v>
      </c>
      <c r="P63" s="48">
        <v>8</v>
      </c>
    </row>
    <row r="64" spans="1:16" hidden="1" outlineLevel="1" collapsed="1">
      <c r="A64" s="8">
        <v>42156</v>
      </c>
      <c r="B64" s="48">
        <v>14.127700000000001</v>
      </c>
      <c r="C64" s="48">
        <v>2.6164999999999998</v>
      </c>
      <c r="D64" s="48">
        <v>16.123100000000001</v>
      </c>
      <c r="E64" s="48">
        <v>18.337199999999999</v>
      </c>
      <c r="F64" s="48">
        <v>10.7996</v>
      </c>
      <c r="G64" s="48">
        <v>16.9712</v>
      </c>
      <c r="H64" s="48">
        <v>2.9979</v>
      </c>
      <c r="I64" s="48">
        <v>19.644300000000001</v>
      </c>
      <c r="J64" s="48">
        <v>24.509799999999998</v>
      </c>
      <c r="K64" s="48">
        <v>18.3718</v>
      </c>
      <c r="L64" s="48">
        <v>7.819</v>
      </c>
      <c r="M64" s="48">
        <v>1.2985</v>
      </c>
      <c r="N64" s="48">
        <v>7.3463000000000003</v>
      </c>
      <c r="O64" s="48">
        <v>11.894</v>
      </c>
      <c r="P64" s="48">
        <v>8.0494000000000003</v>
      </c>
    </row>
    <row r="65" spans="1:16" hidden="1" outlineLevel="1" collapsed="1">
      <c r="A65" s="8">
        <v>42186</v>
      </c>
      <c r="B65" s="48">
        <v>12.9876</v>
      </c>
      <c r="C65" s="48">
        <v>2.8012000000000001</v>
      </c>
      <c r="D65" s="48">
        <v>15.0411</v>
      </c>
      <c r="E65" s="48">
        <v>16.005199999999999</v>
      </c>
      <c r="F65" s="48">
        <v>10.2416</v>
      </c>
      <c r="G65" s="48">
        <v>16.476199999999999</v>
      </c>
      <c r="H65" s="48">
        <v>3.1358000000000001</v>
      </c>
      <c r="I65" s="48">
        <v>19.542200000000001</v>
      </c>
      <c r="J65" s="48">
        <v>23.8565</v>
      </c>
      <c r="K65" s="48">
        <v>16.646599999999999</v>
      </c>
      <c r="L65" s="48">
        <v>6.8167</v>
      </c>
      <c r="M65" s="48">
        <v>1.7829999999999999</v>
      </c>
      <c r="N65" s="48">
        <v>6.4702999999999999</v>
      </c>
      <c r="O65" s="48">
        <v>10.504300000000001</v>
      </c>
      <c r="P65" s="48">
        <v>7.7248000000000001</v>
      </c>
    </row>
    <row r="66" spans="1:16" hidden="1" outlineLevel="1" collapsed="1">
      <c r="A66" s="8">
        <v>42217</v>
      </c>
      <c r="B66" s="48">
        <v>12.5837</v>
      </c>
      <c r="C66" s="48">
        <v>3.3668</v>
      </c>
      <c r="D66" s="48">
        <v>14.0974</v>
      </c>
      <c r="E66" s="48">
        <v>16.628</v>
      </c>
      <c r="F66" s="48">
        <v>20.978200000000001</v>
      </c>
      <c r="G66" s="48">
        <v>16.334</v>
      </c>
      <c r="H66" s="48">
        <v>3.7944</v>
      </c>
      <c r="I66" s="48">
        <v>19.3965</v>
      </c>
      <c r="J66" s="48">
        <v>23.0459</v>
      </c>
      <c r="K66" s="48">
        <v>21.099699999999999</v>
      </c>
      <c r="L66" s="48">
        <v>6.0823999999999998</v>
      </c>
      <c r="M66" s="48">
        <v>1.4097</v>
      </c>
      <c r="N66" s="48">
        <v>5.7923999999999998</v>
      </c>
      <c r="O66" s="48">
        <v>9.9712999999999994</v>
      </c>
      <c r="P66" s="48">
        <v>8</v>
      </c>
    </row>
    <row r="67" spans="1:16" hidden="1" outlineLevel="1" collapsed="1">
      <c r="A67" s="8">
        <v>42248</v>
      </c>
      <c r="B67" s="48">
        <v>12.9963</v>
      </c>
      <c r="C67" s="48">
        <v>2.8102</v>
      </c>
      <c r="D67" s="48">
        <v>14.704800000000001</v>
      </c>
      <c r="E67" s="48">
        <v>18.430499999999999</v>
      </c>
      <c r="F67" s="48">
        <v>16.795400000000001</v>
      </c>
      <c r="G67" s="48">
        <v>16.052199999999999</v>
      </c>
      <c r="H67" s="48">
        <v>3.4066999999999998</v>
      </c>
      <c r="I67" s="48">
        <v>18.496400000000001</v>
      </c>
      <c r="J67" s="48">
        <v>23.322900000000001</v>
      </c>
      <c r="K67" s="48">
        <v>16.8278</v>
      </c>
      <c r="L67" s="48">
        <v>6.4482999999999997</v>
      </c>
      <c r="M67" s="48">
        <v>1.0509999999999999</v>
      </c>
      <c r="N67" s="48">
        <v>6.8563000000000001</v>
      </c>
      <c r="O67" s="48">
        <v>10.6023</v>
      </c>
      <c r="P67" s="48">
        <v>8.0000999999999998</v>
      </c>
    </row>
    <row r="68" spans="1:16" hidden="1" outlineLevel="1" collapsed="1">
      <c r="A68" s="8">
        <v>42278</v>
      </c>
      <c r="B68" s="48">
        <v>12.029400000000001</v>
      </c>
      <c r="C68" s="48">
        <v>2.4205000000000001</v>
      </c>
      <c r="D68" s="48">
        <v>14.9085</v>
      </c>
      <c r="E68" s="48">
        <v>17.548500000000001</v>
      </c>
      <c r="F68" s="48">
        <v>14.264900000000001</v>
      </c>
      <c r="G68" s="48">
        <v>15.126300000000001</v>
      </c>
      <c r="H68" s="48">
        <v>2.9097</v>
      </c>
      <c r="I68" s="48">
        <v>19.0928</v>
      </c>
      <c r="J68" s="48">
        <v>21.8583</v>
      </c>
      <c r="K68" s="48">
        <v>15.644299999999999</v>
      </c>
      <c r="L68" s="48">
        <v>5.6269</v>
      </c>
      <c r="M68" s="48">
        <v>1.2574000000000001</v>
      </c>
      <c r="N68" s="48">
        <v>6.6262999999999996</v>
      </c>
      <c r="O68" s="48">
        <v>9.1013000000000002</v>
      </c>
      <c r="P68" s="48">
        <v>8</v>
      </c>
    </row>
    <row r="69" spans="1:16" hidden="1" outlineLevel="1" collapsed="1">
      <c r="A69" s="8">
        <v>42309</v>
      </c>
      <c r="B69" s="48">
        <v>11.9398</v>
      </c>
      <c r="C69" s="48">
        <v>2.5323000000000002</v>
      </c>
      <c r="D69" s="48">
        <v>14.971</v>
      </c>
      <c r="E69" s="48">
        <v>15.952</v>
      </c>
      <c r="F69" s="48">
        <v>13.494</v>
      </c>
      <c r="G69" s="48">
        <v>15.1755</v>
      </c>
      <c r="H69" s="48">
        <v>3.1335999999999999</v>
      </c>
      <c r="I69" s="48">
        <v>19.307099999999998</v>
      </c>
      <c r="J69" s="48">
        <v>22.1449</v>
      </c>
      <c r="K69" s="48">
        <v>18.200199999999999</v>
      </c>
      <c r="L69" s="48">
        <v>5.7561999999999998</v>
      </c>
      <c r="M69" s="48">
        <v>1.1016999999999999</v>
      </c>
      <c r="N69" s="48">
        <v>6.7239000000000004</v>
      </c>
      <c r="O69" s="48">
        <v>8.6339000000000006</v>
      </c>
      <c r="P69" s="48">
        <v>6.5505000000000004</v>
      </c>
    </row>
    <row r="70" spans="1:16" hidden="1" outlineLevel="1" collapsed="1">
      <c r="A70" s="8">
        <v>42339</v>
      </c>
      <c r="B70" s="48">
        <v>11.9796</v>
      </c>
      <c r="C70" s="48">
        <v>2.6770999999999998</v>
      </c>
      <c r="D70" s="48">
        <v>15.2004</v>
      </c>
      <c r="E70" s="48">
        <v>16.477799999999998</v>
      </c>
      <c r="F70" s="48">
        <v>9.0898000000000003</v>
      </c>
      <c r="G70" s="48">
        <v>15.2319</v>
      </c>
      <c r="H70" s="48">
        <v>3.4729999999999999</v>
      </c>
      <c r="I70" s="48">
        <v>19.046600000000002</v>
      </c>
      <c r="J70" s="48">
        <v>22.296500000000002</v>
      </c>
      <c r="K70" s="48">
        <v>17.955200000000001</v>
      </c>
      <c r="L70" s="48">
        <v>5.7172999999999998</v>
      </c>
      <c r="M70" s="48">
        <v>1.1213</v>
      </c>
      <c r="N70" s="48">
        <v>6.9706999999999999</v>
      </c>
      <c r="O70" s="48">
        <v>8.5610999999999997</v>
      </c>
      <c r="P70" s="48">
        <v>8.9936000000000007</v>
      </c>
    </row>
    <row r="71" spans="1:16" hidden="1" outlineLevel="1" collapsed="1">
      <c r="A71" s="8">
        <v>42370</v>
      </c>
      <c r="B71" s="48">
        <v>10.345800000000001</v>
      </c>
      <c r="C71" s="48">
        <v>2.0615000000000001</v>
      </c>
      <c r="D71" s="48">
        <v>15.1534</v>
      </c>
      <c r="E71" s="48">
        <v>16.226099999999999</v>
      </c>
      <c r="F71" s="48">
        <v>15.5298</v>
      </c>
      <c r="G71" s="48">
        <v>14.0764</v>
      </c>
      <c r="H71" s="48">
        <v>2.9796999999999998</v>
      </c>
      <c r="I71" s="48">
        <v>18.8035</v>
      </c>
      <c r="J71" s="48">
        <v>21.791899999999998</v>
      </c>
      <c r="K71" s="48">
        <v>20.4971</v>
      </c>
      <c r="L71" s="48">
        <v>4.2847</v>
      </c>
      <c r="M71" s="48">
        <v>1.0589999999999999</v>
      </c>
      <c r="N71" s="48">
        <v>6.7119</v>
      </c>
      <c r="O71" s="48">
        <v>8.7675999999999998</v>
      </c>
      <c r="P71" s="48">
        <v>6.0457999999999998</v>
      </c>
    </row>
    <row r="72" spans="1:16" hidden="1" outlineLevel="1" collapsed="1">
      <c r="A72" s="8">
        <v>42401</v>
      </c>
      <c r="B72" s="48">
        <v>12.1431</v>
      </c>
      <c r="C72" s="48">
        <v>3.9801000000000002</v>
      </c>
      <c r="D72" s="48">
        <v>13.853</v>
      </c>
      <c r="E72" s="48">
        <v>15.745699999999999</v>
      </c>
      <c r="F72" s="48">
        <v>5.2380000000000004</v>
      </c>
      <c r="G72" s="48">
        <v>16.183499999999999</v>
      </c>
      <c r="H72" s="48">
        <v>5.4947999999999997</v>
      </c>
      <c r="I72" s="48">
        <v>18.461600000000001</v>
      </c>
      <c r="J72" s="48">
        <v>21.3507</v>
      </c>
      <c r="K72" s="48">
        <v>19.5792</v>
      </c>
      <c r="L72" s="48">
        <v>5.3345000000000002</v>
      </c>
      <c r="M72" s="48">
        <v>1.2174</v>
      </c>
      <c r="N72" s="48">
        <v>5.9554999999999998</v>
      </c>
      <c r="O72" s="48">
        <v>7.9151999999999996</v>
      </c>
      <c r="P72" s="48">
        <v>2.4043000000000001</v>
      </c>
    </row>
    <row r="73" spans="1:16" hidden="1" outlineLevel="1" collapsed="1">
      <c r="A73" s="8">
        <v>42430</v>
      </c>
      <c r="B73" s="48">
        <v>13.512600000000001</v>
      </c>
      <c r="C73" s="48">
        <v>6.5648</v>
      </c>
      <c r="D73" s="48">
        <v>14.3902</v>
      </c>
      <c r="E73" s="48">
        <v>16.1967</v>
      </c>
      <c r="F73" s="48">
        <v>7.1432000000000002</v>
      </c>
      <c r="G73" s="48">
        <v>16.466799999999999</v>
      </c>
      <c r="H73" s="48">
        <v>7.3079999999999998</v>
      </c>
      <c r="I73" s="48">
        <v>18.080200000000001</v>
      </c>
      <c r="J73" s="48">
        <v>19.514399999999998</v>
      </c>
      <c r="K73" s="48">
        <v>17.885400000000001</v>
      </c>
      <c r="L73" s="48">
        <v>6.2449000000000003</v>
      </c>
      <c r="M73" s="48">
        <v>2.1183000000000001</v>
      </c>
      <c r="N73" s="48">
        <v>6.4539999999999997</v>
      </c>
      <c r="O73" s="48">
        <v>7.3308</v>
      </c>
      <c r="P73" s="48">
        <v>3.6625999999999999</v>
      </c>
    </row>
    <row r="74" spans="1:16" hidden="1" outlineLevel="1" collapsed="1">
      <c r="A74" s="8">
        <v>42461</v>
      </c>
      <c r="B74" s="48">
        <v>12.7151</v>
      </c>
      <c r="C74" s="48">
        <v>7.0014000000000003</v>
      </c>
      <c r="D74" s="48">
        <v>13.9092</v>
      </c>
      <c r="E74" s="48">
        <v>13.3599</v>
      </c>
      <c r="F74" s="48">
        <v>11.401400000000001</v>
      </c>
      <c r="G74" s="48">
        <v>15.512499999999999</v>
      </c>
      <c r="H74" s="48">
        <v>8.0824999999999996</v>
      </c>
      <c r="I74" s="48">
        <v>16.853400000000001</v>
      </c>
      <c r="J74" s="48">
        <v>18.760000000000002</v>
      </c>
      <c r="K74" s="48">
        <v>17.036200000000001</v>
      </c>
      <c r="L74" s="48">
        <v>5.5282</v>
      </c>
      <c r="M74" s="48">
        <v>1.1399999999999999</v>
      </c>
      <c r="N74" s="48">
        <v>5.8738000000000001</v>
      </c>
      <c r="O74" s="48">
        <v>6.1085000000000003</v>
      </c>
      <c r="P74" s="48">
        <v>7.5892999999999997</v>
      </c>
    </row>
    <row r="75" spans="1:16" hidden="1" outlineLevel="1" collapsed="1">
      <c r="A75" s="8">
        <v>42491</v>
      </c>
      <c r="B75" s="48">
        <v>11.6218</v>
      </c>
      <c r="C75" s="48">
        <v>5.0526999999999997</v>
      </c>
      <c r="D75" s="48">
        <v>12.785</v>
      </c>
      <c r="E75" s="48">
        <v>15.236700000000001</v>
      </c>
      <c r="F75" s="48">
        <v>5.4717000000000002</v>
      </c>
      <c r="G75" s="48">
        <v>14.223100000000001</v>
      </c>
      <c r="H75" s="48">
        <v>5.8667999999999996</v>
      </c>
      <c r="I75" s="48">
        <v>16.0044</v>
      </c>
      <c r="J75" s="48">
        <v>18.9069</v>
      </c>
      <c r="K75" s="48">
        <v>16.796700000000001</v>
      </c>
      <c r="L75" s="48">
        <v>5.0849000000000002</v>
      </c>
      <c r="M75" s="48">
        <v>1.0935999999999999</v>
      </c>
      <c r="N75" s="48">
        <v>5.1426999999999996</v>
      </c>
      <c r="O75" s="48">
        <v>7.61</v>
      </c>
      <c r="P75" s="48">
        <v>5.3015999999999996</v>
      </c>
    </row>
    <row r="76" spans="1:16" hidden="1" outlineLevel="1" collapsed="1">
      <c r="A76" s="8">
        <v>42522</v>
      </c>
      <c r="B76" s="48">
        <v>12.0169</v>
      </c>
      <c r="C76" s="48">
        <v>3.7288999999999999</v>
      </c>
      <c r="D76" s="48">
        <v>13.5341</v>
      </c>
      <c r="E76" s="48">
        <v>14.841900000000001</v>
      </c>
      <c r="F76" s="48">
        <v>13.9438</v>
      </c>
      <c r="G76" s="48">
        <v>15.118600000000001</v>
      </c>
      <c r="H76" s="48">
        <v>4.9962</v>
      </c>
      <c r="I76" s="48">
        <v>17.028500000000001</v>
      </c>
      <c r="J76" s="48">
        <v>18.203800000000001</v>
      </c>
      <c r="K76" s="48">
        <v>17.434100000000001</v>
      </c>
      <c r="L76" s="48">
        <v>5.2572999999999999</v>
      </c>
      <c r="M76" s="48">
        <v>1.0193000000000001</v>
      </c>
      <c r="N76" s="48">
        <v>5.9851000000000001</v>
      </c>
      <c r="O76" s="48">
        <v>7.0471000000000004</v>
      </c>
      <c r="P76" s="48">
        <v>5.2877999999999998</v>
      </c>
    </row>
    <row r="77" spans="1:16" hidden="1" outlineLevel="1" collapsed="1">
      <c r="A77" s="8">
        <v>42552</v>
      </c>
      <c r="B77" s="48">
        <v>11.681100000000001</v>
      </c>
      <c r="C77" s="48">
        <v>7.2826000000000004</v>
      </c>
      <c r="D77" s="48">
        <v>12.672700000000001</v>
      </c>
      <c r="E77" s="48">
        <v>14.646000000000001</v>
      </c>
      <c r="F77" s="48">
        <v>17.363399999999999</v>
      </c>
      <c r="G77" s="48">
        <v>14.1982</v>
      </c>
      <c r="H77" s="48">
        <v>8.9449000000000005</v>
      </c>
      <c r="I77" s="48">
        <v>15.4893</v>
      </c>
      <c r="J77" s="48">
        <v>18.106100000000001</v>
      </c>
      <c r="K77" s="48">
        <v>17.917400000000001</v>
      </c>
      <c r="L77" s="48">
        <v>4.3224</v>
      </c>
      <c r="M77" s="48">
        <v>0.84319999999999995</v>
      </c>
      <c r="N77" s="48">
        <v>4.9935</v>
      </c>
      <c r="O77" s="48">
        <v>5.7076000000000002</v>
      </c>
      <c r="P77" s="48">
        <v>7.0808999999999997</v>
      </c>
    </row>
    <row r="78" spans="1:16" hidden="1" outlineLevel="1" collapsed="1">
      <c r="A78" s="8">
        <v>42583</v>
      </c>
      <c r="B78" s="48">
        <v>10.8193</v>
      </c>
      <c r="C78" s="48">
        <v>5.1452</v>
      </c>
      <c r="D78" s="48">
        <v>12.577199999999999</v>
      </c>
      <c r="E78" s="48">
        <v>13.9716</v>
      </c>
      <c r="F78" s="48">
        <v>11.3384</v>
      </c>
      <c r="G78" s="48">
        <v>13.4009</v>
      </c>
      <c r="H78" s="48">
        <v>6.85</v>
      </c>
      <c r="I78" s="48">
        <v>15.1799</v>
      </c>
      <c r="J78" s="48">
        <v>18.0992</v>
      </c>
      <c r="K78" s="48">
        <v>17.382300000000001</v>
      </c>
      <c r="L78" s="48">
        <v>3.8576000000000001</v>
      </c>
      <c r="M78" s="48">
        <v>1.0198</v>
      </c>
      <c r="N78" s="48">
        <v>4.7267999999999999</v>
      </c>
      <c r="O78" s="48">
        <v>5.8726000000000003</v>
      </c>
      <c r="P78" s="48">
        <v>5.0229999999999997</v>
      </c>
    </row>
    <row r="79" spans="1:16" hidden="1" outlineLevel="1" collapsed="1">
      <c r="A79" s="8">
        <v>42614</v>
      </c>
      <c r="B79" s="48">
        <v>10.321</v>
      </c>
      <c r="C79" s="48">
        <v>4.9772999999999996</v>
      </c>
      <c r="D79" s="48">
        <v>11.7347</v>
      </c>
      <c r="E79" s="48">
        <v>13.540800000000001</v>
      </c>
      <c r="F79" s="48">
        <v>16.924299999999999</v>
      </c>
      <c r="G79" s="48">
        <v>13.398899999999999</v>
      </c>
      <c r="H79" s="48">
        <v>6.9987000000000004</v>
      </c>
      <c r="I79" s="48">
        <v>15.043799999999999</v>
      </c>
      <c r="J79" s="48">
        <v>16.896000000000001</v>
      </c>
      <c r="K79" s="48">
        <v>17.598099999999999</v>
      </c>
      <c r="L79" s="48">
        <v>3.6918000000000002</v>
      </c>
      <c r="M79" s="48">
        <v>1.0270999999999999</v>
      </c>
      <c r="N79" s="48">
        <v>4.7587000000000002</v>
      </c>
      <c r="O79" s="48">
        <v>4.1767000000000003</v>
      </c>
      <c r="P79" s="48">
        <v>6.4736000000000002</v>
      </c>
    </row>
    <row r="80" spans="1:16" hidden="1" outlineLevel="1" collapsed="1">
      <c r="A80" s="8">
        <v>42644</v>
      </c>
      <c r="B80" s="48">
        <v>10.669700000000001</v>
      </c>
      <c r="C80" s="48">
        <v>3.2551000000000001</v>
      </c>
      <c r="D80" s="48">
        <v>12.3346</v>
      </c>
      <c r="E80" s="48">
        <v>13.542299999999999</v>
      </c>
      <c r="F80" s="48">
        <v>14.892899999999999</v>
      </c>
      <c r="G80" s="48">
        <v>13.620799999999999</v>
      </c>
      <c r="H80" s="48">
        <v>4.8752000000000004</v>
      </c>
      <c r="I80" s="48">
        <v>15.035399999999999</v>
      </c>
      <c r="J80" s="48">
        <v>17.154900000000001</v>
      </c>
      <c r="K80" s="48">
        <v>16.4268</v>
      </c>
      <c r="L80" s="48">
        <v>4.3933999999999997</v>
      </c>
      <c r="M80" s="48">
        <v>1.0327</v>
      </c>
      <c r="N80" s="48">
        <v>5.1596000000000002</v>
      </c>
      <c r="O80" s="48">
        <v>6.8949999999999996</v>
      </c>
      <c r="P80" s="48">
        <v>6.5174000000000003</v>
      </c>
    </row>
    <row r="81" spans="1:16" hidden="1" outlineLevel="1" collapsed="1">
      <c r="A81" s="8">
        <v>42675</v>
      </c>
      <c r="B81" s="48">
        <v>9.8406000000000002</v>
      </c>
      <c r="C81" s="48">
        <v>3.2509000000000001</v>
      </c>
      <c r="D81" s="48">
        <v>11.7699</v>
      </c>
      <c r="E81" s="48">
        <v>13.014900000000001</v>
      </c>
      <c r="F81" s="48">
        <v>13.363799999999999</v>
      </c>
      <c r="G81" s="48">
        <v>12.5435</v>
      </c>
      <c r="H81" s="48">
        <v>4.1315</v>
      </c>
      <c r="I81" s="48">
        <v>15.3933</v>
      </c>
      <c r="J81" s="48">
        <v>17.376799999999999</v>
      </c>
      <c r="K81" s="48">
        <v>18.832799999999999</v>
      </c>
      <c r="L81" s="48">
        <v>4.8544999999999998</v>
      </c>
      <c r="M81" s="48">
        <v>0.98660000000000003</v>
      </c>
      <c r="N81" s="48">
        <v>5.2526999999999999</v>
      </c>
      <c r="O81" s="48">
        <v>7.4779999999999998</v>
      </c>
      <c r="P81" s="48">
        <v>8.3107000000000006</v>
      </c>
    </row>
    <row r="82" spans="1:16" hidden="1" outlineLevel="1" collapsed="1">
      <c r="A82" s="8">
        <v>42705</v>
      </c>
      <c r="B82" s="48">
        <v>10.7</v>
      </c>
      <c r="C82" s="48">
        <v>4.6216999999999997</v>
      </c>
      <c r="D82" s="48">
        <v>12.3598</v>
      </c>
      <c r="E82" s="48">
        <v>12.9419</v>
      </c>
      <c r="F82" s="48">
        <v>10.709</v>
      </c>
      <c r="G82" s="48">
        <v>13.461499999999999</v>
      </c>
      <c r="H82" s="48">
        <v>5.7725999999999997</v>
      </c>
      <c r="I82" s="48">
        <v>15.6211</v>
      </c>
      <c r="J82" s="48">
        <v>17.9803</v>
      </c>
      <c r="K82" s="48">
        <v>19.4678</v>
      </c>
      <c r="L82" s="48">
        <v>5.4058000000000002</v>
      </c>
      <c r="M82" s="48">
        <v>1.0243</v>
      </c>
      <c r="N82" s="48">
        <v>5.0239000000000003</v>
      </c>
      <c r="O82" s="48">
        <v>7.4596</v>
      </c>
      <c r="P82" s="48">
        <v>9.9986999999999995</v>
      </c>
    </row>
    <row r="83" spans="1:16" hidden="1" outlineLevel="1" collapsed="1">
      <c r="A83" s="8">
        <v>42736</v>
      </c>
      <c r="B83" s="48">
        <v>11.182700000000001</v>
      </c>
      <c r="C83" s="48">
        <v>4.0060000000000002</v>
      </c>
      <c r="D83" s="48">
        <v>12.4725</v>
      </c>
      <c r="E83" s="48">
        <v>13.1174</v>
      </c>
      <c r="F83" s="48">
        <v>17.087900000000001</v>
      </c>
      <c r="G83" s="48">
        <v>14.3653</v>
      </c>
      <c r="H83" s="48">
        <v>5.6947999999999999</v>
      </c>
      <c r="I83" s="48">
        <v>15.2959</v>
      </c>
      <c r="J83" s="48">
        <v>18.160799999999998</v>
      </c>
      <c r="K83" s="48">
        <v>19.784300000000002</v>
      </c>
      <c r="L83" s="48">
        <v>5.0045000000000002</v>
      </c>
      <c r="M83" s="48">
        <v>1.3341000000000001</v>
      </c>
      <c r="N83" s="48">
        <v>4.9936999999999996</v>
      </c>
      <c r="O83" s="48">
        <v>7.1247999999999996</v>
      </c>
      <c r="P83" s="48">
        <v>6.7746000000000004</v>
      </c>
    </row>
    <row r="84" spans="1:16" hidden="1" outlineLevel="1" collapsed="1">
      <c r="A84" s="8">
        <v>42767</v>
      </c>
      <c r="B84" s="48">
        <v>10.2767</v>
      </c>
      <c r="C84" s="48">
        <v>3.0203000000000002</v>
      </c>
      <c r="D84" s="48">
        <v>11.4884</v>
      </c>
      <c r="E84" s="48">
        <v>13.3665</v>
      </c>
      <c r="F84" s="48">
        <v>2.8826999999999998</v>
      </c>
      <c r="G84" s="48">
        <v>13.6221</v>
      </c>
      <c r="H84" s="48">
        <v>4.4474</v>
      </c>
      <c r="I84" s="48">
        <v>14.817399999999999</v>
      </c>
      <c r="J84" s="48">
        <v>17.513999999999999</v>
      </c>
      <c r="K84" s="48">
        <v>12.477399999999999</v>
      </c>
      <c r="L84" s="48">
        <v>4.0473999999999997</v>
      </c>
      <c r="M84" s="48">
        <v>1.0363</v>
      </c>
      <c r="N84" s="48">
        <v>4.4352</v>
      </c>
      <c r="O84" s="48">
        <v>6.1814999999999998</v>
      </c>
      <c r="P84" s="48">
        <v>1.91</v>
      </c>
    </row>
    <row r="85" spans="1:16" hidden="1" outlineLevel="1" collapsed="1">
      <c r="A85" s="8">
        <v>42795</v>
      </c>
      <c r="B85" s="48">
        <v>10.0311</v>
      </c>
      <c r="C85" s="48">
        <v>3.17</v>
      </c>
      <c r="D85" s="48">
        <v>11.483000000000001</v>
      </c>
      <c r="E85" s="48">
        <v>13.694699999999999</v>
      </c>
      <c r="F85" s="48">
        <v>11.0113</v>
      </c>
      <c r="G85" s="48">
        <v>13.235799999999999</v>
      </c>
      <c r="H85" s="48">
        <v>4.8735999999999997</v>
      </c>
      <c r="I85" s="48">
        <v>14.5283</v>
      </c>
      <c r="J85" s="48">
        <v>17.132999999999999</v>
      </c>
      <c r="K85" s="48">
        <v>19.452200000000001</v>
      </c>
      <c r="L85" s="48">
        <v>3.5004</v>
      </c>
      <c r="M85" s="48">
        <v>1.0087999999999999</v>
      </c>
      <c r="N85" s="48">
        <v>4.2222</v>
      </c>
      <c r="O85" s="48">
        <v>5.6376999999999997</v>
      </c>
      <c r="P85" s="48">
        <v>7.8693999999999997</v>
      </c>
    </row>
    <row r="86" spans="1:16" hidden="1" outlineLevel="1" collapsed="1">
      <c r="A86" s="8">
        <v>42826</v>
      </c>
      <c r="B86" s="48">
        <v>9.3585999999999991</v>
      </c>
      <c r="C86" s="48">
        <v>4.4176000000000002</v>
      </c>
      <c r="D86" s="48">
        <v>10.2576</v>
      </c>
      <c r="E86" s="48">
        <v>12.8832</v>
      </c>
      <c r="F86" s="48">
        <v>11.3758</v>
      </c>
      <c r="G86" s="48">
        <v>12.303699999999999</v>
      </c>
      <c r="H86" s="48">
        <v>6.2140000000000004</v>
      </c>
      <c r="I86" s="48">
        <v>13.3927</v>
      </c>
      <c r="J86" s="48">
        <v>16.599299999999999</v>
      </c>
      <c r="K86" s="48">
        <v>15.9802</v>
      </c>
      <c r="L86" s="48">
        <v>3.6446000000000001</v>
      </c>
      <c r="M86" s="48">
        <v>1.042</v>
      </c>
      <c r="N86" s="48">
        <v>4.0888</v>
      </c>
      <c r="O86" s="48">
        <v>5.6482000000000001</v>
      </c>
      <c r="P86" s="48">
        <v>7.0861000000000001</v>
      </c>
    </row>
    <row r="87" spans="1:16" hidden="1" outlineLevel="1" collapsed="1">
      <c r="A87" s="8">
        <v>42856</v>
      </c>
      <c r="B87" s="48">
        <v>8.6628000000000007</v>
      </c>
      <c r="C87" s="48">
        <v>4.5880000000000001</v>
      </c>
      <c r="D87" s="48">
        <v>10.0174</v>
      </c>
      <c r="E87" s="48">
        <v>11.261200000000001</v>
      </c>
      <c r="F87" s="48">
        <v>10.010300000000001</v>
      </c>
      <c r="G87" s="48">
        <v>11.641299999999999</v>
      </c>
      <c r="H87" s="48">
        <v>6.3215000000000003</v>
      </c>
      <c r="I87" s="48">
        <v>13.305899999999999</v>
      </c>
      <c r="J87" s="48">
        <v>16.0014</v>
      </c>
      <c r="K87" s="48">
        <v>17.0839</v>
      </c>
      <c r="L87" s="48">
        <v>3.1061999999999999</v>
      </c>
      <c r="M87" s="48">
        <v>1.0495000000000001</v>
      </c>
      <c r="N87" s="48">
        <v>3.5960000000000001</v>
      </c>
      <c r="O87" s="48">
        <v>4.5805999999999996</v>
      </c>
      <c r="P87" s="48">
        <v>8.5922000000000001</v>
      </c>
    </row>
    <row r="88" spans="1:16" hidden="1" outlineLevel="1" collapsed="1">
      <c r="A88" s="8">
        <v>42887</v>
      </c>
      <c r="B88" s="48">
        <v>8.9426000000000005</v>
      </c>
      <c r="C88" s="48">
        <v>4.0843999999999996</v>
      </c>
      <c r="D88" s="48">
        <v>10.3415</v>
      </c>
      <c r="E88" s="48">
        <v>12.6736</v>
      </c>
      <c r="F88" s="48">
        <v>11.4154</v>
      </c>
      <c r="G88" s="48">
        <v>11.7118</v>
      </c>
      <c r="H88" s="48">
        <v>5.5076999999999998</v>
      </c>
      <c r="I88" s="48">
        <v>13.7942</v>
      </c>
      <c r="J88" s="48">
        <v>15.9823</v>
      </c>
      <c r="K88" s="48">
        <v>11.5703</v>
      </c>
      <c r="L88" s="48">
        <v>3.2423000000000002</v>
      </c>
      <c r="M88" s="48">
        <v>0.93059999999999998</v>
      </c>
      <c r="N88" s="48">
        <v>3.7063000000000001</v>
      </c>
      <c r="O88" s="48">
        <v>5.3964999999999996</v>
      </c>
      <c r="P88" s="48">
        <v>8</v>
      </c>
    </row>
    <row r="89" spans="1:16" hidden="1" outlineLevel="1" collapsed="1">
      <c r="A89" s="8">
        <v>42917</v>
      </c>
      <c r="B89" s="48">
        <v>8.6188000000000002</v>
      </c>
      <c r="C89" s="48">
        <v>3.4211</v>
      </c>
      <c r="D89" s="48">
        <v>10.2857</v>
      </c>
      <c r="E89" s="48">
        <v>10.595800000000001</v>
      </c>
      <c r="F89" s="48">
        <v>12.957599999999999</v>
      </c>
      <c r="G89" s="48">
        <v>11.888400000000001</v>
      </c>
      <c r="H89" s="48">
        <v>5.0709</v>
      </c>
      <c r="I89" s="48">
        <v>13.6556</v>
      </c>
      <c r="J89" s="48">
        <v>15.548400000000001</v>
      </c>
      <c r="K89" s="48">
        <v>13.566599999999999</v>
      </c>
      <c r="L89" s="48">
        <v>2.9613</v>
      </c>
      <c r="M89" s="48">
        <v>0.8508</v>
      </c>
      <c r="N89" s="48">
        <v>3.3607</v>
      </c>
      <c r="O89" s="48">
        <v>4.5414000000000003</v>
      </c>
      <c r="P89" s="48">
        <v>8.1796000000000006</v>
      </c>
    </row>
    <row r="90" spans="1:16" hidden="1" outlineLevel="1" collapsed="1">
      <c r="A90" s="8">
        <v>42948</v>
      </c>
      <c r="B90" s="48">
        <v>7.593</v>
      </c>
      <c r="C90" s="48">
        <v>2.1886999999999999</v>
      </c>
      <c r="D90" s="48">
        <v>9.4707000000000008</v>
      </c>
      <c r="E90" s="48">
        <v>9.8773</v>
      </c>
      <c r="F90" s="48">
        <v>11.536099999999999</v>
      </c>
      <c r="G90" s="48">
        <v>10.3849</v>
      </c>
      <c r="H90" s="48">
        <v>2.9683000000000002</v>
      </c>
      <c r="I90" s="48">
        <v>12.6632</v>
      </c>
      <c r="J90" s="48">
        <v>14.8375</v>
      </c>
      <c r="K90" s="48">
        <v>11.870799999999999</v>
      </c>
      <c r="L90" s="48">
        <v>2.8835999999999999</v>
      </c>
      <c r="M90" s="48">
        <v>0.91369999999999996</v>
      </c>
      <c r="N90" s="48">
        <v>3.4251</v>
      </c>
      <c r="O90" s="48">
        <v>4.1860999999999997</v>
      </c>
      <c r="P90" s="48">
        <v>6</v>
      </c>
    </row>
    <row r="91" spans="1:16" hidden="1" outlineLevel="1" collapsed="1">
      <c r="A91" s="8">
        <v>42979</v>
      </c>
      <c r="B91" s="48">
        <v>7.0967000000000002</v>
      </c>
      <c r="C91" s="48">
        <v>2.8778000000000001</v>
      </c>
      <c r="D91" s="48">
        <v>8.7865000000000002</v>
      </c>
      <c r="E91" s="48">
        <v>8.8051999999999992</v>
      </c>
      <c r="F91" s="48">
        <v>14.5604</v>
      </c>
      <c r="G91" s="48">
        <v>9.9819999999999993</v>
      </c>
      <c r="H91" s="48">
        <v>4.0221</v>
      </c>
      <c r="I91" s="48">
        <v>12.169600000000001</v>
      </c>
      <c r="J91" s="48">
        <v>13.9567</v>
      </c>
      <c r="K91" s="48">
        <v>14.5604</v>
      </c>
      <c r="L91" s="48">
        <v>2.6585000000000001</v>
      </c>
      <c r="M91" s="48">
        <v>0.88160000000000005</v>
      </c>
      <c r="N91" s="48">
        <v>3.2422</v>
      </c>
      <c r="O91" s="48">
        <v>3.4363999999999999</v>
      </c>
      <c r="P91" s="48" t="s">
        <v>270</v>
      </c>
    </row>
    <row r="92" spans="1:16" hidden="1" outlineLevel="1" collapsed="1">
      <c r="A92" s="8">
        <v>43009</v>
      </c>
      <c r="B92" s="48">
        <v>7.1875999999999998</v>
      </c>
      <c r="C92" s="48">
        <v>2.7086000000000001</v>
      </c>
      <c r="D92" s="48">
        <v>8.7339000000000002</v>
      </c>
      <c r="E92" s="48">
        <v>8.8789999999999996</v>
      </c>
      <c r="F92" s="48">
        <v>7.2468000000000004</v>
      </c>
      <c r="G92" s="48">
        <v>10.3062</v>
      </c>
      <c r="H92" s="48">
        <v>4.0720000000000001</v>
      </c>
      <c r="I92" s="48">
        <v>12.048500000000001</v>
      </c>
      <c r="J92" s="48">
        <v>13.789899999999999</v>
      </c>
      <c r="K92" s="48">
        <v>12.764799999999999</v>
      </c>
      <c r="L92" s="48">
        <v>2.7498</v>
      </c>
      <c r="M92" s="48">
        <v>0.94899999999999995</v>
      </c>
      <c r="N92" s="48">
        <v>3.1254</v>
      </c>
      <c r="O92" s="48">
        <v>4.0648999999999997</v>
      </c>
      <c r="P92" s="48">
        <v>6.9996</v>
      </c>
    </row>
    <row r="93" spans="1:16" hidden="1" outlineLevel="1" collapsed="1">
      <c r="A93" s="8">
        <v>43040</v>
      </c>
      <c r="B93" s="48">
        <v>7.4606000000000003</v>
      </c>
      <c r="C93" s="48">
        <v>3.6326000000000001</v>
      </c>
      <c r="D93" s="48">
        <v>8.9640000000000004</v>
      </c>
      <c r="E93" s="48">
        <v>8.7622</v>
      </c>
      <c r="F93" s="48">
        <v>9.9232999999999993</v>
      </c>
      <c r="G93" s="48">
        <v>10.6312</v>
      </c>
      <c r="H93" s="48">
        <v>5.2389000000000001</v>
      </c>
      <c r="I93" s="48">
        <v>12.682</v>
      </c>
      <c r="J93" s="48">
        <v>13.379099999999999</v>
      </c>
      <c r="K93" s="48">
        <v>14.9145</v>
      </c>
      <c r="L93" s="48">
        <v>2.5790000000000002</v>
      </c>
      <c r="M93" s="48">
        <v>0.95450000000000002</v>
      </c>
      <c r="N93" s="48">
        <v>2.8755000000000002</v>
      </c>
      <c r="O93" s="48">
        <v>4.125</v>
      </c>
      <c r="P93" s="48">
        <v>7.96</v>
      </c>
    </row>
    <row r="94" spans="1:16" hidden="1" outlineLevel="1" collapsed="1">
      <c r="A94" s="8">
        <v>43070</v>
      </c>
      <c r="B94" s="48">
        <v>6.9093999999999998</v>
      </c>
      <c r="C94" s="48">
        <v>2.8611</v>
      </c>
      <c r="D94" s="48">
        <v>8.0962999999999994</v>
      </c>
      <c r="E94" s="48">
        <v>9.8026999999999997</v>
      </c>
      <c r="F94" s="48">
        <v>11.878500000000001</v>
      </c>
      <c r="G94" s="48">
        <v>10.876099999999999</v>
      </c>
      <c r="H94" s="48">
        <v>4.6153000000000004</v>
      </c>
      <c r="I94" s="48">
        <v>12.5762</v>
      </c>
      <c r="J94" s="48">
        <v>16.349499999999999</v>
      </c>
      <c r="K94" s="48">
        <v>14.0192</v>
      </c>
      <c r="L94" s="48">
        <v>2.1638000000000002</v>
      </c>
      <c r="M94" s="48">
        <v>0.87649999999999995</v>
      </c>
      <c r="N94" s="48">
        <v>2.4371</v>
      </c>
      <c r="O94" s="48">
        <v>3.9007999999999998</v>
      </c>
      <c r="P94" s="48">
        <v>5.5294999999999996</v>
      </c>
    </row>
    <row r="95" spans="1:16" hidden="1" outlineLevel="1" collapsed="1">
      <c r="A95" s="8">
        <v>43101</v>
      </c>
      <c r="B95" s="48">
        <v>7.0408999999999997</v>
      </c>
      <c r="C95" s="48">
        <v>2.3557000000000001</v>
      </c>
      <c r="D95" s="48">
        <v>8.2384000000000004</v>
      </c>
      <c r="E95" s="48">
        <v>8.6929999999999996</v>
      </c>
      <c r="F95" s="48">
        <v>12.8741</v>
      </c>
      <c r="G95" s="48">
        <v>11.0085</v>
      </c>
      <c r="H95" s="48">
        <v>3.5907</v>
      </c>
      <c r="I95" s="48">
        <v>12.7844</v>
      </c>
      <c r="J95" s="48">
        <v>14.795400000000001</v>
      </c>
      <c r="K95" s="48">
        <v>14.6249</v>
      </c>
      <c r="L95" s="48">
        <v>2.2997000000000001</v>
      </c>
      <c r="M95" s="48">
        <v>0.94750000000000001</v>
      </c>
      <c r="N95" s="48">
        <v>2.4196</v>
      </c>
      <c r="O95" s="48">
        <v>4.5487000000000002</v>
      </c>
      <c r="P95" s="48">
        <v>7.5</v>
      </c>
    </row>
    <row r="96" spans="1:16" hidden="1" outlineLevel="1" collapsed="1">
      <c r="A96" s="8">
        <v>43132</v>
      </c>
      <c r="B96" s="48">
        <v>8.0707000000000004</v>
      </c>
      <c r="C96" s="48">
        <v>2.7118000000000002</v>
      </c>
      <c r="D96" s="48">
        <v>9.8870000000000005</v>
      </c>
      <c r="E96" s="48">
        <v>10.197800000000001</v>
      </c>
      <c r="F96" s="48">
        <v>4.9630000000000001</v>
      </c>
      <c r="G96" s="48">
        <v>11.0733</v>
      </c>
      <c r="H96" s="48">
        <v>4.0171999999999999</v>
      </c>
      <c r="I96" s="48">
        <v>12.9261</v>
      </c>
      <c r="J96" s="48">
        <v>15.219900000000001</v>
      </c>
      <c r="K96" s="48">
        <v>16.210799999999999</v>
      </c>
      <c r="L96" s="48">
        <v>2.1737000000000002</v>
      </c>
      <c r="M96" s="48">
        <v>0.97060000000000002</v>
      </c>
      <c r="N96" s="48">
        <v>2.6553</v>
      </c>
      <c r="O96" s="48">
        <v>3.5949</v>
      </c>
      <c r="P96" s="48">
        <v>1.1327</v>
      </c>
    </row>
    <row r="97" spans="1:16" hidden="1" outlineLevel="1" collapsed="1">
      <c r="A97" s="8">
        <v>43160</v>
      </c>
      <c r="B97" s="48">
        <v>7.65</v>
      </c>
      <c r="C97" s="48">
        <v>3.2338</v>
      </c>
      <c r="D97" s="48">
        <v>9.6827000000000005</v>
      </c>
      <c r="E97" s="48">
        <v>10.6297</v>
      </c>
      <c r="F97" s="48">
        <v>10.643800000000001</v>
      </c>
      <c r="G97" s="48">
        <v>10.1967</v>
      </c>
      <c r="H97" s="48">
        <v>4.5349000000000004</v>
      </c>
      <c r="I97" s="48">
        <v>12.5062</v>
      </c>
      <c r="J97" s="48">
        <v>14.7364</v>
      </c>
      <c r="K97" s="48">
        <v>10.643800000000001</v>
      </c>
      <c r="L97" s="48">
        <v>2.2437</v>
      </c>
      <c r="M97" s="48">
        <v>0.96899999999999997</v>
      </c>
      <c r="N97" s="48">
        <v>2.9565000000000001</v>
      </c>
      <c r="O97" s="48">
        <v>3.28</v>
      </c>
      <c r="P97" s="48">
        <v>0</v>
      </c>
    </row>
    <row r="98" spans="1:16" hidden="1" outlineLevel="1" collapsed="1">
      <c r="A98" s="8">
        <v>43191</v>
      </c>
      <c r="B98" s="48">
        <v>7.3555999999999999</v>
      </c>
      <c r="C98" s="48">
        <v>3.4441999999999999</v>
      </c>
      <c r="D98" s="48">
        <v>8.8082999999999991</v>
      </c>
      <c r="E98" s="48">
        <v>8.4247999999999994</v>
      </c>
      <c r="F98" s="48">
        <v>17.4162</v>
      </c>
      <c r="G98" s="48">
        <v>10.431100000000001</v>
      </c>
      <c r="H98" s="48">
        <v>4.9988999999999999</v>
      </c>
      <c r="I98" s="48">
        <v>12.3253</v>
      </c>
      <c r="J98" s="48">
        <v>14.795400000000001</v>
      </c>
      <c r="K98" s="48">
        <v>17.4162</v>
      </c>
      <c r="L98" s="48">
        <v>2.2302</v>
      </c>
      <c r="M98" s="48">
        <v>0.94410000000000005</v>
      </c>
      <c r="N98" s="48">
        <v>2.6555</v>
      </c>
      <c r="O98" s="48">
        <v>3.6840999999999999</v>
      </c>
      <c r="P98" s="48" t="s">
        <v>270</v>
      </c>
    </row>
    <row r="99" spans="1:16" hidden="1" outlineLevel="1" collapsed="1">
      <c r="A99" s="8">
        <v>43221</v>
      </c>
      <c r="B99" s="48">
        <v>7.3758999999999997</v>
      </c>
      <c r="C99" s="48">
        <v>2.6427</v>
      </c>
      <c r="D99" s="48">
        <v>9.1472999999999995</v>
      </c>
      <c r="E99" s="48">
        <v>11.6752</v>
      </c>
      <c r="F99" s="48">
        <v>14.3773</v>
      </c>
      <c r="G99" s="48">
        <v>10.1395</v>
      </c>
      <c r="H99" s="48">
        <v>3.5421</v>
      </c>
      <c r="I99" s="48">
        <v>12.5443</v>
      </c>
      <c r="J99" s="48">
        <v>14.8811</v>
      </c>
      <c r="K99" s="48">
        <v>17.402200000000001</v>
      </c>
      <c r="L99" s="48">
        <v>1.7614000000000001</v>
      </c>
      <c r="M99" s="48">
        <v>0.96960000000000002</v>
      </c>
      <c r="N99" s="48">
        <v>2.0255999999999998</v>
      </c>
      <c r="O99" s="48">
        <v>4.1928000000000001</v>
      </c>
      <c r="P99" s="48">
        <v>4.5502000000000002</v>
      </c>
    </row>
    <row r="100" spans="1:16" hidden="1" outlineLevel="1" collapsed="1">
      <c r="A100" s="8">
        <v>43252</v>
      </c>
      <c r="B100" s="48">
        <v>7.2154999999999996</v>
      </c>
      <c r="C100" s="48">
        <v>2.2227000000000001</v>
      </c>
      <c r="D100" s="48">
        <v>9.3720999999999997</v>
      </c>
      <c r="E100" s="48">
        <v>9.8626000000000005</v>
      </c>
      <c r="F100" s="48">
        <v>17.484000000000002</v>
      </c>
      <c r="G100" s="48">
        <v>9.6815999999999995</v>
      </c>
      <c r="H100" s="48">
        <v>2.9081000000000001</v>
      </c>
      <c r="I100" s="48">
        <v>12.4709</v>
      </c>
      <c r="J100" s="48">
        <v>14.2822</v>
      </c>
      <c r="K100" s="48">
        <v>17.697900000000001</v>
      </c>
      <c r="L100" s="48">
        <v>2.2387999999999999</v>
      </c>
      <c r="M100" s="48">
        <v>0.94379999999999997</v>
      </c>
      <c r="N100" s="48">
        <v>2.7923</v>
      </c>
      <c r="O100" s="48">
        <v>4.0529999999999999</v>
      </c>
      <c r="P100" s="48">
        <v>6.6017000000000001</v>
      </c>
    </row>
    <row r="101" spans="1:16" hidden="1" outlineLevel="1" collapsed="1">
      <c r="A101" s="8">
        <v>43282</v>
      </c>
      <c r="B101" s="48">
        <v>7.4161999999999999</v>
      </c>
      <c r="C101" s="48">
        <v>2.2334999999999998</v>
      </c>
      <c r="D101" s="48">
        <v>9.3051999999999992</v>
      </c>
      <c r="E101" s="48">
        <v>9.8180999999999994</v>
      </c>
      <c r="F101" s="48">
        <v>13.452400000000001</v>
      </c>
      <c r="G101" s="48">
        <v>9.9984000000000002</v>
      </c>
      <c r="H101" s="48">
        <v>2.9173</v>
      </c>
      <c r="I101" s="48">
        <v>12.4008</v>
      </c>
      <c r="J101" s="48">
        <v>14.6256</v>
      </c>
      <c r="K101" s="48">
        <v>18.307200000000002</v>
      </c>
      <c r="L101" s="48">
        <v>2.1362000000000001</v>
      </c>
      <c r="M101" s="48">
        <v>0.9526</v>
      </c>
      <c r="N101" s="48">
        <v>2.5276999999999998</v>
      </c>
      <c r="O101" s="48">
        <v>3.4197000000000002</v>
      </c>
      <c r="P101" s="48">
        <v>6.2910000000000004</v>
      </c>
    </row>
    <row r="102" spans="1:16" hidden="1" outlineLevel="1" collapsed="1">
      <c r="A102" s="8">
        <v>43313</v>
      </c>
      <c r="B102" s="48">
        <v>7.5246000000000004</v>
      </c>
      <c r="C102" s="48">
        <v>2.6711999999999998</v>
      </c>
      <c r="D102" s="48">
        <v>9.4229000000000003</v>
      </c>
      <c r="E102" s="48">
        <v>9.0142000000000007</v>
      </c>
      <c r="F102" s="48">
        <v>10.089399999999999</v>
      </c>
      <c r="G102" s="48">
        <v>10.1191</v>
      </c>
      <c r="H102" s="48">
        <v>3.4386000000000001</v>
      </c>
      <c r="I102" s="48">
        <v>12.755800000000001</v>
      </c>
      <c r="J102" s="48">
        <v>14.6859</v>
      </c>
      <c r="K102" s="48">
        <v>12.764699999999999</v>
      </c>
      <c r="L102" s="48">
        <v>2.2570000000000001</v>
      </c>
      <c r="M102" s="48">
        <v>0.95720000000000005</v>
      </c>
      <c r="N102" s="48">
        <v>2.6631999999999998</v>
      </c>
      <c r="O102" s="48">
        <v>3.4205999999999999</v>
      </c>
      <c r="P102" s="48">
        <v>7.9444999999999997</v>
      </c>
    </row>
    <row r="103" spans="1:16" hidden="1" outlineLevel="1" collapsed="1">
      <c r="A103" s="8">
        <v>43344</v>
      </c>
      <c r="B103" s="48">
        <v>7.4043999999999999</v>
      </c>
      <c r="C103" s="48">
        <v>2.5749</v>
      </c>
      <c r="D103" s="48">
        <v>9.6273999999999997</v>
      </c>
      <c r="E103" s="48">
        <v>8.6438000000000006</v>
      </c>
      <c r="F103" s="48">
        <v>5.8326000000000002</v>
      </c>
      <c r="G103" s="48">
        <v>9.7783999999999995</v>
      </c>
      <c r="H103" s="48">
        <v>3.3216999999999999</v>
      </c>
      <c r="I103" s="48">
        <v>12.4924</v>
      </c>
      <c r="J103" s="48">
        <v>15.4557</v>
      </c>
      <c r="K103" s="48">
        <v>15.536099999999999</v>
      </c>
      <c r="L103" s="48">
        <v>2.0657000000000001</v>
      </c>
      <c r="M103" s="48">
        <v>0.95799999999999996</v>
      </c>
      <c r="N103" s="48">
        <v>2.6206</v>
      </c>
      <c r="O103" s="48">
        <v>2.2168999999999999</v>
      </c>
      <c r="P103" s="48">
        <v>3.6421999999999999</v>
      </c>
    </row>
    <row r="104" spans="1:16" hidden="1" outlineLevel="1" collapsed="1">
      <c r="A104" s="8">
        <v>43374</v>
      </c>
      <c r="B104" s="48">
        <v>7.3010000000000002</v>
      </c>
      <c r="C104" s="48">
        <v>2.7078000000000002</v>
      </c>
      <c r="D104" s="48">
        <v>9.4133999999999993</v>
      </c>
      <c r="E104" s="48">
        <v>8.6161999999999992</v>
      </c>
      <c r="F104" s="48">
        <v>6.2930000000000001</v>
      </c>
      <c r="G104" s="48">
        <v>10.5373</v>
      </c>
      <c r="H104" s="48">
        <v>4.1090999999999998</v>
      </c>
      <c r="I104" s="48">
        <v>13.003500000000001</v>
      </c>
      <c r="J104" s="48">
        <v>15.959099999999999</v>
      </c>
      <c r="K104" s="48">
        <v>16.089500000000001</v>
      </c>
      <c r="L104" s="48">
        <v>2.3445</v>
      </c>
      <c r="M104" s="48">
        <v>0.90200000000000002</v>
      </c>
      <c r="N104" s="48">
        <v>2.8717999999999999</v>
      </c>
      <c r="O104" s="48">
        <v>4.5610999999999997</v>
      </c>
      <c r="P104" s="48">
        <v>5.7961</v>
      </c>
    </row>
    <row r="105" spans="1:16" hidden="1" outlineLevel="1" collapsed="1">
      <c r="A105" s="8">
        <v>43405</v>
      </c>
      <c r="B105" s="48">
        <v>7.8983999999999996</v>
      </c>
      <c r="C105" s="48">
        <v>2.5743999999999998</v>
      </c>
      <c r="D105" s="48">
        <v>10.1709</v>
      </c>
      <c r="E105" s="48">
        <v>9.1036999999999999</v>
      </c>
      <c r="F105" s="48">
        <v>7.9458000000000002</v>
      </c>
      <c r="G105" s="48">
        <v>10.6266</v>
      </c>
      <c r="H105" s="48">
        <v>3.4060000000000001</v>
      </c>
      <c r="I105" s="48">
        <v>13.456</v>
      </c>
      <c r="J105" s="48">
        <v>16.126000000000001</v>
      </c>
      <c r="K105" s="48">
        <v>17.906099999999999</v>
      </c>
      <c r="L105" s="48">
        <v>2.2812000000000001</v>
      </c>
      <c r="M105" s="48">
        <v>0.95250000000000001</v>
      </c>
      <c r="N105" s="48">
        <v>2.7490999999999999</v>
      </c>
      <c r="O105" s="48">
        <v>3.8368000000000002</v>
      </c>
      <c r="P105" s="48">
        <v>5.4607999999999999</v>
      </c>
    </row>
    <row r="106" spans="1:16" hidden="1" outlineLevel="1" collapsed="1">
      <c r="A106" s="8">
        <v>43435</v>
      </c>
      <c r="B106" s="48">
        <v>7.9208999999999996</v>
      </c>
      <c r="C106" s="48">
        <v>2.1781000000000001</v>
      </c>
      <c r="D106" s="48">
        <v>10.0562</v>
      </c>
      <c r="E106" s="48">
        <v>10.8058</v>
      </c>
      <c r="F106" s="48">
        <v>8.9095999999999993</v>
      </c>
      <c r="G106" s="48">
        <v>10.898</v>
      </c>
      <c r="H106" s="48">
        <v>3.0537999999999998</v>
      </c>
      <c r="I106" s="48">
        <v>13.3857</v>
      </c>
      <c r="J106" s="48">
        <v>16.484500000000001</v>
      </c>
      <c r="K106" s="48">
        <v>15.9236</v>
      </c>
      <c r="L106" s="48">
        <v>2.3456999999999999</v>
      </c>
      <c r="M106" s="48">
        <v>0.87790000000000001</v>
      </c>
      <c r="N106" s="48">
        <v>2.8007</v>
      </c>
      <c r="O106" s="48">
        <v>4.9016999999999999</v>
      </c>
      <c r="P106" s="48">
        <v>6.8182</v>
      </c>
    </row>
    <row r="107" spans="1:16" hidden="1" outlineLevel="1" collapsed="1">
      <c r="A107" s="8">
        <v>43466</v>
      </c>
      <c r="B107" s="48">
        <v>7.258</v>
      </c>
      <c r="C107" s="48">
        <v>1.9923999999999999</v>
      </c>
      <c r="D107" s="48">
        <v>9.3324999999999996</v>
      </c>
      <c r="E107" s="48">
        <v>9.6521000000000008</v>
      </c>
      <c r="F107" s="48">
        <v>13.9255</v>
      </c>
      <c r="G107" s="48">
        <v>10.658799999999999</v>
      </c>
      <c r="H107" s="48">
        <v>2.7749999999999999</v>
      </c>
      <c r="I107" s="48">
        <v>13.5337</v>
      </c>
      <c r="J107" s="48">
        <v>16.760899999999999</v>
      </c>
      <c r="K107" s="48">
        <v>17.951899999999998</v>
      </c>
      <c r="L107" s="48">
        <v>2.4996999999999998</v>
      </c>
      <c r="M107" s="48">
        <v>0.94899999999999995</v>
      </c>
      <c r="N107" s="48">
        <v>2.8965999999999998</v>
      </c>
      <c r="O107" s="48">
        <v>4.8985000000000003</v>
      </c>
      <c r="P107" s="48">
        <v>5.9550999999999998</v>
      </c>
    </row>
    <row r="108" spans="1:16" hidden="1" outlineLevel="1" collapsed="1">
      <c r="A108" s="8">
        <v>43497</v>
      </c>
      <c r="B108" s="48">
        <v>7.8061999999999996</v>
      </c>
      <c r="C108" s="48">
        <v>1.9417</v>
      </c>
      <c r="D108" s="48">
        <v>9.6630000000000003</v>
      </c>
      <c r="E108" s="48">
        <v>11.7194</v>
      </c>
      <c r="F108" s="48">
        <v>11.3443</v>
      </c>
      <c r="G108" s="48">
        <v>10.721399999999999</v>
      </c>
      <c r="H108" s="48">
        <v>2.4481999999999999</v>
      </c>
      <c r="I108" s="48">
        <v>13.3995</v>
      </c>
      <c r="J108" s="48">
        <v>16.5807</v>
      </c>
      <c r="K108" s="48">
        <v>17.261199999999999</v>
      </c>
      <c r="L108" s="48">
        <v>2.2808999999999999</v>
      </c>
      <c r="M108" s="48">
        <v>0.93620000000000003</v>
      </c>
      <c r="N108" s="48">
        <v>2.5651000000000002</v>
      </c>
      <c r="O108" s="48">
        <v>4.5495999999999999</v>
      </c>
      <c r="P108" s="48">
        <v>6.0004999999999997</v>
      </c>
    </row>
    <row r="109" spans="1:16" hidden="1" outlineLevel="1" collapsed="1">
      <c r="A109" s="8">
        <v>43525</v>
      </c>
      <c r="B109" s="48">
        <v>7.6733000000000002</v>
      </c>
      <c r="C109" s="48">
        <v>2.8774000000000002</v>
      </c>
      <c r="D109" s="48">
        <v>9.8800000000000008</v>
      </c>
      <c r="E109" s="48">
        <v>9.3864999999999998</v>
      </c>
      <c r="F109" s="48">
        <v>12.903499999999999</v>
      </c>
      <c r="G109" s="48">
        <v>10.2059</v>
      </c>
      <c r="H109" s="48">
        <v>3.5806</v>
      </c>
      <c r="I109" s="48">
        <v>13.5146</v>
      </c>
      <c r="J109" s="48">
        <v>15.084099999999999</v>
      </c>
      <c r="K109" s="48">
        <v>17.409700000000001</v>
      </c>
      <c r="L109" s="48">
        <v>2.1783000000000001</v>
      </c>
      <c r="M109" s="48">
        <v>0.91479999999999995</v>
      </c>
      <c r="N109" s="48">
        <v>2.5478999999999998</v>
      </c>
      <c r="O109" s="48">
        <v>3.7279</v>
      </c>
      <c r="P109" s="48">
        <v>3.6545000000000001</v>
      </c>
    </row>
    <row r="110" spans="1:16" hidden="1" outlineLevel="1" collapsed="1">
      <c r="A110" s="8">
        <v>43556</v>
      </c>
      <c r="B110" s="48">
        <v>7.3186999999999998</v>
      </c>
      <c r="C110" s="48">
        <v>3.4369999999999998</v>
      </c>
      <c r="D110" s="48">
        <v>9.0176999999999996</v>
      </c>
      <c r="E110" s="48">
        <v>6.7321</v>
      </c>
      <c r="F110" s="48">
        <v>7.8327</v>
      </c>
      <c r="G110" s="48">
        <v>10.523899999999999</v>
      </c>
      <c r="H110" s="48">
        <v>4.5818000000000003</v>
      </c>
      <c r="I110" s="48">
        <v>13.1313</v>
      </c>
      <c r="J110" s="48">
        <v>15.4376</v>
      </c>
      <c r="K110" s="48">
        <v>16.0976</v>
      </c>
      <c r="L110" s="48">
        <v>2.0876999999999999</v>
      </c>
      <c r="M110" s="48">
        <v>0.86329999999999996</v>
      </c>
      <c r="N110" s="48">
        <v>2.5758999999999999</v>
      </c>
      <c r="O110" s="48">
        <v>1.413</v>
      </c>
      <c r="P110" s="48">
        <v>6.25</v>
      </c>
    </row>
    <row r="111" spans="1:16" hidden="1" outlineLevel="1" collapsed="1">
      <c r="A111" s="8">
        <v>43586</v>
      </c>
      <c r="B111" s="48">
        <v>7.4710000000000001</v>
      </c>
      <c r="C111" s="48">
        <v>2.4072</v>
      </c>
      <c r="D111" s="48">
        <v>9.6427999999999994</v>
      </c>
      <c r="E111" s="48">
        <v>9.8902999999999999</v>
      </c>
      <c r="F111" s="48">
        <v>13.2363</v>
      </c>
      <c r="G111" s="48">
        <v>10.492800000000001</v>
      </c>
      <c r="H111" s="48">
        <v>3.3151000000000002</v>
      </c>
      <c r="I111" s="48">
        <v>13.5403</v>
      </c>
      <c r="J111" s="48">
        <v>14.617800000000001</v>
      </c>
      <c r="K111" s="48">
        <v>13.4869</v>
      </c>
      <c r="L111" s="48">
        <v>2.2806999999999999</v>
      </c>
      <c r="M111" s="48">
        <v>0.85360000000000003</v>
      </c>
      <c r="N111" s="48">
        <v>2.8267000000000002</v>
      </c>
      <c r="O111" s="48">
        <v>4.1593999999999998</v>
      </c>
      <c r="P111" s="48">
        <v>1</v>
      </c>
    </row>
    <row r="112" spans="1:16" hidden="1" outlineLevel="1" collapsed="1">
      <c r="A112" s="8">
        <v>43617</v>
      </c>
      <c r="B112" s="48">
        <v>7.9676999999999998</v>
      </c>
      <c r="C112" s="48">
        <v>1.8128</v>
      </c>
      <c r="D112" s="48">
        <v>10.9625</v>
      </c>
      <c r="E112" s="48">
        <v>9.3155000000000001</v>
      </c>
      <c r="F112" s="48">
        <v>4.0570000000000004</v>
      </c>
      <c r="G112" s="48">
        <v>11.7842</v>
      </c>
      <c r="H112" s="48">
        <v>2.9914000000000001</v>
      </c>
      <c r="I112" s="48">
        <v>14.404999999999999</v>
      </c>
      <c r="J112" s="48">
        <v>14.898300000000001</v>
      </c>
      <c r="K112" s="48">
        <v>12.911899999999999</v>
      </c>
      <c r="L112" s="48">
        <v>2.1345999999999998</v>
      </c>
      <c r="M112" s="48">
        <v>0.77869999999999995</v>
      </c>
      <c r="N112" s="48">
        <v>2.8824999999999998</v>
      </c>
      <c r="O112" s="48">
        <v>3.0764999999999998</v>
      </c>
      <c r="P112" s="48">
        <v>4.0247999999999999</v>
      </c>
    </row>
    <row r="113" spans="1:16" hidden="1" outlineLevel="1" collapsed="1">
      <c r="A113" s="8">
        <v>43647</v>
      </c>
      <c r="B113" s="48">
        <v>8.4353999999999996</v>
      </c>
      <c r="C113" s="48">
        <v>2.7881999999999998</v>
      </c>
      <c r="D113" s="48">
        <v>11.308999999999999</v>
      </c>
      <c r="E113" s="48">
        <v>9.5</v>
      </c>
      <c r="F113" s="48">
        <v>4.0323000000000002</v>
      </c>
      <c r="G113" s="48">
        <v>11.733000000000001</v>
      </c>
      <c r="H113" s="48">
        <v>4.0701999999999998</v>
      </c>
      <c r="I113" s="48">
        <v>14.821</v>
      </c>
      <c r="J113" s="48">
        <v>13.8431</v>
      </c>
      <c r="K113" s="48">
        <v>14.097</v>
      </c>
      <c r="L113" s="48">
        <v>2.3929</v>
      </c>
      <c r="M113" s="48">
        <v>0.75890000000000002</v>
      </c>
      <c r="N113" s="48">
        <v>2.9977999999999998</v>
      </c>
      <c r="O113" s="48">
        <v>3.871</v>
      </c>
      <c r="P113" s="48">
        <v>4.0269000000000004</v>
      </c>
    </row>
    <row r="114" spans="1:16" hidden="1" outlineLevel="1" collapsed="1">
      <c r="A114" s="8">
        <v>43678</v>
      </c>
      <c r="B114" s="48">
        <v>9.4568999999999992</v>
      </c>
      <c r="C114" s="48">
        <v>2.5857000000000001</v>
      </c>
      <c r="D114" s="48">
        <v>11.0372</v>
      </c>
      <c r="E114" s="48">
        <v>10.2463</v>
      </c>
      <c r="F114" s="48">
        <v>5.8902000000000001</v>
      </c>
      <c r="G114" s="48">
        <v>12.7111</v>
      </c>
      <c r="H114" s="48">
        <v>3.3915999999999999</v>
      </c>
      <c r="I114" s="48">
        <v>14.8432</v>
      </c>
      <c r="J114" s="48">
        <v>13.5816</v>
      </c>
      <c r="K114" s="48">
        <v>11.2744</v>
      </c>
      <c r="L114" s="48">
        <v>2.5632000000000001</v>
      </c>
      <c r="M114" s="48">
        <v>0.89870000000000005</v>
      </c>
      <c r="N114" s="48">
        <v>2.9135</v>
      </c>
      <c r="O114" s="48">
        <v>3.5301999999999998</v>
      </c>
      <c r="P114" s="48">
        <v>5.3978000000000002</v>
      </c>
    </row>
    <row r="115" spans="1:16" hidden="1" outlineLevel="1" collapsed="1">
      <c r="A115" s="8">
        <v>43709</v>
      </c>
      <c r="B115" s="48">
        <v>10.642799999999999</v>
      </c>
      <c r="C115" s="48">
        <v>5.7264999999999997</v>
      </c>
      <c r="D115" s="48">
        <v>11.4048</v>
      </c>
      <c r="E115" s="48">
        <v>9.2089999999999996</v>
      </c>
      <c r="F115" s="48">
        <v>7.5068000000000001</v>
      </c>
      <c r="G115" s="48">
        <v>14.296099999999999</v>
      </c>
      <c r="H115" s="48">
        <v>6.4652000000000003</v>
      </c>
      <c r="I115" s="48">
        <v>15.721</v>
      </c>
      <c r="J115" s="48">
        <v>13.6348</v>
      </c>
      <c r="K115" s="48">
        <v>11.2014</v>
      </c>
      <c r="L115" s="48">
        <v>2.5855999999999999</v>
      </c>
      <c r="M115" s="48">
        <v>0.47810000000000002</v>
      </c>
      <c r="N115" s="48">
        <v>2.5739000000000001</v>
      </c>
      <c r="O115" s="48">
        <v>3.8866999999999998</v>
      </c>
      <c r="P115" s="48">
        <v>5.0019</v>
      </c>
    </row>
    <row r="116" spans="1:16" hidden="1" outlineLevel="1" collapsed="1">
      <c r="A116" s="8">
        <v>43739</v>
      </c>
      <c r="B116" s="48">
        <v>10.3149</v>
      </c>
      <c r="C116" s="48">
        <v>6.0976999999999997</v>
      </c>
      <c r="D116" s="48">
        <v>10.9343</v>
      </c>
      <c r="E116" s="48">
        <v>8.5818999999999992</v>
      </c>
      <c r="F116" s="48">
        <v>5.5393999999999997</v>
      </c>
      <c r="G116" s="48">
        <v>14.3576</v>
      </c>
      <c r="H116" s="48">
        <v>7.1317000000000004</v>
      </c>
      <c r="I116" s="48">
        <v>15.493499999999999</v>
      </c>
      <c r="J116" s="48">
        <v>15.351100000000001</v>
      </c>
      <c r="K116" s="48">
        <v>13.480499999999999</v>
      </c>
      <c r="L116" s="48">
        <v>2.6410999999999998</v>
      </c>
      <c r="M116" s="48">
        <v>0.47639999999999999</v>
      </c>
      <c r="N116" s="48">
        <v>2.6497999999999999</v>
      </c>
      <c r="O116" s="48">
        <v>3.8231999999999999</v>
      </c>
      <c r="P116" s="48">
        <v>4.0991999999999997</v>
      </c>
    </row>
    <row r="117" spans="1:16" hidden="1" outlineLevel="1" collapsed="1">
      <c r="A117" s="8">
        <v>43770</v>
      </c>
      <c r="B117" s="48">
        <v>10.553900000000001</v>
      </c>
      <c r="C117" s="48">
        <v>6.6147</v>
      </c>
      <c r="D117" s="48">
        <v>11.3307</v>
      </c>
      <c r="E117" s="48">
        <v>6.9077999999999999</v>
      </c>
      <c r="F117" s="48">
        <v>11.309799999999999</v>
      </c>
      <c r="G117" s="48">
        <v>14.0055</v>
      </c>
      <c r="H117" s="48">
        <v>7.4951999999999996</v>
      </c>
      <c r="I117" s="48">
        <v>15.1274</v>
      </c>
      <c r="J117" s="48">
        <v>14.7691</v>
      </c>
      <c r="K117" s="48">
        <v>11.309799999999999</v>
      </c>
      <c r="L117" s="48">
        <v>2.5375999999999999</v>
      </c>
      <c r="M117" s="48">
        <v>0.49740000000000001</v>
      </c>
      <c r="N117" s="48">
        <v>2.5278999999999998</v>
      </c>
      <c r="O117" s="48">
        <v>3.4476</v>
      </c>
      <c r="P117" s="48" t="s">
        <v>270</v>
      </c>
    </row>
    <row r="118" spans="1:16" hidden="1" outlineLevel="1" collapsed="1">
      <c r="A118" s="8">
        <v>43800</v>
      </c>
      <c r="B118" s="48">
        <v>9.4227000000000007</v>
      </c>
      <c r="C118" s="48">
        <v>7.7140000000000004</v>
      </c>
      <c r="D118" s="48">
        <v>9.7507000000000001</v>
      </c>
      <c r="E118" s="48">
        <v>8.9757999999999996</v>
      </c>
      <c r="F118" s="48">
        <v>4.4348999999999998</v>
      </c>
      <c r="G118" s="48">
        <v>13.1226</v>
      </c>
      <c r="H118" s="48">
        <v>8.2531999999999996</v>
      </c>
      <c r="I118" s="48">
        <v>14.184200000000001</v>
      </c>
      <c r="J118" s="48">
        <v>15.7203</v>
      </c>
      <c r="K118" s="48">
        <v>10.289400000000001</v>
      </c>
      <c r="L118" s="48">
        <v>2.1402999999999999</v>
      </c>
      <c r="M118" s="48">
        <v>0.20799999999999999</v>
      </c>
      <c r="N118" s="48">
        <v>1.9368000000000001</v>
      </c>
      <c r="O118" s="48">
        <v>4.1388999999999996</v>
      </c>
      <c r="P118" s="48">
        <v>4.1768999999999998</v>
      </c>
    </row>
    <row r="119" spans="1:16" hidden="1" outlineLevel="1" collapsed="1">
      <c r="A119" s="8">
        <v>43831</v>
      </c>
      <c r="B119" s="48">
        <v>9.4562000000000008</v>
      </c>
      <c r="C119" s="48">
        <v>4.9153000000000002</v>
      </c>
      <c r="D119" s="48">
        <v>9.9936000000000007</v>
      </c>
      <c r="E119" s="48">
        <v>9.3147000000000002</v>
      </c>
      <c r="F119" s="48">
        <v>11.7719</v>
      </c>
      <c r="G119" s="48">
        <v>12.8436</v>
      </c>
      <c r="H119" s="48">
        <v>5.7750000000000004</v>
      </c>
      <c r="I119" s="48">
        <v>13.7281</v>
      </c>
      <c r="J119" s="48">
        <v>15.1214</v>
      </c>
      <c r="K119" s="48">
        <v>11.7719</v>
      </c>
      <c r="L119" s="48">
        <v>2.298</v>
      </c>
      <c r="M119" s="48">
        <v>0.69120000000000004</v>
      </c>
      <c r="N119" s="48">
        <v>2.2227000000000001</v>
      </c>
      <c r="O119" s="48">
        <v>3.7469000000000001</v>
      </c>
      <c r="P119" s="48" t="s">
        <v>270</v>
      </c>
    </row>
    <row r="120" spans="1:16" hidden="1" outlineLevel="1" collapsed="1">
      <c r="A120" s="8">
        <v>43862</v>
      </c>
      <c r="B120" s="48">
        <v>8.3222000000000005</v>
      </c>
      <c r="C120" s="48">
        <v>6.4968000000000004</v>
      </c>
      <c r="D120" s="48">
        <v>8.8058999999999994</v>
      </c>
      <c r="E120" s="48">
        <v>6.1835000000000004</v>
      </c>
      <c r="F120" s="48">
        <v>4.9496000000000002</v>
      </c>
      <c r="G120" s="48">
        <v>11.850300000000001</v>
      </c>
      <c r="H120" s="48">
        <v>7.9433999999999996</v>
      </c>
      <c r="I120" s="48">
        <v>12.727399999999999</v>
      </c>
      <c r="J120" s="48">
        <v>13.2225</v>
      </c>
      <c r="K120" s="48">
        <v>11.7387</v>
      </c>
      <c r="L120" s="48">
        <v>1.8682000000000001</v>
      </c>
      <c r="M120" s="48">
        <v>0.87329999999999997</v>
      </c>
      <c r="N120" s="48">
        <v>1.7667999999999999</v>
      </c>
      <c r="O120" s="48">
        <v>3.3605999999999998</v>
      </c>
      <c r="P120" s="48">
        <v>4.5990000000000002</v>
      </c>
    </row>
    <row r="121" spans="1:16" hidden="1" outlineLevel="1" collapsed="1">
      <c r="A121" s="8">
        <v>43891</v>
      </c>
      <c r="B121" s="48">
        <v>8.6268999999999991</v>
      </c>
      <c r="C121" s="48">
        <v>5.8762999999999996</v>
      </c>
      <c r="D121" s="48">
        <v>8.9169999999999998</v>
      </c>
      <c r="E121" s="48">
        <v>8.1748999999999992</v>
      </c>
      <c r="F121" s="48">
        <v>12.3392</v>
      </c>
      <c r="G121" s="48">
        <v>11.3725</v>
      </c>
      <c r="H121" s="48">
        <v>6.4569000000000001</v>
      </c>
      <c r="I121" s="48">
        <v>11.9587</v>
      </c>
      <c r="J121" s="48">
        <v>12.440099999999999</v>
      </c>
      <c r="K121" s="48">
        <v>12.3392</v>
      </c>
      <c r="L121" s="48">
        <v>1.6609</v>
      </c>
      <c r="M121" s="48">
        <v>0.1769</v>
      </c>
      <c r="N121" s="48">
        <v>1.6249</v>
      </c>
      <c r="O121" s="48">
        <v>2.9116</v>
      </c>
      <c r="P121" s="48">
        <v>0</v>
      </c>
    </row>
    <row r="122" spans="1:16" hidden="1" outlineLevel="1" collapsed="1">
      <c r="A122" s="8">
        <v>43922</v>
      </c>
      <c r="B122" s="48">
        <v>8.1736000000000004</v>
      </c>
      <c r="C122" s="48">
        <v>5.7751999999999999</v>
      </c>
      <c r="D122" s="48">
        <v>8.6329999999999991</v>
      </c>
      <c r="E122" s="48">
        <v>6.7244999999999999</v>
      </c>
      <c r="F122" s="48">
        <v>9.5</v>
      </c>
      <c r="G122" s="48">
        <v>11.2356</v>
      </c>
      <c r="H122" s="48">
        <v>7.1580000000000004</v>
      </c>
      <c r="I122" s="48">
        <v>11.973100000000001</v>
      </c>
      <c r="J122" s="48">
        <v>12.697900000000001</v>
      </c>
      <c r="K122" s="48">
        <v>9.5</v>
      </c>
      <c r="L122" s="48">
        <v>1.6368</v>
      </c>
      <c r="M122" s="48">
        <v>0.11559999999999999</v>
      </c>
      <c r="N122" s="48">
        <v>1.6446000000000001</v>
      </c>
      <c r="O122" s="48">
        <v>3.0809000000000002</v>
      </c>
      <c r="P122" s="48">
        <v>0</v>
      </c>
    </row>
    <row r="123" spans="1:16" hidden="1" outlineLevel="1" collapsed="1">
      <c r="A123" s="8">
        <v>43952</v>
      </c>
      <c r="B123" s="48">
        <v>7.7324000000000002</v>
      </c>
      <c r="C123" s="48">
        <v>4.0991999999999997</v>
      </c>
      <c r="D123" s="48">
        <v>8.4230999999999998</v>
      </c>
      <c r="E123" s="48">
        <v>6.4394999999999998</v>
      </c>
      <c r="F123" s="48">
        <v>11.086600000000001</v>
      </c>
      <c r="G123" s="48">
        <v>10.898199999999999</v>
      </c>
      <c r="H123" s="48">
        <v>6.4783999999999997</v>
      </c>
      <c r="I123" s="48">
        <v>11.585100000000001</v>
      </c>
      <c r="J123" s="48">
        <v>11.871600000000001</v>
      </c>
      <c r="K123" s="48">
        <v>11.086600000000001</v>
      </c>
      <c r="L123" s="48">
        <v>1.7273000000000001</v>
      </c>
      <c r="M123" s="48">
        <v>3.15E-2</v>
      </c>
      <c r="N123" s="48">
        <v>1.9338</v>
      </c>
      <c r="O123" s="48">
        <v>3.0310000000000001</v>
      </c>
      <c r="P123" s="48" t="s">
        <v>270</v>
      </c>
    </row>
    <row r="124" spans="1:16" hidden="1" outlineLevel="1" collapsed="1">
      <c r="A124" s="8">
        <v>43983</v>
      </c>
      <c r="B124" s="48">
        <v>7.2088999999999999</v>
      </c>
      <c r="C124" s="48">
        <v>4.6063999999999998</v>
      </c>
      <c r="D124" s="48">
        <v>7.5778999999999996</v>
      </c>
      <c r="E124" s="48">
        <v>6.1436999999999999</v>
      </c>
      <c r="F124" s="48">
        <v>9.2760999999999996</v>
      </c>
      <c r="G124" s="48">
        <v>10.3599</v>
      </c>
      <c r="H124" s="48">
        <v>5.7702999999999998</v>
      </c>
      <c r="I124" s="48">
        <v>11.0434</v>
      </c>
      <c r="J124" s="48">
        <v>10.595800000000001</v>
      </c>
      <c r="K124" s="48">
        <v>10.436400000000001</v>
      </c>
      <c r="L124" s="48">
        <v>1.6997</v>
      </c>
      <c r="M124" s="48">
        <v>6.59E-2</v>
      </c>
      <c r="N124" s="48">
        <v>1.6949000000000001</v>
      </c>
      <c r="O124" s="48">
        <v>2.9609000000000001</v>
      </c>
      <c r="P124" s="48">
        <v>1.0996999999999999</v>
      </c>
    </row>
    <row r="125" spans="1:16" hidden="1" outlineLevel="1" collapsed="1">
      <c r="A125" s="8">
        <v>44013</v>
      </c>
      <c r="B125" s="48">
        <v>6.7981999999999996</v>
      </c>
      <c r="C125" s="48">
        <v>3.6682999999999999</v>
      </c>
      <c r="D125" s="48">
        <v>7.3259999999999996</v>
      </c>
      <c r="E125" s="48">
        <v>5.5609999999999999</v>
      </c>
      <c r="F125" s="48">
        <v>8.2530999999999999</v>
      </c>
      <c r="G125" s="48">
        <v>9.1873000000000005</v>
      </c>
      <c r="H125" s="48">
        <v>4.7210000000000001</v>
      </c>
      <c r="I125" s="48">
        <v>9.8755000000000006</v>
      </c>
      <c r="J125" s="48">
        <v>9.0877999999999997</v>
      </c>
      <c r="K125" s="48">
        <v>8.3405000000000005</v>
      </c>
      <c r="L125" s="48">
        <v>1.3837999999999999</v>
      </c>
      <c r="M125" s="48">
        <v>2.18E-2</v>
      </c>
      <c r="N125" s="48">
        <v>1.3994</v>
      </c>
      <c r="O125" s="48">
        <v>2.2936999999999999</v>
      </c>
      <c r="P125" s="48">
        <v>0.01</v>
      </c>
    </row>
    <row r="126" spans="1:16" hidden="1" outlineLevel="1" collapsed="1">
      <c r="A126" s="8">
        <v>44044</v>
      </c>
      <c r="B126" s="48">
        <v>6.3677999999999999</v>
      </c>
      <c r="C126" s="48">
        <v>4.1478000000000002</v>
      </c>
      <c r="D126" s="48">
        <v>6.5805999999999996</v>
      </c>
      <c r="E126" s="48">
        <v>5.4123999999999999</v>
      </c>
      <c r="F126" s="48">
        <v>6.3151000000000002</v>
      </c>
      <c r="G126" s="48">
        <v>9.1722999999999999</v>
      </c>
      <c r="H126" s="48">
        <v>4.7766999999999999</v>
      </c>
      <c r="I126" s="48">
        <v>9.6297999999999995</v>
      </c>
      <c r="J126" s="48">
        <v>9.4154999999999998</v>
      </c>
      <c r="K126" s="48">
        <v>7.9352999999999998</v>
      </c>
      <c r="L126" s="48">
        <v>1.5861000000000001</v>
      </c>
      <c r="M126" s="48">
        <v>5.57E-2</v>
      </c>
      <c r="N126" s="48">
        <v>1.6032</v>
      </c>
      <c r="O126" s="48">
        <v>1.9057999999999999</v>
      </c>
      <c r="P126" s="48">
        <v>4.2221000000000002</v>
      </c>
    </row>
    <row r="127" spans="1:16" hidden="1" outlineLevel="1" collapsed="1">
      <c r="A127" s="8">
        <v>44075</v>
      </c>
      <c r="B127" s="48">
        <v>6.4481000000000002</v>
      </c>
      <c r="C127" s="48">
        <v>3.5832999999999999</v>
      </c>
      <c r="D127" s="48">
        <v>6.7583000000000002</v>
      </c>
      <c r="E127" s="48">
        <v>5.5153999999999996</v>
      </c>
      <c r="F127" s="48">
        <v>3.0009999999999999</v>
      </c>
      <c r="G127" s="48">
        <v>8.8996999999999993</v>
      </c>
      <c r="H127" s="48">
        <v>4.3521999999999998</v>
      </c>
      <c r="I127" s="48">
        <v>9.3725000000000005</v>
      </c>
      <c r="J127" s="48">
        <v>9.2522000000000002</v>
      </c>
      <c r="K127" s="48">
        <v>9.5952999999999999</v>
      </c>
      <c r="L127" s="48">
        <v>1.4032</v>
      </c>
      <c r="M127" s="48">
        <v>3.5700000000000003E-2</v>
      </c>
      <c r="N127" s="48">
        <v>1.4066000000000001</v>
      </c>
      <c r="O127" s="48">
        <v>2.0945</v>
      </c>
      <c r="P127" s="48">
        <v>1.9979</v>
      </c>
    </row>
    <row r="128" spans="1:16" hidden="1" outlineLevel="1" collapsed="1">
      <c r="A128" s="8">
        <v>44105</v>
      </c>
      <c r="B128" s="48">
        <v>6.4751000000000003</v>
      </c>
      <c r="C128" s="48">
        <v>3.3509000000000002</v>
      </c>
      <c r="D128" s="48">
        <v>6.8110999999999997</v>
      </c>
      <c r="E128" s="48">
        <v>5.8356000000000003</v>
      </c>
      <c r="F128" s="48">
        <v>5.5335000000000001</v>
      </c>
      <c r="G128" s="48">
        <v>8.6918000000000006</v>
      </c>
      <c r="H128" s="48">
        <v>4.1734999999999998</v>
      </c>
      <c r="I128" s="48">
        <v>9.1696000000000009</v>
      </c>
      <c r="J128" s="48">
        <v>8.9428999999999998</v>
      </c>
      <c r="K128" s="48">
        <v>6.8467000000000002</v>
      </c>
      <c r="L128" s="48">
        <v>1.4434</v>
      </c>
      <c r="M128" s="48">
        <v>2.4400000000000002E-2</v>
      </c>
      <c r="N128" s="48">
        <v>1.4337</v>
      </c>
      <c r="O128" s="48">
        <v>2.2993000000000001</v>
      </c>
      <c r="P128" s="48">
        <v>4.7868000000000004</v>
      </c>
    </row>
    <row r="129" spans="1:16" hidden="1" outlineLevel="1" collapsed="1">
      <c r="A129" s="8">
        <v>44136</v>
      </c>
      <c r="B129" s="48">
        <v>5.6749999999999998</v>
      </c>
      <c r="C129" s="48">
        <v>4.1660000000000004</v>
      </c>
      <c r="D129" s="48">
        <v>5.9029999999999996</v>
      </c>
      <c r="E129" s="48">
        <v>5.6307999999999998</v>
      </c>
      <c r="F129" s="48">
        <v>4.2671000000000001</v>
      </c>
      <c r="G129" s="48">
        <v>7.5978000000000003</v>
      </c>
      <c r="H129" s="48">
        <v>4.8489000000000004</v>
      </c>
      <c r="I129" s="48">
        <v>8.0728000000000009</v>
      </c>
      <c r="J129" s="48">
        <v>8.0835000000000008</v>
      </c>
      <c r="K129" s="48">
        <v>11.7438</v>
      </c>
      <c r="L129" s="48">
        <v>1.2890999999999999</v>
      </c>
      <c r="M129" s="48">
        <v>2.18E-2</v>
      </c>
      <c r="N129" s="48">
        <v>1.272</v>
      </c>
      <c r="O129" s="48">
        <v>2.0920999999999998</v>
      </c>
      <c r="P129" s="48">
        <v>4.0278999999999998</v>
      </c>
    </row>
    <row r="130" spans="1:16" hidden="1" outlineLevel="1" collapsed="1">
      <c r="A130" s="8">
        <v>44166</v>
      </c>
      <c r="B130" s="48">
        <v>5.4734999999999996</v>
      </c>
      <c r="C130" s="48">
        <v>3.6705999999999999</v>
      </c>
      <c r="D130" s="48">
        <v>5.7298</v>
      </c>
      <c r="E130" s="48">
        <v>5.6421000000000001</v>
      </c>
      <c r="F130" s="48">
        <v>5.4321000000000002</v>
      </c>
      <c r="G130" s="48">
        <v>7.2845000000000004</v>
      </c>
      <c r="H130" s="48">
        <v>3.9777</v>
      </c>
      <c r="I130" s="48">
        <v>7.8380999999999998</v>
      </c>
      <c r="J130" s="48">
        <v>8.3766999999999996</v>
      </c>
      <c r="K130" s="48">
        <v>12.9655</v>
      </c>
      <c r="L130" s="48">
        <v>1.2656000000000001</v>
      </c>
      <c r="M130" s="48">
        <v>2.46E-2</v>
      </c>
      <c r="N130" s="48">
        <v>1.2313000000000001</v>
      </c>
      <c r="O130" s="48">
        <v>1.6704000000000001</v>
      </c>
      <c r="P130" s="48">
        <v>3.2038000000000002</v>
      </c>
    </row>
    <row r="131" spans="1:16" hidden="1" outlineLevel="1" collapsed="1">
      <c r="A131" s="8">
        <v>44197</v>
      </c>
      <c r="B131" s="48">
        <v>5.5671999999999997</v>
      </c>
      <c r="C131" s="48">
        <v>2.7256999999999998</v>
      </c>
      <c r="D131" s="48">
        <v>5.8238000000000003</v>
      </c>
      <c r="E131" s="48">
        <v>6.0088999999999997</v>
      </c>
      <c r="F131" s="48">
        <v>10.6866</v>
      </c>
      <c r="G131" s="48">
        <v>7.4733000000000001</v>
      </c>
      <c r="H131" s="48">
        <v>3.7448000000000001</v>
      </c>
      <c r="I131" s="48">
        <v>7.7206000000000001</v>
      </c>
      <c r="J131" s="48">
        <v>9.4428000000000001</v>
      </c>
      <c r="K131" s="48">
        <v>10.6896</v>
      </c>
      <c r="L131" s="48">
        <v>1.3956999999999999</v>
      </c>
      <c r="M131" s="48">
        <v>1.2999999999999999E-2</v>
      </c>
      <c r="N131" s="48">
        <v>1.3463000000000001</v>
      </c>
      <c r="O131" s="48">
        <v>2.3542000000000001</v>
      </c>
      <c r="P131" s="48">
        <v>4.75</v>
      </c>
    </row>
    <row r="132" spans="1:16" hidden="1" outlineLevel="1" collapsed="1">
      <c r="A132" s="8">
        <v>44228</v>
      </c>
      <c r="B132" s="48">
        <v>4.9641999999999999</v>
      </c>
      <c r="C132" s="48">
        <v>4.1719999999999997</v>
      </c>
      <c r="D132" s="48">
        <v>5.3669000000000002</v>
      </c>
      <c r="E132" s="48">
        <v>3.1663999999999999</v>
      </c>
      <c r="F132" s="48">
        <v>9.3444000000000003</v>
      </c>
      <c r="G132" s="48">
        <v>7.0258000000000003</v>
      </c>
      <c r="H132" s="48">
        <v>4.6497000000000002</v>
      </c>
      <c r="I132" s="48">
        <v>7.3967000000000001</v>
      </c>
      <c r="J132" s="48">
        <v>8.6556999999999995</v>
      </c>
      <c r="K132" s="48">
        <v>12.0082</v>
      </c>
      <c r="L132" s="48">
        <v>0.97399999999999998</v>
      </c>
      <c r="M132" s="48">
        <v>2.6200000000000001E-2</v>
      </c>
      <c r="N132" s="48">
        <v>0.91069999999999995</v>
      </c>
      <c r="O132" s="48">
        <v>1.2218</v>
      </c>
      <c r="P132" s="48">
        <v>4.7972000000000001</v>
      </c>
    </row>
    <row r="133" spans="1:16" hidden="1" outlineLevel="1" collapsed="1">
      <c r="A133" s="8">
        <v>44256</v>
      </c>
      <c r="B133" s="48">
        <v>4.7080000000000002</v>
      </c>
      <c r="C133" s="48">
        <v>4.367</v>
      </c>
      <c r="D133" s="48">
        <v>4.8220000000000001</v>
      </c>
      <c r="E133" s="48">
        <v>4.0683999999999996</v>
      </c>
      <c r="F133" s="48">
        <v>3.4523000000000001</v>
      </c>
      <c r="G133" s="48">
        <v>6.6562999999999999</v>
      </c>
      <c r="H133" s="48">
        <v>4.7588999999999997</v>
      </c>
      <c r="I133" s="48">
        <v>7.0594999999999999</v>
      </c>
      <c r="J133" s="48">
        <v>7.0308999999999999</v>
      </c>
      <c r="K133" s="48">
        <v>11.514699999999999</v>
      </c>
      <c r="L133" s="48">
        <v>0.65259999999999996</v>
      </c>
      <c r="M133" s="48">
        <v>0.11020000000000001</v>
      </c>
      <c r="N133" s="48">
        <v>0.50649999999999995</v>
      </c>
      <c r="O133" s="48">
        <v>1.7146999999999999</v>
      </c>
      <c r="P133" s="48">
        <v>2.8473000000000002</v>
      </c>
    </row>
    <row r="134" spans="1:16" hidden="1" outlineLevel="1" collapsed="1">
      <c r="A134" s="8">
        <v>44287</v>
      </c>
      <c r="B134" s="48">
        <v>4.4497</v>
      </c>
      <c r="C134" s="48">
        <v>2.5646</v>
      </c>
      <c r="D134" s="48">
        <v>4.8940999999999999</v>
      </c>
      <c r="E134" s="48">
        <v>4.0321999999999996</v>
      </c>
      <c r="F134" s="48">
        <v>6.0716999999999999</v>
      </c>
      <c r="G134" s="48">
        <v>6.4988999999999999</v>
      </c>
      <c r="H134" s="48">
        <v>4.1382000000000003</v>
      </c>
      <c r="I134" s="48">
        <v>6.8967999999999998</v>
      </c>
      <c r="J134" s="48">
        <v>7.1988000000000003</v>
      </c>
      <c r="K134" s="48">
        <v>12.0824</v>
      </c>
      <c r="L134" s="48">
        <v>0.72809999999999997</v>
      </c>
      <c r="M134" s="48">
        <v>1.72E-2</v>
      </c>
      <c r="N134" s="48">
        <v>0.56940000000000002</v>
      </c>
      <c r="O134" s="48">
        <v>2.0909</v>
      </c>
      <c r="P134" s="48">
        <v>4.25</v>
      </c>
    </row>
    <row r="135" spans="1:16" hidden="1" outlineLevel="1" collapsed="1">
      <c r="A135" s="8">
        <v>44317</v>
      </c>
      <c r="B135" s="48">
        <v>4.8712</v>
      </c>
      <c r="C135" s="48">
        <v>3.4748000000000001</v>
      </c>
      <c r="D135" s="48">
        <v>5.0335000000000001</v>
      </c>
      <c r="E135" s="48">
        <v>4.7923</v>
      </c>
      <c r="F135" s="48">
        <v>8.9490999999999996</v>
      </c>
      <c r="G135" s="48">
        <v>6.7821999999999996</v>
      </c>
      <c r="H135" s="48">
        <v>4.0991</v>
      </c>
      <c r="I135" s="48">
        <v>7.0834999999999999</v>
      </c>
      <c r="J135" s="48">
        <v>8.0753000000000004</v>
      </c>
      <c r="K135" s="48">
        <v>12.2484</v>
      </c>
      <c r="L135" s="48">
        <v>0.63009999999999999</v>
      </c>
      <c r="M135" s="48">
        <v>8.3999999999999995E-3</v>
      </c>
      <c r="N135" s="48">
        <v>0.58550000000000002</v>
      </c>
      <c r="O135" s="48">
        <v>1.2749999999999999</v>
      </c>
      <c r="P135" s="48">
        <v>3.9472999999999998</v>
      </c>
    </row>
    <row r="136" spans="1:16" hidden="1" outlineLevel="1" collapsed="1">
      <c r="A136" s="8">
        <v>44348</v>
      </c>
      <c r="B136" s="48">
        <v>5.0270000000000001</v>
      </c>
      <c r="C136" s="48">
        <v>4.6611000000000002</v>
      </c>
      <c r="D136" s="48">
        <v>5.0206999999999997</v>
      </c>
      <c r="E136" s="48">
        <v>6.1764000000000001</v>
      </c>
      <c r="F136" s="48">
        <v>4.8201999999999998</v>
      </c>
      <c r="G136" s="48">
        <v>6.4664999999999999</v>
      </c>
      <c r="H136" s="48">
        <v>4.9467999999999996</v>
      </c>
      <c r="I136" s="48">
        <v>6.8570000000000002</v>
      </c>
      <c r="J136" s="48">
        <v>7.6253000000000002</v>
      </c>
      <c r="K136" s="48">
        <v>7.5796999999999999</v>
      </c>
      <c r="L136" s="48">
        <v>0.6704</v>
      </c>
      <c r="M136" s="48">
        <v>1.9099999999999999E-2</v>
      </c>
      <c r="N136" s="48">
        <v>0.65449999999999997</v>
      </c>
      <c r="O136" s="48">
        <v>1.1694</v>
      </c>
      <c r="P136" s="48">
        <v>3.9956999999999998</v>
      </c>
    </row>
    <row r="137" spans="1:16" hidden="1" outlineLevel="1" collapsed="1">
      <c r="A137" s="8">
        <v>44378</v>
      </c>
      <c r="B137" s="48">
        <v>4.5021000000000004</v>
      </c>
      <c r="C137" s="48">
        <v>2.0150000000000001</v>
      </c>
      <c r="D137" s="48">
        <v>4.7952000000000004</v>
      </c>
      <c r="E137" s="48">
        <v>6.3848000000000003</v>
      </c>
      <c r="F137" s="48">
        <v>4.7138999999999998</v>
      </c>
      <c r="G137" s="48">
        <v>6.2819000000000003</v>
      </c>
      <c r="H137" s="48">
        <v>3.4918999999999998</v>
      </c>
      <c r="I137" s="48">
        <v>6.5591999999999997</v>
      </c>
      <c r="J137" s="48">
        <v>7.7759999999999998</v>
      </c>
      <c r="K137" s="48">
        <v>10.314299999999999</v>
      </c>
      <c r="L137" s="48">
        <v>0.65010000000000001</v>
      </c>
      <c r="M137" s="48">
        <v>5.9999999999999995E-4</v>
      </c>
      <c r="N137" s="48">
        <v>0.73150000000000004</v>
      </c>
      <c r="O137" s="48">
        <v>1.1944999999999999</v>
      </c>
      <c r="P137" s="48">
        <v>4.6689999999999996</v>
      </c>
    </row>
    <row r="138" spans="1:16" hidden="1" outlineLevel="1" collapsed="1">
      <c r="A138" s="8">
        <v>44409</v>
      </c>
      <c r="B138" s="48">
        <v>4.6482999999999999</v>
      </c>
      <c r="C138" s="48">
        <v>3.4453999999999998</v>
      </c>
      <c r="D138" s="48">
        <v>4.6478999999999999</v>
      </c>
      <c r="E138" s="48">
        <v>5.8368000000000002</v>
      </c>
      <c r="F138" s="48">
        <v>5.5275999999999996</v>
      </c>
      <c r="G138" s="48">
        <v>6.5210999999999997</v>
      </c>
      <c r="H138" s="48">
        <v>4.1485000000000003</v>
      </c>
      <c r="I138" s="48">
        <v>6.7198000000000002</v>
      </c>
      <c r="J138" s="48">
        <v>7.2393999999999998</v>
      </c>
      <c r="K138" s="48">
        <v>11.796099999999999</v>
      </c>
      <c r="L138" s="48">
        <v>0.59989999999999999</v>
      </c>
      <c r="M138" s="48">
        <v>1.7600000000000001E-2</v>
      </c>
      <c r="N138" s="48">
        <v>0.58919999999999995</v>
      </c>
      <c r="O138" s="48">
        <v>0.83309999999999995</v>
      </c>
      <c r="P138" s="48">
        <v>3.9390000000000001</v>
      </c>
    </row>
    <row r="139" spans="1:16" hidden="1" outlineLevel="1" collapsed="1">
      <c r="A139" s="8">
        <v>44440</v>
      </c>
      <c r="B139" s="48">
        <v>4.6680999999999999</v>
      </c>
      <c r="C139" s="48">
        <v>3.6442000000000001</v>
      </c>
      <c r="D139" s="48">
        <v>4.6478999999999999</v>
      </c>
      <c r="E139" s="48">
        <v>6.2659000000000002</v>
      </c>
      <c r="F139" s="48">
        <v>4.3727</v>
      </c>
      <c r="G139" s="48">
        <v>6.4771999999999998</v>
      </c>
      <c r="H139" s="48">
        <v>4.0961999999999996</v>
      </c>
      <c r="I139" s="48">
        <v>6.7092999999999998</v>
      </c>
      <c r="J139" s="48">
        <v>7.8201000000000001</v>
      </c>
      <c r="K139" s="48">
        <v>11.6867</v>
      </c>
      <c r="L139" s="48">
        <v>0.36759999999999998</v>
      </c>
      <c r="M139" s="48">
        <v>1.2699999999999999E-2</v>
      </c>
      <c r="N139" s="48">
        <v>0.31819999999999998</v>
      </c>
      <c r="O139" s="48">
        <v>1.1316999999999999</v>
      </c>
      <c r="P139" s="48">
        <v>3.5144000000000002</v>
      </c>
    </row>
    <row r="140" spans="1:16" hidden="1" outlineLevel="1" collapsed="1">
      <c r="A140" s="8">
        <v>44470</v>
      </c>
      <c r="B140" s="48">
        <v>4.5412999999999997</v>
      </c>
      <c r="C140" s="48">
        <v>3.8660000000000001</v>
      </c>
      <c r="D140" s="48">
        <v>4.5218999999999996</v>
      </c>
      <c r="E140" s="48">
        <v>5.6464999999999996</v>
      </c>
      <c r="F140" s="48">
        <v>4.6185</v>
      </c>
      <c r="G140" s="48">
        <v>6.5564</v>
      </c>
      <c r="H140" s="48">
        <v>4.2751000000000001</v>
      </c>
      <c r="I140" s="48">
        <v>6.8422999999999998</v>
      </c>
      <c r="J140" s="48">
        <v>7.7782999999999998</v>
      </c>
      <c r="K140" s="48">
        <v>11.571300000000001</v>
      </c>
      <c r="L140" s="48">
        <v>0.52329999999999999</v>
      </c>
      <c r="M140" s="48">
        <v>1.8700000000000001E-2</v>
      </c>
      <c r="N140" s="48">
        <v>0.40239999999999998</v>
      </c>
      <c r="O140" s="48">
        <v>1.7505999999999999</v>
      </c>
      <c r="P140" s="48">
        <v>3.7442000000000002</v>
      </c>
    </row>
    <row r="141" spans="1:16" hidden="1" outlineLevel="1" collapsed="1">
      <c r="A141" s="8">
        <v>44501</v>
      </c>
      <c r="B141" s="48">
        <v>4.7693000000000003</v>
      </c>
      <c r="C141" s="48">
        <v>4.1665999999999999</v>
      </c>
      <c r="D141" s="48">
        <v>4.5914000000000001</v>
      </c>
      <c r="E141" s="48">
        <v>6.8476999999999997</v>
      </c>
      <c r="F141" s="48">
        <v>6.5153999999999996</v>
      </c>
      <c r="G141" s="48">
        <v>6.6593999999999998</v>
      </c>
      <c r="H141" s="48">
        <v>4.3936999999999999</v>
      </c>
      <c r="I141" s="48">
        <v>6.8562000000000003</v>
      </c>
      <c r="J141" s="48">
        <v>8.6632999999999996</v>
      </c>
      <c r="K141" s="48">
        <v>7.8155999999999999</v>
      </c>
      <c r="L141" s="48">
        <v>0.42830000000000001</v>
      </c>
      <c r="M141" s="48">
        <v>7.4999999999999997E-3</v>
      </c>
      <c r="N141" s="48">
        <v>0.3619</v>
      </c>
      <c r="O141" s="48">
        <v>1.2424999999999999</v>
      </c>
      <c r="P141" s="48">
        <v>3.9125000000000001</v>
      </c>
    </row>
    <row r="142" spans="1:16" hidden="1" outlineLevel="1" collapsed="1">
      <c r="A142" s="8">
        <v>44531</v>
      </c>
      <c r="B142" s="48">
        <v>4.7925000000000004</v>
      </c>
      <c r="C142" s="48">
        <v>4.6792999999999996</v>
      </c>
      <c r="D142" s="48">
        <v>4.5507</v>
      </c>
      <c r="E142" s="48">
        <v>6.3091999999999997</v>
      </c>
      <c r="F142" s="48">
        <v>4.2472000000000003</v>
      </c>
      <c r="G142" s="48">
        <v>6.4242999999999997</v>
      </c>
      <c r="H142" s="48">
        <v>4.8708999999999998</v>
      </c>
      <c r="I142" s="48">
        <v>6.7154999999999996</v>
      </c>
      <c r="J142" s="48">
        <v>8.8536999999999999</v>
      </c>
      <c r="K142" s="48">
        <v>11.625400000000001</v>
      </c>
      <c r="L142" s="48">
        <v>0.6915</v>
      </c>
      <c r="M142" s="48">
        <v>2.6499999999999999E-2</v>
      </c>
      <c r="N142" s="48">
        <v>0.47149999999999997</v>
      </c>
      <c r="O142" s="48">
        <v>1.885</v>
      </c>
      <c r="P142" s="48">
        <v>3.9262000000000001</v>
      </c>
    </row>
    <row r="143" spans="1:16" hidden="1" outlineLevel="1" collapsed="1">
      <c r="A143" s="8">
        <v>44562</v>
      </c>
      <c r="B143" s="48">
        <v>5.1003999999999996</v>
      </c>
      <c r="C143" s="48">
        <v>4.5997000000000003</v>
      </c>
      <c r="D143" s="48">
        <v>4.9676999999999998</v>
      </c>
      <c r="E143" s="48">
        <v>6.4355000000000002</v>
      </c>
      <c r="F143" s="48">
        <v>8.6715</v>
      </c>
      <c r="G143" s="48">
        <v>6.5805999999999996</v>
      </c>
      <c r="H143" s="48">
        <v>4.8387000000000002</v>
      </c>
      <c r="I143" s="48">
        <v>6.7187000000000001</v>
      </c>
      <c r="J143" s="48">
        <v>9.0511999999999997</v>
      </c>
      <c r="K143" s="48">
        <v>12.1661</v>
      </c>
      <c r="L143" s="48">
        <v>0.68679999999999997</v>
      </c>
      <c r="M143" s="48">
        <v>1.9300000000000001E-2</v>
      </c>
      <c r="N143" s="48">
        <v>0.45800000000000002</v>
      </c>
      <c r="O143" s="48">
        <v>1.7162999999999999</v>
      </c>
      <c r="P143" s="48">
        <v>3.9754999999999998</v>
      </c>
    </row>
    <row r="144" spans="1:16" hidden="1" outlineLevel="1" collapsed="1">
      <c r="A144" s="8">
        <v>44593</v>
      </c>
      <c r="B144" s="48">
        <v>4.7813999999999997</v>
      </c>
      <c r="C144" s="48">
        <v>4.2268999999999997</v>
      </c>
      <c r="D144" s="48">
        <v>4.8601999999999999</v>
      </c>
      <c r="E144" s="48">
        <v>6.0370999999999997</v>
      </c>
      <c r="F144" s="48">
        <v>10.31</v>
      </c>
      <c r="G144" s="48">
        <v>6.1649000000000003</v>
      </c>
      <c r="H144" s="48">
        <v>4.3844000000000003</v>
      </c>
      <c r="I144" s="48">
        <v>6.8333000000000004</v>
      </c>
      <c r="J144" s="48">
        <v>10.0708</v>
      </c>
      <c r="K144" s="48">
        <v>12.740500000000001</v>
      </c>
      <c r="L144" s="48">
        <v>0.62119999999999997</v>
      </c>
      <c r="M144" s="48">
        <v>4.3999999999999997E-2</v>
      </c>
      <c r="N144" s="48">
        <v>0.39400000000000002</v>
      </c>
      <c r="O144" s="48">
        <v>2.1173000000000002</v>
      </c>
      <c r="P144" s="48">
        <v>3.3538999999999999</v>
      </c>
    </row>
    <row r="145" spans="1:16" hidden="1" outlineLevel="1" collapsed="1">
      <c r="A145" s="8">
        <v>44621</v>
      </c>
      <c r="B145" s="48">
        <v>5.3274999999999997</v>
      </c>
      <c r="C145" s="48">
        <v>4.6943000000000001</v>
      </c>
      <c r="D145" s="48">
        <v>5.3474000000000004</v>
      </c>
      <c r="E145" s="48">
        <v>7.8691000000000004</v>
      </c>
      <c r="F145" s="48">
        <v>1.1578999999999999</v>
      </c>
      <c r="G145" s="48">
        <v>6.6437999999999997</v>
      </c>
      <c r="H145" s="48">
        <v>4.8474000000000004</v>
      </c>
      <c r="I145" s="48">
        <v>7.0021000000000004</v>
      </c>
      <c r="J145" s="48">
        <v>9.9301999999999992</v>
      </c>
      <c r="K145" s="48">
        <v>1.1578999999999999</v>
      </c>
      <c r="L145" s="48">
        <v>0.53580000000000005</v>
      </c>
      <c r="M145" s="48">
        <v>6.9599999999999995E-2</v>
      </c>
      <c r="N145" s="48">
        <v>0.51619999999999999</v>
      </c>
      <c r="O145" s="48">
        <v>1.2662</v>
      </c>
      <c r="P145" s="48" t="s">
        <v>270</v>
      </c>
    </row>
    <row r="146" spans="1:16" hidden="1" outlineLevel="1" collapsed="1">
      <c r="A146" s="8">
        <v>44652</v>
      </c>
      <c r="B146" s="48">
        <v>4.6551</v>
      </c>
      <c r="C146" s="48">
        <v>3.1667999999999998</v>
      </c>
      <c r="D146" s="48">
        <v>4.8516000000000004</v>
      </c>
      <c r="E146" s="48">
        <v>5.9832000000000001</v>
      </c>
      <c r="F146" s="48">
        <v>7.68</v>
      </c>
      <c r="G146" s="48">
        <v>5.8070000000000004</v>
      </c>
      <c r="H146" s="48">
        <v>3.3452000000000002</v>
      </c>
      <c r="I146" s="48">
        <v>6.1700999999999997</v>
      </c>
      <c r="J146" s="48">
        <v>10.071300000000001</v>
      </c>
      <c r="K146" s="48">
        <v>7.68</v>
      </c>
      <c r="L146" s="48">
        <v>0.50070000000000003</v>
      </c>
      <c r="M146" s="48">
        <v>4.3900000000000002E-2</v>
      </c>
      <c r="N146" s="48">
        <v>0.3836</v>
      </c>
      <c r="O146" s="48">
        <v>1.1208</v>
      </c>
      <c r="P146" s="48">
        <v>0</v>
      </c>
    </row>
    <row r="147" spans="1:16" hidden="1" outlineLevel="1" collapsed="1">
      <c r="A147" s="8">
        <v>44682</v>
      </c>
      <c r="B147" s="48">
        <v>4.7865000000000002</v>
      </c>
      <c r="C147" s="48">
        <v>2.1793</v>
      </c>
      <c r="D147" s="48">
        <v>5.1378000000000004</v>
      </c>
      <c r="E147" s="48">
        <v>7.7980999999999998</v>
      </c>
      <c r="F147" s="48">
        <v>12.6343</v>
      </c>
      <c r="G147" s="48">
        <v>5.9795999999999996</v>
      </c>
      <c r="H147" s="48">
        <v>3.6957</v>
      </c>
      <c r="I147" s="48">
        <v>6.1021000000000001</v>
      </c>
      <c r="J147" s="48">
        <v>8.8590999999999998</v>
      </c>
      <c r="K147" s="48">
        <v>12.6343</v>
      </c>
      <c r="L147" s="48">
        <v>0.38969999999999999</v>
      </c>
      <c r="M147" s="48">
        <v>1.7100000000000001E-2</v>
      </c>
      <c r="N147" s="48">
        <v>0.53800000000000003</v>
      </c>
      <c r="O147" s="48">
        <v>1.3192999999999999</v>
      </c>
      <c r="P147" s="48" t="s">
        <v>270</v>
      </c>
    </row>
    <row r="148" spans="1:16" hidden="1" outlineLevel="1" collapsed="1">
      <c r="A148" s="8">
        <v>44713</v>
      </c>
      <c r="B148" s="48">
        <v>5.5575000000000001</v>
      </c>
      <c r="C148" s="48">
        <v>3.3424999999999998</v>
      </c>
      <c r="D148" s="48">
        <v>5.6871</v>
      </c>
      <c r="E148" s="48">
        <v>8.4103999999999992</v>
      </c>
      <c r="F148" s="48">
        <v>11.833399999999999</v>
      </c>
      <c r="G148" s="48">
        <v>6.4428999999999998</v>
      </c>
      <c r="H148" s="48">
        <v>3.4316</v>
      </c>
      <c r="I148" s="48">
        <v>6.6951000000000001</v>
      </c>
      <c r="J148" s="48">
        <v>9.8788999999999998</v>
      </c>
      <c r="K148" s="48">
        <v>12.132999999999999</v>
      </c>
      <c r="L148" s="48">
        <v>0.58209999999999995</v>
      </c>
      <c r="M148" s="48">
        <v>8.6999999999999994E-2</v>
      </c>
      <c r="N148" s="48">
        <v>0.53859999999999997</v>
      </c>
      <c r="O148" s="48">
        <v>1.8030999999999999</v>
      </c>
      <c r="P148" s="48">
        <v>0.01</v>
      </c>
    </row>
    <row r="149" spans="1:16" hidden="1" outlineLevel="1" collapsed="1">
      <c r="A149" s="8">
        <v>44743</v>
      </c>
      <c r="B149" s="48">
        <v>6.5160999999999998</v>
      </c>
      <c r="C149" s="48">
        <v>3.5413000000000001</v>
      </c>
      <c r="D149" s="48">
        <v>6.7739000000000003</v>
      </c>
      <c r="E149" s="48">
        <v>8.2964000000000002</v>
      </c>
      <c r="F149" s="48">
        <v>3.9975000000000001</v>
      </c>
      <c r="G149" s="48">
        <v>7.8272000000000004</v>
      </c>
      <c r="H149" s="48">
        <v>3.8149000000000002</v>
      </c>
      <c r="I149" s="48">
        <v>8.2382000000000009</v>
      </c>
      <c r="J149" s="48">
        <v>10.584199999999999</v>
      </c>
      <c r="K149" s="48">
        <v>4.7773000000000003</v>
      </c>
      <c r="L149" s="48">
        <v>0.69379999999999997</v>
      </c>
      <c r="M149" s="48">
        <v>0.24840000000000001</v>
      </c>
      <c r="N149" s="48">
        <v>0.61570000000000003</v>
      </c>
      <c r="O149" s="48">
        <v>1.7013</v>
      </c>
      <c r="P149" s="48">
        <v>3.4626000000000001</v>
      </c>
    </row>
    <row r="150" spans="1:16" hidden="1" outlineLevel="1" collapsed="1">
      <c r="A150" s="8">
        <v>44774</v>
      </c>
      <c r="B150" s="48">
        <v>5.7062999999999997</v>
      </c>
      <c r="C150" s="48">
        <v>3.4592999999999998</v>
      </c>
      <c r="D150" s="48">
        <v>5.7074999999999996</v>
      </c>
      <c r="E150" s="48">
        <v>9.9501000000000008</v>
      </c>
      <c r="F150" s="48">
        <v>4.6616</v>
      </c>
      <c r="G150" s="48">
        <v>7.7811000000000003</v>
      </c>
      <c r="H150" s="48">
        <v>3.7770999999999999</v>
      </c>
      <c r="I150" s="48">
        <v>8.0908999999999995</v>
      </c>
      <c r="J150" s="48">
        <v>11.359</v>
      </c>
      <c r="K150" s="48">
        <v>5.3239000000000001</v>
      </c>
      <c r="L150" s="48">
        <v>0.57599999999999996</v>
      </c>
      <c r="M150" s="48">
        <v>0.23180000000000001</v>
      </c>
      <c r="N150" s="48">
        <v>0.54610000000000003</v>
      </c>
      <c r="O150" s="48">
        <v>1.2806</v>
      </c>
      <c r="P150" s="48">
        <v>4.6364000000000001</v>
      </c>
    </row>
    <row r="151" spans="1:16" hidden="1" outlineLevel="1" collapsed="1">
      <c r="A151" s="8">
        <v>44805</v>
      </c>
      <c r="B151" s="48">
        <v>6.5648999999999997</v>
      </c>
      <c r="C151" s="48">
        <v>3.3719000000000001</v>
      </c>
      <c r="D151" s="48">
        <v>6.7141000000000002</v>
      </c>
      <c r="E151" s="48">
        <v>9.4872999999999994</v>
      </c>
      <c r="F151" s="48">
        <v>5.1619999999999999</v>
      </c>
      <c r="G151" s="48">
        <v>8.6274999999999995</v>
      </c>
      <c r="H151" s="48">
        <v>3.6345000000000001</v>
      </c>
      <c r="I151" s="48">
        <v>9.0341000000000005</v>
      </c>
      <c r="J151" s="48">
        <v>12.1851</v>
      </c>
      <c r="K151" s="48">
        <v>2.0196000000000001</v>
      </c>
      <c r="L151" s="48">
        <v>1.3405</v>
      </c>
      <c r="M151" s="48">
        <v>0.26669999999999999</v>
      </c>
      <c r="N151" s="48">
        <v>1.2769999999999999</v>
      </c>
      <c r="O151" s="48">
        <v>3.3233999999999999</v>
      </c>
      <c r="P151" s="48">
        <v>5.2964000000000002</v>
      </c>
    </row>
    <row r="152" spans="1:16" hidden="1" outlineLevel="1" collapsed="1">
      <c r="A152" s="8">
        <v>44835</v>
      </c>
      <c r="B152" s="48">
        <v>6.5952000000000002</v>
      </c>
      <c r="C152" s="48">
        <v>3.3628</v>
      </c>
      <c r="D152" s="48">
        <v>6.6584000000000003</v>
      </c>
      <c r="E152" s="48">
        <v>11.604900000000001</v>
      </c>
      <c r="F152" s="48">
        <v>4.7385999999999999</v>
      </c>
      <c r="G152" s="48">
        <v>9.6064000000000007</v>
      </c>
      <c r="H152" s="48">
        <v>3.9679000000000002</v>
      </c>
      <c r="I152" s="48">
        <v>9.9985999999999997</v>
      </c>
      <c r="J152" s="48">
        <v>12.451499999999999</v>
      </c>
      <c r="K152" s="48">
        <v>7.0750999999999999</v>
      </c>
      <c r="L152" s="48">
        <v>0.39090000000000003</v>
      </c>
      <c r="M152" s="48">
        <v>0.37040000000000001</v>
      </c>
      <c r="N152" s="48">
        <v>0.35949999999999999</v>
      </c>
      <c r="O152" s="48">
        <v>1.8627</v>
      </c>
      <c r="P152" s="48">
        <v>4.4310999999999998</v>
      </c>
    </row>
    <row r="153" spans="1:16" hidden="1" outlineLevel="1" collapsed="1">
      <c r="A153" s="8">
        <v>44866</v>
      </c>
      <c r="B153" s="48">
        <v>6.0450999999999997</v>
      </c>
      <c r="C153" s="48">
        <v>3.4525000000000001</v>
      </c>
      <c r="D153" s="48">
        <v>5.9619</v>
      </c>
      <c r="E153" s="48">
        <v>10.174200000000001</v>
      </c>
      <c r="F153" s="48">
        <v>3.7446999999999999</v>
      </c>
      <c r="G153" s="48">
        <v>9.7035999999999998</v>
      </c>
      <c r="H153" s="48">
        <v>3.8448000000000002</v>
      </c>
      <c r="I153" s="48">
        <v>10.1412</v>
      </c>
      <c r="J153" s="48">
        <v>13.1272</v>
      </c>
      <c r="K153" s="48">
        <v>7</v>
      </c>
      <c r="L153" s="48">
        <v>0.37059999999999998</v>
      </c>
      <c r="M153" s="48">
        <v>7.3400000000000007E-2</v>
      </c>
      <c r="N153" s="48">
        <v>0.27860000000000001</v>
      </c>
      <c r="O153" s="48">
        <v>2.3805000000000001</v>
      </c>
      <c r="P153" s="48">
        <v>3.7410999999999999</v>
      </c>
    </row>
    <row r="154" spans="1:16" hidden="1" outlineLevel="1" collapsed="1">
      <c r="A154" s="8">
        <v>44896</v>
      </c>
      <c r="B154" s="48">
        <v>6.8101000000000003</v>
      </c>
      <c r="C154" s="48">
        <v>3.7562000000000002</v>
      </c>
      <c r="D154" s="48">
        <v>6.5133000000000001</v>
      </c>
      <c r="E154" s="48">
        <v>11.7773</v>
      </c>
      <c r="F154" s="48">
        <v>4.2515999999999998</v>
      </c>
      <c r="G154" s="48">
        <v>10.2689</v>
      </c>
      <c r="H154" s="48">
        <v>3.9927000000000001</v>
      </c>
      <c r="I154" s="48">
        <v>10.6547</v>
      </c>
      <c r="J154" s="48">
        <v>14.3718</v>
      </c>
      <c r="K154" s="48">
        <v>14.4549</v>
      </c>
      <c r="L154" s="48">
        <v>0.36159999999999998</v>
      </c>
      <c r="M154" s="48">
        <v>0.74919999999999998</v>
      </c>
      <c r="N154" s="48">
        <v>0.22839999999999999</v>
      </c>
      <c r="O154" s="48">
        <v>2.1025999999999998</v>
      </c>
      <c r="P154" s="48">
        <v>3.3168000000000002</v>
      </c>
    </row>
    <row r="155" spans="1:16" hidden="1" outlineLevel="1" collapsed="1">
      <c r="A155" s="8">
        <v>44927</v>
      </c>
      <c r="B155" s="48">
        <v>6.7342000000000004</v>
      </c>
      <c r="C155" s="48">
        <v>3.7844000000000002</v>
      </c>
      <c r="D155" s="48">
        <v>6.5586000000000002</v>
      </c>
      <c r="E155" s="48">
        <v>11.1998</v>
      </c>
      <c r="F155" s="48">
        <v>6.1566000000000001</v>
      </c>
      <c r="G155" s="48">
        <v>10.6172</v>
      </c>
      <c r="H155" s="48">
        <v>4.6557000000000004</v>
      </c>
      <c r="I155" s="48">
        <v>10.8283</v>
      </c>
      <c r="J155" s="48">
        <v>14.211499999999999</v>
      </c>
      <c r="K155" s="48">
        <v>6.1566000000000001</v>
      </c>
      <c r="L155" s="48">
        <v>0.36330000000000001</v>
      </c>
      <c r="M155" s="48">
        <v>0.2356</v>
      </c>
      <c r="N155" s="48">
        <v>0.25829999999999997</v>
      </c>
      <c r="O155" s="48">
        <v>2.3102999999999998</v>
      </c>
      <c r="P155" s="48" t="s">
        <v>270</v>
      </c>
    </row>
    <row r="156" spans="1:16" hidden="1" outlineLevel="1" collapsed="1">
      <c r="A156" s="8">
        <v>44958</v>
      </c>
      <c r="B156" s="48">
        <v>6.4653999999999998</v>
      </c>
      <c r="C156" s="48">
        <v>3.8813</v>
      </c>
      <c r="D156" s="48">
        <v>6.3708</v>
      </c>
      <c r="E156" s="48">
        <v>11.4976</v>
      </c>
      <c r="F156" s="48">
        <v>1.7385999999999999</v>
      </c>
      <c r="G156" s="48">
        <v>10.5661</v>
      </c>
      <c r="H156" s="48">
        <v>4.1013999999999999</v>
      </c>
      <c r="I156" s="48">
        <v>11.178800000000001</v>
      </c>
      <c r="J156" s="48">
        <v>14.041600000000001</v>
      </c>
      <c r="K156" s="48">
        <v>12.9556</v>
      </c>
      <c r="L156" s="48">
        <v>0.3891</v>
      </c>
      <c r="M156" s="48">
        <v>6.6199999999999995E-2</v>
      </c>
      <c r="N156" s="48">
        <v>0.29520000000000002</v>
      </c>
      <c r="O156" s="48">
        <v>2.2240000000000002</v>
      </c>
      <c r="P156" s="48">
        <v>1.2915000000000001</v>
      </c>
    </row>
    <row r="157" spans="1:16" hidden="1" outlineLevel="1" collapsed="1">
      <c r="A157" s="8">
        <v>44986</v>
      </c>
      <c r="B157" s="48">
        <v>7.6779999999999999</v>
      </c>
      <c r="C157" s="48">
        <v>3.3645999999999998</v>
      </c>
      <c r="D157" s="48">
        <v>7.78</v>
      </c>
      <c r="E157" s="48">
        <v>10.8728</v>
      </c>
      <c r="F157" s="48">
        <v>9.9522999999999993</v>
      </c>
      <c r="G157" s="48">
        <v>11.5365</v>
      </c>
      <c r="H157" s="48">
        <v>3.6993999999999998</v>
      </c>
      <c r="I157" s="48">
        <v>12.1691</v>
      </c>
      <c r="J157" s="48">
        <v>14.4312</v>
      </c>
      <c r="K157" s="48">
        <v>15.574299999999999</v>
      </c>
      <c r="L157" s="48">
        <v>0.46460000000000001</v>
      </c>
      <c r="M157" s="48">
        <v>1.04E-2</v>
      </c>
      <c r="N157" s="48">
        <v>0.37009999999999998</v>
      </c>
      <c r="O157" s="48">
        <v>2.2864</v>
      </c>
      <c r="P157" s="48">
        <v>1.3565</v>
      </c>
    </row>
    <row r="158" spans="1:16" hidden="1" outlineLevel="1" collapsed="1">
      <c r="A158" s="8">
        <v>45017</v>
      </c>
      <c r="B158" s="48">
        <v>7.5289000000000001</v>
      </c>
      <c r="C158" s="48">
        <v>3.4100999999999999</v>
      </c>
      <c r="D158" s="48">
        <v>7.5326000000000004</v>
      </c>
      <c r="E158" s="48">
        <v>12.9185</v>
      </c>
      <c r="F158" s="48">
        <v>6.9756</v>
      </c>
      <c r="G158" s="48">
        <v>11.697100000000001</v>
      </c>
      <c r="H158" s="48">
        <v>3.6518000000000002</v>
      </c>
      <c r="I158" s="48">
        <v>12.5947</v>
      </c>
      <c r="J158" s="48">
        <v>14.594900000000001</v>
      </c>
      <c r="K158" s="48">
        <v>15.778700000000001</v>
      </c>
      <c r="L158" s="48">
        <v>0.53010000000000002</v>
      </c>
      <c r="M158" s="48">
        <v>1.9300000000000001E-2</v>
      </c>
      <c r="N158" s="48">
        <v>0.50970000000000004</v>
      </c>
      <c r="O158" s="48">
        <v>1.3926000000000001</v>
      </c>
      <c r="P158" s="48">
        <v>3.2113999999999998</v>
      </c>
    </row>
    <row r="159" spans="1:16" hidden="1" outlineLevel="1" collapsed="1">
      <c r="A159" s="8">
        <v>45047</v>
      </c>
      <c r="B159" s="48">
        <v>9.3157999999999994</v>
      </c>
      <c r="C159" s="48">
        <v>3.1457000000000002</v>
      </c>
      <c r="D159" s="48">
        <v>9.5846999999999998</v>
      </c>
      <c r="E159" s="48">
        <v>10.4034</v>
      </c>
      <c r="F159" s="48">
        <v>15.9336</v>
      </c>
      <c r="G159" s="48">
        <v>12.5397</v>
      </c>
      <c r="H159" s="48">
        <v>3.3746</v>
      </c>
      <c r="I159" s="48">
        <v>13.323</v>
      </c>
      <c r="J159" s="48">
        <v>13.8109</v>
      </c>
      <c r="K159" s="48">
        <v>16.886299999999999</v>
      </c>
      <c r="L159" s="48">
        <v>0.78169999999999995</v>
      </c>
      <c r="M159" s="48">
        <v>2.2100000000000002E-2</v>
      </c>
      <c r="N159" s="48">
        <v>0.67789999999999995</v>
      </c>
      <c r="O159" s="48">
        <v>2.2605</v>
      </c>
      <c r="P159" s="48">
        <v>0.91739999999999999</v>
      </c>
    </row>
    <row r="160" spans="1:16" hidden="1" outlineLevel="1" collapsed="1">
      <c r="A160" s="8">
        <v>45078</v>
      </c>
      <c r="B160" s="48">
        <v>9.6495999999999995</v>
      </c>
      <c r="C160" s="48">
        <v>3.1160999999999999</v>
      </c>
      <c r="D160" s="48">
        <v>10.0504</v>
      </c>
      <c r="E160" s="48">
        <v>10.2087</v>
      </c>
      <c r="F160" s="48">
        <v>10.8523</v>
      </c>
      <c r="G160" s="48">
        <v>12.839</v>
      </c>
      <c r="H160" s="48">
        <v>3.2970999999999999</v>
      </c>
      <c r="I160" s="48">
        <v>13.617100000000001</v>
      </c>
      <c r="J160" s="48">
        <v>13.7514</v>
      </c>
      <c r="K160" s="48">
        <v>14.168200000000001</v>
      </c>
      <c r="L160" s="48">
        <v>0.7702</v>
      </c>
      <c r="M160" s="48">
        <v>8.0999999999999996E-3</v>
      </c>
      <c r="N160" s="48">
        <v>0.66390000000000005</v>
      </c>
      <c r="O160" s="48">
        <v>2.2065999999999999</v>
      </c>
      <c r="P160" s="48">
        <v>3.2863000000000002</v>
      </c>
    </row>
    <row r="161" spans="1:16" hidden="1" outlineLevel="1" collapsed="1">
      <c r="A161" s="8">
        <v>45108</v>
      </c>
      <c r="B161" s="48">
        <v>10.036799999999999</v>
      </c>
      <c r="C161" s="48">
        <v>2.9998999999999998</v>
      </c>
      <c r="D161" s="48">
        <v>10.664400000000001</v>
      </c>
      <c r="E161" s="48">
        <v>9.8359000000000005</v>
      </c>
      <c r="F161" s="48">
        <v>5.6113999999999997</v>
      </c>
      <c r="G161" s="48">
        <v>13.2409</v>
      </c>
      <c r="H161" s="48">
        <v>3.4619</v>
      </c>
      <c r="I161" s="48">
        <v>14.193099999999999</v>
      </c>
      <c r="J161" s="48">
        <v>13.9465</v>
      </c>
      <c r="K161" s="48">
        <v>6.8133999999999997</v>
      </c>
      <c r="L161" s="48">
        <v>0.78039999999999998</v>
      </c>
      <c r="M161" s="48">
        <v>5.2699999999999997E-2</v>
      </c>
      <c r="N161" s="48">
        <v>0.6845</v>
      </c>
      <c r="O161" s="48">
        <v>2.1265999999999998</v>
      </c>
      <c r="P161" s="48">
        <v>1.4631000000000001</v>
      </c>
    </row>
    <row r="162" spans="1:16" hidden="1" outlineLevel="1" collapsed="1">
      <c r="A162" s="8">
        <v>45139</v>
      </c>
      <c r="B162" s="48">
        <v>10.3606</v>
      </c>
      <c r="C162" s="48">
        <v>3.0377999999999998</v>
      </c>
      <c r="D162" s="48">
        <v>10.7948</v>
      </c>
      <c r="E162" s="48">
        <v>11.9842</v>
      </c>
      <c r="F162" s="48">
        <v>8.8450000000000006</v>
      </c>
      <c r="G162" s="48">
        <v>13.154400000000001</v>
      </c>
      <c r="H162" s="48">
        <v>3.2618999999999998</v>
      </c>
      <c r="I162" s="48">
        <v>13.933999999999999</v>
      </c>
      <c r="J162" s="48">
        <v>14.496499999999999</v>
      </c>
      <c r="K162" s="48">
        <v>15.225199999999999</v>
      </c>
      <c r="L162" s="48">
        <v>0.98409999999999997</v>
      </c>
      <c r="M162" s="48">
        <v>2.1299999999999999E-2</v>
      </c>
      <c r="N162" s="48">
        <v>0.93159999999999998</v>
      </c>
      <c r="O162" s="48">
        <v>1.8942000000000001</v>
      </c>
      <c r="P162" s="48">
        <v>3.85</v>
      </c>
    </row>
    <row r="163" spans="1:16" hidden="1" outlineLevel="1" collapsed="1">
      <c r="A163" s="8">
        <v>45170</v>
      </c>
      <c r="B163" s="48">
        <v>10.2697</v>
      </c>
      <c r="C163" s="48">
        <v>2.766</v>
      </c>
      <c r="D163" s="48">
        <v>10.5579</v>
      </c>
      <c r="E163" s="48">
        <v>12.6275</v>
      </c>
      <c r="F163" s="48">
        <v>11.7332</v>
      </c>
      <c r="G163" s="48">
        <v>13.4526</v>
      </c>
      <c r="H163" s="48">
        <v>3.4079999999999999</v>
      </c>
      <c r="I163" s="48">
        <v>13.996</v>
      </c>
      <c r="J163" s="48">
        <v>14.3734</v>
      </c>
      <c r="K163" s="48">
        <v>15.2616</v>
      </c>
      <c r="L163" s="48">
        <v>0.89249999999999996</v>
      </c>
      <c r="M163" s="48">
        <v>1.9800000000000002E-2</v>
      </c>
      <c r="N163" s="48">
        <v>0.90310000000000001</v>
      </c>
      <c r="O163" s="48">
        <v>1.7259</v>
      </c>
      <c r="P163" s="48">
        <v>3.1358000000000001</v>
      </c>
    </row>
    <row r="164" spans="1:16" hidden="1" outlineLevel="1" collapsed="1">
      <c r="A164" s="8">
        <v>45200</v>
      </c>
      <c r="B164" s="48">
        <v>9.6024999999999991</v>
      </c>
      <c r="C164" s="48">
        <v>2.331</v>
      </c>
      <c r="D164" s="48">
        <v>10.1942</v>
      </c>
      <c r="E164" s="48">
        <v>12.613300000000001</v>
      </c>
      <c r="F164" s="48">
        <v>7.5345000000000004</v>
      </c>
      <c r="G164" s="48">
        <v>12.814399999999999</v>
      </c>
      <c r="H164" s="48">
        <v>3.6013999999999999</v>
      </c>
      <c r="I164" s="48">
        <v>13.5426</v>
      </c>
      <c r="J164" s="48">
        <v>14.4693</v>
      </c>
      <c r="K164" s="48">
        <v>13.9482</v>
      </c>
      <c r="L164" s="48">
        <v>0.72199999999999998</v>
      </c>
      <c r="M164" s="48">
        <v>1.0999999999999999E-2</v>
      </c>
      <c r="N164" s="48">
        <v>0.79790000000000005</v>
      </c>
      <c r="O164" s="48">
        <v>1.1428</v>
      </c>
      <c r="P164" s="48">
        <v>3.1095999999999999</v>
      </c>
    </row>
    <row r="165" spans="1:16" collapsed="1">
      <c r="A165" s="8">
        <v>45231</v>
      </c>
      <c r="B165" s="48">
        <v>10.323600000000001</v>
      </c>
      <c r="C165" s="48">
        <v>2.6012</v>
      </c>
      <c r="D165" s="48">
        <v>11.0093</v>
      </c>
      <c r="E165" s="48">
        <v>10.2249</v>
      </c>
      <c r="F165" s="48">
        <v>12.815099999999999</v>
      </c>
      <c r="G165" s="48">
        <v>12.835900000000001</v>
      </c>
      <c r="H165" s="48">
        <v>3.3982000000000001</v>
      </c>
      <c r="I165" s="48">
        <v>13.4633</v>
      </c>
      <c r="J165" s="48">
        <v>14.7973</v>
      </c>
      <c r="K165" s="48">
        <v>14.036300000000001</v>
      </c>
      <c r="L165" s="48">
        <v>0.92920000000000003</v>
      </c>
      <c r="M165" s="48">
        <v>1.72E-2</v>
      </c>
      <c r="N165" s="48">
        <v>0.75080000000000002</v>
      </c>
      <c r="O165" s="48">
        <v>2.3565999999999998</v>
      </c>
      <c r="P165" s="48">
        <v>0.45440000000000003</v>
      </c>
    </row>
    <row r="166" spans="1:16">
      <c r="A166" s="8">
        <v>45261</v>
      </c>
      <c r="B166" s="48">
        <v>9.8734999999999999</v>
      </c>
      <c r="C166" s="48">
        <v>2.8698000000000001</v>
      </c>
      <c r="D166" s="48">
        <v>10.5016</v>
      </c>
      <c r="E166" s="48">
        <v>10.5875</v>
      </c>
      <c r="F166" s="48">
        <v>11.134</v>
      </c>
      <c r="G166" s="48">
        <v>12.315099999999999</v>
      </c>
      <c r="H166" s="48">
        <v>3.1556999999999999</v>
      </c>
      <c r="I166" s="48">
        <v>13.178100000000001</v>
      </c>
      <c r="J166" s="48">
        <v>14.611000000000001</v>
      </c>
      <c r="K166" s="48">
        <v>14.8314</v>
      </c>
      <c r="L166" s="48">
        <v>1.0712999999999999</v>
      </c>
      <c r="M166" s="48">
        <v>2.3400000000000001E-2</v>
      </c>
      <c r="N166" s="48">
        <v>0.8952</v>
      </c>
      <c r="O166" s="48">
        <v>2.4592999999999998</v>
      </c>
      <c r="P166" s="48">
        <v>2.2378999999999998</v>
      </c>
    </row>
    <row r="167" spans="1:16">
      <c r="A167" s="8">
        <v>45292</v>
      </c>
      <c r="B167" s="48">
        <v>9.7376000000000005</v>
      </c>
      <c r="C167" s="48">
        <v>2.3184999999999998</v>
      </c>
      <c r="D167" s="48">
        <v>10.2155</v>
      </c>
      <c r="E167" s="48">
        <v>10.6701</v>
      </c>
      <c r="F167" s="48">
        <v>8.6258999999999997</v>
      </c>
      <c r="G167" s="48">
        <v>12.6614</v>
      </c>
      <c r="H167" s="48">
        <v>3.3509000000000002</v>
      </c>
      <c r="I167" s="48">
        <v>13.155799999999999</v>
      </c>
      <c r="J167" s="48">
        <v>14.64</v>
      </c>
      <c r="K167" s="48">
        <v>14.9499</v>
      </c>
      <c r="L167" s="48">
        <v>0.90159999999999996</v>
      </c>
      <c r="M167" s="48">
        <v>0.01</v>
      </c>
      <c r="N167" s="48">
        <v>0.84309999999999996</v>
      </c>
      <c r="O167" s="48">
        <v>2.4077000000000002</v>
      </c>
      <c r="P167" s="48">
        <v>2.6315</v>
      </c>
    </row>
    <row r="168" spans="1:16">
      <c r="A168" s="8">
        <v>45323</v>
      </c>
      <c r="B168" s="48">
        <v>10.307499999999999</v>
      </c>
      <c r="C168" s="48">
        <v>3.3218999999999999</v>
      </c>
      <c r="D168" s="48">
        <v>10.6035</v>
      </c>
      <c r="E168" s="48">
        <v>12.728199999999999</v>
      </c>
      <c r="F168" s="48">
        <v>14.275700000000001</v>
      </c>
      <c r="G168" s="48">
        <v>12.5206</v>
      </c>
      <c r="H168" s="48">
        <v>3.7719</v>
      </c>
      <c r="I168" s="48">
        <v>13.035399999999999</v>
      </c>
      <c r="J168" s="48">
        <v>14.3729</v>
      </c>
      <c r="K168" s="48">
        <v>14.275700000000001</v>
      </c>
      <c r="L168" s="48">
        <v>0.91410000000000002</v>
      </c>
      <c r="M168" s="48">
        <v>2.63E-2</v>
      </c>
      <c r="N168" s="48">
        <v>0.89610000000000001</v>
      </c>
      <c r="O168" s="48">
        <v>1.9584999999999999</v>
      </c>
      <c r="P168" s="48" t="s">
        <v>270</v>
      </c>
    </row>
    <row r="169" spans="1:16">
      <c r="A169" s="8">
        <v>45352</v>
      </c>
      <c r="B169" s="48">
        <v>10.189299999999999</v>
      </c>
      <c r="C169" s="48">
        <v>3.9102000000000001</v>
      </c>
      <c r="D169" s="48">
        <v>10.725899999999999</v>
      </c>
      <c r="E169" s="48">
        <v>10.7925</v>
      </c>
      <c r="F169" s="48">
        <v>14.8269</v>
      </c>
      <c r="G169" s="48">
        <v>12.2052</v>
      </c>
      <c r="H169" s="48">
        <v>4.2202000000000002</v>
      </c>
      <c r="I169" s="48">
        <v>12.896000000000001</v>
      </c>
      <c r="J169" s="48">
        <v>14.332000000000001</v>
      </c>
      <c r="K169" s="48">
        <v>14.8269</v>
      </c>
      <c r="L169" s="48">
        <v>1.2243999999999999</v>
      </c>
      <c r="M169" s="48">
        <v>2.8500000000000001E-2</v>
      </c>
      <c r="N169" s="48">
        <v>1.0435000000000001</v>
      </c>
      <c r="O169" s="48">
        <v>2.7486999999999999</v>
      </c>
      <c r="P169" s="48" t="s">
        <v>270</v>
      </c>
    </row>
    <row r="170" spans="1:16">
      <c r="A170" s="8">
        <v>45383</v>
      </c>
      <c r="B170" s="48">
        <v>9.3388000000000009</v>
      </c>
      <c r="C170" s="48">
        <v>2.9807000000000001</v>
      </c>
      <c r="D170" s="48">
        <v>9.5988000000000007</v>
      </c>
      <c r="E170" s="48">
        <v>11.4282</v>
      </c>
      <c r="F170" s="48">
        <v>13.142200000000001</v>
      </c>
      <c r="G170" s="48">
        <v>12.0869</v>
      </c>
      <c r="H170" s="48">
        <v>3.8506999999999998</v>
      </c>
      <c r="I170" s="48">
        <v>12.659000000000001</v>
      </c>
      <c r="J170" s="48">
        <v>13.0977</v>
      </c>
      <c r="K170" s="48">
        <v>13.142200000000001</v>
      </c>
      <c r="L170" s="48">
        <v>1.0146999999999999</v>
      </c>
      <c r="M170" s="48">
        <v>1.2200000000000001E-2</v>
      </c>
      <c r="N170" s="48">
        <v>1.0580000000000001</v>
      </c>
      <c r="O170" s="48">
        <v>1.4277</v>
      </c>
      <c r="P170" s="48" t="s">
        <v>270</v>
      </c>
    </row>
    <row r="171" spans="1:16">
      <c r="A171" s="8">
        <v>45413</v>
      </c>
      <c r="B171" s="48">
        <v>9.8223000000000003</v>
      </c>
      <c r="C171" s="48">
        <v>3.3877999999999999</v>
      </c>
      <c r="D171" s="48">
        <v>10.1271</v>
      </c>
      <c r="E171" s="48">
        <v>10.721500000000001</v>
      </c>
      <c r="F171" s="48">
        <v>13.207700000000001</v>
      </c>
      <c r="G171" s="48">
        <v>11.861599999999999</v>
      </c>
      <c r="H171" s="48">
        <v>3.8182999999999998</v>
      </c>
      <c r="I171" s="48">
        <v>12.577199999999999</v>
      </c>
      <c r="J171" s="48">
        <v>11.814299999999999</v>
      </c>
      <c r="K171" s="48">
        <v>13.499700000000001</v>
      </c>
      <c r="L171" s="48">
        <v>1.0452999999999999</v>
      </c>
      <c r="M171" s="48">
        <v>3.6900000000000002E-2</v>
      </c>
      <c r="N171" s="48">
        <v>1.0824</v>
      </c>
      <c r="O171" s="48">
        <v>1.0921000000000001</v>
      </c>
      <c r="P171" s="48">
        <v>1.9</v>
      </c>
    </row>
    <row r="172" spans="1:16">
      <c r="A172" s="8">
        <v>45444</v>
      </c>
      <c r="B172" s="48">
        <v>9.2335999999999991</v>
      </c>
      <c r="C172" s="48">
        <v>3.3854000000000002</v>
      </c>
      <c r="D172" s="48">
        <v>9.6951000000000001</v>
      </c>
      <c r="E172" s="48">
        <v>9.1715999999999998</v>
      </c>
      <c r="F172" s="48">
        <v>13.087300000000001</v>
      </c>
      <c r="G172" s="48">
        <v>11.313700000000001</v>
      </c>
      <c r="H172" s="48">
        <v>3.6526000000000001</v>
      </c>
      <c r="I172" s="48">
        <v>12.0213</v>
      </c>
      <c r="J172" s="48">
        <v>11.2849</v>
      </c>
      <c r="K172" s="48">
        <v>13.964499999999999</v>
      </c>
      <c r="L172" s="48">
        <v>1.2311000000000001</v>
      </c>
      <c r="M172" s="48">
        <v>3.0700000000000002E-2</v>
      </c>
      <c r="N172" s="48">
        <v>1.2058</v>
      </c>
      <c r="O172" s="48">
        <v>1.5434000000000001</v>
      </c>
      <c r="P172" s="48">
        <v>0.5</v>
      </c>
    </row>
    <row r="173" spans="1:16">
      <c r="A173" s="8">
        <v>45474</v>
      </c>
      <c r="B173" s="48">
        <v>9.2751999999999999</v>
      </c>
      <c r="C173" s="48">
        <v>3.4632999999999998</v>
      </c>
      <c r="D173" s="48">
        <v>9.6455000000000002</v>
      </c>
      <c r="E173" s="48">
        <v>9.7845999999999993</v>
      </c>
      <c r="F173" s="48">
        <v>10.674899999999999</v>
      </c>
      <c r="G173" s="48">
        <v>11.3218</v>
      </c>
      <c r="H173" s="48">
        <v>3.7605</v>
      </c>
      <c r="I173" s="48">
        <v>11.979900000000001</v>
      </c>
      <c r="J173" s="48">
        <v>11.635</v>
      </c>
      <c r="K173" s="48">
        <v>12.2241</v>
      </c>
      <c r="L173" s="48">
        <v>1.1789000000000001</v>
      </c>
      <c r="M173" s="48">
        <v>2.3400000000000001E-2</v>
      </c>
      <c r="N173" s="48">
        <v>1.1600999999999999</v>
      </c>
      <c r="O173" s="48">
        <v>1.4663999999999999</v>
      </c>
      <c r="P173" s="48">
        <v>3.1537999999999999</v>
      </c>
    </row>
    <row r="174" spans="1:16">
      <c r="A174" s="8">
        <v>45505</v>
      </c>
      <c r="B174" s="48">
        <v>9.1677</v>
      </c>
      <c r="C174" s="48">
        <v>3.3323999999999998</v>
      </c>
      <c r="D174" s="48">
        <v>9.5588999999999995</v>
      </c>
      <c r="E174" s="48">
        <v>9.6905999999999999</v>
      </c>
      <c r="F174" s="48">
        <v>11.3437</v>
      </c>
      <c r="G174" s="48">
        <v>11.2941</v>
      </c>
      <c r="H174" s="48">
        <v>3.835</v>
      </c>
      <c r="I174" s="48">
        <v>11.952299999999999</v>
      </c>
      <c r="J174" s="48">
        <v>11.521100000000001</v>
      </c>
      <c r="K174" s="48">
        <v>14.075699999999999</v>
      </c>
      <c r="L174" s="48">
        <v>1.0602</v>
      </c>
      <c r="M174" s="48">
        <v>2.0299999999999999E-2</v>
      </c>
      <c r="N174" s="48">
        <v>1.1194999999999999</v>
      </c>
      <c r="O174" s="48">
        <v>0.97270000000000001</v>
      </c>
      <c r="P174" s="48">
        <v>2.9885000000000002</v>
      </c>
    </row>
    <row r="175" spans="1:16">
      <c r="A175" s="8">
        <v>45536</v>
      </c>
      <c r="B175" s="48">
        <v>9.0771999999999995</v>
      </c>
      <c r="C175" s="48">
        <v>3.3294999999999999</v>
      </c>
      <c r="D175" s="48">
        <v>9.7180999999999997</v>
      </c>
      <c r="E175" s="48">
        <v>9.4413</v>
      </c>
      <c r="F175" s="48">
        <v>12.6813</v>
      </c>
      <c r="G175" s="48">
        <v>10.869400000000001</v>
      </c>
      <c r="H175" s="48">
        <v>3.6358999999999999</v>
      </c>
      <c r="I175" s="48">
        <v>11.924200000000001</v>
      </c>
      <c r="J175" s="48">
        <v>10.7346</v>
      </c>
      <c r="K175" s="48">
        <v>13.2156</v>
      </c>
      <c r="L175" s="48">
        <v>1.0984</v>
      </c>
      <c r="M175" s="48">
        <v>2.41E-2</v>
      </c>
      <c r="N175" s="48">
        <v>1.1731</v>
      </c>
      <c r="O175" s="48">
        <v>0.92530000000000001</v>
      </c>
      <c r="P175" s="48">
        <v>1.7594000000000001</v>
      </c>
    </row>
    <row r="176" spans="1:16">
      <c r="A176" s="8">
        <v>45566</v>
      </c>
      <c r="B176" s="48">
        <v>8.8180999999999994</v>
      </c>
      <c r="C176" s="48">
        <v>3.5636999999999999</v>
      </c>
      <c r="D176" s="48">
        <v>9.1522000000000006</v>
      </c>
      <c r="E176" s="48">
        <v>9.8245000000000005</v>
      </c>
      <c r="F176" s="48">
        <v>8.4346999999999994</v>
      </c>
      <c r="G176" s="48">
        <v>11.0015</v>
      </c>
      <c r="H176" s="48">
        <v>4.0399000000000003</v>
      </c>
      <c r="I176" s="48">
        <v>11.770899999999999</v>
      </c>
      <c r="J176" s="48">
        <v>11.266</v>
      </c>
      <c r="K176" s="48">
        <v>11.8063</v>
      </c>
      <c r="L176" s="48">
        <v>1.1564000000000001</v>
      </c>
      <c r="M176" s="48">
        <v>3.2099999999999997E-2</v>
      </c>
      <c r="N176" s="48">
        <v>1.2448999999999999</v>
      </c>
      <c r="O176" s="48">
        <v>0.755</v>
      </c>
      <c r="P176" s="48">
        <v>3.4</v>
      </c>
    </row>
    <row r="177" spans="1:16">
      <c r="A177" s="8">
        <v>45597</v>
      </c>
      <c r="B177" s="48">
        <v>8.7507000000000001</v>
      </c>
      <c r="C177" s="48">
        <v>3.3574000000000002</v>
      </c>
      <c r="D177" s="48">
        <v>8.9267000000000003</v>
      </c>
      <c r="E177" s="48">
        <v>9.0104000000000006</v>
      </c>
      <c r="F177" s="48">
        <v>12.110200000000001</v>
      </c>
      <c r="G177" s="48">
        <v>11.0404</v>
      </c>
      <c r="H177" s="48">
        <v>3.7511999999999999</v>
      </c>
      <c r="I177" s="48">
        <v>11.426</v>
      </c>
      <c r="J177" s="48">
        <v>11.2851</v>
      </c>
      <c r="K177" s="48">
        <v>13.744400000000001</v>
      </c>
      <c r="L177" s="48">
        <v>1.1375999999999999</v>
      </c>
      <c r="M177" s="48">
        <v>2.2599999999999999E-2</v>
      </c>
      <c r="N177" s="48">
        <v>1.1584000000000001</v>
      </c>
      <c r="O177" s="48">
        <v>1.3066</v>
      </c>
      <c r="P177" s="48">
        <v>0.39760000000000001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7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131</v>
      </c>
      <c r="B1" s="10"/>
    </row>
    <row r="2" spans="1:6" ht="5.25" customHeight="1"/>
    <row r="3" spans="1:6">
      <c r="A3" s="112" t="s">
        <v>126</v>
      </c>
    </row>
    <row r="4" spans="1:6" ht="12.75" customHeight="1">
      <c r="A4" s="12" t="s">
        <v>130</v>
      </c>
    </row>
    <row r="5" spans="1:6" ht="12.75" customHeight="1">
      <c r="A5" s="13" t="s">
        <v>127</v>
      </c>
    </row>
    <row r="6" spans="1:6" s="20" customFormat="1" ht="15" customHeight="1">
      <c r="A6" s="194" t="s">
        <v>0</v>
      </c>
      <c r="B6" s="252" t="s">
        <v>214</v>
      </c>
      <c r="C6" s="253" t="s">
        <v>128</v>
      </c>
      <c r="D6" s="253" t="s">
        <v>187</v>
      </c>
    </row>
    <row r="7" spans="1:6" s="20" customFormat="1" ht="15" customHeight="1">
      <c r="A7" s="195"/>
      <c r="B7" s="252"/>
      <c r="C7" s="254"/>
      <c r="D7" s="254"/>
    </row>
    <row r="8" spans="1:6" s="20" customFormat="1" ht="25.5" customHeight="1">
      <c r="A8" s="196"/>
      <c r="B8" s="252"/>
      <c r="C8" s="255"/>
      <c r="D8" s="255"/>
    </row>
    <row r="9" spans="1:6" s="20" customFormat="1" hidden="1">
      <c r="A9" s="116"/>
      <c r="B9" s="126"/>
      <c r="C9" s="127"/>
      <c r="D9" s="127"/>
    </row>
    <row r="10" spans="1:6" s="20" customFormat="1">
      <c r="A10" s="18">
        <v>1</v>
      </c>
      <c r="B10" s="147">
        <v>2</v>
      </c>
      <c r="C10" s="147">
        <v>3</v>
      </c>
      <c r="D10" s="50">
        <v>4</v>
      </c>
    </row>
    <row r="11" spans="1:6" hidden="1" outlineLevel="1">
      <c r="A11" s="51">
        <v>40544</v>
      </c>
      <c r="B11" s="148">
        <v>0</v>
      </c>
      <c r="C11" s="148">
        <v>16</v>
      </c>
      <c r="D11" s="144" t="s">
        <v>188</v>
      </c>
      <c r="E11" s="46"/>
      <c r="F11" s="46"/>
    </row>
    <row r="12" spans="1:6" hidden="1" outlineLevel="1">
      <c r="A12" s="51">
        <v>40575</v>
      </c>
      <c r="B12" s="148">
        <v>0</v>
      </c>
      <c r="C12" s="148">
        <v>14</v>
      </c>
      <c r="D12" s="144" t="s">
        <v>188</v>
      </c>
      <c r="E12" s="46"/>
      <c r="F12" s="46"/>
    </row>
    <row r="13" spans="1:6" hidden="1" outlineLevel="1">
      <c r="A13" s="51">
        <v>40603</v>
      </c>
      <c r="B13" s="148">
        <v>0</v>
      </c>
      <c r="C13" s="148">
        <v>14</v>
      </c>
      <c r="D13" s="144" t="s">
        <v>188</v>
      </c>
      <c r="E13" s="46"/>
      <c r="F13" s="46"/>
    </row>
    <row r="14" spans="1:6" hidden="1" outlineLevel="1">
      <c r="A14" s="51">
        <v>40634</v>
      </c>
      <c r="B14" s="148">
        <v>0</v>
      </c>
      <c r="C14" s="148">
        <v>14</v>
      </c>
      <c r="D14" s="144" t="s">
        <v>188</v>
      </c>
      <c r="E14" s="46"/>
      <c r="F14" s="46"/>
    </row>
    <row r="15" spans="1:6" hidden="1" outlineLevel="1">
      <c r="A15" s="51">
        <v>40664</v>
      </c>
      <c r="B15" s="148">
        <v>0</v>
      </c>
      <c r="C15" s="148">
        <v>12</v>
      </c>
      <c r="D15" s="144" t="s">
        <v>188</v>
      </c>
      <c r="E15" s="46"/>
      <c r="F15" s="46"/>
    </row>
    <row r="16" spans="1:6" hidden="1" outlineLevel="1">
      <c r="A16" s="51">
        <v>40695</v>
      </c>
      <c r="B16" s="148">
        <v>0</v>
      </c>
      <c r="C16" s="148">
        <v>11</v>
      </c>
      <c r="D16" s="144" t="s">
        <v>188</v>
      </c>
      <c r="E16" s="46"/>
      <c r="F16" s="46"/>
    </row>
    <row r="17" spans="1:6" hidden="1" outlineLevel="1">
      <c r="A17" s="51">
        <v>40725</v>
      </c>
      <c r="B17" s="148">
        <v>0</v>
      </c>
      <c r="C17" s="148">
        <v>11</v>
      </c>
      <c r="D17" s="144" t="s">
        <v>188</v>
      </c>
      <c r="E17" s="46"/>
      <c r="F17" s="46"/>
    </row>
    <row r="18" spans="1:6" hidden="1" outlineLevel="1">
      <c r="A18" s="51">
        <v>40756</v>
      </c>
      <c r="B18" s="148">
        <v>0</v>
      </c>
      <c r="C18" s="148">
        <v>11</v>
      </c>
      <c r="D18" s="144" t="s">
        <v>188</v>
      </c>
      <c r="E18" s="46"/>
      <c r="F18" s="46"/>
    </row>
    <row r="19" spans="1:6" hidden="1" outlineLevel="1">
      <c r="A19" s="51">
        <v>40787</v>
      </c>
      <c r="B19" s="148">
        <v>0</v>
      </c>
      <c r="C19" s="148">
        <v>11</v>
      </c>
      <c r="D19" s="144" t="s">
        <v>188</v>
      </c>
      <c r="E19" s="46"/>
      <c r="F19" s="46"/>
    </row>
    <row r="20" spans="1:6" hidden="1" outlineLevel="1">
      <c r="A20" s="51">
        <v>40817</v>
      </c>
      <c r="B20" s="148">
        <v>0</v>
      </c>
      <c r="C20" s="148">
        <v>11</v>
      </c>
      <c r="D20" s="144" t="s">
        <v>188</v>
      </c>
      <c r="E20" s="46"/>
      <c r="F20" s="46"/>
    </row>
    <row r="21" spans="1:6" hidden="1" outlineLevel="1">
      <c r="A21" s="51">
        <v>40848</v>
      </c>
      <c r="B21" s="148">
        <v>0</v>
      </c>
      <c r="C21" s="148">
        <v>10</v>
      </c>
      <c r="D21" s="144" t="s">
        <v>188</v>
      </c>
      <c r="E21" s="46"/>
      <c r="F21" s="46"/>
    </row>
    <row r="22" spans="1:6" hidden="1" outlineLevel="1">
      <c r="A22" s="51">
        <v>40878</v>
      </c>
      <c r="B22" s="148">
        <v>0</v>
      </c>
      <c r="C22" s="148">
        <v>9</v>
      </c>
      <c r="D22" s="144" t="s">
        <v>188</v>
      </c>
      <c r="E22" s="46"/>
      <c r="F22" s="46"/>
    </row>
    <row r="23" spans="1:6" hidden="1" outlineLevel="1">
      <c r="A23" s="51">
        <v>40909</v>
      </c>
      <c r="B23" s="148">
        <v>0</v>
      </c>
      <c r="C23" s="148">
        <v>10</v>
      </c>
      <c r="D23" s="144" t="s">
        <v>188</v>
      </c>
      <c r="E23" s="46"/>
      <c r="F23" s="46"/>
    </row>
    <row r="24" spans="1:6" hidden="1" outlineLevel="1">
      <c r="A24" s="51">
        <v>40940</v>
      </c>
      <c r="B24" s="148">
        <v>0</v>
      </c>
      <c r="C24" s="148">
        <v>9</v>
      </c>
      <c r="D24" s="144" t="s">
        <v>188</v>
      </c>
      <c r="E24" s="46"/>
      <c r="F24" s="46"/>
    </row>
    <row r="25" spans="1:6" hidden="1" outlineLevel="1">
      <c r="A25" s="51">
        <v>40969</v>
      </c>
      <c r="B25" s="148">
        <v>0</v>
      </c>
      <c r="C25" s="148">
        <v>8</v>
      </c>
      <c r="D25" s="144" t="s">
        <v>188</v>
      </c>
      <c r="E25" s="46"/>
      <c r="F25" s="46"/>
    </row>
    <row r="26" spans="1:6" hidden="1" outlineLevel="1">
      <c r="A26" s="51">
        <v>41000</v>
      </c>
      <c r="B26" s="148">
        <v>0</v>
      </c>
      <c r="C26" s="148">
        <v>8</v>
      </c>
      <c r="D26" s="144" t="s">
        <v>188</v>
      </c>
      <c r="E26" s="46"/>
      <c r="F26" s="46"/>
    </row>
    <row r="27" spans="1:6" hidden="1" outlineLevel="1">
      <c r="A27" s="51">
        <v>41030</v>
      </c>
      <c r="B27" s="148">
        <v>0</v>
      </c>
      <c r="C27" s="148">
        <v>8</v>
      </c>
      <c r="D27" s="144" t="s">
        <v>188</v>
      </c>
      <c r="E27" s="46"/>
      <c r="F27" s="46"/>
    </row>
    <row r="28" spans="1:6" hidden="1" outlineLevel="1">
      <c r="A28" s="51">
        <v>41061</v>
      </c>
      <c r="B28" s="148">
        <v>0</v>
      </c>
      <c r="C28" s="148">
        <v>8</v>
      </c>
      <c r="D28" s="144" t="s">
        <v>188</v>
      </c>
      <c r="E28" s="46"/>
      <c r="F28" s="46"/>
    </row>
    <row r="29" spans="1:6" hidden="1" outlineLevel="1">
      <c r="A29" s="51">
        <v>41091</v>
      </c>
      <c r="B29" s="148">
        <v>0</v>
      </c>
      <c r="C29" s="148">
        <v>8</v>
      </c>
      <c r="D29" s="144" t="s">
        <v>188</v>
      </c>
      <c r="E29" s="46"/>
      <c r="F29" s="46"/>
    </row>
    <row r="30" spans="1:6" hidden="1" outlineLevel="1">
      <c r="A30" s="51">
        <v>41122</v>
      </c>
      <c r="B30" s="148">
        <v>0</v>
      </c>
      <c r="C30" s="148">
        <v>8</v>
      </c>
      <c r="D30" s="144" t="s">
        <v>188</v>
      </c>
      <c r="E30" s="46"/>
      <c r="F30" s="46"/>
    </row>
    <row r="31" spans="1:6" hidden="1" outlineLevel="1">
      <c r="A31" s="51">
        <v>41153</v>
      </c>
      <c r="B31" s="148">
        <v>0</v>
      </c>
      <c r="C31" s="148">
        <v>7</v>
      </c>
      <c r="D31" s="144" t="s">
        <v>188</v>
      </c>
      <c r="E31" s="46"/>
      <c r="F31" s="46"/>
    </row>
    <row r="32" spans="1:6" hidden="1" outlineLevel="1">
      <c r="A32" s="51">
        <v>41183</v>
      </c>
      <c r="B32" s="148">
        <v>0</v>
      </c>
      <c r="C32" s="148">
        <v>7</v>
      </c>
      <c r="D32" s="144" t="s">
        <v>188</v>
      </c>
      <c r="E32" s="46"/>
      <c r="F32" s="46"/>
    </row>
    <row r="33" spans="1:6" hidden="1" outlineLevel="1">
      <c r="A33" s="51">
        <v>41214</v>
      </c>
      <c r="B33" s="148">
        <v>0</v>
      </c>
      <c r="C33" s="148">
        <v>6</v>
      </c>
      <c r="D33" s="144" t="s">
        <v>188</v>
      </c>
      <c r="E33" s="46"/>
      <c r="F33" s="46"/>
    </row>
    <row r="34" spans="1:6" hidden="1" outlineLevel="1">
      <c r="A34" s="51">
        <v>41244</v>
      </c>
      <c r="B34" s="148">
        <v>0</v>
      </c>
      <c r="C34" s="148">
        <v>6</v>
      </c>
      <c r="D34" s="144" t="s">
        <v>188</v>
      </c>
      <c r="E34" s="46"/>
      <c r="F34" s="46"/>
    </row>
    <row r="35" spans="1:6" hidden="1" outlineLevel="1">
      <c r="A35" s="51">
        <v>41275</v>
      </c>
      <c r="B35" s="148">
        <v>0</v>
      </c>
      <c r="C35" s="148">
        <v>6</v>
      </c>
      <c r="D35" s="144" t="s">
        <v>188</v>
      </c>
      <c r="E35" s="46"/>
      <c r="F35" s="46"/>
    </row>
    <row r="36" spans="1:6" hidden="1" outlineLevel="1">
      <c r="A36" s="51">
        <v>41306</v>
      </c>
      <c r="B36" s="148">
        <v>0</v>
      </c>
      <c r="C36" s="148">
        <v>5</v>
      </c>
      <c r="D36" s="144" t="s">
        <v>188</v>
      </c>
      <c r="E36" s="46"/>
      <c r="F36" s="46"/>
    </row>
    <row r="37" spans="1:6" hidden="1" outlineLevel="1">
      <c r="A37" s="51">
        <v>41334</v>
      </c>
      <c r="B37" s="148">
        <v>0</v>
      </c>
      <c r="C37" s="148">
        <v>5</v>
      </c>
      <c r="D37" s="144" t="s">
        <v>188</v>
      </c>
      <c r="E37" s="46"/>
      <c r="F37" s="46"/>
    </row>
    <row r="38" spans="1:6" hidden="1" outlineLevel="1">
      <c r="A38" s="51">
        <v>41365</v>
      </c>
      <c r="B38" s="148">
        <v>0</v>
      </c>
      <c r="C38" s="148">
        <v>5</v>
      </c>
      <c r="D38" s="144" t="s">
        <v>188</v>
      </c>
      <c r="E38" s="46"/>
      <c r="F38" s="46"/>
    </row>
    <row r="39" spans="1:6" hidden="1" outlineLevel="1">
      <c r="A39" s="51">
        <v>41395</v>
      </c>
      <c r="B39" s="148">
        <v>0</v>
      </c>
      <c r="C39" s="148">
        <v>5</v>
      </c>
      <c r="D39" s="144" t="s">
        <v>188</v>
      </c>
      <c r="E39" s="46"/>
      <c r="F39" s="46"/>
    </row>
    <row r="40" spans="1:6" hidden="1" outlineLevel="1">
      <c r="A40" s="51">
        <v>41426</v>
      </c>
      <c r="B40" s="148">
        <v>0</v>
      </c>
      <c r="C40" s="148">
        <v>5</v>
      </c>
      <c r="D40" s="144" t="s">
        <v>188</v>
      </c>
      <c r="E40" s="46"/>
      <c r="F40" s="46"/>
    </row>
    <row r="41" spans="1:6" hidden="1" outlineLevel="1">
      <c r="A41" s="51">
        <v>41456</v>
      </c>
      <c r="B41" s="148">
        <v>0</v>
      </c>
      <c r="C41" s="148">
        <v>5</v>
      </c>
      <c r="D41" s="144" t="s">
        <v>188</v>
      </c>
      <c r="E41" s="46"/>
      <c r="F41" s="46"/>
    </row>
    <row r="42" spans="1:6" hidden="1" outlineLevel="1">
      <c r="A42" s="51">
        <v>41487</v>
      </c>
      <c r="B42" s="148">
        <v>0</v>
      </c>
      <c r="C42" s="148">
        <v>5</v>
      </c>
      <c r="D42" s="144" t="s">
        <v>188</v>
      </c>
      <c r="E42" s="46"/>
      <c r="F42" s="46"/>
    </row>
    <row r="43" spans="1:6" hidden="1" outlineLevel="1">
      <c r="A43" s="51">
        <v>41518</v>
      </c>
      <c r="B43" s="148">
        <v>0</v>
      </c>
      <c r="C43" s="148">
        <v>5</v>
      </c>
      <c r="D43" s="144" t="s">
        <v>188</v>
      </c>
      <c r="E43" s="46"/>
      <c r="F43" s="46"/>
    </row>
    <row r="44" spans="1:6" hidden="1" outlineLevel="1">
      <c r="A44" s="51">
        <v>41548</v>
      </c>
      <c r="B44" s="148">
        <v>0</v>
      </c>
      <c r="C44" s="148">
        <v>5</v>
      </c>
      <c r="D44" s="144" t="s">
        <v>188</v>
      </c>
      <c r="E44" s="46"/>
      <c r="F44" s="46"/>
    </row>
    <row r="45" spans="1:6" hidden="1" outlineLevel="1">
      <c r="A45" s="51">
        <v>41579</v>
      </c>
      <c r="B45" s="148">
        <v>0</v>
      </c>
      <c r="C45" s="148">
        <v>5</v>
      </c>
      <c r="D45" s="144" t="s">
        <v>188</v>
      </c>
      <c r="E45" s="46"/>
      <c r="F45" s="46"/>
    </row>
    <row r="46" spans="1:6" hidden="1" outlineLevel="1">
      <c r="A46" s="51">
        <v>41609</v>
      </c>
      <c r="B46" s="148">
        <v>0</v>
      </c>
      <c r="C46" s="148">
        <v>5</v>
      </c>
      <c r="D46" s="144" t="s">
        <v>188</v>
      </c>
      <c r="E46" s="46"/>
      <c r="F46" s="46"/>
    </row>
    <row r="47" spans="1:6" hidden="1" outlineLevel="1">
      <c r="A47" s="51">
        <v>41640</v>
      </c>
      <c r="B47" s="148">
        <v>0</v>
      </c>
      <c r="C47" s="148">
        <v>5</v>
      </c>
      <c r="D47" s="144" t="s">
        <v>188</v>
      </c>
      <c r="E47" s="46"/>
      <c r="F47" s="46"/>
    </row>
    <row r="48" spans="1:6" hidden="1" outlineLevel="1">
      <c r="A48" s="51">
        <v>41671</v>
      </c>
      <c r="B48" s="148">
        <v>0</v>
      </c>
      <c r="C48" s="148">
        <v>4</v>
      </c>
      <c r="D48" s="144" t="s">
        <v>188</v>
      </c>
      <c r="E48" s="46"/>
      <c r="F48" s="46"/>
    </row>
    <row r="49" spans="1:6" hidden="1" outlineLevel="1">
      <c r="A49" s="51">
        <v>41699</v>
      </c>
      <c r="B49" s="148">
        <v>0</v>
      </c>
      <c r="C49" s="148">
        <v>4</v>
      </c>
      <c r="D49" s="144" t="s">
        <v>188</v>
      </c>
      <c r="E49" s="46"/>
      <c r="F49" s="46"/>
    </row>
    <row r="50" spans="1:6" hidden="1" outlineLevel="1">
      <c r="A50" s="51">
        <v>41730</v>
      </c>
      <c r="B50" s="148">
        <v>0</v>
      </c>
      <c r="C50" s="148">
        <v>4</v>
      </c>
      <c r="D50" s="144" t="s">
        <v>188</v>
      </c>
      <c r="E50" s="46"/>
      <c r="F50" s="46"/>
    </row>
    <row r="51" spans="1:6" hidden="1" outlineLevel="1">
      <c r="A51" s="51">
        <v>41760</v>
      </c>
      <c r="B51" s="148">
        <v>0</v>
      </c>
      <c r="C51" s="148">
        <v>4</v>
      </c>
      <c r="D51" s="144" t="s">
        <v>188</v>
      </c>
      <c r="E51" s="46"/>
      <c r="F51" s="46"/>
    </row>
    <row r="52" spans="1:6" hidden="1" outlineLevel="1">
      <c r="A52" s="51">
        <v>41791</v>
      </c>
      <c r="B52" s="148">
        <v>0</v>
      </c>
      <c r="C52" s="148">
        <v>4</v>
      </c>
      <c r="D52" s="144" t="s">
        <v>188</v>
      </c>
      <c r="E52" s="46"/>
      <c r="F52" s="46"/>
    </row>
    <row r="53" spans="1:6" hidden="1" outlineLevel="1">
      <c r="A53" s="51">
        <v>41821</v>
      </c>
      <c r="B53" s="148">
        <v>0</v>
      </c>
      <c r="C53" s="148">
        <v>4</v>
      </c>
      <c r="D53" s="144" t="s">
        <v>188</v>
      </c>
      <c r="E53" s="46"/>
      <c r="F53" s="46"/>
    </row>
    <row r="54" spans="1:6" hidden="1" outlineLevel="1" collapsed="1">
      <c r="A54" s="51">
        <v>41852</v>
      </c>
      <c r="B54" s="148">
        <v>0</v>
      </c>
      <c r="C54" s="148">
        <v>4</v>
      </c>
      <c r="D54" s="144" t="s">
        <v>188</v>
      </c>
      <c r="E54" s="46"/>
      <c r="F54" s="46"/>
    </row>
    <row r="55" spans="1:6" hidden="1" outlineLevel="1" collapsed="1">
      <c r="A55" s="51">
        <v>41883</v>
      </c>
      <c r="B55" s="148">
        <v>0</v>
      </c>
      <c r="C55" s="148">
        <v>4</v>
      </c>
      <c r="D55" s="144" t="s">
        <v>188</v>
      </c>
      <c r="E55" s="46"/>
      <c r="F55" s="46"/>
    </row>
    <row r="56" spans="1:6" hidden="1" outlineLevel="1" collapsed="1">
      <c r="A56" s="51">
        <v>41913</v>
      </c>
      <c r="B56" s="148">
        <v>0</v>
      </c>
      <c r="C56" s="148">
        <v>4</v>
      </c>
      <c r="D56" s="144" t="s">
        <v>188</v>
      </c>
      <c r="E56" s="46"/>
      <c r="F56" s="46"/>
    </row>
    <row r="57" spans="1:6" hidden="1" outlineLevel="1" collapsed="1">
      <c r="A57" s="51">
        <v>41944</v>
      </c>
      <c r="B57" s="148">
        <v>0</v>
      </c>
      <c r="C57" s="148">
        <v>4</v>
      </c>
      <c r="D57" s="144" t="s">
        <v>188</v>
      </c>
      <c r="E57" s="46"/>
      <c r="F57" s="46"/>
    </row>
    <row r="58" spans="1:6" hidden="1" outlineLevel="1">
      <c r="A58" s="51">
        <v>41974</v>
      </c>
      <c r="B58" s="148">
        <v>0</v>
      </c>
      <c r="C58" s="148">
        <v>4</v>
      </c>
      <c r="D58" s="144" t="s">
        <v>188</v>
      </c>
      <c r="E58" s="46"/>
      <c r="F58" s="46"/>
    </row>
    <row r="59" spans="1:6" hidden="1" outlineLevel="1">
      <c r="A59" s="51">
        <v>42005</v>
      </c>
      <c r="B59" s="148">
        <v>0</v>
      </c>
      <c r="C59" s="148">
        <v>4</v>
      </c>
      <c r="D59" s="144" t="s">
        <v>188</v>
      </c>
      <c r="E59" s="46"/>
      <c r="F59" s="46"/>
    </row>
    <row r="60" spans="1:6" hidden="1" outlineLevel="1" collapsed="1">
      <c r="A60" s="51">
        <v>42036</v>
      </c>
      <c r="B60" s="148">
        <v>0</v>
      </c>
      <c r="C60" s="148">
        <v>4</v>
      </c>
      <c r="D60" s="144" t="s">
        <v>188</v>
      </c>
      <c r="E60" s="46"/>
      <c r="F60" s="46"/>
    </row>
    <row r="61" spans="1:6" hidden="1" outlineLevel="1" collapsed="1">
      <c r="A61" s="51">
        <v>42064</v>
      </c>
      <c r="B61" s="148">
        <v>0</v>
      </c>
      <c r="C61" s="148">
        <v>4</v>
      </c>
      <c r="D61" s="144" t="s">
        <v>188</v>
      </c>
      <c r="E61" s="46"/>
      <c r="F61" s="46"/>
    </row>
    <row r="62" spans="1:6" hidden="1" outlineLevel="1" collapsed="1">
      <c r="A62" s="51">
        <v>42095</v>
      </c>
      <c r="B62" s="148">
        <v>0</v>
      </c>
      <c r="C62" s="148">
        <v>4</v>
      </c>
      <c r="D62" s="144" t="s">
        <v>188</v>
      </c>
      <c r="E62" s="46"/>
      <c r="F62" s="46"/>
    </row>
    <row r="63" spans="1:6" hidden="1" outlineLevel="1" collapsed="1">
      <c r="A63" s="51">
        <v>42125</v>
      </c>
      <c r="B63" s="148">
        <v>0</v>
      </c>
      <c r="C63" s="148">
        <v>4</v>
      </c>
      <c r="D63" s="144" t="s">
        <v>188</v>
      </c>
      <c r="E63" s="46"/>
      <c r="F63" s="46"/>
    </row>
    <row r="64" spans="1:6" hidden="1" outlineLevel="1">
      <c r="A64" s="51">
        <v>42156</v>
      </c>
      <c r="B64" s="148">
        <v>0</v>
      </c>
      <c r="C64" s="148">
        <v>3</v>
      </c>
      <c r="D64" s="144" t="s">
        <v>188</v>
      </c>
      <c r="E64" s="46"/>
      <c r="F64" s="46"/>
    </row>
    <row r="65" spans="1:6" hidden="1" outlineLevel="1">
      <c r="A65" s="51">
        <v>42186</v>
      </c>
      <c r="B65" s="148">
        <v>0</v>
      </c>
      <c r="C65" s="148">
        <v>3</v>
      </c>
      <c r="D65" s="144" t="s">
        <v>188</v>
      </c>
      <c r="E65" s="46"/>
      <c r="F65" s="46"/>
    </row>
    <row r="66" spans="1:6" hidden="1" outlineLevel="1">
      <c r="A66" s="51">
        <v>42217</v>
      </c>
      <c r="B66" s="148">
        <v>0</v>
      </c>
      <c r="C66" s="148">
        <v>3</v>
      </c>
      <c r="D66" s="144" t="s">
        <v>188</v>
      </c>
      <c r="E66" s="46"/>
      <c r="F66" s="46"/>
    </row>
    <row r="67" spans="1:6" hidden="1" outlineLevel="1">
      <c r="A67" s="51">
        <v>42248</v>
      </c>
      <c r="B67" s="148">
        <v>0</v>
      </c>
      <c r="C67" s="148">
        <v>4</v>
      </c>
      <c r="D67" s="144" t="s">
        <v>188</v>
      </c>
      <c r="E67" s="46"/>
      <c r="F67" s="46"/>
    </row>
    <row r="68" spans="1:6" hidden="1" outlineLevel="1" collapsed="1">
      <c r="A68" s="51">
        <v>42278</v>
      </c>
      <c r="B68" s="148">
        <v>0</v>
      </c>
      <c r="C68" s="148">
        <v>3</v>
      </c>
      <c r="D68" s="144" t="s">
        <v>188</v>
      </c>
      <c r="E68" s="46"/>
      <c r="F68" s="46"/>
    </row>
    <row r="69" spans="1:6" hidden="1" outlineLevel="1" collapsed="1">
      <c r="A69" s="51">
        <v>42309</v>
      </c>
      <c r="B69" s="148">
        <v>0</v>
      </c>
      <c r="C69" s="148">
        <v>3</v>
      </c>
      <c r="D69" s="144" t="s">
        <v>188</v>
      </c>
      <c r="E69" s="46"/>
      <c r="F69" s="46"/>
    </row>
    <row r="70" spans="1:6" hidden="1" outlineLevel="1" collapsed="1">
      <c r="A70" s="51">
        <v>42339</v>
      </c>
      <c r="B70" s="148">
        <v>0</v>
      </c>
      <c r="C70" s="148">
        <v>3</v>
      </c>
      <c r="D70" s="46">
        <v>276</v>
      </c>
      <c r="E70" s="46"/>
      <c r="F70" s="46"/>
    </row>
    <row r="71" spans="1:6" hidden="1" outlineLevel="1" collapsed="1">
      <c r="A71" s="51">
        <v>42370</v>
      </c>
      <c r="B71" s="148">
        <v>0</v>
      </c>
      <c r="C71" s="148">
        <v>3</v>
      </c>
      <c r="D71" s="46">
        <v>276</v>
      </c>
      <c r="E71" s="46"/>
      <c r="F71" s="46"/>
    </row>
    <row r="72" spans="1:6" hidden="1" outlineLevel="1" collapsed="1">
      <c r="A72" s="51">
        <v>42401</v>
      </c>
      <c r="B72" s="148">
        <v>0</v>
      </c>
      <c r="C72" s="148">
        <v>3</v>
      </c>
      <c r="D72" s="46">
        <v>276</v>
      </c>
      <c r="E72" s="46"/>
      <c r="F72" s="46"/>
    </row>
    <row r="73" spans="1:6" hidden="1" outlineLevel="1" collapsed="1">
      <c r="A73" s="51">
        <v>42430</v>
      </c>
      <c r="B73" s="148">
        <v>0</v>
      </c>
      <c r="C73" s="148">
        <v>3</v>
      </c>
      <c r="D73" s="46">
        <v>268</v>
      </c>
      <c r="E73" s="46"/>
      <c r="F73" s="46"/>
    </row>
    <row r="74" spans="1:6" hidden="1" outlineLevel="1" collapsed="1">
      <c r="A74" s="51">
        <v>42461</v>
      </c>
      <c r="B74" s="148">
        <v>0</v>
      </c>
      <c r="C74" s="148">
        <v>3</v>
      </c>
      <c r="D74" s="46">
        <v>268</v>
      </c>
      <c r="E74" s="46"/>
      <c r="F74" s="46"/>
    </row>
    <row r="75" spans="1:6" hidden="1" outlineLevel="2">
      <c r="A75" s="51">
        <v>42491</v>
      </c>
      <c r="B75" s="148">
        <v>0</v>
      </c>
      <c r="C75" s="148">
        <v>3</v>
      </c>
      <c r="D75" s="46">
        <v>268</v>
      </c>
      <c r="E75" s="46"/>
      <c r="F75" s="46"/>
    </row>
    <row r="76" spans="1:6" hidden="1" outlineLevel="1" collapsed="1">
      <c r="A76" s="51">
        <v>42522</v>
      </c>
      <c r="B76" s="148">
        <v>0</v>
      </c>
      <c r="C76" s="148">
        <v>3</v>
      </c>
      <c r="D76" s="46">
        <v>256</v>
      </c>
      <c r="E76" s="46"/>
      <c r="F76" s="46"/>
    </row>
    <row r="77" spans="1:6" hidden="1" outlineLevel="1" collapsed="1">
      <c r="A77" s="51">
        <v>42552</v>
      </c>
      <c r="B77" s="148">
        <v>0</v>
      </c>
      <c r="C77" s="148">
        <v>3</v>
      </c>
      <c r="D77" s="46">
        <v>256</v>
      </c>
    </row>
    <row r="78" spans="1:6" hidden="1" outlineLevel="1" collapsed="1">
      <c r="A78" s="51">
        <v>42583</v>
      </c>
      <c r="B78" s="148">
        <v>0</v>
      </c>
      <c r="C78" s="148">
        <v>3</v>
      </c>
      <c r="D78" s="46">
        <v>256</v>
      </c>
    </row>
    <row r="79" spans="1:6" hidden="1" outlineLevel="1" collapsed="1">
      <c r="A79" s="51">
        <v>42614</v>
      </c>
      <c r="B79" s="148">
        <v>0</v>
      </c>
      <c r="C79" s="148">
        <v>3</v>
      </c>
      <c r="D79" s="19">
        <v>255</v>
      </c>
    </row>
    <row r="80" spans="1:6" hidden="1" outlineLevel="1" collapsed="1">
      <c r="A80" s="51">
        <v>42644</v>
      </c>
      <c r="B80" s="148">
        <v>0</v>
      </c>
      <c r="C80" s="148">
        <v>3</v>
      </c>
      <c r="D80" s="19">
        <v>255</v>
      </c>
    </row>
    <row r="81" spans="1:4" hidden="1" outlineLevel="1" collapsed="1">
      <c r="A81" s="51">
        <v>42675</v>
      </c>
      <c r="B81" s="148">
        <v>0</v>
      </c>
      <c r="C81" s="148">
        <v>3</v>
      </c>
      <c r="D81" s="19">
        <v>255</v>
      </c>
    </row>
    <row r="82" spans="1:4" hidden="1" outlineLevel="1" collapsed="1">
      <c r="A82" s="51">
        <v>42705</v>
      </c>
      <c r="B82" s="148">
        <v>0</v>
      </c>
      <c r="C82" s="148">
        <v>3</v>
      </c>
      <c r="D82" s="19">
        <v>244</v>
      </c>
    </row>
    <row r="83" spans="1:4" hidden="1" outlineLevel="1" collapsed="1">
      <c r="A83" s="51">
        <v>42736</v>
      </c>
      <c r="B83" s="148">
        <v>0</v>
      </c>
      <c r="C83" s="148">
        <v>3</v>
      </c>
      <c r="D83" s="19">
        <v>244</v>
      </c>
    </row>
    <row r="84" spans="1:4" hidden="1" outlineLevel="1" collapsed="1">
      <c r="A84" s="51">
        <v>42767</v>
      </c>
      <c r="B84" s="148">
        <v>0</v>
      </c>
      <c r="C84" s="148">
        <v>3</v>
      </c>
      <c r="D84" s="19">
        <v>244</v>
      </c>
    </row>
    <row r="85" spans="1:4" hidden="1" outlineLevel="1" collapsed="1">
      <c r="A85" s="51">
        <v>42795</v>
      </c>
      <c r="B85" s="148">
        <v>0</v>
      </c>
      <c r="C85" s="148">
        <v>3</v>
      </c>
      <c r="D85" s="19">
        <v>237</v>
      </c>
    </row>
    <row r="86" spans="1:4" hidden="1" outlineLevel="1" collapsed="1">
      <c r="A86" s="51">
        <v>42826</v>
      </c>
      <c r="B86" s="148">
        <v>0</v>
      </c>
      <c r="C86" s="148">
        <v>3</v>
      </c>
      <c r="D86" s="19">
        <v>237</v>
      </c>
    </row>
    <row r="87" spans="1:4" hidden="1" outlineLevel="1" collapsed="1">
      <c r="A87" s="51">
        <v>42856</v>
      </c>
      <c r="B87" s="148">
        <v>0</v>
      </c>
      <c r="C87" s="148">
        <v>3</v>
      </c>
      <c r="D87" s="19">
        <v>237</v>
      </c>
    </row>
    <row r="88" spans="1:4" hidden="1" outlineLevel="1" collapsed="1">
      <c r="A88" s="51">
        <v>42887</v>
      </c>
      <c r="B88" s="148">
        <v>0</v>
      </c>
      <c r="C88" s="148">
        <v>3</v>
      </c>
      <c r="D88" s="19">
        <v>232</v>
      </c>
    </row>
    <row r="89" spans="1:4" hidden="1" outlineLevel="1" collapsed="1">
      <c r="A89" s="51">
        <v>42917</v>
      </c>
      <c r="B89" s="148">
        <v>0</v>
      </c>
      <c r="C89" s="148">
        <v>3</v>
      </c>
      <c r="D89" s="19">
        <v>232</v>
      </c>
    </row>
    <row r="90" spans="1:4" hidden="1" outlineLevel="1" collapsed="1">
      <c r="A90" s="51">
        <v>42948</v>
      </c>
      <c r="B90" s="148">
        <v>0</v>
      </c>
      <c r="C90" s="148">
        <v>3</v>
      </c>
      <c r="D90" s="19">
        <v>232</v>
      </c>
    </row>
    <row r="91" spans="1:4" hidden="1" outlineLevel="1" collapsed="1">
      <c r="A91" s="51">
        <v>42979</v>
      </c>
      <c r="B91" s="148">
        <v>0</v>
      </c>
      <c r="C91" s="148">
        <v>3</v>
      </c>
      <c r="D91" s="19">
        <v>225</v>
      </c>
    </row>
    <row r="92" spans="1:4" hidden="1" outlineLevel="1" collapsed="1">
      <c r="A92" s="51">
        <v>43009</v>
      </c>
      <c r="B92" s="148">
        <v>0</v>
      </c>
      <c r="C92" s="148">
        <v>3</v>
      </c>
      <c r="D92" s="19">
        <v>225</v>
      </c>
    </row>
    <row r="93" spans="1:4" hidden="1" outlineLevel="1" collapsed="1">
      <c r="A93" s="51">
        <v>43040</v>
      </c>
      <c r="B93" s="148">
        <v>0</v>
      </c>
      <c r="C93" s="148">
        <v>3</v>
      </c>
      <c r="D93" s="19">
        <v>225</v>
      </c>
    </row>
    <row r="94" spans="1:4" hidden="1" outlineLevel="1" collapsed="1">
      <c r="A94" s="51">
        <v>43070</v>
      </c>
      <c r="B94" s="148">
        <v>0</v>
      </c>
      <c r="C94" s="148">
        <v>3</v>
      </c>
      <c r="D94" s="19">
        <v>217</v>
      </c>
    </row>
    <row r="95" spans="1:4" hidden="1" outlineLevel="1" collapsed="1">
      <c r="A95" s="51">
        <v>43101</v>
      </c>
      <c r="B95" s="148">
        <v>0</v>
      </c>
      <c r="C95" s="148">
        <v>3</v>
      </c>
      <c r="D95" s="19">
        <v>217</v>
      </c>
    </row>
    <row r="96" spans="1:4" hidden="1" outlineLevel="1" collapsed="1">
      <c r="A96" s="51">
        <v>43132</v>
      </c>
      <c r="B96" s="148">
        <v>0</v>
      </c>
      <c r="C96" s="148">
        <v>3</v>
      </c>
      <c r="D96" s="19">
        <v>217</v>
      </c>
    </row>
    <row r="97" spans="1:4" hidden="1" outlineLevel="1" collapsed="1">
      <c r="A97" s="51">
        <v>43160</v>
      </c>
      <c r="B97" s="148">
        <v>0</v>
      </c>
      <c r="C97" s="148">
        <v>3</v>
      </c>
      <c r="D97" s="19">
        <v>221</v>
      </c>
    </row>
    <row r="98" spans="1:4" hidden="1" outlineLevel="1" collapsed="1">
      <c r="A98" s="51">
        <v>43191</v>
      </c>
      <c r="B98" s="148">
        <v>0</v>
      </c>
      <c r="C98" s="148">
        <v>3</v>
      </c>
      <c r="D98" s="19">
        <v>221</v>
      </c>
    </row>
    <row r="99" spans="1:4" hidden="1" outlineLevel="1" collapsed="1">
      <c r="A99" s="51">
        <v>43221</v>
      </c>
      <c r="B99" s="148">
        <v>0</v>
      </c>
      <c r="C99" s="148">
        <v>3</v>
      </c>
      <c r="D99" s="19">
        <v>221</v>
      </c>
    </row>
    <row r="100" spans="1:4" hidden="1" outlineLevel="1" collapsed="1">
      <c r="A100" s="51">
        <v>43252</v>
      </c>
      <c r="B100" s="148">
        <v>0</v>
      </c>
      <c r="C100" s="148">
        <v>3</v>
      </c>
      <c r="D100" s="19">
        <v>216</v>
      </c>
    </row>
    <row r="101" spans="1:4" hidden="1" outlineLevel="1" collapsed="1">
      <c r="A101" s="51">
        <v>43282</v>
      </c>
      <c r="B101" s="148">
        <v>0</v>
      </c>
      <c r="C101" s="148">
        <v>3</v>
      </c>
      <c r="D101" s="19">
        <v>216</v>
      </c>
    </row>
    <row r="102" spans="1:4" hidden="1" outlineLevel="1" collapsed="1">
      <c r="A102" s="51">
        <v>43313</v>
      </c>
      <c r="B102" s="148">
        <v>0</v>
      </c>
      <c r="C102" s="148">
        <v>3</v>
      </c>
      <c r="D102" s="19">
        <v>216</v>
      </c>
    </row>
    <row r="103" spans="1:4" hidden="1" outlineLevel="1" collapsed="1">
      <c r="A103" s="51">
        <v>43344</v>
      </c>
      <c r="B103" s="148">
        <v>0</v>
      </c>
      <c r="C103" s="148">
        <v>3</v>
      </c>
      <c r="D103" s="19">
        <v>207</v>
      </c>
    </row>
    <row r="104" spans="1:4" hidden="1" outlineLevel="1" collapsed="1">
      <c r="A104" s="51">
        <v>43374</v>
      </c>
      <c r="B104" s="148">
        <v>0</v>
      </c>
      <c r="C104" s="148">
        <v>3</v>
      </c>
      <c r="D104" s="19">
        <v>207</v>
      </c>
    </row>
    <row r="105" spans="1:4" hidden="1" outlineLevel="1" collapsed="1">
      <c r="A105" s="51">
        <v>43405</v>
      </c>
      <c r="B105" s="148">
        <v>0</v>
      </c>
      <c r="C105" s="148">
        <v>3</v>
      </c>
      <c r="D105" s="19">
        <v>207</v>
      </c>
    </row>
    <row r="106" spans="1:4" hidden="1" outlineLevel="1" collapsed="1">
      <c r="A106" s="51">
        <v>43435</v>
      </c>
      <c r="B106" s="148">
        <v>0</v>
      </c>
      <c r="C106" s="148">
        <v>3</v>
      </c>
      <c r="D106" s="19">
        <v>200</v>
      </c>
    </row>
    <row r="107" spans="1:4" hidden="1" outlineLevel="1" collapsed="1">
      <c r="A107" s="51">
        <v>43466</v>
      </c>
      <c r="B107" s="148">
        <v>0</v>
      </c>
      <c r="C107" s="148">
        <v>3</v>
      </c>
      <c r="D107" s="19">
        <v>200</v>
      </c>
    </row>
    <row r="108" spans="1:4" hidden="1" outlineLevel="1" collapsed="1">
      <c r="A108" s="51">
        <v>43497</v>
      </c>
      <c r="B108" s="148">
        <v>0</v>
      </c>
      <c r="C108" s="148">
        <v>3</v>
      </c>
      <c r="D108" s="19">
        <v>200</v>
      </c>
    </row>
    <row r="109" spans="1:4" hidden="1" outlineLevel="1" collapsed="1">
      <c r="A109" s="51">
        <v>43525</v>
      </c>
      <c r="B109" s="148">
        <v>0</v>
      </c>
      <c r="C109" s="148">
        <v>3</v>
      </c>
      <c r="D109" s="19">
        <v>197</v>
      </c>
    </row>
    <row r="110" spans="1:4" hidden="1" outlineLevel="1" collapsed="1">
      <c r="A110" s="51">
        <v>43556</v>
      </c>
      <c r="B110" s="148">
        <v>0</v>
      </c>
      <c r="C110" s="148">
        <v>3</v>
      </c>
      <c r="D110" s="19">
        <v>197</v>
      </c>
    </row>
    <row r="111" spans="1:4" hidden="1" outlineLevel="1" collapsed="1">
      <c r="A111" s="51">
        <v>43586</v>
      </c>
      <c r="B111" s="148">
        <v>0</v>
      </c>
      <c r="C111" s="148">
        <v>3</v>
      </c>
      <c r="D111" s="19">
        <v>197</v>
      </c>
    </row>
    <row r="112" spans="1:4" hidden="1" outlineLevel="1" collapsed="1">
      <c r="A112" s="51">
        <v>43617</v>
      </c>
      <c r="B112" s="148">
        <v>0</v>
      </c>
      <c r="C112" s="148">
        <v>3</v>
      </c>
      <c r="D112" s="19">
        <v>189</v>
      </c>
    </row>
    <row r="113" spans="1:4" hidden="1" outlineLevel="1" collapsed="1">
      <c r="A113" s="51">
        <v>43647</v>
      </c>
      <c r="B113" s="148">
        <v>0</v>
      </c>
      <c r="C113" s="148">
        <v>3</v>
      </c>
      <c r="D113" s="19">
        <v>189</v>
      </c>
    </row>
    <row r="114" spans="1:4" hidden="1" outlineLevel="1" collapsed="1">
      <c r="A114" s="51">
        <v>43678</v>
      </c>
      <c r="B114" s="148">
        <v>0</v>
      </c>
      <c r="C114" s="148">
        <v>3</v>
      </c>
      <c r="D114" s="19">
        <v>189</v>
      </c>
    </row>
    <row r="115" spans="1:4" hidden="1" outlineLevel="1" collapsed="1">
      <c r="A115" s="51">
        <v>43709</v>
      </c>
      <c r="B115" s="148">
        <v>0</v>
      </c>
      <c r="C115" s="148">
        <v>3</v>
      </c>
      <c r="D115" s="19">
        <v>186</v>
      </c>
    </row>
    <row r="116" spans="1:4" hidden="1" outlineLevel="1" collapsed="1">
      <c r="A116" s="51">
        <v>43739</v>
      </c>
      <c r="B116" s="148">
        <v>0</v>
      </c>
      <c r="C116" s="148">
        <v>3</v>
      </c>
      <c r="D116" s="19">
        <v>186</v>
      </c>
    </row>
    <row r="117" spans="1:4" hidden="1" outlineLevel="1" collapsed="1">
      <c r="A117" s="51">
        <v>43770</v>
      </c>
      <c r="B117" s="148">
        <v>0</v>
      </c>
      <c r="C117" s="148">
        <v>3</v>
      </c>
      <c r="D117" s="19">
        <v>186</v>
      </c>
    </row>
    <row r="118" spans="1:4" hidden="1" outlineLevel="1" collapsed="1">
      <c r="A118" s="51">
        <v>43800</v>
      </c>
      <c r="B118" s="148">
        <v>0</v>
      </c>
      <c r="C118" s="148">
        <v>3</v>
      </c>
      <c r="D118" s="19">
        <v>178</v>
      </c>
    </row>
    <row r="119" spans="1:4" hidden="1" outlineLevel="1" collapsed="1">
      <c r="A119" s="51">
        <v>43831</v>
      </c>
      <c r="B119" s="148">
        <v>0</v>
      </c>
      <c r="C119" s="148">
        <v>3</v>
      </c>
      <c r="D119" s="19">
        <v>178</v>
      </c>
    </row>
    <row r="120" spans="1:4" hidden="1" outlineLevel="1" collapsed="1">
      <c r="A120" s="51">
        <v>43862</v>
      </c>
      <c r="B120" s="148">
        <v>0</v>
      </c>
      <c r="C120" s="148">
        <v>3</v>
      </c>
      <c r="D120" s="19">
        <v>178</v>
      </c>
    </row>
    <row r="121" spans="1:4" hidden="1" outlineLevel="1" collapsed="1">
      <c r="A121" s="51">
        <v>43891</v>
      </c>
      <c r="B121" s="148">
        <v>0</v>
      </c>
      <c r="C121" s="148">
        <v>3</v>
      </c>
      <c r="D121" s="19">
        <v>173</v>
      </c>
    </row>
    <row r="122" spans="1:4" hidden="1" outlineLevel="1" collapsed="1">
      <c r="A122" s="51">
        <v>43922</v>
      </c>
      <c r="B122" s="148">
        <v>0</v>
      </c>
      <c r="C122" s="148">
        <v>3</v>
      </c>
      <c r="D122" s="19">
        <v>173</v>
      </c>
    </row>
    <row r="123" spans="1:4" hidden="1" outlineLevel="1" collapsed="1">
      <c r="A123" s="51">
        <v>43952</v>
      </c>
      <c r="B123" s="148">
        <v>0</v>
      </c>
      <c r="C123" s="148">
        <v>3</v>
      </c>
      <c r="D123" s="19">
        <v>173</v>
      </c>
    </row>
    <row r="124" spans="1:4" hidden="1" outlineLevel="1" collapsed="1">
      <c r="A124" s="51">
        <v>43983</v>
      </c>
      <c r="B124" s="148">
        <v>0</v>
      </c>
      <c r="C124" s="148">
        <v>3</v>
      </c>
      <c r="D124" s="19">
        <v>160</v>
      </c>
    </row>
    <row r="125" spans="1:4" hidden="1" outlineLevel="1" collapsed="1">
      <c r="A125" s="51">
        <v>44013</v>
      </c>
      <c r="B125" s="148">
        <v>0</v>
      </c>
      <c r="C125" s="148">
        <v>3</v>
      </c>
      <c r="D125" s="19">
        <v>160</v>
      </c>
    </row>
    <row r="126" spans="1:4" hidden="1" outlineLevel="1" collapsed="1">
      <c r="A126" s="51">
        <v>44044</v>
      </c>
      <c r="B126" s="148">
        <v>0</v>
      </c>
      <c r="C126" s="148">
        <v>3</v>
      </c>
      <c r="D126" s="19">
        <v>160</v>
      </c>
    </row>
    <row r="127" spans="1:4" hidden="1" outlineLevel="1" collapsed="1">
      <c r="A127" s="51">
        <v>44075</v>
      </c>
      <c r="B127" s="148">
        <v>0</v>
      </c>
      <c r="C127" s="148">
        <v>3</v>
      </c>
      <c r="D127" s="19">
        <v>156</v>
      </c>
    </row>
    <row r="128" spans="1:4" hidden="1" outlineLevel="1" collapsed="1">
      <c r="A128" s="51">
        <v>44105</v>
      </c>
      <c r="B128" s="148">
        <v>0</v>
      </c>
      <c r="C128" s="148">
        <v>3</v>
      </c>
      <c r="D128" s="19">
        <v>156</v>
      </c>
    </row>
    <row r="129" spans="1:4" hidden="1" outlineLevel="1" collapsed="1">
      <c r="A129" s="51">
        <v>44136</v>
      </c>
      <c r="B129" s="148">
        <v>0</v>
      </c>
      <c r="C129" s="148">
        <v>3</v>
      </c>
      <c r="D129" s="19">
        <v>156</v>
      </c>
    </row>
    <row r="130" spans="1:4" hidden="1" outlineLevel="1" collapsed="1">
      <c r="A130" s="51">
        <v>44166</v>
      </c>
      <c r="B130" s="148">
        <v>0</v>
      </c>
      <c r="C130" s="148">
        <v>3</v>
      </c>
      <c r="D130" s="19">
        <v>161</v>
      </c>
    </row>
    <row r="131" spans="1:4" hidden="1" outlineLevel="1" collapsed="1">
      <c r="A131" s="51">
        <v>44197</v>
      </c>
      <c r="B131" s="148">
        <v>0</v>
      </c>
      <c r="C131" s="148">
        <v>3</v>
      </c>
      <c r="D131" s="19">
        <v>161</v>
      </c>
    </row>
    <row r="132" spans="1:4" hidden="1" outlineLevel="1" collapsed="1">
      <c r="A132" s="51">
        <v>44228</v>
      </c>
      <c r="B132" s="148">
        <v>0</v>
      </c>
      <c r="C132" s="148">
        <v>2</v>
      </c>
      <c r="D132" s="19">
        <v>161</v>
      </c>
    </row>
    <row r="133" spans="1:4" hidden="1" outlineLevel="1" collapsed="1">
      <c r="A133" s="51">
        <v>44256</v>
      </c>
      <c r="B133" s="148">
        <v>0</v>
      </c>
      <c r="C133" s="148">
        <v>2</v>
      </c>
      <c r="D133" s="19">
        <v>157</v>
      </c>
    </row>
    <row r="134" spans="1:4" hidden="1" outlineLevel="1" collapsed="1">
      <c r="A134" s="51">
        <v>44287</v>
      </c>
      <c r="B134" s="148">
        <v>0</v>
      </c>
      <c r="C134" s="148">
        <v>2</v>
      </c>
      <c r="D134" s="19">
        <v>157</v>
      </c>
    </row>
    <row r="135" spans="1:4" hidden="1" outlineLevel="1" collapsed="1">
      <c r="A135" s="51">
        <v>44317</v>
      </c>
      <c r="B135" s="148">
        <v>0</v>
      </c>
      <c r="C135" s="148">
        <v>2</v>
      </c>
      <c r="D135" s="19">
        <v>157</v>
      </c>
    </row>
    <row r="136" spans="1:4" hidden="1" outlineLevel="1" collapsed="1">
      <c r="A136" s="51">
        <v>44348</v>
      </c>
      <c r="B136" s="148">
        <v>0</v>
      </c>
      <c r="C136" s="148">
        <v>2</v>
      </c>
      <c r="D136" s="19">
        <v>155</v>
      </c>
    </row>
    <row r="137" spans="1:4" hidden="1" outlineLevel="1" collapsed="1">
      <c r="A137" s="51">
        <v>44378</v>
      </c>
      <c r="B137" s="148">
        <v>0</v>
      </c>
      <c r="C137" s="148">
        <v>2</v>
      </c>
      <c r="D137" s="19">
        <v>155</v>
      </c>
    </row>
    <row r="138" spans="1:4" hidden="1" outlineLevel="1" collapsed="1">
      <c r="A138" s="51">
        <v>44409</v>
      </c>
      <c r="B138" s="148">
        <v>0</v>
      </c>
      <c r="C138" s="148">
        <v>2</v>
      </c>
      <c r="D138" s="19">
        <v>155</v>
      </c>
    </row>
    <row r="139" spans="1:4" hidden="1" outlineLevel="1" collapsed="1">
      <c r="A139" s="51">
        <v>44440</v>
      </c>
      <c r="B139" s="148">
        <v>0</v>
      </c>
      <c r="C139" s="148">
        <v>2</v>
      </c>
      <c r="D139" s="19">
        <v>153</v>
      </c>
    </row>
    <row r="140" spans="1:4" hidden="1" outlineLevel="1" collapsed="1">
      <c r="A140" s="51">
        <v>44470</v>
      </c>
      <c r="B140" s="148">
        <v>0</v>
      </c>
      <c r="C140" s="148">
        <v>2</v>
      </c>
      <c r="D140" s="19">
        <v>153</v>
      </c>
    </row>
    <row r="141" spans="1:4" hidden="1" outlineLevel="1" collapsed="1">
      <c r="A141" s="51">
        <v>44501</v>
      </c>
      <c r="B141" s="148">
        <v>0</v>
      </c>
      <c r="C141" s="148">
        <v>2</v>
      </c>
      <c r="D141" s="19">
        <v>153</v>
      </c>
    </row>
    <row r="142" spans="1:4" hidden="1" outlineLevel="1" collapsed="1">
      <c r="A142" s="51">
        <v>44531</v>
      </c>
      <c r="B142" s="148">
        <v>0</v>
      </c>
      <c r="C142" s="148">
        <v>2</v>
      </c>
      <c r="D142" s="19">
        <v>152</v>
      </c>
    </row>
    <row r="143" spans="1:4" hidden="1" outlineLevel="1" collapsed="1">
      <c r="A143" s="51">
        <v>44562</v>
      </c>
      <c r="B143" s="148">
        <v>0</v>
      </c>
      <c r="C143" s="148">
        <v>2</v>
      </c>
      <c r="D143" s="19">
        <v>152</v>
      </c>
    </row>
    <row r="144" spans="1:4" hidden="1" outlineLevel="1" collapsed="1">
      <c r="A144" s="51">
        <v>44593</v>
      </c>
      <c r="B144" s="148">
        <v>0</v>
      </c>
      <c r="C144" s="148">
        <v>2</v>
      </c>
      <c r="D144" s="19">
        <v>152</v>
      </c>
    </row>
    <row r="145" spans="1:4" hidden="1" outlineLevel="1" collapsed="1">
      <c r="A145" s="51">
        <v>44621</v>
      </c>
      <c r="B145" s="148">
        <v>0</v>
      </c>
      <c r="C145" s="148">
        <v>2</v>
      </c>
      <c r="D145" s="19">
        <v>150</v>
      </c>
    </row>
    <row r="146" spans="1:4" hidden="1" outlineLevel="1" collapsed="1">
      <c r="A146" s="51">
        <v>44652</v>
      </c>
      <c r="B146" s="148">
        <v>0</v>
      </c>
      <c r="C146" s="148">
        <v>2</v>
      </c>
      <c r="D146" s="19">
        <v>150</v>
      </c>
    </row>
    <row r="147" spans="1:4" hidden="1" outlineLevel="1" collapsed="1">
      <c r="A147" s="51">
        <v>44682</v>
      </c>
      <c r="B147" s="148">
        <v>0</v>
      </c>
      <c r="C147" s="148">
        <v>2</v>
      </c>
      <c r="D147" s="19">
        <v>150</v>
      </c>
    </row>
    <row r="148" spans="1:4" hidden="1" outlineLevel="1" collapsed="1">
      <c r="A148" s="51">
        <v>44713</v>
      </c>
      <c r="B148" s="148">
        <v>0</v>
      </c>
      <c r="C148" s="148">
        <v>2</v>
      </c>
      <c r="D148" s="19">
        <v>144</v>
      </c>
    </row>
    <row r="149" spans="1:4" hidden="1" outlineLevel="1" collapsed="1">
      <c r="A149" s="51">
        <v>44743</v>
      </c>
      <c r="B149" s="148">
        <v>0</v>
      </c>
      <c r="C149" s="148">
        <v>2</v>
      </c>
      <c r="D149" s="19">
        <v>144</v>
      </c>
    </row>
    <row r="150" spans="1:4" hidden="1" outlineLevel="1" collapsed="1">
      <c r="A150" s="51">
        <v>44774</v>
      </c>
      <c r="B150" s="148">
        <v>0</v>
      </c>
      <c r="C150" s="148">
        <v>2</v>
      </c>
      <c r="D150" s="19">
        <v>144</v>
      </c>
    </row>
    <row r="151" spans="1:4" hidden="1" outlineLevel="1" collapsed="1">
      <c r="A151" s="51">
        <v>44805</v>
      </c>
      <c r="B151" s="148">
        <v>0</v>
      </c>
      <c r="C151" s="148">
        <v>2</v>
      </c>
      <c r="D151" s="19">
        <v>139</v>
      </c>
    </row>
    <row r="152" spans="1:4" hidden="1" outlineLevel="1" collapsed="1">
      <c r="A152" s="51">
        <v>44835</v>
      </c>
      <c r="B152" s="148">
        <v>0</v>
      </c>
      <c r="C152" s="148">
        <v>2</v>
      </c>
      <c r="D152" s="19">
        <v>139</v>
      </c>
    </row>
    <row r="153" spans="1:4" hidden="1" outlineLevel="1" collapsed="1">
      <c r="A153" s="51">
        <v>44866</v>
      </c>
      <c r="B153" s="148">
        <v>0</v>
      </c>
      <c r="C153" s="148">
        <v>2</v>
      </c>
      <c r="D153" s="19">
        <v>139</v>
      </c>
    </row>
    <row r="154" spans="1:4" hidden="1" outlineLevel="1" collapsed="1">
      <c r="A154" s="51">
        <v>44896</v>
      </c>
      <c r="B154" s="148">
        <v>0</v>
      </c>
      <c r="C154" s="148">
        <v>2</v>
      </c>
      <c r="D154" s="19">
        <v>134</v>
      </c>
    </row>
    <row r="155" spans="1:4" hidden="1" outlineLevel="1" collapsed="1">
      <c r="A155" s="51">
        <v>44927</v>
      </c>
      <c r="B155" s="148">
        <v>0</v>
      </c>
      <c r="C155" s="148">
        <v>2</v>
      </c>
      <c r="D155" s="19">
        <v>134</v>
      </c>
    </row>
    <row r="156" spans="1:4" hidden="1" outlineLevel="1" collapsed="1">
      <c r="A156" s="51">
        <v>44958</v>
      </c>
      <c r="B156" s="148">
        <v>0</v>
      </c>
      <c r="C156" s="148">
        <v>2</v>
      </c>
      <c r="D156" s="19">
        <v>134</v>
      </c>
    </row>
    <row r="157" spans="1:4" hidden="1" outlineLevel="1" collapsed="1">
      <c r="A157" s="51">
        <v>44986</v>
      </c>
      <c r="B157" s="148">
        <v>0</v>
      </c>
      <c r="C157" s="148">
        <v>2</v>
      </c>
      <c r="D157" s="19">
        <v>126</v>
      </c>
    </row>
    <row r="158" spans="1:4" hidden="1" outlineLevel="1" collapsed="1">
      <c r="A158" s="51">
        <v>45017</v>
      </c>
      <c r="B158" s="148">
        <v>0</v>
      </c>
      <c r="C158" s="148">
        <v>2</v>
      </c>
      <c r="D158" s="19">
        <v>126</v>
      </c>
    </row>
    <row r="159" spans="1:4" hidden="1" outlineLevel="1" collapsed="1">
      <c r="A159" s="51">
        <v>45047</v>
      </c>
      <c r="B159" s="148">
        <v>0</v>
      </c>
      <c r="C159" s="148">
        <v>2</v>
      </c>
      <c r="D159" s="19">
        <v>126</v>
      </c>
    </row>
    <row r="160" spans="1:4" hidden="1" outlineLevel="1" collapsed="1">
      <c r="A160" s="51">
        <v>45078</v>
      </c>
      <c r="B160" s="148">
        <v>0</v>
      </c>
      <c r="C160" s="148">
        <v>2</v>
      </c>
      <c r="D160" s="19">
        <v>127</v>
      </c>
    </row>
    <row r="161" spans="1:4" hidden="1" outlineLevel="1" collapsed="1">
      <c r="A161" s="51">
        <v>45108</v>
      </c>
      <c r="B161" s="148">
        <v>0</v>
      </c>
      <c r="C161" s="148">
        <v>2</v>
      </c>
      <c r="D161" s="19">
        <v>127</v>
      </c>
    </row>
    <row r="162" spans="1:4" hidden="1" outlineLevel="1" collapsed="1">
      <c r="A162" s="51">
        <v>45139</v>
      </c>
      <c r="B162" s="148">
        <v>0</v>
      </c>
      <c r="C162" s="148">
        <v>2</v>
      </c>
      <c r="D162" s="19">
        <v>127</v>
      </c>
    </row>
    <row r="163" spans="1:4" hidden="1" outlineLevel="1" collapsed="1">
      <c r="A163" s="51">
        <v>45170</v>
      </c>
      <c r="B163" s="148">
        <v>0</v>
      </c>
      <c r="C163" s="148">
        <v>2</v>
      </c>
      <c r="D163" s="19">
        <v>128</v>
      </c>
    </row>
    <row r="164" spans="1:4" hidden="1" outlineLevel="1" collapsed="1">
      <c r="A164" s="51">
        <v>45200</v>
      </c>
      <c r="B164" s="148">
        <v>0</v>
      </c>
      <c r="C164" s="148">
        <v>2</v>
      </c>
      <c r="D164" s="19">
        <v>128</v>
      </c>
    </row>
    <row r="165" spans="1:4" collapsed="1">
      <c r="A165" s="51">
        <v>45231</v>
      </c>
      <c r="B165" s="148">
        <v>0</v>
      </c>
      <c r="C165" s="148">
        <v>2</v>
      </c>
      <c r="D165" s="19">
        <v>128</v>
      </c>
    </row>
    <row r="166" spans="1:4">
      <c r="A166" s="51">
        <v>45261</v>
      </c>
      <c r="B166" s="148">
        <v>0</v>
      </c>
      <c r="C166" s="148">
        <v>2</v>
      </c>
      <c r="D166" s="19">
        <v>128</v>
      </c>
    </row>
    <row r="167" spans="1:4">
      <c r="A167" s="51">
        <v>45292</v>
      </c>
      <c r="B167" s="148">
        <v>0</v>
      </c>
      <c r="C167" s="148">
        <v>2</v>
      </c>
      <c r="D167" s="19">
        <v>128</v>
      </c>
    </row>
    <row r="168" spans="1:4">
      <c r="A168" s="51">
        <v>45323</v>
      </c>
      <c r="B168" s="148">
        <v>0</v>
      </c>
      <c r="C168" s="148">
        <v>2</v>
      </c>
      <c r="D168" s="19">
        <v>128</v>
      </c>
    </row>
    <row r="169" spans="1:4">
      <c r="A169" s="51">
        <v>45352</v>
      </c>
      <c r="B169" s="148">
        <v>0</v>
      </c>
      <c r="C169" s="148">
        <v>2</v>
      </c>
      <c r="D169" s="19">
        <v>128</v>
      </c>
    </row>
    <row r="170" spans="1:4">
      <c r="A170" s="51">
        <v>45383</v>
      </c>
      <c r="B170" s="148">
        <v>0</v>
      </c>
      <c r="C170" s="148">
        <v>2</v>
      </c>
      <c r="D170" s="19">
        <v>128</v>
      </c>
    </row>
    <row r="171" spans="1:4">
      <c r="A171" s="51">
        <v>45413</v>
      </c>
      <c r="B171" s="148">
        <v>0</v>
      </c>
      <c r="C171" s="148">
        <v>2</v>
      </c>
      <c r="D171" s="19">
        <v>128</v>
      </c>
    </row>
    <row r="172" spans="1:4">
      <c r="A172" s="51">
        <v>45444</v>
      </c>
      <c r="B172" s="148">
        <v>0</v>
      </c>
      <c r="C172" s="148">
        <v>2</v>
      </c>
      <c r="D172" s="19">
        <v>128</v>
      </c>
    </row>
    <row r="173" spans="1:4">
      <c r="A173" s="51">
        <v>45474</v>
      </c>
      <c r="B173" s="148">
        <v>0</v>
      </c>
      <c r="C173" s="148">
        <v>2</v>
      </c>
      <c r="D173" s="19">
        <v>128</v>
      </c>
    </row>
    <row r="174" spans="1:4">
      <c r="A174" s="51">
        <v>45505</v>
      </c>
      <c r="B174" s="148">
        <v>0</v>
      </c>
      <c r="C174" s="148">
        <v>2</v>
      </c>
      <c r="D174" s="19">
        <v>128</v>
      </c>
    </row>
    <row r="175" spans="1:4">
      <c r="A175" s="51">
        <v>45536</v>
      </c>
      <c r="B175" s="148">
        <v>0</v>
      </c>
      <c r="C175" s="148">
        <v>2</v>
      </c>
      <c r="D175" s="19">
        <v>126</v>
      </c>
    </row>
    <row r="176" spans="1:4">
      <c r="A176" s="51">
        <v>45566</v>
      </c>
      <c r="B176" s="148">
        <v>0</v>
      </c>
      <c r="C176" s="148">
        <v>2</v>
      </c>
      <c r="D176" s="19">
        <v>126</v>
      </c>
    </row>
    <row r="177" spans="1:4">
      <c r="A177" s="51">
        <v>45597</v>
      </c>
      <c r="B177" s="148">
        <v>0</v>
      </c>
      <c r="C177" s="148">
        <v>2</v>
      </c>
      <c r="D177" s="19">
        <v>126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77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0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2" hidden="1" customWidth="1"/>
    <col min="13" max="13" width="9.109375" style="61" hidden="1" customWidth="1"/>
    <col min="14" max="16384" width="9.109375" style="2"/>
  </cols>
  <sheetData>
    <row r="1" spans="1:16380" ht="18">
      <c r="A1" s="58" t="s">
        <v>179</v>
      </c>
      <c r="B1" s="59">
        <v>2024</v>
      </c>
      <c r="G1" s="60" t="s">
        <v>131</v>
      </c>
      <c r="J1" s="61" t="s">
        <v>163</v>
      </c>
      <c r="K1" s="61">
        <v>1</v>
      </c>
      <c r="M1" s="61">
        <v>2011</v>
      </c>
    </row>
    <row r="2" spans="1:16380">
      <c r="A2" s="63"/>
      <c r="B2" s="64"/>
      <c r="C2" s="64"/>
      <c r="D2" s="64"/>
      <c r="E2" s="64"/>
      <c r="F2" s="64"/>
      <c r="G2" s="64"/>
      <c r="J2" s="61" t="s">
        <v>164</v>
      </c>
      <c r="K2" s="61">
        <v>2</v>
      </c>
      <c r="M2" s="61">
        <v>2012</v>
      </c>
    </row>
    <row r="3" spans="1:16380">
      <c r="A3" s="170" t="s">
        <v>122</v>
      </c>
      <c r="B3" s="170"/>
      <c r="C3" s="170"/>
      <c r="D3" s="170"/>
      <c r="E3" s="170"/>
      <c r="F3" s="170"/>
      <c r="G3" s="170"/>
      <c r="J3" s="61" t="s">
        <v>165</v>
      </c>
      <c r="K3" s="61">
        <v>3</v>
      </c>
      <c r="M3" s="61">
        <v>2013</v>
      </c>
    </row>
    <row r="4" spans="1:16380">
      <c r="A4" s="171" t="s">
        <v>119</v>
      </c>
      <c r="B4" s="171"/>
      <c r="C4" s="171"/>
      <c r="D4" s="171"/>
      <c r="E4" s="171"/>
      <c r="F4" s="171"/>
      <c r="G4" s="171"/>
      <c r="H4" s="65"/>
      <c r="I4" s="65"/>
      <c r="J4" s="61" t="s">
        <v>166</v>
      </c>
      <c r="K4" s="61">
        <v>4</v>
      </c>
      <c r="L4" s="66"/>
      <c r="M4" s="61">
        <v>2014</v>
      </c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65"/>
      <c r="IA4" s="65"/>
      <c r="IB4" s="65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  <c r="IN4" s="65"/>
      <c r="IO4" s="65"/>
      <c r="IP4" s="65"/>
      <c r="IQ4" s="65"/>
      <c r="IR4" s="65"/>
      <c r="IS4" s="65"/>
      <c r="IT4" s="65"/>
      <c r="IU4" s="65"/>
      <c r="IV4" s="65"/>
      <c r="IW4" s="65"/>
      <c r="IX4" s="65"/>
      <c r="IY4" s="65"/>
      <c r="IZ4" s="65"/>
      <c r="JA4" s="65"/>
      <c r="JB4" s="65"/>
      <c r="JC4" s="65"/>
      <c r="JD4" s="65"/>
      <c r="JE4" s="65"/>
      <c r="JF4" s="65"/>
      <c r="JG4" s="65"/>
      <c r="JH4" s="65"/>
      <c r="JI4" s="65"/>
      <c r="JJ4" s="65"/>
      <c r="JK4" s="65"/>
      <c r="JL4" s="65"/>
      <c r="JM4" s="65"/>
      <c r="JN4" s="65"/>
      <c r="JO4" s="65"/>
      <c r="JP4" s="65"/>
      <c r="JQ4" s="65"/>
      <c r="JR4" s="65"/>
      <c r="JS4" s="65"/>
      <c r="JT4" s="65"/>
      <c r="JU4" s="65"/>
      <c r="JV4" s="65"/>
      <c r="JW4" s="65"/>
      <c r="JX4" s="65"/>
      <c r="JY4" s="65"/>
      <c r="JZ4" s="65"/>
      <c r="KA4" s="65"/>
      <c r="KB4" s="65"/>
      <c r="KC4" s="65"/>
      <c r="KD4" s="65"/>
      <c r="KE4" s="65"/>
      <c r="KF4" s="65"/>
      <c r="KG4" s="65"/>
      <c r="KH4" s="65"/>
      <c r="KI4" s="65"/>
      <c r="KJ4" s="65"/>
      <c r="KK4" s="65"/>
      <c r="KL4" s="65"/>
      <c r="KM4" s="65"/>
      <c r="KN4" s="65"/>
      <c r="KO4" s="65"/>
      <c r="KP4" s="65"/>
      <c r="KQ4" s="65"/>
      <c r="KR4" s="65"/>
      <c r="KS4" s="65"/>
      <c r="KT4" s="65"/>
      <c r="KU4" s="65"/>
      <c r="KV4" s="65"/>
      <c r="KW4" s="65"/>
      <c r="KX4" s="65"/>
      <c r="KY4" s="65"/>
      <c r="KZ4" s="65"/>
      <c r="LA4" s="65"/>
      <c r="LB4" s="65"/>
      <c r="LC4" s="65"/>
      <c r="LD4" s="65"/>
      <c r="LE4" s="65"/>
      <c r="LF4" s="65"/>
      <c r="LG4" s="65"/>
      <c r="LH4" s="65"/>
      <c r="LI4" s="65"/>
      <c r="LJ4" s="65"/>
      <c r="LK4" s="65"/>
      <c r="LL4" s="65"/>
      <c r="LM4" s="65"/>
      <c r="LN4" s="65"/>
      <c r="LO4" s="65"/>
      <c r="LP4" s="65"/>
      <c r="LQ4" s="65"/>
      <c r="LR4" s="65"/>
      <c r="LS4" s="65"/>
      <c r="LT4" s="65"/>
      <c r="LU4" s="65"/>
      <c r="LV4" s="65"/>
      <c r="LW4" s="65"/>
      <c r="LX4" s="65"/>
      <c r="LY4" s="65"/>
      <c r="LZ4" s="65"/>
      <c r="MA4" s="65"/>
      <c r="MB4" s="65"/>
      <c r="MC4" s="65"/>
      <c r="MD4" s="65"/>
      <c r="ME4" s="65"/>
      <c r="MF4" s="65"/>
      <c r="MG4" s="65"/>
      <c r="MH4" s="65"/>
      <c r="MI4" s="65"/>
      <c r="MJ4" s="65"/>
      <c r="MK4" s="65"/>
      <c r="ML4" s="65"/>
      <c r="MM4" s="65"/>
      <c r="MN4" s="65"/>
      <c r="MO4" s="65"/>
      <c r="MP4" s="65"/>
      <c r="MQ4" s="65"/>
      <c r="MR4" s="65"/>
      <c r="MS4" s="65"/>
      <c r="MT4" s="65"/>
      <c r="MU4" s="65"/>
      <c r="MV4" s="65"/>
      <c r="MW4" s="65"/>
      <c r="MX4" s="65"/>
      <c r="MY4" s="65"/>
      <c r="MZ4" s="65"/>
      <c r="NA4" s="65"/>
      <c r="NB4" s="65"/>
      <c r="NC4" s="65"/>
      <c r="ND4" s="65"/>
      <c r="NE4" s="65"/>
      <c r="NF4" s="65"/>
      <c r="NG4" s="65"/>
      <c r="NH4" s="65"/>
      <c r="NI4" s="65"/>
      <c r="NJ4" s="65"/>
      <c r="NK4" s="65"/>
      <c r="NL4" s="65"/>
      <c r="NM4" s="65"/>
      <c r="NN4" s="65"/>
      <c r="NO4" s="65"/>
      <c r="NP4" s="65"/>
      <c r="NQ4" s="65"/>
      <c r="NR4" s="65"/>
      <c r="NS4" s="65"/>
      <c r="NT4" s="65"/>
      <c r="NU4" s="65"/>
      <c r="NV4" s="65"/>
      <c r="NW4" s="65"/>
      <c r="NX4" s="65"/>
      <c r="NY4" s="65"/>
      <c r="NZ4" s="65"/>
      <c r="OA4" s="65"/>
      <c r="OB4" s="65"/>
      <c r="OC4" s="65"/>
      <c r="OD4" s="65"/>
      <c r="OE4" s="65"/>
      <c r="OF4" s="65"/>
      <c r="OG4" s="65"/>
      <c r="OH4" s="65"/>
      <c r="OI4" s="65"/>
      <c r="OJ4" s="65"/>
      <c r="OK4" s="65"/>
      <c r="OL4" s="65"/>
      <c r="OM4" s="65"/>
      <c r="ON4" s="65"/>
      <c r="OO4" s="65"/>
      <c r="OP4" s="65"/>
      <c r="OQ4" s="65"/>
      <c r="OR4" s="65"/>
      <c r="OS4" s="65"/>
      <c r="OT4" s="65"/>
      <c r="OU4" s="65"/>
      <c r="OV4" s="65"/>
      <c r="OW4" s="65"/>
      <c r="OX4" s="65"/>
      <c r="OY4" s="65"/>
      <c r="OZ4" s="65"/>
      <c r="PA4" s="65"/>
      <c r="PB4" s="65"/>
      <c r="PC4" s="65"/>
      <c r="PD4" s="65"/>
      <c r="PE4" s="65"/>
      <c r="PF4" s="65"/>
      <c r="PG4" s="65"/>
      <c r="PH4" s="65"/>
      <c r="PI4" s="65"/>
      <c r="PJ4" s="65"/>
      <c r="PK4" s="65"/>
      <c r="PL4" s="65"/>
      <c r="PM4" s="65"/>
      <c r="PN4" s="65"/>
      <c r="PO4" s="65"/>
      <c r="PP4" s="65"/>
      <c r="PQ4" s="65"/>
      <c r="PR4" s="65"/>
      <c r="PS4" s="65"/>
      <c r="PT4" s="65"/>
      <c r="PU4" s="65"/>
      <c r="PV4" s="65"/>
      <c r="PW4" s="65"/>
      <c r="PX4" s="65"/>
      <c r="PY4" s="65"/>
      <c r="PZ4" s="65"/>
      <c r="QA4" s="65"/>
      <c r="QB4" s="65"/>
      <c r="QC4" s="65"/>
      <c r="QD4" s="65"/>
      <c r="QE4" s="65"/>
      <c r="QF4" s="65"/>
      <c r="QG4" s="65"/>
      <c r="QH4" s="65"/>
      <c r="QI4" s="65"/>
      <c r="QJ4" s="65"/>
      <c r="QK4" s="65"/>
      <c r="QL4" s="65"/>
      <c r="QM4" s="65"/>
      <c r="QN4" s="65"/>
      <c r="QO4" s="65"/>
      <c r="QP4" s="65"/>
      <c r="QQ4" s="65"/>
      <c r="QR4" s="65"/>
      <c r="QS4" s="65"/>
      <c r="QT4" s="65"/>
      <c r="QU4" s="65"/>
      <c r="QV4" s="65"/>
      <c r="QW4" s="65"/>
      <c r="QX4" s="65"/>
      <c r="QY4" s="65"/>
      <c r="QZ4" s="65"/>
      <c r="RA4" s="65"/>
      <c r="RB4" s="65"/>
      <c r="RC4" s="65"/>
      <c r="RD4" s="65"/>
      <c r="RE4" s="65"/>
      <c r="RF4" s="65"/>
      <c r="RG4" s="65"/>
      <c r="RH4" s="65"/>
      <c r="RI4" s="65"/>
      <c r="RJ4" s="65"/>
      <c r="RK4" s="65"/>
      <c r="RL4" s="65"/>
      <c r="RM4" s="65"/>
      <c r="RN4" s="65"/>
      <c r="RO4" s="65"/>
      <c r="RP4" s="65"/>
      <c r="RQ4" s="65"/>
      <c r="RR4" s="65"/>
      <c r="RS4" s="65"/>
      <c r="RT4" s="65"/>
      <c r="RU4" s="65"/>
      <c r="RV4" s="65"/>
      <c r="RW4" s="65"/>
      <c r="RX4" s="65"/>
      <c r="RY4" s="65"/>
      <c r="RZ4" s="65"/>
      <c r="SA4" s="65"/>
      <c r="SB4" s="65"/>
      <c r="SC4" s="65"/>
      <c r="SD4" s="65"/>
      <c r="SE4" s="65"/>
      <c r="SF4" s="65"/>
      <c r="SG4" s="65"/>
      <c r="SH4" s="65"/>
      <c r="SI4" s="65"/>
      <c r="SJ4" s="65"/>
      <c r="SK4" s="65"/>
      <c r="SL4" s="65"/>
      <c r="SM4" s="65"/>
      <c r="SN4" s="65"/>
      <c r="SO4" s="65"/>
      <c r="SP4" s="65"/>
      <c r="SQ4" s="65"/>
      <c r="SR4" s="65"/>
      <c r="SS4" s="65"/>
      <c r="ST4" s="65"/>
      <c r="SU4" s="65"/>
      <c r="SV4" s="65"/>
      <c r="SW4" s="65"/>
      <c r="SX4" s="65"/>
      <c r="SY4" s="65"/>
      <c r="SZ4" s="65"/>
      <c r="TA4" s="65"/>
      <c r="TB4" s="65"/>
      <c r="TC4" s="65"/>
      <c r="TD4" s="65"/>
      <c r="TE4" s="65"/>
      <c r="TF4" s="65"/>
      <c r="TG4" s="65"/>
      <c r="TH4" s="65"/>
      <c r="TI4" s="65"/>
      <c r="TJ4" s="65"/>
      <c r="TK4" s="65"/>
      <c r="TL4" s="65"/>
      <c r="TM4" s="65"/>
      <c r="TN4" s="65"/>
      <c r="TO4" s="65"/>
      <c r="TP4" s="65"/>
      <c r="TQ4" s="65"/>
      <c r="TR4" s="65"/>
      <c r="TS4" s="65"/>
      <c r="TT4" s="65"/>
      <c r="TU4" s="65"/>
      <c r="TV4" s="65"/>
      <c r="TW4" s="65"/>
      <c r="TX4" s="65"/>
      <c r="TY4" s="65"/>
      <c r="TZ4" s="65"/>
      <c r="UA4" s="65"/>
      <c r="UB4" s="65"/>
      <c r="UC4" s="65"/>
      <c r="UD4" s="65"/>
      <c r="UE4" s="65"/>
      <c r="UF4" s="65"/>
      <c r="UG4" s="65"/>
      <c r="UH4" s="65"/>
      <c r="UI4" s="65"/>
      <c r="UJ4" s="65"/>
      <c r="UK4" s="65"/>
      <c r="UL4" s="65"/>
      <c r="UM4" s="65"/>
      <c r="UN4" s="65"/>
      <c r="UO4" s="65"/>
      <c r="UP4" s="65"/>
      <c r="UQ4" s="65"/>
      <c r="UR4" s="65"/>
      <c r="US4" s="65"/>
      <c r="UT4" s="65"/>
      <c r="UU4" s="65"/>
      <c r="UV4" s="65"/>
      <c r="UW4" s="65"/>
      <c r="UX4" s="65"/>
      <c r="UY4" s="65"/>
      <c r="UZ4" s="65"/>
      <c r="VA4" s="65"/>
      <c r="VB4" s="65"/>
      <c r="VC4" s="65"/>
      <c r="VD4" s="65"/>
      <c r="VE4" s="65"/>
      <c r="VF4" s="65"/>
      <c r="VG4" s="65"/>
      <c r="VH4" s="65"/>
      <c r="VI4" s="65"/>
      <c r="VJ4" s="65"/>
      <c r="VK4" s="65"/>
      <c r="VL4" s="65"/>
      <c r="VM4" s="65"/>
      <c r="VN4" s="65"/>
      <c r="VO4" s="65"/>
      <c r="VP4" s="65"/>
      <c r="VQ4" s="65"/>
      <c r="VR4" s="65"/>
      <c r="VS4" s="65"/>
      <c r="VT4" s="65"/>
      <c r="VU4" s="65"/>
      <c r="VV4" s="65"/>
      <c r="VW4" s="65"/>
      <c r="VX4" s="65"/>
      <c r="VY4" s="65"/>
      <c r="VZ4" s="65"/>
      <c r="WA4" s="65"/>
      <c r="WB4" s="65"/>
      <c r="WC4" s="65"/>
      <c r="WD4" s="65"/>
      <c r="WE4" s="65"/>
      <c r="WF4" s="65"/>
      <c r="WG4" s="65"/>
      <c r="WH4" s="65"/>
      <c r="WI4" s="65"/>
      <c r="WJ4" s="65"/>
      <c r="WK4" s="65"/>
      <c r="WL4" s="65"/>
      <c r="WM4" s="65"/>
      <c r="WN4" s="65"/>
      <c r="WO4" s="65"/>
      <c r="WP4" s="65"/>
      <c r="WQ4" s="65"/>
      <c r="WR4" s="65"/>
      <c r="WS4" s="65"/>
      <c r="WT4" s="65"/>
      <c r="WU4" s="65"/>
      <c r="WV4" s="65"/>
      <c r="WW4" s="65"/>
      <c r="WX4" s="65"/>
      <c r="WY4" s="65"/>
      <c r="WZ4" s="65"/>
      <c r="XA4" s="65"/>
      <c r="XB4" s="65"/>
      <c r="XC4" s="65"/>
      <c r="XD4" s="65"/>
      <c r="XE4" s="65"/>
      <c r="XF4" s="65"/>
      <c r="XG4" s="65"/>
      <c r="XH4" s="65"/>
      <c r="XI4" s="65"/>
      <c r="XJ4" s="65"/>
      <c r="XK4" s="65"/>
      <c r="XL4" s="65"/>
      <c r="XM4" s="65"/>
      <c r="XN4" s="65"/>
      <c r="XO4" s="65"/>
      <c r="XP4" s="65"/>
      <c r="XQ4" s="65"/>
      <c r="XR4" s="65"/>
      <c r="XS4" s="65"/>
      <c r="XT4" s="65"/>
      <c r="XU4" s="65"/>
      <c r="XV4" s="65"/>
      <c r="XW4" s="65"/>
      <c r="XX4" s="65"/>
      <c r="XY4" s="65"/>
      <c r="XZ4" s="65"/>
      <c r="YA4" s="65"/>
      <c r="YB4" s="65"/>
      <c r="YC4" s="65"/>
      <c r="YD4" s="65"/>
      <c r="YE4" s="65"/>
      <c r="YF4" s="65"/>
      <c r="YG4" s="65"/>
      <c r="YH4" s="65"/>
      <c r="YI4" s="65"/>
      <c r="YJ4" s="65"/>
      <c r="YK4" s="65"/>
      <c r="YL4" s="65"/>
      <c r="YM4" s="65"/>
      <c r="YN4" s="65"/>
      <c r="YO4" s="65"/>
      <c r="YP4" s="65"/>
      <c r="YQ4" s="65"/>
      <c r="YR4" s="65"/>
      <c r="YS4" s="65"/>
      <c r="YT4" s="65"/>
      <c r="YU4" s="65"/>
      <c r="YV4" s="65"/>
      <c r="YW4" s="65"/>
      <c r="YX4" s="65"/>
      <c r="YY4" s="65"/>
      <c r="YZ4" s="65"/>
      <c r="ZA4" s="65"/>
      <c r="ZB4" s="65"/>
      <c r="ZC4" s="65"/>
      <c r="ZD4" s="65"/>
      <c r="ZE4" s="65"/>
      <c r="ZF4" s="65"/>
      <c r="ZG4" s="65"/>
      <c r="ZH4" s="65"/>
      <c r="ZI4" s="65"/>
      <c r="ZJ4" s="65"/>
      <c r="ZK4" s="65"/>
      <c r="ZL4" s="65"/>
      <c r="ZM4" s="65"/>
      <c r="ZN4" s="65"/>
      <c r="ZO4" s="65"/>
      <c r="ZP4" s="65"/>
      <c r="ZQ4" s="65"/>
      <c r="ZR4" s="65"/>
      <c r="ZS4" s="65"/>
      <c r="ZT4" s="65"/>
      <c r="ZU4" s="65"/>
      <c r="ZV4" s="65"/>
      <c r="ZW4" s="65"/>
      <c r="ZX4" s="65"/>
      <c r="ZY4" s="65"/>
      <c r="ZZ4" s="65"/>
      <c r="AAA4" s="65"/>
      <c r="AAB4" s="65"/>
      <c r="AAC4" s="65"/>
      <c r="AAD4" s="65"/>
      <c r="AAE4" s="65"/>
      <c r="AAF4" s="65"/>
      <c r="AAG4" s="65"/>
      <c r="AAH4" s="65"/>
      <c r="AAI4" s="65"/>
      <c r="AAJ4" s="65"/>
      <c r="AAK4" s="65"/>
      <c r="AAL4" s="65"/>
      <c r="AAM4" s="65"/>
      <c r="AAN4" s="65"/>
      <c r="AAO4" s="65"/>
      <c r="AAP4" s="65"/>
      <c r="AAQ4" s="65"/>
      <c r="AAR4" s="65"/>
      <c r="AAS4" s="65"/>
      <c r="AAT4" s="65"/>
      <c r="AAU4" s="65"/>
      <c r="AAV4" s="65"/>
      <c r="AAW4" s="65"/>
      <c r="AAX4" s="65"/>
      <c r="AAY4" s="65"/>
      <c r="AAZ4" s="65"/>
      <c r="ABA4" s="65"/>
      <c r="ABB4" s="65"/>
      <c r="ABC4" s="65"/>
      <c r="ABD4" s="65"/>
      <c r="ABE4" s="65"/>
      <c r="ABF4" s="65"/>
      <c r="ABG4" s="65"/>
      <c r="ABH4" s="65"/>
      <c r="ABI4" s="65"/>
      <c r="ABJ4" s="65"/>
      <c r="ABK4" s="65"/>
      <c r="ABL4" s="65"/>
      <c r="ABM4" s="65"/>
      <c r="ABN4" s="65"/>
      <c r="ABO4" s="65"/>
      <c r="ABP4" s="65"/>
      <c r="ABQ4" s="65"/>
      <c r="ABR4" s="65"/>
      <c r="ABS4" s="65"/>
      <c r="ABT4" s="65"/>
      <c r="ABU4" s="65"/>
      <c r="ABV4" s="65"/>
      <c r="ABW4" s="65"/>
      <c r="ABX4" s="65"/>
      <c r="ABY4" s="65"/>
      <c r="ABZ4" s="65"/>
      <c r="ACA4" s="65"/>
      <c r="ACB4" s="65"/>
      <c r="ACC4" s="65"/>
      <c r="ACD4" s="65"/>
      <c r="ACE4" s="65"/>
      <c r="ACF4" s="65"/>
      <c r="ACG4" s="65"/>
      <c r="ACH4" s="65"/>
      <c r="ACI4" s="65"/>
      <c r="ACJ4" s="65"/>
      <c r="ACK4" s="65"/>
      <c r="ACL4" s="65"/>
      <c r="ACM4" s="65"/>
      <c r="ACN4" s="65"/>
      <c r="ACO4" s="65"/>
      <c r="ACP4" s="65"/>
      <c r="ACQ4" s="65"/>
      <c r="ACR4" s="65"/>
      <c r="ACS4" s="65"/>
      <c r="ACT4" s="65"/>
      <c r="ACU4" s="65"/>
      <c r="ACV4" s="65"/>
      <c r="ACW4" s="65"/>
      <c r="ACX4" s="65"/>
      <c r="ACY4" s="65"/>
      <c r="ACZ4" s="65"/>
      <c r="ADA4" s="65"/>
      <c r="ADB4" s="65"/>
      <c r="ADC4" s="65"/>
      <c r="ADD4" s="65"/>
      <c r="ADE4" s="65"/>
      <c r="ADF4" s="65"/>
      <c r="ADG4" s="65"/>
      <c r="ADH4" s="65"/>
      <c r="ADI4" s="65"/>
      <c r="ADJ4" s="65"/>
      <c r="ADK4" s="65"/>
      <c r="ADL4" s="65"/>
      <c r="ADM4" s="65"/>
      <c r="ADN4" s="65"/>
      <c r="ADO4" s="65"/>
      <c r="ADP4" s="65"/>
      <c r="ADQ4" s="65"/>
      <c r="ADR4" s="65"/>
      <c r="ADS4" s="65"/>
      <c r="ADT4" s="65"/>
      <c r="ADU4" s="65"/>
      <c r="ADV4" s="65"/>
      <c r="ADW4" s="65"/>
      <c r="ADX4" s="65"/>
      <c r="ADY4" s="65"/>
      <c r="ADZ4" s="65"/>
      <c r="AEA4" s="65"/>
      <c r="AEB4" s="65"/>
      <c r="AEC4" s="65"/>
      <c r="AED4" s="65"/>
      <c r="AEE4" s="65"/>
      <c r="AEF4" s="65"/>
      <c r="AEG4" s="65"/>
      <c r="AEH4" s="65"/>
      <c r="AEI4" s="65"/>
      <c r="AEJ4" s="65"/>
      <c r="AEK4" s="65"/>
      <c r="AEL4" s="65"/>
      <c r="AEM4" s="65"/>
      <c r="AEN4" s="65"/>
      <c r="AEO4" s="65"/>
      <c r="AEP4" s="65"/>
      <c r="AEQ4" s="65"/>
      <c r="AER4" s="65"/>
      <c r="AES4" s="65"/>
      <c r="AET4" s="65"/>
      <c r="AEU4" s="65"/>
      <c r="AEV4" s="65"/>
      <c r="AEW4" s="65"/>
      <c r="AEX4" s="65"/>
      <c r="AEY4" s="65"/>
      <c r="AEZ4" s="65"/>
      <c r="AFA4" s="65"/>
      <c r="AFB4" s="65"/>
      <c r="AFC4" s="65"/>
      <c r="AFD4" s="65"/>
      <c r="AFE4" s="65"/>
      <c r="AFF4" s="65"/>
      <c r="AFG4" s="65"/>
      <c r="AFH4" s="65"/>
      <c r="AFI4" s="65"/>
      <c r="AFJ4" s="65"/>
      <c r="AFK4" s="65"/>
      <c r="AFL4" s="65"/>
      <c r="AFM4" s="65"/>
      <c r="AFN4" s="65"/>
      <c r="AFO4" s="65"/>
      <c r="AFP4" s="65"/>
      <c r="AFQ4" s="65"/>
      <c r="AFR4" s="65"/>
      <c r="AFS4" s="65"/>
      <c r="AFT4" s="65"/>
      <c r="AFU4" s="65"/>
      <c r="AFV4" s="65"/>
      <c r="AFW4" s="65"/>
      <c r="AFX4" s="65"/>
      <c r="AFY4" s="65"/>
      <c r="AFZ4" s="65"/>
      <c r="AGA4" s="65"/>
      <c r="AGB4" s="65"/>
      <c r="AGC4" s="65"/>
      <c r="AGD4" s="65"/>
      <c r="AGE4" s="65"/>
      <c r="AGF4" s="65"/>
      <c r="AGG4" s="65"/>
      <c r="AGH4" s="65"/>
      <c r="AGI4" s="65"/>
      <c r="AGJ4" s="65"/>
      <c r="AGK4" s="65"/>
      <c r="AGL4" s="65"/>
      <c r="AGM4" s="65"/>
      <c r="AGN4" s="65"/>
      <c r="AGO4" s="65"/>
      <c r="AGP4" s="65"/>
      <c r="AGQ4" s="65"/>
      <c r="AGR4" s="65"/>
      <c r="AGS4" s="65"/>
      <c r="AGT4" s="65"/>
      <c r="AGU4" s="65"/>
      <c r="AGV4" s="65"/>
      <c r="AGW4" s="65"/>
      <c r="AGX4" s="65"/>
      <c r="AGY4" s="65"/>
      <c r="AGZ4" s="65"/>
      <c r="AHA4" s="65"/>
      <c r="AHB4" s="65"/>
      <c r="AHC4" s="65"/>
      <c r="AHD4" s="65"/>
      <c r="AHE4" s="65"/>
      <c r="AHF4" s="65"/>
      <c r="AHG4" s="65"/>
      <c r="AHH4" s="65"/>
      <c r="AHI4" s="65"/>
      <c r="AHJ4" s="65"/>
      <c r="AHK4" s="65"/>
      <c r="AHL4" s="65"/>
      <c r="AHM4" s="65"/>
      <c r="AHN4" s="65"/>
      <c r="AHO4" s="65"/>
      <c r="AHP4" s="65"/>
      <c r="AHQ4" s="65"/>
      <c r="AHR4" s="65"/>
      <c r="AHS4" s="65"/>
      <c r="AHT4" s="65"/>
      <c r="AHU4" s="65"/>
      <c r="AHV4" s="65"/>
      <c r="AHW4" s="65"/>
      <c r="AHX4" s="65"/>
      <c r="AHY4" s="65"/>
      <c r="AHZ4" s="65"/>
      <c r="AIA4" s="65"/>
      <c r="AIB4" s="65"/>
      <c r="AIC4" s="65"/>
      <c r="AID4" s="65"/>
      <c r="AIE4" s="65"/>
      <c r="AIF4" s="65"/>
      <c r="AIG4" s="65"/>
      <c r="AIH4" s="65"/>
      <c r="AII4" s="65"/>
      <c r="AIJ4" s="65"/>
      <c r="AIK4" s="65"/>
      <c r="AIL4" s="65"/>
      <c r="AIM4" s="65"/>
      <c r="AIN4" s="65"/>
      <c r="AIO4" s="65"/>
      <c r="AIP4" s="65"/>
      <c r="AIQ4" s="65"/>
      <c r="AIR4" s="65"/>
      <c r="AIS4" s="65"/>
      <c r="AIT4" s="65"/>
      <c r="AIU4" s="65"/>
      <c r="AIV4" s="65"/>
      <c r="AIW4" s="65"/>
      <c r="AIX4" s="65"/>
      <c r="AIY4" s="65"/>
      <c r="AIZ4" s="65"/>
      <c r="AJA4" s="65"/>
      <c r="AJB4" s="65"/>
      <c r="AJC4" s="65"/>
      <c r="AJD4" s="65"/>
      <c r="AJE4" s="65"/>
      <c r="AJF4" s="65"/>
      <c r="AJG4" s="65"/>
      <c r="AJH4" s="65"/>
      <c r="AJI4" s="65"/>
      <c r="AJJ4" s="65"/>
      <c r="AJK4" s="65"/>
      <c r="AJL4" s="65"/>
      <c r="AJM4" s="65"/>
      <c r="AJN4" s="65"/>
      <c r="AJO4" s="65"/>
      <c r="AJP4" s="65"/>
      <c r="AJQ4" s="65"/>
      <c r="AJR4" s="65"/>
      <c r="AJS4" s="65"/>
      <c r="AJT4" s="65"/>
      <c r="AJU4" s="65"/>
      <c r="AJV4" s="65"/>
      <c r="AJW4" s="65"/>
      <c r="AJX4" s="65"/>
      <c r="AJY4" s="65"/>
      <c r="AJZ4" s="65"/>
      <c r="AKA4" s="65"/>
      <c r="AKB4" s="65"/>
      <c r="AKC4" s="65"/>
      <c r="AKD4" s="65"/>
      <c r="AKE4" s="65"/>
      <c r="AKF4" s="65"/>
      <c r="AKG4" s="65"/>
      <c r="AKH4" s="65"/>
      <c r="AKI4" s="65"/>
      <c r="AKJ4" s="65"/>
      <c r="AKK4" s="65"/>
      <c r="AKL4" s="65"/>
      <c r="AKM4" s="65"/>
      <c r="AKN4" s="65"/>
      <c r="AKO4" s="65"/>
      <c r="AKP4" s="65"/>
      <c r="AKQ4" s="65"/>
      <c r="AKR4" s="65"/>
      <c r="AKS4" s="65"/>
      <c r="AKT4" s="65"/>
      <c r="AKU4" s="65"/>
      <c r="AKV4" s="65"/>
      <c r="AKW4" s="65"/>
      <c r="AKX4" s="65"/>
      <c r="AKY4" s="65"/>
      <c r="AKZ4" s="65"/>
      <c r="ALA4" s="65"/>
      <c r="ALB4" s="65"/>
      <c r="ALC4" s="65"/>
      <c r="ALD4" s="65"/>
      <c r="ALE4" s="65"/>
      <c r="ALF4" s="65"/>
      <c r="ALG4" s="65"/>
      <c r="ALH4" s="65"/>
      <c r="ALI4" s="65"/>
      <c r="ALJ4" s="65"/>
      <c r="ALK4" s="65"/>
      <c r="ALL4" s="65"/>
      <c r="ALM4" s="65"/>
      <c r="ALN4" s="65"/>
      <c r="ALO4" s="65"/>
      <c r="ALP4" s="65"/>
      <c r="ALQ4" s="65"/>
      <c r="ALR4" s="65"/>
      <c r="ALS4" s="65"/>
      <c r="ALT4" s="65"/>
      <c r="ALU4" s="65"/>
      <c r="ALV4" s="65"/>
      <c r="ALW4" s="65"/>
      <c r="ALX4" s="65"/>
      <c r="ALY4" s="65"/>
      <c r="ALZ4" s="65"/>
      <c r="AMA4" s="65"/>
      <c r="AMB4" s="65"/>
      <c r="AMC4" s="65"/>
      <c r="AMD4" s="65"/>
      <c r="AME4" s="65"/>
      <c r="AMF4" s="65"/>
      <c r="AMG4" s="65"/>
      <c r="AMH4" s="65"/>
      <c r="AMI4" s="65"/>
      <c r="AMJ4" s="65"/>
      <c r="AMK4" s="65"/>
      <c r="AML4" s="65"/>
      <c r="AMM4" s="65"/>
      <c r="AMN4" s="65"/>
      <c r="AMO4" s="65"/>
      <c r="AMP4" s="65"/>
      <c r="AMQ4" s="65"/>
      <c r="AMR4" s="65"/>
      <c r="AMS4" s="65"/>
      <c r="AMT4" s="65"/>
      <c r="AMU4" s="65"/>
      <c r="AMV4" s="65"/>
      <c r="AMW4" s="65"/>
      <c r="AMX4" s="65"/>
      <c r="AMY4" s="65"/>
      <c r="AMZ4" s="65"/>
      <c r="ANA4" s="65"/>
      <c r="ANB4" s="65"/>
      <c r="ANC4" s="65"/>
      <c r="AND4" s="65"/>
      <c r="ANE4" s="65"/>
      <c r="ANF4" s="65"/>
      <c r="ANG4" s="65"/>
      <c r="ANH4" s="65"/>
      <c r="ANI4" s="65"/>
      <c r="ANJ4" s="65"/>
      <c r="ANK4" s="65"/>
      <c r="ANL4" s="65"/>
      <c r="ANM4" s="65"/>
      <c r="ANN4" s="65"/>
      <c r="ANO4" s="65"/>
      <c r="ANP4" s="65"/>
      <c r="ANQ4" s="65"/>
      <c r="ANR4" s="65"/>
      <c r="ANS4" s="65"/>
      <c r="ANT4" s="65"/>
      <c r="ANU4" s="65"/>
      <c r="ANV4" s="65"/>
      <c r="ANW4" s="65"/>
      <c r="ANX4" s="65"/>
      <c r="ANY4" s="65"/>
      <c r="ANZ4" s="65"/>
      <c r="AOA4" s="65"/>
      <c r="AOB4" s="65"/>
      <c r="AOC4" s="65"/>
      <c r="AOD4" s="65"/>
      <c r="AOE4" s="65"/>
      <c r="AOF4" s="65"/>
      <c r="AOG4" s="65"/>
      <c r="AOH4" s="65"/>
      <c r="AOI4" s="65"/>
      <c r="AOJ4" s="65"/>
      <c r="AOK4" s="65"/>
      <c r="AOL4" s="65"/>
      <c r="AOM4" s="65"/>
      <c r="AON4" s="65"/>
      <c r="AOO4" s="65"/>
      <c r="AOP4" s="65"/>
      <c r="AOQ4" s="65"/>
      <c r="AOR4" s="65"/>
      <c r="AOS4" s="65"/>
      <c r="AOT4" s="65"/>
      <c r="AOU4" s="65"/>
      <c r="AOV4" s="65"/>
      <c r="AOW4" s="65"/>
      <c r="AOX4" s="65"/>
      <c r="AOY4" s="65"/>
      <c r="AOZ4" s="65"/>
      <c r="APA4" s="65"/>
      <c r="APB4" s="65"/>
      <c r="APC4" s="65"/>
      <c r="APD4" s="65"/>
      <c r="APE4" s="65"/>
      <c r="APF4" s="65"/>
      <c r="APG4" s="65"/>
      <c r="APH4" s="65"/>
      <c r="API4" s="65"/>
      <c r="APJ4" s="65"/>
      <c r="APK4" s="65"/>
      <c r="APL4" s="65"/>
      <c r="APM4" s="65"/>
      <c r="APN4" s="65"/>
      <c r="APO4" s="65"/>
      <c r="APP4" s="65"/>
      <c r="APQ4" s="65"/>
      <c r="APR4" s="65"/>
      <c r="APS4" s="65"/>
      <c r="APT4" s="65"/>
      <c r="APU4" s="65"/>
      <c r="APV4" s="65"/>
      <c r="APW4" s="65"/>
      <c r="APX4" s="65"/>
      <c r="APY4" s="65"/>
      <c r="APZ4" s="65"/>
      <c r="AQA4" s="65"/>
      <c r="AQB4" s="65"/>
      <c r="AQC4" s="65"/>
      <c r="AQD4" s="65"/>
      <c r="AQE4" s="65"/>
      <c r="AQF4" s="65"/>
      <c r="AQG4" s="65"/>
      <c r="AQH4" s="65"/>
      <c r="AQI4" s="65"/>
      <c r="AQJ4" s="65"/>
      <c r="AQK4" s="65"/>
      <c r="AQL4" s="65"/>
      <c r="AQM4" s="65"/>
      <c r="AQN4" s="65"/>
      <c r="AQO4" s="65"/>
      <c r="AQP4" s="65"/>
      <c r="AQQ4" s="65"/>
      <c r="AQR4" s="65"/>
      <c r="AQS4" s="65"/>
      <c r="AQT4" s="65"/>
      <c r="AQU4" s="65"/>
      <c r="AQV4" s="65"/>
      <c r="AQW4" s="65"/>
      <c r="AQX4" s="65"/>
      <c r="AQY4" s="65"/>
      <c r="AQZ4" s="65"/>
      <c r="ARA4" s="65"/>
      <c r="ARB4" s="65"/>
      <c r="ARC4" s="65"/>
      <c r="ARD4" s="65"/>
      <c r="ARE4" s="65"/>
      <c r="ARF4" s="65"/>
      <c r="ARG4" s="65"/>
      <c r="ARH4" s="65"/>
      <c r="ARI4" s="65"/>
      <c r="ARJ4" s="65"/>
      <c r="ARK4" s="65"/>
      <c r="ARL4" s="65"/>
      <c r="ARM4" s="65"/>
      <c r="ARN4" s="65"/>
      <c r="ARO4" s="65"/>
      <c r="ARP4" s="65"/>
      <c r="ARQ4" s="65"/>
      <c r="ARR4" s="65"/>
      <c r="ARS4" s="65"/>
      <c r="ART4" s="65"/>
      <c r="ARU4" s="65"/>
      <c r="ARV4" s="65"/>
      <c r="ARW4" s="65"/>
      <c r="ARX4" s="65"/>
      <c r="ARY4" s="65"/>
      <c r="ARZ4" s="65"/>
      <c r="ASA4" s="65"/>
      <c r="ASB4" s="65"/>
      <c r="ASC4" s="65"/>
      <c r="ASD4" s="65"/>
      <c r="ASE4" s="65"/>
      <c r="ASF4" s="65"/>
      <c r="ASG4" s="65"/>
      <c r="ASH4" s="65"/>
      <c r="ASI4" s="65"/>
      <c r="ASJ4" s="65"/>
      <c r="ASK4" s="65"/>
      <c r="ASL4" s="65"/>
      <c r="ASM4" s="65"/>
      <c r="ASN4" s="65"/>
      <c r="ASO4" s="65"/>
      <c r="ASP4" s="65"/>
      <c r="ASQ4" s="65"/>
      <c r="ASR4" s="65"/>
      <c r="ASS4" s="65"/>
      <c r="AST4" s="65"/>
      <c r="ASU4" s="65"/>
      <c r="ASV4" s="65"/>
      <c r="ASW4" s="65"/>
      <c r="ASX4" s="65"/>
      <c r="ASY4" s="65"/>
      <c r="ASZ4" s="65"/>
      <c r="ATA4" s="65"/>
      <c r="ATB4" s="65"/>
      <c r="ATC4" s="65"/>
      <c r="ATD4" s="65"/>
      <c r="ATE4" s="65"/>
      <c r="ATF4" s="65"/>
      <c r="ATG4" s="65"/>
      <c r="ATH4" s="65"/>
      <c r="ATI4" s="65"/>
      <c r="ATJ4" s="65"/>
      <c r="ATK4" s="65"/>
      <c r="ATL4" s="65"/>
      <c r="ATM4" s="65"/>
      <c r="ATN4" s="65"/>
      <c r="ATO4" s="65"/>
      <c r="ATP4" s="65"/>
      <c r="ATQ4" s="65"/>
      <c r="ATR4" s="65"/>
      <c r="ATS4" s="65"/>
      <c r="ATT4" s="65"/>
      <c r="ATU4" s="65"/>
      <c r="ATV4" s="65"/>
      <c r="ATW4" s="65"/>
      <c r="ATX4" s="65"/>
      <c r="ATY4" s="65"/>
      <c r="ATZ4" s="65"/>
      <c r="AUA4" s="65"/>
      <c r="AUB4" s="65"/>
      <c r="AUC4" s="65"/>
      <c r="AUD4" s="65"/>
      <c r="AUE4" s="65"/>
      <c r="AUF4" s="65"/>
      <c r="AUG4" s="65"/>
      <c r="AUH4" s="65"/>
      <c r="AUI4" s="65"/>
      <c r="AUJ4" s="65"/>
      <c r="AUK4" s="65"/>
      <c r="AUL4" s="65"/>
      <c r="AUM4" s="65"/>
      <c r="AUN4" s="65"/>
      <c r="AUO4" s="65"/>
      <c r="AUP4" s="65"/>
      <c r="AUQ4" s="65"/>
      <c r="AUR4" s="65"/>
      <c r="AUS4" s="65"/>
      <c r="AUT4" s="65"/>
      <c r="AUU4" s="65"/>
      <c r="AUV4" s="65"/>
      <c r="AUW4" s="65"/>
      <c r="AUX4" s="65"/>
      <c r="AUY4" s="65"/>
      <c r="AUZ4" s="65"/>
      <c r="AVA4" s="65"/>
      <c r="AVB4" s="65"/>
      <c r="AVC4" s="65"/>
      <c r="AVD4" s="65"/>
      <c r="AVE4" s="65"/>
      <c r="AVF4" s="65"/>
      <c r="AVG4" s="65"/>
      <c r="AVH4" s="65"/>
      <c r="AVI4" s="65"/>
      <c r="AVJ4" s="65"/>
      <c r="AVK4" s="65"/>
      <c r="AVL4" s="65"/>
      <c r="AVM4" s="65"/>
      <c r="AVN4" s="65"/>
      <c r="AVO4" s="65"/>
      <c r="AVP4" s="65"/>
      <c r="AVQ4" s="65"/>
      <c r="AVR4" s="65"/>
      <c r="AVS4" s="65"/>
      <c r="AVT4" s="65"/>
      <c r="AVU4" s="65"/>
      <c r="AVV4" s="65"/>
      <c r="AVW4" s="65"/>
      <c r="AVX4" s="65"/>
      <c r="AVY4" s="65"/>
      <c r="AVZ4" s="65"/>
      <c r="AWA4" s="65"/>
      <c r="AWB4" s="65"/>
      <c r="AWC4" s="65"/>
      <c r="AWD4" s="65"/>
      <c r="AWE4" s="65"/>
      <c r="AWF4" s="65"/>
      <c r="AWG4" s="65"/>
      <c r="AWH4" s="65"/>
      <c r="AWI4" s="65"/>
      <c r="AWJ4" s="65"/>
      <c r="AWK4" s="65"/>
      <c r="AWL4" s="65"/>
      <c r="AWM4" s="65"/>
      <c r="AWN4" s="65"/>
      <c r="AWO4" s="65"/>
      <c r="AWP4" s="65"/>
      <c r="AWQ4" s="65"/>
      <c r="AWR4" s="65"/>
      <c r="AWS4" s="65"/>
      <c r="AWT4" s="65"/>
      <c r="AWU4" s="65"/>
      <c r="AWV4" s="65"/>
      <c r="AWW4" s="65"/>
      <c r="AWX4" s="65"/>
      <c r="AWY4" s="65"/>
      <c r="AWZ4" s="65"/>
      <c r="AXA4" s="65"/>
      <c r="AXB4" s="65"/>
      <c r="AXC4" s="65"/>
      <c r="AXD4" s="65"/>
      <c r="AXE4" s="65"/>
      <c r="AXF4" s="65"/>
      <c r="AXG4" s="65"/>
      <c r="AXH4" s="65"/>
      <c r="AXI4" s="65"/>
      <c r="AXJ4" s="65"/>
      <c r="AXK4" s="65"/>
      <c r="AXL4" s="65"/>
      <c r="AXM4" s="65"/>
      <c r="AXN4" s="65"/>
      <c r="AXO4" s="65"/>
      <c r="AXP4" s="65"/>
      <c r="AXQ4" s="65"/>
      <c r="AXR4" s="65"/>
      <c r="AXS4" s="65"/>
      <c r="AXT4" s="65"/>
      <c r="AXU4" s="65"/>
      <c r="AXV4" s="65"/>
      <c r="AXW4" s="65"/>
      <c r="AXX4" s="65"/>
      <c r="AXY4" s="65"/>
      <c r="AXZ4" s="65"/>
      <c r="AYA4" s="65"/>
      <c r="AYB4" s="65"/>
      <c r="AYC4" s="65"/>
      <c r="AYD4" s="65"/>
      <c r="AYE4" s="65"/>
      <c r="AYF4" s="65"/>
      <c r="AYG4" s="65"/>
      <c r="AYH4" s="65"/>
      <c r="AYI4" s="65"/>
      <c r="AYJ4" s="65"/>
      <c r="AYK4" s="65"/>
      <c r="AYL4" s="65"/>
      <c r="AYM4" s="65"/>
      <c r="AYN4" s="65"/>
      <c r="AYO4" s="65"/>
      <c r="AYP4" s="65"/>
      <c r="AYQ4" s="65"/>
      <c r="AYR4" s="65"/>
      <c r="AYS4" s="65"/>
      <c r="AYT4" s="65"/>
      <c r="AYU4" s="65"/>
      <c r="AYV4" s="65"/>
      <c r="AYW4" s="65"/>
      <c r="AYX4" s="65"/>
      <c r="AYY4" s="65"/>
      <c r="AYZ4" s="65"/>
      <c r="AZA4" s="65"/>
      <c r="AZB4" s="65"/>
      <c r="AZC4" s="65"/>
      <c r="AZD4" s="65"/>
      <c r="AZE4" s="65"/>
      <c r="AZF4" s="65"/>
      <c r="AZG4" s="65"/>
      <c r="AZH4" s="65"/>
      <c r="AZI4" s="65"/>
      <c r="AZJ4" s="65"/>
      <c r="AZK4" s="65"/>
      <c r="AZL4" s="65"/>
      <c r="AZM4" s="65"/>
      <c r="AZN4" s="65"/>
      <c r="AZO4" s="65"/>
      <c r="AZP4" s="65"/>
      <c r="AZQ4" s="65"/>
      <c r="AZR4" s="65"/>
      <c r="AZS4" s="65"/>
      <c r="AZT4" s="65"/>
      <c r="AZU4" s="65"/>
      <c r="AZV4" s="65"/>
      <c r="AZW4" s="65"/>
      <c r="AZX4" s="65"/>
      <c r="AZY4" s="65"/>
      <c r="AZZ4" s="65"/>
      <c r="BAA4" s="65"/>
      <c r="BAB4" s="65"/>
      <c r="BAC4" s="65"/>
      <c r="BAD4" s="65"/>
      <c r="BAE4" s="65"/>
      <c r="BAF4" s="65"/>
      <c r="BAG4" s="65"/>
      <c r="BAH4" s="65"/>
      <c r="BAI4" s="65"/>
      <c r="BAJ4" s="65"/>
      <c r="BAK4" s="65"/>
      <c r="BAL4" s="65"/>
      <c r="BAM4" s="65"/>
      <c r="BAN4" s="65"/>
      <c r="BAO4" s="65"/>
      <c r="BAP4" s="65"/>
      <c r="BAQ4" s="65"/>
      <c r="BAR4" s="65"/>
      <c r="BAS4" s="65"/>
      <c r="BAT4" s="65"/>
      <c r="BAU4" s="65"/>
      <c r="BAV4" s="65"/>
      <c r="BAW4" s="65"/>
      <c r="BAX4" s="65"/>
      <c r="BAY4" s="65"/>
      <c r="BAZ4" s="65"/>
      <c r="BBA4" s="65"/>
      <c r="BBB4" s="65"/>
      <c r="BBC4" s="65"/>
      <c r="BBD4" s="65"/>
      <c r="BBE4" s="65"/>
      <c r="BBF4" s="65"/>
      <c r="BBG4" s="65"/>
      <c r="BBH4" s="65"/>
      <c r="BBI4" s="65"/>
      <c r="BBJ4" s="65"/>
      <c r="BBK4" s="65"/>
      <c r="BBL4" s="65"/>
      <c r="BBM4" s="65"/>
      <c r="BBN4" s="65"/>
      <c r="BBO4" s="65"/>
      <c r="BBP4" s="65"/>
      <c r="BBQ4" s="65"/>
      <c r="BBR4" s="65"/>
      <c r="BBS4" s="65"/>
      <c r="BBT4" s="65"/>
      <c r="BBU4" s="65"/>
      <c r="BBV4" s="65"/>
      <c r="BBW4" s="65"/>
      <c r="BBX4" s="65"/>
      <c r="BBY4" s="65"/>
      <c r="BBZ4" s="65"/>
      <c r="BCA4" s="65"/>
      <c r="BCB4" s="65"/>
      <c r="BCC4" s="65"/>
      <c r="BCD4" s="65"/>
      <c r="BCE4" s="65"/>
      <c r="BCF4" s="65"/>
      <c r="BCG4" s="65"/>
      <c r="BCH4" s="65"/>
      <c r="BCI4" s="65"/>
      <c r="BCJ4" s="65"/>
      <c r="BCK4" s="65"/>
      <c r="BCL4" s="65"/>
      <c r="BCM4" s="65"/>
      <c r="BCN4" s="65"/>
      <c r="BCO4" s="65"/>
      <c r="BCP4" s="65"/>
      <c r="BCQ4" s="65"/>
      <c r="BCR4" s="65"/>
      <c r="BCS4" s="65"/>
      <c r="BCT4" s="65"/>
      <c r="BCU4" s="65"/>
      <c r="BCV4" s="65"/>
      <c r="BCW4" s="65"/>
      <c r="BCX4" s="65"/>
      <c r="BCY4" s="65"/>
      <c r="BCZ4" s="65"/>
      <c r="BDA4" s="65"/>
      <c r="BDB4" s="65"/>
      <c r="BDC4" s="65"/>
      <c r="BDD4" s="65"/>
      <c r="BDE4" s="65"/>
      <c r="BDF4" s="65"/>
      <c r="BDG4" s="65"/>
      <c r="BDH4" s="65"/>
      <c r="BDI4" s="65"/>
      <c r="BDJ4" s="65"/>
      <c r="BDK4" s="65"/>
      <c r="BDL4" s="65"/>
      <c r="BDM4" s="65"/>
      <c r="BDN4" s="65"/>
      <c r="BDO4" s="65"/>
      <c r="BDP4" s="65"/>
      <c r="BDQ4" s="65"/>
      <c r="BDR4" s="65"/>
      <c r="BDS4" s="65"/>
      <c r="BDT4" s="65"/>
      <c r="BDU4" s="65"/>
      <c r="BDV4" s="65"/>
      <c r="BDW4" s="65"/>
      <c r="BDX4" s="65"/>
      <c r="BDY4" s="65"/>
      <c r="BDZ4" s="65"/>
      <c r="BEA4" s="65"/>
      <c r="BEB4" s="65"/>
      <c r="BEC4" s="65"/>
      <c r="BED4" s="65"/>
      <c r="BEE4" s="65"/>
      <c r="BEF4" s="65"/>
      <c r="BEG4" s="65"/>
      <c r="BEH4" s="65"/>
      <c r="BEI4" s="65"/>
      <c r="BEJ4" s="65"/>
      <c r="BEK4" s="65"/>
      <c r="BEL4" s="65"/>
      <c r="BEM4" s="65"/>
      <c r="BEN4" s="65"/>
      <c r="BEO4" s="65"/>
      <c r="BEP4" s="65"/>
      <c r="BEQ4" s="65"/>
      <c r="BER4" s="65"/>
      <c r="BES4" s="65"/>
      <c r="BET4" s="65"/>
      <c r="BEU4" s="65"/>
      <c r="BEV4" s="65"/>
      <c r="BEW4" s="65"/>
      <c r="BEX4" s="65"/>
      <c r="BEY4" s="65"/>
      <c r="BEZ4" s="65"/>
      <c r="BFA4" s="65"/>
      <c r="BFB4" s="65"/>
      <c r="BFC4" s="65"/>
      <c r="BFD4" s="65"/>
      <c r="BFE4" s="65"/>
      <c r="BFF4" s="65"/>
      <c r="BFG4" s="65"/>
      <c r="BFH4" s="65"/>
      <c r="BFI4" s="65"/>
      <c r="BFJ4" s="65"/>
      <c r="BFK4" s="65"/>
      <c r="BFL4" s="65"/>
      <c r="BFM4" s="65"/>
      <c r="BFN4" s="65"/>
      <c r="BFO4" s="65"/>
      <c r="BFP4" s="65"/>
      <c r="BFQ4" s="65"/>
      <c r="BFR4" s="65"/>
      <c r="BFS4" s="65"/>
      <c r="BFT4" s="65"/>
      <c r="BFU4" s="65"/>
      <c r="BFV4" s="65"/>
      <c r="BFW4" s="65"/>
      <c r="BFX4" s="65"/>
      <c r="BFY4" s="65"/>
      <c r="BFZ4" s="65"/>
      <c r="BGA4" s="65"/>
      <c r="BGB4" s="65"/>
      <c r="BGC4" s="65"/>
      <c r="BGD4" s="65"/>
      <c r="BGE4" s="65"/>
      <c r="BGF4" s="65"/>
      <c r="BGG4" s="65"/>
      <c r="BGH4" s="65"/>
      <c r="BGI4" s="65"/>
      <c r="BGJ4" s="65"/>
      <c r="BGK4" s="65"/>
      <c r="BGL4" s="65"/>
      <c r="BGM4" s="65"/>
      <c r="BGN4" s="65"/>
      <c r="BGO4" s="65"/>
      <c r="BGP4" s="65"/>
      <c r="BGQ4" s="65"/>
      <c r="BGR4" s="65"/>
      <c r="BGS4" s="65"/>
      <c r="BGT4" s="65"/>
      <c r="BGU4" s="65"/>
      <c r="BGV4" s="65"/>
      <c r="BGW4" s="65"/>
      <c r="BGX4" s="65"/>
      <c r="BGY4" s="65"/>
      <c r="BGZ4" s="65"/>
      <c r="BHA4" s="65"/>
      <c r="BHB4" s="65"/>
      <c r="BHC4" s="65"/>
      <c r="BHD4" s="65"/>
      <c r="BHE4" s="65"/>
      <c r="BHF4" s="65"/>
      <c r="BHG4" s="65"/>
      <c r="BHH4" s="65"/>
      <c r="BHI4" s="65"/>
      <c r="BHJ4" s="65"/>
      <c r="BHK4" s="65"/>
      <c r="BHL4" s="65"/>
      <c r="BHM4" s="65"/>
      <c r="BHN4" s="65"/>
      <c r="BHO4" s="65"/>
      <c r="BHP4" s="65"/>
      <c r="BHQ4" s="65"/>
      <c r="BHR4" s="65"/>
      <c r="BHS4" s="65"/>
      <c r="BHT4" s="65"/>
      <c r="BHU4" s="65"/>
      <c r="BHV4" s="65"/>
      <c r="BHW4" s="65"/>
      <c r="BHX4" s="65"/>
      <c r="BHY4" s="65"/>
      <c r="BHZ4" s="65"/>
      <c r="BIA4" s="65"/>
      <c r="BIB4" s="65"/>
      <c r="BIC4" s="65"/>
      <c r="BID4" s="65"/>
      <c r="BIE4" s="65"/>
      <c r="BIF4" s="65"/>
      <c r="BIG4" s="65"/>
      <c r="BIH4" s="65"/>
      <c r="BII4" s="65"/>
      <c r="BIJ4" s="65"/>
      <c r="BIK4" s="65"/>
      <c r="BIL4" s="65"/>
      <c r="BIM4" s="65"/>
      <c r="BIN4" s="65"/>
      <c r="BIO4" s="65"/>
      <c r="BIP4" s="65"/>
      <c r="BIQ4" s="65"/>
      <c r="BIR4" s="65"/>
      <c r="BIS4" s="65"/>
      <c r="BIT4" s="65"/>
      <c r="BIU4" s="65"/>
      <c r="BIV4" s="65"/>
      <c r="BIW4" s="65"/>
      <c r="BIX4" s="65"/>
      <c r="BIY4" s="65"/>
      <c r="BIZ4" s="65"/>
      <c r="BJA4" s="65"/>
      <c r="BJB4" s="65"/>
      <c r="BJC4" s="65"/>
      <c r="BJD4" s="65"/>
      <c r="BJE4" s="65"/>
      <c r="BJF4" s="65"/>
      <c r="BJG4" s="65"/>
      <c r="BJH4" s="65"/>
      <c r="BJI4" s="65"/>
      <c r="BJJ4" s="65"/>
      <c r="BJK4" s="65"/>
      <c r="BJL4" s="65"/>
      <c r="BJM4" s="65"/>
      <c r="BJN4" s="65"/>
      <c r="BJO4" s="65"/>
      <c r="BJP4" s="65"/>
      <c r="BJQ4" s="65"/>
      <c r="BJR4" s="65"/>
      <c r="BJS4" s="65"/>
      <c r="BJT4" s="65"/>
      <c r="BJU4" s="65"/>
      <c r="BJV4" s="65"/>
      <c r="BJW4" s="65"/>
      <c r="BJX4" s="65"/>
      <c r="BJY4" s="65"/>
      <c r="BJZ4" s="65"/>
      <c r="BKA4" s="65"/>
      <c r="BKB4" s="65"/>
      <c r="BKC4" s="65"/>
      <c r="BKD4" s="65"/>
      <c r="BKE4" s="65"/>
      <c r="BKF4" s="65"/>
      <c r="BKG4" s="65"/>
      <c r="BKH4" s="65"/>
      <c r="BKI4" s="65"/>
      <c r="BKJ4" s="65"/>
      <c r="BKK4" s="65"/>
      <c r="BKL4" s="65"/>
      <c r="BKM4" s="65"/>
      <c r="BKN4" s="65"/>
      <c r="BKO4" s="65"/>
      <c r="BKP4" s="65"/>
      <c r="BKQ4" s="65"/>
      <c r="BKR4" s="65"/>
      <c r="BKS4" s="65"/>
      <c r="BKT4" s="65"/>
      <c r="BKU4" s="65"/>
      <c r="BKV4" s="65"/>
      <c r="BKW4" s="65"/>
      <c r="BKX4" s="65"/>
      <c r="BKY4" s="65"/>
      <c r="BKZ4" s="65"/>
      <c r="BLA4" s="65"/>
      <c r="BLB4" s="65"/>
      <c r="BLC4" s="65"/>
      <c r="BLD4" s="65"/>
      <c r="BLE4" s="65"/>
      <c r="BLF4" s="65"/>
      <c r="BLG4" s="65"/>
      <c r="BLH4" s="65"/>
      <c r="BLI4" s="65"/>
      <c r="BLJ4" s="65"/>
      <c r="BLK4" s="65"/>
      <c r="BLL4" s="65"/>
      <c r="BLM4" s="65"/>
      <c r="BLN4" s="65"/>
      <c r="BLO4" s="65"/>
      <c r="BLP4" s="65"/>
      <c r="BLQ4" s="65"/>
      <c r="BLR4" s="65"/>
      <c r="BLS4" s="65"/>
      <c r="BLT4" s="65"/>
      <c r="BLU4" s="65"/>
      <c r="BLV4" s="65"/>
      <c r="BLW4" s="65"/>
      <c r="BLX4" s="65"/>
      <c r="BLY4" s="65"/>
      <c r="BLZ4" s="65"/>
      <c r="BMA4" s="65"/>
      <c r="BMB4" s="65"/>
      <c r="BMC4" s="65"/>
      <c r="BMD4" s="65"/>
      <c r="BME4" s="65"/>
      <c r="BMF4" s="65"/>
      <c r="BMG4" s="65"/>
      <c r="BMH4" s="65"/>
      <c r="BMI4" s="65"/>
      <c r="BMJ4" s="65"/>
      <c r="BMK4" s="65"/>
      <c r="BML4" s="65"/>
      <c r="BMM4" s="65"/>
      <c r="BMN4" s="65"/>
      <c r="BMO4" s="65"/>
      <c r="BMP4" s="65"/>
      <c r="BMQ4" s="65"/>
      <c r="BMR4" s="65"/>
      <c r="BMS4" s="65"/>
      <c r="BMT4" s="65"/>
      <c r="BMU4" s="65"/>
      <c r="BMV4" s="65"/>
      <c r="BMW4" s="65"/>
      <c r="BMX4" s="65"/>
      <c r="BMY4" s="65"/>
      <c r="BMZ4" s="65"/>
      <c r="BNA4" s="65"/>
      <c r="BNB4" s="65"/>
      <c r="BNC4" s="65"/>
      <c r="BND4" s="65"/>
      <c r="BNE4" s="65"/>
      <c r="BNF4" s="65"/>
      <c r="BNG4" s="65"/>
      <c r="BNH4" s="65"/>
      <c r="BNI4" s="65"/>
      <c r="BNJ4" s="65"/>
      <c r="BNK4" s="65"/>
      <c r="BNL4" s="65"/>
      <c r="BNM4" s="65"/>
      <c r="BNN4" s="65"/>
      <c r="BNO4" s="65"/>
      <c r="BNP4" s="65"/>
      <c r="BNQ4" s="65"/>
      <c r="BNR4" s="65"/>
      <c r="BNS4" s="65"/>
      <c r="BNT4" s="65"/>
      <c r="BNU4" s="65"/>
      <c r="BNV4" s="65"/>
      <c r="BNW4" s="65"/>
      <c r="BNX4" s="65"/>
      <c r="BNY4" s="65"/>
      <c r="BNZ4" s="65"/>
      <c r="BOA4" s="65"/>
      <c r="BOB4" s="65"/>
      <c r="BOC4" s="65"/>
      <c r="BOD4" s="65"/>
      <c r="BOE4" s="65"/>
      <c r="BOF4" s="65"/>
      <c r="BOG4" s="65"/>
      <c r="BOH4" s="65"/>
      <c r="BOI4" s="65"/>
      <c r="BOJ4" s="65"/>
      <c r="BOK4" s="65"/>
      <c r="BOL4" s="65"/>
      <c r="BOM4" s="65"/>
      <c r="BON4" s="65"/>
      <c r="BOO4" s="65"/>
      <c r="BOP4" s="65"/>
      <c r="BOQ4" s="65"/>
      <c r="BOR4" s="65"/>
      <c r="BOS4" s="65"/>
      <c r="BOT4" s="65"/>
      <c r="BOU4" s="65"/>
      <c r="BOV4" s="65"/>
      <c r="BOW4" s="65"/>
      <c r="BOX4" s="65"/>
      <c r="BOY4" s="65"/>
      <c r="BOZ4" s="65"/>
      <c r="BPA4" s="65"/>
      <c r="BPB4" s="65"/>
      <c r="BPC4" s="65"/>
      <c r="BPD4" s="65"/>
      <c r="BPE4" s="65"/>
      <c r="BPF4" s="65"/>
      <c r="BPG4" s="65"/>
      <c r="BPH4" s="65"/>
      <c r="BPI4" s="65"/>
      <c r="BPJ4" s="65"/>
      <c r="BPK4" s="65"/>
      <c r="BPL4" s="65"/>
      <c r="BPM4" s="65"/>
      <c r="BPN4" s="65"/>
      <c r="BPO4" s="65"/>
      <c r="BPP4" s="65"/>
      <c r="BPQ4" s="65"/>
      <c r="BPR4" s="65"/>
      <c r="BPS4" s="65"/>
      <c r="BPT4" s="65"/>
      <c r="BPU4" s="65"/>
      <c r="BPV4" s="65"/>
      <c r="BPW4" s="65"/>
      <c r="BPX4" s="65"/>
      <c r="BPY4" s="65"/>
      <c r="BPZ4" s="65"/>
      <c r="BQA4" s="65"/>
      <c r="BQB4" s="65"/>
      <c r="BQC4" s="65"/>
      <c r="BQD4" s="65"/>
      <c r="BQE4" s="65"/>
      <c r="BQF4" s="65"/>
      <c r="BQG4" s="65"/>
      <c r="BQH4" s="65"/>
      <c r="BQI4" s="65"/>
      <c r="BQJ4" s="65"/>
      <c r="BQK4" s="65"/>
      <c r="BQL4" s="65"/>
      <c r="BQM4" s="65"/>
      <c r="BQN4" s="65"/>
      <c r="BQO4" s="65"/>
      <c r="BQP4" s="65"/>
      <c r="BQQ4" s="65"/>
      <c r="BQR4" s="65"/>
      <c r="BQS4" s="65"/>
      <c r="BQT4" s="65"/>
      <c r="BQU4" s="65"/>
      <c r="BQV4" s="65"/>
      <c r="BQW4" s="65"/>
      <c r="BQX4" s="65"/>
      <c r="BQY4" s="65"/>
      <c r="BQZ4" s="65"/>
      <c r="BRA4" s="65"/>
      <c r="BRB4" s="65"/>
      <c r="BRC4" s="65"/>
      <c r="BRD4" s="65"/>
      <c r="BRE4" s="65"/>
      <c r="BRF4" s="65"/>
      <c r="BRG4" s="65"/>
      <c r="BRH4" s="65"/>
      <c r="BRI4" s="65"/>
      <c r="BRJ4" s="65"/>
      <c r="BRK4" s="65"/>
      <c r="BRL4" s="65"/>
      <c r="BRM4" s="65"/>
      <c r="BRN4" s="65"/>
      <c r="BRO4" s="65"/>
      <c r="BRP4" s="65"/>
      <c r="BRQ4" s="65"/>
      <c r="BRR4" s="65"/>
      <c r="BRS4" s="65"/>
      <c r="BRT4" s="65"/>
      <c r="BRU4" s="65"/>
      <c r="BRV4" s="65"/>
      <c r="BRW4" s="65"/>
      <c r="BRX4" s="65"/>
      <c r="BRY4" s="65"/>
      <c r="BRZ4" s="65"/>
      <c r="BSA4" s="65"/>
      <c r="BSB4" s="65"/>
      <c r="BSC4" s="65"/>
      <c r="BSD4" s="65"/>
      <c r="BSE4" s="65"/>
      <c r="BSF4" s="65"/>
      <c r="BSG4" s="65"/>
      <c r="BSH4" s="65"/>
      <c r="BSI4" s="65"/>
      <c r="BSJ4" s="65"/>
      <c r="BSK4" s="65"/>
      <c r="BSL4" s="65"/>
      <c r="BSM4" s="65"/>
      <c r="BSN4" s="65"/>
      <c r="BSO4" s="65"/>
      <c r="BSP4" s="65"/>
      <c r="BSQ4" s="65"/>
      <c r="BSR4" s="65"/>
      <c r="BSS4" s="65"/>
      <c r="BST4" s="65"/>
      <c r="BSU4" s="65"/>
      <c r="BSV4" s="65"/>
      <c r="BSW4" s="65"/>
      <c r="BSX4" s="65"/>
      <c r="BSY4" s="65"/>
      <c r="BSZ4" s="65"/>
      <c r="BTA4" s="65"/>
      <c r="BTB4" s="65"/>
      <c r="BTC4" s="65"/>
      <c r="BTD4" s="65"/>
      <c r="BTE4" s="65"/>
      <c r="BTF4" s="65"/>
      <c r="BTG4" s="65"/>
      <c r="BTH4" s="65"/>
      <c r="BTI4" s="65"/>
      <c r="BTJ4" s="65"/>
      <c r="BTK4" s="65"/>
      <c r="BTL4" s="65"/>
      <c r="BTM4" s="65"/>
      <c r="BTN4" s="65"/>
      <c r="BTO4" s="65"/>
      <c r="BTP4" s="65"/>
      <c r="BTQ4" s="65"/>
      <c r="BTR4" s="65"/>
      <c r="BTS4" s="65"/>
      <c r="BTT4" s="65"/>
      <c r="BTU4" s="65"/>
      <c r="BTV4" s="65"/>
      <c r="BTW4" s="65"/>
      <c r="BTX4" s="65"/>
      <c r="BTY4" s="65"/>
      <c r="BTZ4" s="65"/>
      <c r="BUA4" s="65"/>
      <c r="BUB4" s="65"/>
      <c r="BUC4" s="65"/>
      <c r="BUD4" s="65"/>
      <c r="BUE4" s="65"/>
      <c r="BUF4" s="65"/>
      <c r="BUG4" s="65"/>
      <c r="BUH4" s="65"/>
      <c r="BUI4" s="65"/>
      <c r="BUJ4" s="65"/>
      <c r="BUK4" s="65"/>
      <c r="BUL4" s="65"/>
      <c r="BUM4" s="65"/>
      <c r="BUN4" s="65"/>
      <c r="BUO4" s="65"/>
      <c r="BUP4" s="65"/>
      <c r="BUQ4" s="65"/>
      <c r="BUR4" s="65"/>
      <c r="BUS4" s="65"/>
      <c r="BUT4" s="65"/>
      <c r="BUU4" s="65"/>
      <c r="BUV4" s="65"/>
      <c r="BUW4" s="65"/>
      <c r="BUX4" s="65"/>
      <c r="BUY4" s="65"/>
      <c r="BUZ4" s="65"/>
      <c r="BVA4" s="65"/>
      <c r="BVB4" s="65"/>
      <c r="BVC4" s="65"/>
      <c r="BVD4" s="65"/>
      <c r="BVE4" s="65"/>
      <c r="BVF4" s="65"/>
      <c r="BVG4" s="65"/>
      <c r="BVH4" s="65"/>
      <c r="BVI4" s="65"/>
      <c r="BVJ4" s="65"/>
      <c r="BVK4" s="65"/>
      <c r="BVL4" s="65"/>
      <c r="BVM4" s="65"/>
      <c r="BVN4" s="65"/>
      <c r="BVO4" s="65"/>
      <c r="BVP4" s="65"/>
      <c r="BVQ4" s="65"/>
      <c r="BVR4" s="65"/>
      <c r="BVS4" s="65"/>
      <c r="BVT4" s="65"/>
      <c r="BVU4" s="65"/>
      <c r="BVV4" s="65"/>
      <c r="BVW4" s="65"/>
      <c r="BVX4" s="65"/>
      <c r="BVY4" s="65"/>
      <c r="BVZ4" s="65"/>
      <c r="BWA4" s="65"/>
      <c r="BWB4" s="65"/>
      <c r="BWC4" s="65"/>
      <c r="BWD4" s="65"/>
      <c r="BWE4" s="65"/>
      <c r="BWF4" s="65"/>
      <c r="BWG4" s="65"/>
      <c r="BWH4" s="65"/>
      <c r="BWI4" s="65"/>
      <c r="BWJ4" s="65"/>
      <c r="BWK4" s="65"/>
      <c r="BWL4" s="65"/>
      <c r="BWM4" s="65"/>
      <c r="BWN4" s="65"/>
      <c r="BWO4" s="65"/>
      <c r="BWP4" s="65"/>
      <c r="BWQ4" s="65"/>
      <c r="BWR4" s="65"/>
      <c r="BWS4" s="65"/>
      <c r="BWT4" s="65"/>
      <c r="BWU4" s="65"/>
      <c r="BWV4" s="65"/>
      <c r="BWW4" s="65"/>
      <c r="BWX4" s="65"/>
      <c r="BWY4" s="65"/>
      <c r="BWZ4" s="65"/>
      <c r="BXA4" s="65"/>
      <c r="BXB4" s="65"/>
      <c r="BXC4" s="65"/>
      <c r="BXD4" s="65"/>
      <c r="BXE4" s="65"/>
      <c r="BXF4" s="65"/>
      <c r="BXG4" s="65"/>
      <c r="BXH4" s="65"/>
      <c r="BXI4" s="65"/>
      <c r="BXJ4" s="65"/>
      <c r="BXK4" s="65"/>
      <c r="BXL4" s="65"/>
      <c r="BXM4" s="65"/>
      <c r="BXN4" s="65"/>
      <c r="BXO4" s="65"/>
      <c r="BXP4" s="65"/>
      <c r="BXQ4" s="65"/>
      <c r="BXR4" s="65"/>
      <c r="BXS4" s="65"/>
      <c r="BXT4" s="65"/>
      <c r="BXU4" s="65"/>
      <c r="BXV4" s="65"/>
      <c r="BXW4" s="65"/>
      <c r="BXX4" s="65"/>
      <c r="BXY4" s="65"/>
      <c r="BXZ4" s="65"/>
      <c r="BYA4" s="65"/>
      <c r="BYB4" s="65"/>
      <c r="BYC4" s="65"/>
      <c r="BYD4" s="65"/>
      <c r="BYE4" s="65"/>
      <c r="BYF4" s="65"/>
      <c r="BYG4" s="65"/>
      <c r="BYH4" s="65"/>
      <c r="BYI4" s="65"/>
      <c r="BYJ4" s="65"/>
      <c r="BYK4" s="65"/>
      <c r="BYL4" s="65"/>
      <c r="BYM4" s="65"/>
      <c r="BYN4" s="65"/>
      <c r="BYO4" s="65"/>
      <c r="BYP4" s="65"/>
      <c r="BYQ4" s="65"/>
      <c r="BYR4" s="65"/>
      <c r="BYS4" s="65"/>
      <c r="BYT4" s="65"/>
      <c r="BYU4" s="65"/>
      <c r="BYV4" s="65"/>
      <c r="BYW4" s="65"/>
      <c r="BYX4" s="65"/>
      <c r="BYY4" s="65"/>
      <c r="BYZ4" s="65"/>
      <c r="BZA4" s="65"/>
      <c r="BZB4" s="65"/>
      <c r="BZC4" s="65"/>
      <c r="BZD4" s="65"/>
      <c r="BZE4" s="65"/>
      <c r="BZF4" s="65"/>
      <c r="BZG4" s="65"/>
      <c r="BZH4" s="65"/>
      <c r="BZI4" s="65"/>
      <c r="BZJ4" s="65"/>
      <c r="BZK4" s="65"/>
      <c r="BZL4" s="65"/>
      <c r="BZM4" s="65"/>
      <c r="BZN4" s="65"/>
      <c r="BZO4" s="65"/>
      <c r="BZP4" s="65"/>
      <c r="BZQ4" s="65"/>
      <c r="BZR4" s="65"/>
      <c r="BZS4" s="65"/>
      <c r="BZT4" s="65"/>
      <c r="BZU4" s="65"/>
      <c r="BZV4" s="65"/>
      <c r="BZW4" s="65"/>
      <c r="BZX4" s="65"/>
      <c r="BZY4" s="65"/>
      <c r="BZZ4" s="65"/>
      <c r="CAA4" s="65"/>
      <c r="CAB4" s="65"/>
      <c r="CAC4" s="65"/>
      <c r="CAD4" s="65"/>
      <c r="CAE4" s="65"/>
      <c r="CAF4" s="65"/>
      <c r="CAG4" s="65"/>
      <c r="CAH4" s="65"/>
      <c r="CAI4" s="65"/>
      <c r="CAJ4" s="65"/>
      <c r="CAK4" s="65"/>
      <c r="CAL4" s="65"/>
      <c r="CAM4" s="65"/>
      <c r="CAN4" s="65"/>
      <c r="CAO4" s="65"/>
      <c r="CAP4" s="65"/>
      <c r="CAQ4" s="65"/>
      <c r="CAR4" s="65"/>
      <c r="CAS4" s="65"/>
      <c r="CAT4" s="65"/>
      <c r="CAU4" s="65"/>
      <c r="CAV4" s="65"/>
      <c r="CAW4" s="65"/>
      <c r="CAX4" s="65"/>
      <c r="CAY4" s="65"/>
      <c r="CAZ4" s="65"/>
      <c r="CBA4" s="65"/>
      <c r="CBB4" s="65"/>
      <c r="CBC4" s="65"/>
      <c r="CBD4" s="65"/>
      <c r="CBE4" s="65"/>
      <c r="CBF4" s="65"/>
      <c r="CBG4" s="65"/>
      <c r="CBH4" s="65"/>
      <c r="CBI4" s="65"/>
      <c r="CBJ4" s="65"/>
      <c r="CBK4" s="65"/>
      <c r="CBL4" s="65"/>
      <c r="CBM4" s="65"/>
      <c r="CBN4" s="65"/>
      <c r="CBO4" s="65"/>
      <c r="CBP4" s="65"/>
      <c r="CBQ4" s="65"/>
      <c r="CBR4" s="65"/>
      <c r="CBS4" s="65"/>
      <c r="CBT4" s="65"/>
      <c r="CBU4" s="65"/>
      <c r="CBV4" s="65"/>
      <c r="CBW4" s="65"/>
      <c r="CBX4" s="65"/>
      <c r="CBY4" s="65"/>
      <c r="CBZ4" s="65"/>
      <c r="CCA4" s="65"/>
      <c r="CCB4" s="65"/>
      <c r="CCC4" s="65"/>
      <c r="CCD4" s="65"/>
      <c r="CCE4" s="65"/>
      <c r="CCF4" s="65"/>
      <c r="CCG4" s="65"/>
      <c r="CCH4" s="65"/>
      <c r="CCI4" s="65"/>
      <c r="CCJ4" s="65"/>
      <c r="CCK4" s="65"/>
      <c r="CCL4" s="65"/>
      <c r="CCM4" s="65"/>
      <c r="CCN4" s="65"/>
      <c r="CCO4" s="65"/>
      <c r="CCP4" s="65"/>
      <c r="CCQ4" s="65"/>
      <c r="CCR4" s="65"/>
      <c r="CCS4" s="65"/>
      <c r="CCT4" s="65"/>
      <c r="CCU4" s="65"/>
      <c r="CCV4" s="65"/>
      <c r="CCW4" s="65"/>
      <c r="CCX4" s="65"/>
      <c r="CCY4" s="65"/>
      <c r="CCZ4" s="65"/>
      <c r="CDA4" s="65"/>
      <c r="CDB4" s="65"/>
      <c r="CDC4" s="65"/>
      <c r="CDD4" s="65"/>
      <c r="CDE4" s="65"/>
      <c r="CDF4" s="65"/>
      <c r="CDG4" s="65"/>
      <c r="CDH4" s="65"/>
      <c r="CDI4" s="65"/>
      <c r="CDJ4" s="65"/>
      <c r="CDK4" s="65"/>
      <c r="CDL4" s="65"/>
      <c r="CDM4" s="65"/>
      <c r="CDN4" s="65"/>
      <c r="CDO4" s="65"/>
      <c r="CDP4" s="65"/>
      <c r="CDQ4" s="65"/>
      <c r="CDR4" s="65"/>
      <c r="CDS4" s="65"/>
      <c r="CDT4" s="65"/>
      <c r="CDU4" s="65"/>
      <c r="CDV4" s="65"/>
      <c r="CDW4" s="65"/>
      <c r="CDX4" s="65"/>
      <c r="CDY4" s="65"/>
      <c r="CDZ4" s="65"/>
      <c r="CEA4" s="65"/>
      <c r="CEB4" s="65"/>
      <c r="CEC4" s="65"/>
      <c r="CED4" s="65"/>
      <c r="CEE4" s="65"/>
      <c r="CEF4" s="65"/>
      <c r="CEG4" s="65"/>
      <c r="CEH4" s="65"/>
      <c r="CEI4" s="65"/>
      <c r="CEJ4" s="65"/>
      <c r="CEK4" s="65"/>
      <c r="CEL4" s="65"/>
      <c r="CEM4" s="65"/>
      <c r="CEN4" s="65"/>
      <c r="CEO4" s="65"/>
      <c r="CEP4" s="65"/>
      <c r="CEQ4" s="65"/>
      <c r="CER4" s="65"/>
      <c r="CES4" s="65"/>
      <c r="CET4" s="65"/>
      <c r="CEU4" s="65"/>
      <c r="CEV4" s="65"/>
      <c r="CEW4" s="65"/>
      <c r="CEX4" s="65"/>
      <c r="CEY4" s="65"/>
      <c r="CEZ4" s="65"/>
      <c r="CFA4" s="65"/>
      <c r="CFB4" s="65"/>
      <c r="CFC4" s="65"/>
      <c r="CFD4" s="65"/>
      <c r="CFE4" s="65"/>
      <c r="CFF4" s="65"/>
      <c r="CFG4" s="65"/>
      <c r="CFH4" s="65"/>
      <c r="CFI4" s="65"/>
      <c r="CFJ4" s="65"/>
      <c r="CFK4" s="65"/>
      <c r="CFL4" s="65"/>
      <c r="CFM4" s="65"/>
      <c r="CFN4" s="65"/>
      <c r="CFO4" s="65"/>
      <c r="CFP4" s="65"/>
      <c r="CFQ4" s="65"/>
      <c r="CFR4" s="65"/>
      <c r="CFS4" s="65"/>
      <c r="CFT4" s="65"/>
      <c r="CFU4" s="65"/>
      <c r="CFV4" s="65"/>
      <c r="CFW4" s="65"/>
      <c r="CFX4" s="65"/>
      <c r="CFY4" s="65"/>
      <c r="CFZ4" s="65"/>
      <c r="CGA4" s="65"/>
      <c r="CGB4" s="65"/>
      <c r="CGC4" s="65"/>
      <c r="CGD4" s="65"/>
      <c r="CGE4" s="65"/>
      <c r="CGF4" s="65"/>
      <c r="CGG4" s="65"/>
      <c r="CGH4" s="65"/>
      <c r="CGI4" s="65"/>
      <c r="CGJ4" s="65"/>
      <c r="CGK4" s="65"/>
      <c r="CGL4" s="65"/>
      <c r="CGM4" s="65"/>
      <c r="CGN4" s="65"/>
      <c r="CGO4" s="65"/>
      <c r="CGP4" s="65"/>
      <c r="CGQ4" s="65"/>
      <c r="CGR4" s="65"/>
      <c r="CGS4" s="65"/>
      <c r="CGT4" s="65"/>
      <c r="CGU4" s="65"/>
      <c r="CGV4" s="65"/>
      <c r="CGW4" s="65"/>
      <c r="CGX4" s="65"/>
      <c r="CGY4" s="65"/>
      <c r="CGZ4" s="65"/>
      <c r="CHA4" s="65"/>
      <c r="CHB4" s="65"/>
      <c r="CHC4" s="65"/>
      <c r="CHD4" s="65"/>
      <c r="CHE4" s="65"/>
      <c r="CHF4" s="65"/>
      <c r="CHG4" s="65"/>
      <c r="CHH4" s="65"/>
      <c r="CHI4" s="65"/>
      <c r="CHJ4" s="65"/>
      <c r="CHK4" s="65"/>
      <c r="CHL4" s="65"/>
      <c r="CHM4" s="65"/>
      <c r="CHN4" s="65"/>
      <c r="CHO4" s="65"/>
      <c r="CHP4" s="65"/>
      <c r="CHQ4" s="65"/>
      <c r="CHR4" s="65"/>
      <c r="CHS4" s="65"/>
      <c r="CHT4" s="65"/>
      <c r="CHU4" s="65"/>
      <c r="CHV4" s="65"/>
      <c r="CHW4" s="65"/>
      <c r="CHX4" s="65"/>
      <c r="CHY4" s="65"/>
      <c r="CHZ4" s="65"/>
      <c r="CIA4" s="65"/>
      <c r="CIB4" s="65"/>
      <c r="CIC4" s="65"/>
      <c r="CID4" s="65"/>
      <c r="CIE4" s="65"/>
      <c r="CIF4" s="65"/>
      <c r="CIG4" s="65"/>
      <c r="CIH4" s="65"/>
      <c r="CII4" s="65"/>
      <c r="CIJ4" s="65"/>
      <c r="CIK4" s="65"/>
      <c r="CIL4" s="65"/>
      <c r="CIM4" s="65"/>
      <c r="CIN4" s="65"/>
      <c r="CIO4" s="65"/>
      <c r="CIP4" s="65"/>
      <c r="CIQ4" s="65"/>
      <c r="CIR4" s="65"/>
      <c r="CIS4" s="65"/>
      <c r="CIT4" s="65"/>
      <c r="CIU4" s="65"/>
      <c r="CIV4" s="65"/>
      <c r="CIW4" s="65"/>
      <c r="CIX4" s="65"/>
      <c r="CIY4" s="65"/>
      <c r="CIZ4" s="65"/>
      <c r="CJA4" s="65"/>
      <c r="CJB4" s="65"/>
      <c r="CJC4" s="65"/>
      <c r="CJD4" s="65"/>
      <c r="CJE4" s="65"/>
      <c r="CJF4" s="65"/>
      <c r="CJG4" s="65"/>
      <c r="CJH4" s="65"/>
      <c r="CJI4" s="65"/>
      <c r="CJJ4" s="65"/>
      <c r="CJK4" s="65"/>
      <c r="CJL4" s="65"/>
      <c r="CJM4" s="65"/>
      <c r="CJN4" s="65"/>
      <c r="CJO4" s="65"/>
      <c r="CJP4" s="65"/>
      <c r="CJQ4" s="65"/>
      <c r="CJR4" s="65"/>
      <c r="CJS4" s="65"/>
      <c r="CJT4" s="65"/>
      <c r="CJU4" s="65"/>
      <c r="CJV4" s="65"/>
      <c r="CJW4" s="65"/>
      <c r="CJX4" s="65"/>
      <c r="CJY4" s="65"/>
      <c r="CJZ4" s="65"/>
      <c r="CKA4" s="65"/>
      <c r="CKB4" s="65"/>
      <c r="CKC4" s="65"/>
      <c r="CKD4" s="65"/>
      <c r="CKE4" s="65"/>
      <c r="CKF4" s="65"/>
      <c r="CKG4" s="65"/>
      <c r="CKH4" s="65"/>
      <c r="CKI4" s="65"/>
      <c r="CKJ4" s="65"/>
      <c r="CKK4" s="65"/>
      <c r="CKL4" s="65"/>
      <c r="CKM4" s="65"/>
      <c r="CKN4" s="65"/>
      <c r="CKO4" s="65"/>
      <c r="CKP4" s="65"/>
      <c r="CKQ4" s="65"/>
      <c r="CKR4" s="65"/>
      <c r="CKS4" s="65"/>
      <c r="CKT4" s="65"/>
      <c r="CKU4" s="65"/>
      <c r="CKV4" s="65"/>
      <c r="CKW4" s="65"/>
      <c r="CKX4" s="65"/>
      <c r="CKY4" s="65"/>
      <c r="CKZ4" s="65"/>
      <c r="CLA4" s="65"/>
      <c r="CLB4" s="65"/>
      <c r="CLC4" s="65"/>
      <c r="CLD4" s="65"/>
      <c r="CLE4" s="65"/>
      <c r="CLF4" s="65"/>
      <c r="CLG4" s="65"/>
      <c r="CLH4" s="65"/>
      <c r="CLI4" s="65"/>
      <c r="CLJ4" s="65"/>
      <c r="CLK4" s="65"/>
      <c r="CLL4" s="65"/>
      <c r="CLM4" s="65"/>
      <c r="CLN4" s="65"/>
      <c r="CLO4" s="65"/>
      <c r="CLP4" s="65"/>
      <c r="CLQ4" s="65"/>
      <c r="CLR4" s="65"/>
      <c r="CLS4" s="65"/>
      <c r="CLT4" s="65"/>
      <c r="CLU4" s="65"/>
      <c r="CLV4" s="65"/>
      <c r="CLW4" s="65"/>
      <c r="CLX4" s="65"/>
      <c r="CLY4" s="65"/>
      <c r="CLZ4" s="65"/>
      <c r="CMA4" s="65"/>
      <c r="CMB4" s="65"/>
      <c r="CMC4" s="65"/>
      <c r="CMD4" s="65"/>
      <c r="CME4" s="65"/>
      <c r="CMF4" s="65"/>
      <c r="CMG4" s="65"/>
      <c r="CMH4" s="65"/>
      <c r="CMI4" s="65"/>
      <c r="CMJ4" s="65"/>
      <c r="CMK4" s="65"/>
      <c r="CML4" s="65"/>
      <c r="CMM4" s="65"/>
      <c r="CMN4" s="65"/>
      <c r="CMO4" s="65"/>
      <c r="CMP4" s="65"/>
      <c r="CMQ4" s="65"/>
      <c r="CMR4" s="65"/>
      <c r="CMS4" s="65"/>
      <c r="CMT4" s="65"/>
      <c r="CMU4" s="65"/>
      <c r="CMV4" s="65"/>
      <c r="CMW4" s="65"/>
      <c r="CMX4" s="65"/>
      <c r="CMY4" s="65"/>
      <c r="CMZ4" s="65"/>
      <c r="CNA4" s="65"/>
      <c r="CNB4" s="65"/>
      <c r="CNC4" s="65"/>
      <c r="CND4" s="65"/>
      <c r="CNE4" s="65"/>
      <c r="CNF4" s="65"/>
      <c r="CNG4" s="65"/>
      <c r="CNH4" s="65"/>
      <c r="CNI4" s="65"/>
      <c r="CNJ4" s="65"/>
      <c r="CNK4" s="65"/>
      <c r="CNL4" s="65"/>
      <c r="CNM4" s="65"/>
      <c r="CNN4" s="65"/>
      <c r="CNO4" s="65"/>
      <c r="CNP4" s="65"/>
      <c r="CNQ4" s="65"/>
      <c r="CNR4" s="65"/>
      <c r="CNS4" s="65"/>
      <c r="CNT4" s="65"/>
      <c r="CNU4" s="65"/>
      <c r="CNV4" s="65"/>
      <c r="CNW4" s="65"/>
      <c r="CNX4" s="65"/>
      <c r="CNY4" s="65"/>
      <c r="CNZ4" s="65"/>
      <c r="COA4" s="65"/>
      <c r="COB4" s="65"/>
      <c r="COC4" s="65"/>
      <c r="COD4" s="65"/>
      <c r="COE4" s="65"/>
      <c r="COF4" s="65"/>
      <c r="COG4" s="65"/>
      <c r="COH4" s="65"/>
      <c r="COI4" s="65"/>
      <c r="COJ4" s="65"/>
      <c r="COK4" s="65"/>
      <c r="COL4" s="65"/>
      <c r="COM4" s="65"/>
      <c r="CON4" s="65"/>
      <c r="COO4" s="65"/>
      <c r="COP4" s="65"/>
      <c r="COQ4" s="65"/>
      <c r="COR4" s="65"/>
      <c r="COS4" s="65"/>
      <c r="COT4" s="65"/>
      <c r="COU4" s="65"/>
      <c r="COV4" s="65"/>
      <c r="COW4" s="65"/>
      <c r="COX4" s="65"/>
      <c r="COY4" s="65"/>
      <c r="COZ4" s="65"/>
      <c r="CPA4" s="65"/>
      <c r="CPB4" s="65"/>
      <c r="CPC4" s="65"/>
      <c r="CPD4" s="65"/>
      <c r="CPE4" s="65"/>
      <c r="CPF4" s="65"/>
      <c r="CPG4" s="65"/>
      <c r="CPH4" s="65"/>
      <c r="CPI4" s="65"/>
      <c r="CPJ4" s="65"/>
      <c r="CPK4" s="65"/>
      <c r="CPL4" s="65"/>
      <c r="CPM4" s="65"/>
      <c r="CPN4" s="65"/>
      <c r="CPO4" s="65"/>
      <c r="CPP4" s="65"/>
      <c r="CPQ4" s="65"/>
      <c r="CPR4" s="65"/>
      <c r="CPS4" s="65"/>
      <c r="CPT4" s="65"/>
      <c r="CPU4" s="65"/>
      <c r="CPV4" s="65"/>
      <c r="CPW4" s="65"/>
      <c r="CPX4" s="65"/>
      <c r="CPY4" s="65"/>
      <c r="CPZ4" s="65"/>
      <c r="CQA4" s="65"/>
      <c r="CQB4" s="65"/>
      <c r="CQC4" s="65"/>
      <c r="CQD4" s="65"/>
      <c r="CQE4" s="65"/>
      <c r="CQF4" s="65"/>
      <c r="CQG4" s="65"/>
      <c r="CQH4" s="65"/>
      <c r="CQI4" s="65"/>
      <c r="CQJ4" s="65"/>
      <c r="CQK4" s="65"/>
      <c r="CQL4" s="65"/>
      <c r="CQM4" s="65"/>
      <c r="CQN4" s="65"/>
      <c r="CQO4" s="65"/>
      <c r="CQP4" s="65"/>
      <c r="CQQ4" s="65"/>
      <c r="CQR4" s="65"/>
      <c r="CQS4" s="65"/>
      <c r="CQT4" s="65"/>
      <c r="CQU4" s="65"/>
      <c r="CQV4" s="65"/>
      <c r="CQW4" s="65"/>
      <c r="CQX4" s="65"/>
      <c r="CQY4" s="65"/>
      <c r="CQZ4" s="65"/>
      <c r="CRA4" s="65"/>
      <c r="CRB4" s="65"/>
      <c r="CRC4" s="65"/>
      <c r="CRD4" s="65"/>
      <c r="CRE4" s="65"/>
      <c r="CRF4" s="65"/>
      <c r="CRG4" s="65"/>
      <c r="CRH4" s="65"/>
      <c r="CRI4" s="65"/>
      <c r="CRJ4" s="65"/>
      <c r="CRK4" s="65"/>
      <c r="CRL4" s="65"/>
      <c r="CRM4" s="65"/>
      <c r="CRN4" s="65"/>
      <c r="CRO4" s="65"/>
      <c r="CRP4" s="65"/>
      <c r="CRQ4" s="65"/>
      <c r="CRR4" s="65"/>
      <c r="CRS4" s="65"/>
      <c r="CRT4" s="65"/>
      <c r="CRU4" s="65"/>
      <c r="CRV4" s="65"/>
      <c r="CRW4" s="65"/>
      <c r="CRX4" s="65"/>
      <c r="CRY4" s="65"/>
      <c r="CRZ4" s="65"/>
      <c r="CSA4" s="65"/>
      <c r="CSB4" s="65"/>
      <c r="CSC4" s="65"/>
      <c r="CSD4" s="65"/>
      <c r="CSE4" s="65"/>
      <c r="CSF4" s="65"/>
      <c r="CSG4" s="65"/>
      <c r="CSH4" s="65"/>
      <c r="CSI4" s="65"/>
      <c r="CSJ4" s="65"/>
      <c r="CSK4" s="65"/>
      <c r="CSL4" s="65"/>
      <c r="CSM4" s="65"/>
      <c r="CSN4" s="65"/>
      <c r="CSO4" s="65"/>
      <c r="CSP4" s="65"/>
      <c r="CSQ4" s="65"/>
      <c r="CSR4" s="65"/>
      <c r="CSS4" s="65"/>
      <c r="CST4" s="65"/>
      <c r="CSU4" s="65"/>
      <c r="CSV4" s="65"/>
      <c r="CSW4" s="65"/>
      <c r="CSX4" s="65"/>
      <c r="CSY4" s="65"/>
      <c r="CSZ4" s="65"/>
      <c r="CTA4" s="65"/>
      <c r="CTB4" s="65"/>
      <c r="CTC4" s="65"/>
      <c r="CTD4" s="65"/>
      <c r="CTE4" s="65"/>
      <c r="CTF4" s="65"/>
      <c r="CTG4" s="65"/>
      <c r="CTH4" s="65"/>
      <c r="CTI4" s="65"/>
      <c r="CTJ4" s="65"/>
      <c r="CTK4" s="65"/>
      <c r="CTL4" s="65"/>
      <c r="CTM4" s="65"/>
      <c r="CTN4" s="65"/>
      <c r="CTO4" s="65"/>
      <c r="CTP4" s="65"/>
      <c r="CTQ4" s="65"/>
      <c r="CTR4" s="65"/>
      <c r="CTS4" s="65"/>
      <c r="CTT4" s="65"/>
      <c r="CTU4" s="65"/>
      <c r="CTV4" s="65"/>
      <c r="CTW4" s="65"/>
      <c r="CTX4" s="65"/>
      <c r="CTY4" s="65"/>
      <c r="CTZ4" s="65"/>
      <c r="CUA4" s="65"/>
      <c r="CUB4" s="65"/>
      <c r="CUC4" s="65"/>
      <c r="CUD4" s="65"/>
      <c r="CUE4" s="65"/>
      <c r="CUF4" s="65"/>
      <c r="CUG4" s="65"/>
      <c r="CUH4" s="65"/>
      <c r="CUI4" s="65"/>
      <c r="CUJ4" s="65"/>
      <c r="CUK4" s="65"/>
      <c r="CUL4" s="65"/>
      <c r="CUM4" s="65"/>
      <c r="CUN4" s="65"/>
      <c r="CUO4" s="65"/>
      <c r="CUP4" s="65"/>
      <c r="CUQ4" s="65"/>
      <c r="CUR4" s="65"/>
      <c r="CUS4" s="65"/>
      <c r="CUT4" s="65"/>
      <c r="CUU4" s="65"/>
      <c r="CUV4" s="65"/>
      <c r="CUW4" s="65"/>
      <c r="CUX4" s="65"/>
      <c r="CUY4" s="65"/>
      <c r="CUZ4" s="65"/>
      <c r="CVA4" s="65"/>
      <c r="CVB4" s="65"/>
      <c r="CVC4" s="65"/>
      <c r="CVD4" s="65"/>
      <c r="CVE4" s="65"/>
      <c r="CVF4" s="65"/>
      <c r="CVG4" s="65"/>
      <c r="CVH4" s="65"/>
      <c r="CVI4" s="65"/>
      <c r="CVJ4" s="65"/>
      <c r="CVK4" s="65"/>
      <c r="CVL4" s="65"/>
      <c r="CVM4" s="65"/>
      <c r="CVN4" s="65"/>
      <c r="CVO4" s="65"/>
      <c r="CVP4" s="65"/>
      <c r="CVQ4" s="65"/>
      <c r="CVR4" s="65"/>
      <c r="CVS4" s="65"/>
      <c r="CVT4" s="65"/>
      <c r="CVU4" s="65"/>
      <c r="CVV4" s="65"/>
      <c r="CVW4" s="65"/>
      <c r="CVX4" s="65"/>
      <c r="CVY4" s="65"/>
      <c r="CVZ4" s="65"/>
      <c r="CWA4" s="65"/>
      <c r="CWB4" s="65"/>
      <c r="CWC4" s="65"/>
      <c r="CWD4" s="65"/>
      <c r="CWE4" s="65"/>
      <c r="CWF4" s="65"/>
      <c r="CWG4" s="65"/>
      <c r="CWH4" s="65"/>
      <c r="CWI4" s="65"/>
      <c r="CWJ4" s="65"/>
      <c r="CWK4" s="65"/>
      <c r="CWL4" s="65"/>
      <c r="CWM4" s="65"/>
      <c r="CWN4" s="65"/>
      <c r="CWO4" s="65"/>
      <c r="CWP4" s="65"/>
      <c r="CWQ4" s="65"/>
      <c r="CWR4" s="65"/>
      <c r="CWS4" s="65"/>
      <c r="CWT4" s="65"/>
      <c r="CWU4" s="65"/>
      <c r="CWV4" s="65"/>
      <c r="CWW4" s="65"/>
      <c r="CWX4" s="65"/>
      <c r="CWY4" s="65"/>
      <c r="CWZ4" s="65"/>
      <c r="CXA4" s="65"/>
      <c r="CXB4" s="65"/>
      <c r="CXC4" s="65"/>
      <c r="CXD4" s="65"/>
      <c r="CXE4" s="65"/>
      <c r="CXF4" s="65"/>
      <c r="CXG4" s="65"/>
      <c r="CXH4" s="65"/>
      <c r="CXI4" s="65"/>
      <c r="CXJ4" s="65"/>
      <c r="CXK4" s="65"/>
      <c r="CXL4" s="65"/>
      <c r="CXM4" s="65"/>
      <c r="CXN4" s="65"/>
      <c r="CXO4" s="65"/>
      <c r="CXP4" s="65"/>
      <c r="CXQ4" s="65"/>
      <c r="CXR4" s="65"/>
      <c r="CXS4" s="65"/>
      <c r="CXT4" s="65"/>
      <c r="CXU4" s="65"/>
      <c r="CXV4" s="65"/>
      <c r="CXW4" s="65"/>
      <c r="CXX4" s="65"/>
      <c r="CXY4" s="65"/>
      <c r="CXZ4" s="65"/>
      <c r="CYA4" s="65"/>
      <c r="CYB4" s="65"/>
      <c r="CYC4" s="65"/>
      <c r="CYD4" s="65"/>
      <c r="CYE4" s="65"/>
      <c r="CYF4" s="65"/>
      <c r="CYG4" s="65"/>
      <c r="CYH4" s="65"/>
      <c r="CYI4" s="65"/>
      <c r="CYJ4" s="65"/>
      <c r="CYK4" s="65"/>
      <c r="CYL4" s="65"/>
      <c r="CYM4" s="65"/>
      <c r="CYN4" s="65"/>
      <c r="CYO4" s="65"/>
      <c r="CYP4" s="65"/>
      <c r="CYQ4" s="65"/>
      <c r="CYR4" s="65"/>
      <c r="CYS4" s="65"/>
      <c r="CYT4" s="65"/>
      <c r="CYU4" s="65"/>
      <c r="CYV4" s="65"/>
      <c r="CYW4" s="65"/>
      <c r="CYX4" s="65"/>
      <c r="CYY4" s="65"/>
      <c r="CYZ4" s="65"/>
      <c r="CZA4" s="65"/>
      <c r="CZB4" s="65"/>
      <c r="CZC4" s="65"/>
      <c r="CZD4" s="65"/>
      <c r="CZE4" s="65"/>
      <c r="CZF4" s="65"/>
      <c r="CZG4" s="65"/>
      <c r="CZH4" s="65"/>
      <c r="CZI4" s="65"/>
      <c r="CZJ4" s="65"/>
      <c r="CZK4" s="65"/>
      <c r="CZL4" s="65"/>
      <c r="CZM4" s="65"/>
      <c r="CZN4" s="65"/>
      <c r="CZO4" s="65"/>
      <c r="CZP4" s="65"/>
      <c r="CZQ4" s="65"/>
      <c r="CZR4" s="65"/>
      <c r="CZS4" s="65"/>
      <c r="CZT4" s="65"/>
      <c r="CZU4" s="65"/>
      <c r="CZV4" s="65"/>
      <c r="CZW4" s="65"/>
      <c r="CZX4" s="65"/>
      <c r="CZY4" s="65"/>
      <c r="CZZ4" s="65"/>
      <c r="DAA4" s="65"/>
      <c r="DAB4" s="65"/>
      <c r="DAC4" s="65"/>
      <c r="DAD4" s="65"/>
      <c r="DAE4" s="65"/>
      <c r="DAF4" s="65"/>
      <c r="DAG4" s="65"/>
      <c r="DAH4" s="65"/>
      <c r="DAI4" s="65"/>
      <c r="DAJ4" s="65"/>
      <c r="DAK4" s="65"/>
      <c r="DAL4" s="65"/>
      <c r="DAM4" s="65"/>
      <c r="DAN4" s="65"/>
      <c r="DAO4" s="65"/>
      <c r="DAP4" s="65"/>
      <c r="DAQ4" s="65"/>
      <c r="DAR4" s="65"/>
      <c r="DAS4" s="65"/>
      <c r="DAT4" s="65"/>
      <c r="DAU4" s="65"/>
      <c r="DAV4" s="65"/>
      <c r="DAW4" s="65"/>
      <c r="DAX4" s="65"/>
      <c r="DAY4" s="65"/>
      <c r="DAZ4" s="65"/>
      <c r="DBA4" s="65"/>
      <c r="DBB4" s="65"/>
      <c r="DBC4" s="65"/>
      <c r="DBD4" s="65"/>
      <c r="DBE4" s="65"/>
      <c r="DBF4" s="65"/>
      <c r="DBG4" s="65"/>
      <c r="DBH4" s="65"/>
      <c r="DBI4" s="65"/>
      <c r="DBJ4" s="65"/>
      <c r="DBK4" s="65"/>
      <c r="DBL4" s="65"/>
      <c r="DBM4" s="65"/>
      <c r="DBN4" s="65"/>
      <c r="DBO4" s="65"/>
      <c r="DBP4" s="65"/>
      <c r="DBQ4" s="65"/>
      <c r="DBR4" s="65"/>
      <c r="DBS4" s="65"/>
      <c r="DBT4" s="65"/>
      <c r="DBU4" s="65"/>
      <c r="DBV4" s="65"/>
      <c r="DBW4" s="65"/>
      <c r="DBX4" s="65"/>
      <c r="DBY4" s="65"/>
      <c r="DBZ4" s="65"/>
      <c r="DCA4" s="65"/>
      <c r="DCB4" s="65"/>
      <c r="DCC4" s="65"/>
      <c r="DCD4" s="65"/>
      <c r="DCE4" s="65"/>
      <c r="DCF4" s="65"/>
      <c r="DCG4" s="65"/>
      <c r="DCH4" s="65"/>
      <c r="DCI4" s="65"/>
      <c r="DCJ4" s="65"/>
      <c r="DCK4" s="65"/>
      <c r="DCL4" s="65"/>
      <c r="DCM4" s="65"/>
      <c r="DCN4" s="65"/>
      <c r="DCO4" s="65"/>
      <c r="DCP4" s="65"/>
      <c r="DCQ4" s="65"/>
      <c r="DCR4" s="65"/>
      <c r="DCS4" s="65"/>
      <c r="DCT4" s="65"/>
      <c r="DCU4" s="65"/>
      <c r="DCV4" s="65"/>
      <c r="DCW4" s="65"/>
      <c r="DCX4" s="65"/>
      <c r="DCY4" s="65"/>
      <c r="DCZ4" s="65"/>
      <c r="DDA4" s="65"/>
      <c r="DDB4" s="65"/>
      <c r="DDC4" s="65"/>
      <c r="DDD4" s="65"/>
      <c r="DDE4" s="65"/>
      <c r="DDF4" s="65"/>
      <c r="DDG4" s="65"/>
      <c r="DDH4" s="65"/>
      <c r="DDI4" s="65"/>
      <c r="DDJ4" s="65"/>
      <c r="DDK4" s="65"/>
      <c r="DDL4" s="65"/>
      <c r="DDM4" s="65"/>
      <c r="DDN4" s="65"/>
      <c r="DDO4" s="65"/>
      <c r="DDP4" s="65"/>
      <c r="DDQ4" s="65"/>
      <c r="DDR4" s="65"/>
      <c r="DDS4" s="65"/>
      <c r="DDT4" s="65"/>
      <c r="DDU4" s="65"/>
      <c r="DDV4" s="65"/>
      <c r="DDW4" s="65"/>
      <c r="DDX4" s="65"/>
      <c r="DDY4" s="65"/>
      <c r="DDZ4" s="65"/>
      <c r="DEA4" s="65"/>
      <c r="DEB4" s="65"/>
      <c r="DEC4" s="65"/>
      <c r="DED4" s="65"/>
      <c r="DEE4" s="65"/>
      <c r="DEF4" s="65"/>
      <c r="DEG4" s="65"/>
      <c r="DEH4" s="65"/>
      <c r="DEI4" s="65"/>
      <c r="DEJ4" s="65"/>
      <c r="DEK4" s="65"/>
      <c r="DEL4" s="65"/>
      <c r="DEM4" s="65"/>
      <c r="DEN4" s="65"/>
      <c r="DEO4" s="65"/>
      <c r="DEP4" s="65"/>
      <c r="DEQ4" s="65"/>
      <c r="DER4" s="65"/>
      <c r="DES4" s="65"/>
      <c r="DET4" s="65"/>
      <c r="DEU4" s="65"/>
      <c r="DEV4" s="65"/>
      <c r="DEW4" s="65"/>
      <c r="DEX4" s="65"/>
      <c r="DEY4" s="65"/>
      <c r="DEZ4" s="65"/>
      <c r="DFA4" s="65"/>
      <c r="DFB4" s="65"/>
      <c r="DFC4" s="65"/>
      <c r="DFD4" s="65"/>
      <c r="DFE4" s="65"/>
      <c r="DFF4" s="65"/>
      <c r="DFG4" s="65"/>
      <c r="DFH4" s="65"/>
      <c r="DFI4" s="65"/>
      <c r="DFJ4" s="65"/>
      <c r="DFK4" s="65"/>
      <c r="DFL4" s="65"/>
      <c r="DFM4" s="65"/>
      <c r="DFN4" s="65"/>
      <c r="DFO4" s="65"/>
      <c r="DFP4" s="65"/>
      <c r="DFQ4" s="65"/>
      <c r="DFR4" s="65"/>
      <c r="DFS4" s="65"/>
      <c r="DFT4" s="65"/>
      <c r="DFU4" s="65"/>
      <c r="DFV4" s="65"/>
      <c r="DFW4" s="65"/>
      <c r="DFX4" s="65"/>
      <c r="DFY4" s="65"/>
      <c r="DFZ4" s="65"/>
      <c r="DGA4" s="65"/>
      <c r="DGB4" s="65"/>
      <c r="DGC4" s="65"/>
      <c r="DGD4" s="65"/>
      <c r="DGE4" s="65"/>
      <c r="DGF4" s="65"/>
      <c r="DGG4" s="65"/>
      <c r="DGH4" s="65"/>
      <c r="DGI4" s="65"/>
      <c r="DGJ4" s="65"/>
      <c r="DGK4" s="65"/>
      <c r="DGL4" s="65"/>
      <c r="DGM4" s="65"/>
      <c r="DGN4" s="65"/>
      <c r="DGO4" s="65"/>
      <c r="DGP4" s="65"/>
      <c r="DGQ4" s="65"/>
      <c r="DGR4" s="65"/>
      <c r="DGS4" s="65"/>
      <c r="DGT4" s="65"/>
      <c r="DGU4" s="65"/>
      <c r="DGV4" s="65"/>
      <c r="DGW4" s="65"/>
      <c r="DGX4" s="65"/>
      <c r="DGY4" s="65"/>
      <c r="DGZ4" s="65"/>
      <c r="DHA4" s="65"/>
      <c r="DHB4" s="65"/>
      <c r="DHC4" s="65"/>
      <c r="DHD4" s="65"/>
      <c r="DHE4" s="65"/>
      <c r="DHF4" s="65"/>
      <c r="DHG4" s="65"/>
      <c r="DHH4" s="65"/>
      <c r="DHI4" s="65"/>
      <c r="DHJ4" s="65"/>
      <c r="DHK4" s="65"/>
      <c r="DHL4" s="65"/>
      <c r="DHM4" s="65"/>
      <c r="DHN4" s="65"/>
      <c r="DHO4" s="65"/>
      <c r="DHP4" s="65"/>
      <c r="DHQ4" s="65"/>
      <c r="DHR4" s="65"/>
      <c r="DHS4" s="65"/>
      <c r="DHT4" s="65"/>
      <c r="DHU4" s="65"/>
      <c r="DHV4" s="65"/>
      <c r="DHW4" s="65"/>
      <c r="DHX4" s="65"/>
      <c r="DHY4" s="65"/>
      <c r="DHZ4" s="65"/>
      <c r="DIA4" s="65"/>
      <c r="DIB4" s="65"/>
      <c r="DIC4" s="65"/>
      <c r="DID4" s="65"/>
      <c r="DIE4" s="65"/>
      <c r="DIF4" s="65"/>
      <c r="DIG4" s="65"/>
      <c r="DIH4" s="65"/>
      <c r="DII4" s="65"/>
      <c r="DIJ4" s="65"/>
      <c r="DIK4" s="65"/>
      <c r="DIL4" s="65"/>
      <c r="DIM4" s="65"/>
      <c r="DIN4" s="65"/>
      <c r="DIO4" s="65"/>
      <c r="DIP4" s="65"/>
      <c r="DIQ4" s="65"/>
      <c r="DIR4" s="65"/>
      <c r="DIS4" s="65"/>
      <c r="DIT4" s="65"/>
      <c r="DIU4" s="65"/>
      <c r="DIV4" s="65"/>
      <c r="DIW4" s="65"/>
      <c r="DIX4" s="65"/>
      <c r="DIY4" s="65"/>
      <c r="DIZ4" s="65"/>
      <c r="DJA4" s="65"/>
      <c r="DJB4" s="65"/>
      <c r="DJC4" s="65"/>
      <c r="DJD4" s="65"/>
      <c r="DJE4" s="65"/>
      <c r="DJF4" s="65"/>
      <c r="DJG4" s="65"/>
      <c r="DJH4" s="65"/>
      <c r="DJI4" s="65"/>
      <c r="DJJ4" s="65"/>
      <c r="DJK4" s="65"/>
      <c r="DJL4" s="65"/>
      <c r="DJM4" s="65"/>
      <c r="DJN4" s="65"/>
      <c r="DJO4" s="65"/>
      <c r="DJP4" s="65"/>
      <c r="DJQ4" s="65"/>
      <c r="DJR4" s="65"/>
      <c r="DJS4" s="65"/>
      <c r="DJT4" s="65"/>
      <c r="DJU4" s="65"/>
      <c r="DJV4" s="65"/>
      <c r="DJW4" s="65"/>
      <c r="DJX4" s="65"/>
      <c r="DJY4" s="65"/>
      <c r="DJZ4" s="65"/>
      <c r="DKA4" s="65"/>
      <c r="DKB4" s="65"/>
      <c r="DKC4" s="65"/>
      <c r="DKD4" s="65"/>
      <c r="DKE4" s="65"/>
      <c r="DKF4" s="65"/>
      <c r="DKG4" s="65"/>
      <c r="DKH4" s="65"/>
      <c r="DKI4" s="65"/>
      <c r="DKJ4" s="65"/>
      <c r="DKK4" s="65"/>
      <c r="DKL4" s="65"/>
      <c r="DKM4" s="65"/>
      <c r="DKN4" s="65"/>
      <c r="DKO4" s="65"/>
      <c r="DKP4" s="65"/>
      <c r="DKQ4" s="65"/>
      <c r="DKR4" s="65"/>
      <c r="DKS4" s="65"/>
      <c r="DKT4" s="65"/>
      <c r="DKU4" s="65"/>
      <c r="DKV4" s="65"/>
      <c r="DKW4" s="65"/>
      <c r="DKX4" s="65"/>
      <c r="DKY4" s="65"/>
      <c r="DKZ4" s="65"/>
      <c r="DLA4" s="65"/>
      <c r="DLB4" s="65"/>
      <c r="DLC4" s="65"/>
      <c r="DLD4" s="65"/>
      <c r="DLE4" s="65"/>
      <c r="DLF4" s="65"/>
      <c r="DLG4" s="65"/>
      <c r="DLH4" s="65"/>
      <c r="DLI4" s="65"/>
      <c r="DLJ4" s="65"/>
      <c r="DLK4" s="65"/>
      <c r="DLL4" s="65"/>
      <c r="DLM4" s="65"/>
      <c r="DLN4" s="65"/>
      <c r="DLO4" s="65"/>
      <c r="DLP4" s="65"/>
      <c r="DLQ4" s="65"/>
      <c r="DLR4" s="65"/>
      <c r="DLS4" s="65"/>
      <c r="DLT4" s="65"/>
      <c r="DLU4" s="65"/>
      <c r="DLV4" s="65"/>
      <c r="DLW4" s="65"/>
      <c r="DLX4" s="65"/>
      <c r="DLY4" s="65"/>
      <c r="DLZ4" s="65"/>
      <c r="DMA4" s="65"/>
      <c r="DMB4" s="65"/>
      <c r="DMC4" s="65"/>
      <c r="DMD4" s="65"/>
      <c r="DME4" s="65"/>
      <c r="DMF4" s="65"/>
      <c r="DMG4" s="65"/>
      <c r="DMH4" s="65"/>
      <c r="DMI4" s="65"/>
      <c r="DMJ4" s="65"/>
      <c r="DMK4" s="65"/>
      <c r="DML4" s="65"/>
      <c r="DMM4" s="65"/>
      <c r="DMN4" s="65"/>
      <c r="DMO4" s="65"/>
      <c r="DMP4" s="65"/>
      <c r="DMQ4" s="65"/>
      <c r="DMR4" s="65"/>
      <c r="DMS4" s="65"/>
      <c r="DMT4" s="65"/>
      <c r="DMU4" s="65"/>
      <c r="DMV4" s="65"/>
      <c r="DMW4" s="65"/>
      <c r="DMX4" s="65"/>
      <c r="DMY4" s="65"/>
      <c r="DMZ4" s="65"/>
      <c r="DNA4" s="65"/>
      <c r="DNB4" s="65"/>
      <c r="DNC4" s="65"/>
      <c r="DND4" s="65"/>
      <c r="DNE4" s="65"/>
      <c r="DNF4" s="65"/>
      <c r="DNG4" s="65"/>
      <c r="DNH4" s="65"/>
      <c r="DNI4" s="65"/>
      <c r="DNJ4" s="65"/>
      <c r="DNK4" s="65"/>
      <c r="DNL4" s="65"/>
      <c r="DNM4" s="65"/>
      <c r="DNN4" s="65"/>
      <c r="DNO4" s="65"/>
      <c r="DNP4" s="65"/>
      <c r="DNQ4" s="65"/>
      <c r="DNR4" s="65"/>
      <c r="DNS4" s="65"/>
      <c r="DNT4" s="65"/>
      <c r="DNU4" s="65"/>
      <c r="DNV4" s="65"/>
      <c r="DNW4" s="65"/>
      <c r="DNX4" s="65"/>
      <c r="DNY4" s="65"/>
      <c r="DNZ4" s="65"/>
      <c r="DOA4" s="65"/>
      <c r="DOB4" s="65"/>
      <c r="DOC4" s="65"/>
      <c r="DOD4" s="65"/>
      <c r="DOE4" s="65"/>
      <c r="DOF4" s="65"/>
      <c r="DOG4" s="65"/>
      <c r="DOH4" s="65"/>
      <c r="DOI4" s="65"/>
      <c r="DOJ4" s="65"/>
      <c r="DOK4" s="65"/>
      <c r="DOL4" s="65"/>
      <c r="DOM4" s="65"/>
      <c r="DON4" s="65"/>
      <c r="DOO4" s="65"/>
      <c r="DOP4" s="65"/>
      <c r="DOQ4" s="65"/>
      <c r="DOR4" s="65"/>
      <c r="DOS4" s="65"/>
      <c r="DOT4" s="65"/>
      <c r="DOU4" s="65"/>
      <c r="DOV4" s="65"/>
      <c r="DOW4" s="65"/>
      <c r="DOX4" s="65"/>
      <c r="DOY4" s="65"/>
      <c r="DOZ4" s="65"/>
      <c r="DPA4" s="65"/>
      <c r="DPB4" s="65"/>
      <c r="DPC4" s="65"/>
      <c r="DPD4" s="65"/>
      <c r="DPE4" s="65"/>
      <c r="DPF4" s="65"/>
      <c r="DPG4" s="65"/>
      <c r="DPH4" s="65"/>
      <c r="DPI4" s="65"/>
      <c r="DPJ4" s="65"/>
      <c r="DPK4" s="65"/>
      <c r="DPL4" s="65"/>
      <c r="DPM4" s="65"/>
      <c r="DPN4" s="65"/>
      <c r="DPO4" s="65"/>
      <c r="DPP4" s="65"/>
      <c r="DPQ4" s="65"/>
      <c r="DPR4" s="65"/>
      <c r="DPS4" s="65"/>
      <c r="DPT4" s="65"/>
      <c r="DPU4" s="65"/>
      <c r="DPV4" s="65"/>
      <c r="DPW4" s="65"/>
      <c r="DPX4" s="65"/>
      <c r="DPY4" s="65"/>
      <c r="DPZ4" s="65"/>
      <c r="DQA4" s="65"/>
      <c r="DQB4" s="65"/>
      <c r="DQC4" s="65"/>
      <c r="DQD4" s="65"/>
      <c r="DQE4" s="65"/>
      <c r="DQF4" s="65"/>
      <c r="DQG4" s="65"/>
      <c r="DQH4" s="65"/>
      <c r="DQI4" s="65"/>
      <c r="DQJ4" s="65"/>
      <c r="DQK4" s="65"/>
      <c r="DQL4" s="65"/>
      <c r="DQM4" s="65"/>
      <c r="DQN4" s="65"/>
      <c r="DQO4" s="65"/>
      <c r="DQP4" s="65"/>
      <c r="DQQ4" s="65"/>
      <c r="DQR4" s="65"/>
      <c r="DQS4" s="65"/>
      <c r="DQT4" s="65"/>
      <c r="DQU4" s="65"/>
      <c r="DQV4" s="65"/>
      <c r="DQW4" s="65"/>
      <c r="DQX4" s="65"/>
      <c r="DQY4" s="65"/>
      <c r="DQZ4" s="65"/>
      <c r="DRA4" s="65"/>
      <c r="DRB4" s="65"/>
      <c r="DRC4" s="65"/>
      <c r="DRD4" s="65"/>
      <c r="DRE4" s="65"/>
      <c r="DRF4" s="65"/>
      <c r="DRG4" s="65"/>
      <c r="DRH4" s="65"/>
      <c r="DRI4" s="65"/>
      <c r="DRJ4" s="65"/>
      <c r="DRK4" s="65"/>
      <c r="DRL4" s="65"/>
      <c r="DRM4" s="65"/>
      <c r="DRN4" s="65"/>
      <c r="DRO4" s="65"/>
      <c r="DRP4" s="65"/>
      <c r="DRQ4" s="65"/>
      <c r="DRR4" s="65"/>
      <c r="DRS4" s="65"/>
      <c r="DRT4" s="65"/>
      <c r="DRU4" s="65"/>
      <c r="DRV4" s="65"/>
      <c r="DRW4" s="65"/>
      <c r="DRX4" s="65"/>
      <c r="DRY4" s="65"/>
      <c r="DRZ4" s="65"/>
      <c r="DSA4" s="65"/>
      <c r="DSB4" s="65"/>
      <c r="DSC4" s="65"/>
      <c r="DSD4" s="65"/>
      <c r="DSE4" s="65"/>
      <c r="DSF4" s="65"/>
      <c r="DSG4" s="65"/>
      <c r="DSH4" s="65"/>
      <c r="DSI4" s="65"/>
      <c r="DSJ4" s="65"/>
      <c r="DSK4" s="65"/>
      <c r="DSL4" s="65"/>
      <c r="DSM4" s="65"/>
      <c r="DSN4" s="65"/>
      <c r="DSO4" s="65"/>
      <c r="DSP4" s="65"/>
      <c r="DSQ4" s="65"/>
      <c r="DSR4" s="65"/>
      <c r="DSS4" s="65"/>
      <c r="DST4" s="65"/>
      <c r="DSU4" s="65"/>
      <c r="DSV4" s="65"/>
      <c r="DSW4" s="65"/>
      <c r="DSX4" s="65"/>
      <c r="DSY4" s="65"/>
      <c r="DSZ4" s="65"/>
      <c r="DTA4" s="65"/>
      <c r="DTB4" s="65"/>
      <c r="DTC4" s="65"/>
      <c r="DTD4" s="65"/>
      <c r="DTE4" s="65"/>
      <c r="DTF4" s="65"/>
      <c r="DTG4" s="65"/>
      <c r="DTH4" s="65"/>
      <c r="DTI4" s="65"/>
      <c r="DTJ4" s="65"/>
      <c r="DTK4" s="65"/>
      <c r="DTL4" s="65"/>
      <c r="DTM4" s="65"/>
      <c r="DTN4" s="65"/>
      <c r="DTO4" s="65"/>
      <c r="DTP4" s="65"/>
      <c r="DTQ4" s="65"/>
      <c r="DTR4" s="65"/>
      <c r="DTS4" s="65"/>
      <c r="DTT4" s="65"/>
      <c r="DTU4" s="65"/>
      <c r="DTV4" s="65"/>
      <c r="DTW4" s="65"/>
      <c r="DTX4" s="65"/>
      <c r="DTY4" s="65"/>
      <c r="DTZ4" s="65"/>
      <c r="DUA4" s="65"/>
      <c r="DUB4" s="65"/>
      <c r="DUC4" s="65"/>
      <c r="DUD4" s="65"/>
      <c r="DUE4" s="65"/>
      <c r="DUF4" s="65"/>
      <c r="DUG4" s="65"/>
      <c r="DUH4" s="65"/>
      <c r="DUI4" s="65"/>
      <c r="DUJ4" s="65"/>
      <c r="DUK4" s="65"/>
      <c r="DUL4" s="65"/>
      <c r="DUM4" s="65"/>
      <c r="DUN4" s="65"/>
      <c r="DUO4" s="65"/>
      <c r="DUP4" s="65"/>
      <c r="DUQ4" s="65"/>
      <c r="DUR4" s="65"/>
      <c r="DUS4" s="65"/>
      <c r="DUT4" s="65"/>
      <c r="DUU4" s="65"/>
      <c r="DUV4" s="65"/>
      <c r="DUW4" s="65"/>
      <c r="DUX4" s="65"/>
      <c r="DUY4" s="65"/>
      <c r="DUZ4" s="65"/>
      <c r="DVA4" s="65"/>
      <c r="DVB4" s="65"/>
      <c r="DVC4" s="65"/>
      <c r="DVD4" s="65"/>
      <c r="DVE4" s="65"/>
      <c r="DVF4" s="65"/>
      <c r="DVG4" s="65"/>
      <c r="DVH4" s="65"/>
      <c r="DVI4" s="65"/>
      <c r="DVJ4" s="65"/>
      <c r="DVK4" s="65"/>
      <c r="DVL4" s="65"/>
      <c r="DVM4" s="65"/>
      <c r="DVN4" s="65"/>
      <c r="DVO4" s="65"/>
      <c r="DVP4" s="65"/>
      <c r="DVQ4" s="65"/>
      <c r="DVR4" s="65"/>
      <c r="DVS4" s="65"/>
      <c r="DVT4" s="65"/>
      <c r="DVU4" s="65"/>
      <c r="DVV4" s="65"/>
      <c r="DVW4" s="65"/>
      <c r="DVX4" s="65"/>
      <c r="DVY4" s="65"/>
      <c r="DVZ4" s="65"/>
      <c r="DWA4" s="65"/>
      <c r="DWB4" s="65"/>
      <c r="DWC4" s="65"/>
      <c r="DWD4" s="65"/>
      <c r="DWE4" s="65"/>
      <c r="DWF4" s="65"/>
      <c r="DWG4" s="65"/>
      <c r="DWH4" s="65"/>
      <c r="DWI4" s="65"/>
      <c r="DWJ4" s="65"/>
      <c r="DWK4" s="65"/>
      <c r="DWL4" s="65"/>
      <c r="DWM4" s="65"/>
      <c r="DWN4" s="65"/>
      <c r="DWO4" s="65"/>
      <c r="DWP4" s="65"/>
      <c r="DWQ4" s="65"/>
      <c r="DWR4" s="65"/>
      <c r="DWS4" s="65"/>
      <c r="DWT4" s="65"/>
      <c r="DWU4" s="65"/>
      <c r="DWV4" s="65"/>
      <c r="DWW4" s="65"/>
      <c r="DWX4" s="65"/>
      <c r="DWY4" s="65"/>
      <c r="DWZ4" s="65"/>
      <c r="DXA4" s="65"/>
      <c r="DXB4" s="65"/>
      <c r="DXC4" s="65"/>
      <c r="DXD4" s="65"/>
      <c r="DXE4" s="65"/>
      <c r="DXF4" s="65"/>
      <c r="DXG4" s="65"/>
      <c r="DXH4" s="65"/>
      <c r="DXI4" s="65"/>
      <c r="DXJ4" s="65"/>
      <c r="DXK4" s="65"/>
      <c r="DXL4" s="65"/>
      <c r="DXM4" s="65"/>
      <c r="DXN4" s="65"/>
      <c r="DXO4" s="65"/>
      <c r="DXP4" s="65"/>
      <c r="DXQ4" s="65"/>
      <c r="DXR4" s="65"/>
      <c r="DXS4" s="65"/>
      <c r="DXT4" s="65"/>
      <c r="DXU4" s="65"/>
      <c r="DXV4" s="65"/>
      <c r="DXW4" s="65"/>
      <c r="DXX4" s="65"/>
      <c r="DXY4" s="65"/>
      <c r="DXZ4" s="65"/>
      <c r="DYA4" s="65"/>
      <c r="DYB4" s="65"/>
      <c r="DYC4" s="65"/>
      <c r="DYD4" s="65"/>
      <c r="DYE4" s="65"/>
      <c r="DYF4" s="65"/>
      <c r="DYG4" s="65"/>
      <c r="DYH4" s="65"/>
      <c r="DYI4" s="65"/>
      <c r="DYJ4" s="65"/>
      <c r="DYK4" s="65"/>
      <c r="DYL4" s="65"/>
      <c r="DYM4" s="65"/>
      <c r="DYN4" s="65"/>
      <c r="DYO4" s="65"/>
      <c r="DYP4" s="65"/>
      <c r="DYQ4" s="65"/>
      <c r="DYR4" s="65"/>
      <c r="DYS4" s="65"/>
      <c r="DYT4" s="65"/>
      <c r="DYU4" s="65"/>
      <c r="DYV4" s="65"/>
      <c r="DYW4" s="65"/>
      <c r="DYX4" s="65"/>
      <c r="DYY4" s="65"/>
      <c r="DYZ4" s="65"/>
      <c r="DZA4" s="65"/>
      <c r="DZB4" s="65"/>
      <c r="DZC4" s="65"/>
      <c r="DZD4" s="65"/>
      <c r="DZE4" s="65"/>
      <c r="DZF4" s="65"/>
      <c r="DZG4" s="65"/>
      <c r="DZH4" s="65"/>
      <c r="DZI4" s="65"/>
      <c r="DZJ4" s="65"/>
      <c r="DZK4" s="65"/>
      <c r="DZL4" s="65"/>
      <c r="DZM4" s="65"/>
      <c r="DZN4" s="65"/>
      <c r="DZO4" s="65"/>
      <c r="DZP4" s="65"/>
      <c r="DZQ4" s="65"/>
      <c r="DZR4" s="65"/>
      <c r="DZS4" s="65"/>
      <c r="DZT4" s="65"/>
      <c r="DZU4" s="65"/>
      <c r="DZV4" s="65"/>
      <c r="DZW4" s="65"/>
      <c r="DZX4" s="65"/>
      <c r="DZY4" s="65"/>
      <c r="DZZ4" s="65"/>
      <c r="EAA4" s="65"/>
      <c r="EAB4" s="65"/>
      <c r="EAC4" s="65"/>
      <c r="EAD4" s="65"/>
      <c r="EAE4" s="65"/>
      <c r="EAF4" s="65"/>
      <c r="EAG4" s="65"/>
      <c r="EAH4" s="65"/>
      <c r="EAI4" s="65"/>
      <c r="EAJ4" s="65"/>
      <c r="EAK4" s="65"/>
      <c r="EAL4" s="65"/>
      <c r="EAM4" s="65"/>
      <c r="EAN4" s="65"/>
      <c r="EAO4" s="65"/>
      <c r="EAP4" s="65"/>
      <c r="EAQ4" s="65"/>
      <c r="EAR4" s="65"/>
      <c r="EAS4" s="65"/>
      <c r="EAT4" s="65"/>
      <c r="EAU4" s="65"/>
      <c r="EAV4" s="65"/>
      <c r="EAW4" s="65"/>
      <c r="EAX4" s="65"/>
      <c r="EAY4" s="65"/>
      <c r="EAZ4" s="65"/>
      <c r="EBA4" s="65"/>
      <c r="EBB4" s="65"/>
      <c r="EBC4" s="65"/>
      <c r="EBD4" s="65"/>
      <c r="EBE4" s="65"/>
      <c r="EBF4" s="65"/>
      <c r="EBG4" s="65"/>
      <c r="EBH4" s="65"/>
      <c r="EBI4" s="65"/>
      <c r="EBJ4" s="65"/>
      <c r="EBK4" s="65"/>
      <c r="EBL4" s="65"/>
      <c r="EBM4" s="65"/>
      <c r="EBN4" s="65"/>
      <c r="EBO4" s="65"/>
      <c r="EBP4" s="65"/>
      <c r="EBQ4" s="65"/>
      <c r="EBR4" s="65"/>
      <c r="EBS4" s="65"/>
      <c r="EBT4" s="65"/>
      <c r="EBU4" s="65"/>
      <c r="EBV4" s="65"/>
      <c r="EBW4" s="65"/>
      <c r="EBX4" s="65"/>
      <c r="EBY4" s="65"/>
      <c r="EBZ4" s="65"/>
      <c r="ECA4" s="65"/>
      <c r="ECB4" s="65"/>
      <c r="ECC4" s="65"/>
      <c r="ECD4" s="65"/>
      <c r="ECE4" s="65"/>
      <c r="ECF4" s="65"/>
      <c r="ECG4" s="65"/>
      <c r="ECH4" s="65"/>
      <c r="ECI4" s="65"/>
      <c r="ECJ4" s="65"/>
      <c r="ECK4" s="65"/>
      <c r="ECL4" s="65"/>
      <c r="ECM4" s="65"/>
      <c r="ECN4" s="65"/>
      <c r="ECO4" s="65"/>
      <c r="ECP4" s="65"/>
      <c r="ECQ4" s="65"/>
      <c r="ECR4" s="65"/>
      <c r="ECS4" s="65"/>
      <c r="ECT4" s="65"/>
      <c r="ECU4" s="65"/>
      <c r="ECV4" s="65"/>
      <c r="ECW4" s="65"/>
      <c r="ECX4" s="65"/>
      <c r="ECY4" s="65"/>
      <c r="ECZ4" s="65"/>
      <c r="EDA4" s="65"/>
      <c r="EDB4" s="65"/>
      <c r="EDC4" s="65"/>
      <c r="EDD4" s="65"/>
      <c r="EDE4" s="65"/>
      <c r="EDF4" s="65"/>
      <c r="EDG4" s="65"/>
      <c r="EDH4" s="65"/>
      <c r="EDI4" s="65"/>
      <c r="EDJ4" s="65"/>
      <c r="EDK4" s="65"/>
      <c r="EDL4" s="65"/>
      <c r="EDM4" s="65"/>
      <c r="EDN4" s="65"/>
      <c r="EDO4" s="65"/>
      <c r="EDP4" s="65"/>
      <c r="EDQ4" s="65"/>
      <c r="EDR4" s="65"/>
      <c r="EDS4" s="65"/>
      <c r="EDT4" s="65"/>
      <c r="EDU4" s="65"/>
      <c r="EDV4" s="65"/>
      <c r="EDW4" s="65"/>
      <c r="EDX4" s="65"/>
      <c r="EDY4" s="65"/>
      <c r="EDZ4" s="65"/>
      <c r="EEA4" s="65"/>
      <c r="EEB4" s="65"/>
      <c r="EEC4" s="65"/>
      <c r="EED4" s="65"/>
      <c r="EEE4" s="65"/>
      <c r="EEF4" s="65"/>
      <c r="EEG4" s="65"/>
      <c r="EEH4" s="65"/>
      <c r="EEI4" s="65"/>
      <c r="EEJ4" s="65"/>
      <c r="EEK4" s="65"/>
      <c r="EEL4" s="65"/>
      <c r="EEM4" s="65"/>
      <c r="EEN4" s="65"/>
      <c r="EEO4" s="65"/>
      <c r="EEP4" s="65"/>
      <c r="EEQ4" s="65"/>
      <c r="EER4" s="65"/>
      <c r="EES4" s="65"/>
      <c r="EET4" s="65"/>
      <c r="EEU4" s="65"/>
      <c r="EEV4" s="65"/>
      <c r="EEW4" s="65"/>
      <c r="EEX4" s="65"/>
      <c r="EEY4" s="65"/>
      <c r="EEZ4" s="65"/>
      <c r="EFA4" s="65"/>
      <c r="EFB4" s="65"/>
      <c r="EFC4" s="65"/>
      <c r="EFD4" s="65"/>
      <c r="EFE4" s="65"/>
      <c r="EFF4" s="65"/>
      <c r="EFG4" s="65"/>
      <c r="EFH4" s="65"/>
      <c r="EFI4" s="65"/>
      <c r="EFJ4" s="65"/>
      <c r="EFK4" s="65"/>
      <c r="EFL4" s="65"/>
      <c r="EFM4" s="65"/>
      <c r="EFN4" s="65"/>
      <c r="EFO4" s="65"/>
      <c r="EFP4" s="65"/>
      <c r="EFQ4" s="65"/>
      <c r="EFR4" s="65"/>
      <c r="EFS4" s="65"/>
      <c r="EFT4" s="65"/>
      <c r="EFU4" s="65"/>
      <c r="EFV4" s="65"/>
      <c r="EFW4" s="65"/>
      <c r="EFX4" s="65"/>
      <c r="EFY4" s="65"/>
      <c r="EFZ4" s="65"/>
      <c r="EGA4" s="65"/>
      <c r="EGB4" s="65"/>
      <c r="EGC4" s="65"/>
      <c r="EGD4" s="65"/>
      <c r="EGE4" s="65"/>
      <c r="EGF4" s="65"/>
      <c r="EGG4" s="65"/>
      <c r="EGH4" s="65"/>
      <c r="EGI4" s="65"/>
      <c r="EGJ4" s="65"/>
      <c r="EGK4" s="65"/>
      <c r="EGL4" s="65"/>
      <c r="EGM4" s="65"/>
      <c r="EGN4" s="65"/>
      <c r="EGO4" s="65"/>
      <c r="EGP4" s="65"/>
      <c r="EGQ4" s="65"/>
      <c r="EGR4" s="65"/>
      <c r="EGS4" s="65"/>
      <c r="EGT4" s="65"/>
      <c r="EGU4" s="65"/>
      <c r="EGV4" s="65"/>
      <c r="EGW4" s="65"/>
      <c r="EGX4" s="65"/>
      <c r="EGY4" s="65"/>
      <c r="EGZ4" s="65"/>
      <c r="EHA4" s="65"/>
      <c r="EHB4" s="65"/>
      <c r="EHC4" s="65"/>
      <c r="EHD4" s="65"/>
      <c r="EHE4" s="65"/>
      <c r="EHF4" s="65"/>
      <c r="EHG4" s="65"/>
      <c r="EHH4" s="65"/>
      <c r="EHI4" s="65"/>
      <c r="EHJ4" s="65"/>
      <c r="EHK4" s="65"/>
      <c r="EHL4" s="65"/>
      <c r="EHM4" s="65"/>
      <c r="EHN4" s="65"/>
      <c r="EHO4" s="65"/>
      <c r="EHP4" s="65"/>
      <c r="EHQ4" s="65"/>
      <c r="EHR4" s="65"/>
      <c r="EHS4" s="65"/>
      <c r="EHT4" s="65"/>
      <c r="EHU4" s="65"/>
      <c r="EHV4" s="65"/>
      <c r="EHW4" s="65"/>
      <c r="EHX4" s="65"/>
      <c r="EHY4" s="65"/>
      <c r="EHZ4" s="65"/>
      <c r="EIA4" s="65"/>
      <c r="EIB4" s="65"/>
      <c r="EIC4" s="65"/>
      <c r="EID4" s="65"/>
      <c r="EIE4" s="65"/>
      <c r="EIF4" s="65"/>
      <c r="EIG4" s="65"/>
      <c r="EIH4" s="65"/>
      <c r="EII4" s="65"/>
      <c r="EIJ4" s="65"/>
      <c r="EIK4" s="65"/>
      <c r="EIL4" s="65"/>
      <c r="EIM4" s="65"/>
      <c r="EIN4" s="65"/>
      <c r="EIO4" s="65"/>
      <c r="EIP4" s="65"/>
      <c r="EIQ4" s="65"/>
      <c r="EIR4" s="65"/>
      <c r="EIS4" s="65"/>
      <c r="EIT4" s="65"/>
      <c r="EIU4" s="65"/>
      <c r="EIV4" s="65"/>
      <c r="EIW4" s="65"/>
      <c r="EIX4" s="65"/>
      <c r="EIY4" s="65"/>
      <c r="EIZ4" s="65"/>
      <c r="EJA4" s="65"/>
      <c r="EJB4" s="65"/>
      <c r="EJC4" s="65"/>
      <c r="EJD4" s="65"/>
      <c r="EJE4" s="65"/>
      <c r="EJF4" s="65"/>
      <c r="EJG4" s="65"/>
      <c r="EJH4" s="65"/>
      <c r="EJI4" s="65"/>
      <c r="EJJ4" s="65"/>
      <c r="EJK4" s="65"/>
      <c r="EJL4" s="65"/>
      <c r="EJM4" s="65"/>
      <c r="EJN4" s="65"/>
      <c r="EJO4" s="65"/>
      <c r="EJP4" s="65"/>
      <c r="EJQ4" s="65"/>
      <c r="EJR4" s="65"/>
      <c r="EJS4" s="65"/>
      <c r="EJT4" s="65"/>
      <c r="EJU4" s="65"/>
      <c r="EJV4" s="65"/>
      <c r="EJW4" s="65"/>
      <c r="EJX4" s="65"/>
      <c r="EJY4" s="65"/>
      <c r="EJZ4" s="65"/>
      <c r="EKA4" s="65"/>
      <c r="EKB4" s="65"/>
      <c r="EKC4" s="65"/>
      <c r="EKD4" s="65"/>
      <c r="EKE4" s="65"/>
      <c r="EKF4" s="65"/>
      <c r="EKG4" s="65"/>
      <c r="EKH4" s="65"/>
      <c r="EKI4" s="65"/>
      <c r="EKJ4" s="65"/>
      <c r="EKK4" s="65"/>
      <c r="EKL4" s="65"/>
      <c r="EKM4" s="65"/>
      <c r="EKN4" s="65"/>
      <c r="EKO4" s="65"/>
      <c r="EKP4" s="65"/>
      <c r="EKQ4" s="65"/>
      <c r="EKR4" s="65"/>
      <c r="EKS4" s="65"/>
      <c r="EKT4" s="65"/>
      <c r="EKU4" s="65"/>
      <c r="EKV4" s="65"/>
      <c r="EKW4" s="65"/>
      <c r="EKX4" s="65"/>
      <c r="EKY4" s="65"/>
      <c r="EKZ4" s="65"/>
      <c r="ELA4" s="65"/>
      <c r="ELB4" s="65"/>
      <c r="ELC4" s="65"/>
      <c r="ELD4" s="65"/>
      <c r="ELE4" s="65"/>
      <c r="ELF4" s="65"/>
      <c r="ELG4" s="65"/>
      <c r="ELH4" s="65"/>
      <c r="ELI4" s="65"/>
      <c r="ELJ4" s="65"/>
      <c r="ELK4" s="65"/>
      <c r="ELL4" s="65"/>
      <c r="ELM4" s="65"/>
      <c r="ELN4" s="65"/>
      <c r="ELO4" s="65"/>
      <c r="ELP4" s="65"/>
      <c r="ELQ4" s="65"/>
      <c r="ELR4" s="65"/>
      <c r="ELS4" s="65"/>
      <c r="ELT4" s="65"/>
      <c r="ELU4" s="65"/>
      <c r="ELV4" s="65"/>
      <c r="ELW4" s="65"/>
      <c r="ELX4" s="65"/>
      <c r="ELY4" s="65"/>
      <c r="ELZ4" s="65"/>
      <c r="EMA4" s="65"/>
      <c r="EMB4" s="65"/>
      <c r="EMC4" s="65"/>
      <c r="EMD4" s="65"/>
      <c r="EME4" s="65"/>
      <c r="EMF4" s="65"/>
      <c r="EMG4" s="65"/>
      <c r="EMH4" s="65"/>
      <c r="EMI4" s="65"/>
      <c r="EMJ4" s="65"/>
      <c r="EMK4" s="65"/>
      <c r="EML4" s="65"/>
      <c r="EMM4" s="65"/>
      <c r="EMN4" s="65"/>
      <c r="EMO4" s="65"/>
      <c r="EMP4" s="65"/>
      <c r="EMQ4" s="65"/>
      <c r="EMR4" s="65"/>
      <c r="EMS4" s="65"/>
      <c r="EMT4" s="65"/>
      <c r="EMU4" s="65"/>
      <c r="EMV4" s="65"/>
      <c r="EMW4" s="65"/>
      <c r="EMX4" s="65"/>
      <c r="EMY4" s="65"/>
      <c r="EMZ4" s="65"/>
      <c r="ENA4" s="65"/>
      <c r="ENB4" s="65"/>
      <c r="ENC4" s="65"/>
      <c r="END4" s="65"/>
      <c r="ENE4" s="65"/>
      <c r="ENF4" s="65"/>
      <c r="ENG4" s="65"/>
      <c r="ENH4" s="65"/>
      <c r="ENI4" s="65"/>
      <c r="ENJ4" s="65"/>
      <c r="ENK4" s="65"/>
      <c r="ENL4" s="65"/>
      <c r="ENM4" s="65"/>
      <c r="ENN4" s="65"/>
      <c r="ENO4" s="65"/>
      <c r="ENP4" s="65"/>
      <c r="ENQ4" s="65"/>
      <c r="ENR4" s="65"/>
      <c r="ENS4" s="65"/>
      <c r="ENT4" s="65"/>
      <c r="ENU4" s="65"/>
      <c r="ENV4" s="65"/>
      <c r="ENW4" s="65"/>
      <c r="ENX4" s="65"/>
      <c r="ENY4" s="65"/>
      <c r="ENZ4" s="65"/>
      <c r="EOA4" s="65"/>
      <c r="EOB4" s="65"/>
      <c r="EOC4" s="65"/>
      <c r="EOD4" s="65"/>
      <c r="EOE4" s="65"/>
      <c r="EOF4" s="65"/>
      <c r="EOG4" s="65"/>
      <c r="EOH4" s="65"/>
      <c r="EOI4" s="65"/>
      <c r="EOJ4" s="65"/>
      <c r="EOK4" s="65"/>
      <c r="EOL4" s="65"/>
      <c r="EOM4" s="65"/>
      <c r="EON4" s="65"/>
      <c r="EOO4" s="65"/>
      <c r="EOP4" s="65"/>
      <c r="EOQ4" s="65"/>
      <c r="EOR4" s="65"/>
      <c r="EOS4" s="65"/>
      <c r="EOT4" s="65"/>
      <c r="EOU4" s="65"/>
      <c r="EOV4" s="65"/>
      <c r="EOW4" s="65"/>
      <c r="EOX4" s="65"/>
      <c r="EOY4" s="65"/>
      <c r="EOZ4" s="65"/>
      <c r="EPA4" s="65"/>
      <c r="EPB4" s="65"/>
      <c r="EPC4" s="65"/>
      <c r="EPD4" s="65"/>
      <c r="EPE4" s="65"/>
      <c r="EPF4" s="65"/>
      <c r="EPG4" s="65"/>
      <c r="EPH4" s="65"/>
      <c r="EPI4" s="65"/>
      <c r="EPJ4" s="65"/>
      <c r="EPK4" s="65"/>
      <c r="EPL4" s="65"/>
      <c r="EPM4" s="65"/>
      <c r="EPN4" s="65"/>
      <c r="EPO4" s="65"/>
      <c r="EPP4" s="65"/>
      <c r="EPQ4" s="65"/>
      <c r="EPR4" s="65"/>
      <c r="EPS4" s="65"/>
      <c r="EPT4" s="65"/>
      <c r="EPU4" s="65"/>
      <c r="EPV4" s="65"/>
      <c r="EPW4" s="65"/>
      <c r="EPX4" s="65"/>
      <c r="EPY4" s="65"/>
      <c r="EPZ4" s="65"/>
      <c r="EQA4" s="65"/>
      <c r="EQB4" s="65"/>
      <c r="EQC4" s="65"/>
      <c r="EQD4" s="65"/>
      <c r="EQE4" s="65"/>
      <c r="EQF4" s="65"/>
      <c r="EQG4" s="65"/>
      <c r="EQH4" s="65"/>
      <c r="EQI4" s="65"/>
      <c r="EQJ4" s="65"/>
      <c r="EQK4" s="65"/>
      <c r="EQL4" s="65"/>
      <c r="EQM4" s="65"/>
      <c r="EQN4" s="65"/>
      <c r="EQO4" s="65"/>
      <c r="EQP4" s="65"/>
      <c r="EQQ4" s="65"/>
      <c r="EQR4" s="65"/>
      <c r="EQS4" s="65"/>
      <c r="EQT4" s="65"/>
      <c r="EQU4" s="65"/>
      <c r="EQV4" s="65"/>
      <c r="EQW4" s="65"/>
      <c r="EQX4" s="65"/>
      <c r="EQY4" s="65"/>
      <c r="EQZ4" s="65"/>
      <c r="ERA4" s="65"/>
      <c r="ERB4" s="65"/>
      <c r="ERC4" s="65"/>
      <c r="ERD4" s="65"/>
      <c r="ERE4" s="65"/>
      <c r="ERF4" s="65"/>
      <c r="ERG4" s="65"/>
      <c r="ERH4" s="65"/>
      <c r="ERI4" s="65"/>
      <c r="ERJ4" s="65"/>
      <c r="ERK4" s="65"/>
      <c r="ERL4" s="65"/>
      <c r="ERM4" s="65"/>
      <c r="ERN4" s="65"/>
      <c r="ERO4" s="65"/>
      <c r="ERP4" s="65"/>
      <c r="ERQ4" s="65"/>
      <c r="ERR4" s="65"/>
      <c r="ERS4" s="65"/>
      <c r="ERT4" s="65"/>
      <c r="ERU4" s="65"/>
      <c r="ERV4" s="65"/>
      <c r="ERW4" s="65"/>
      <c r="ERX4" s="65"/>
      <c r="ERY4" s="65"/>
      <c r="ERZ4" s="65"/>
      <c r="ESA4" s="65"/>
      <c r="ESB4" s="65"/>
      <c r="ESC4" s="65"/>
      <c r="ESD4" s="65"/>
      <c r="ESE4" s="65"/>
      <c r="ESF4" s="65"/>
      <c r="ESG4" s="65"/>
      <c r="ESH4" s="65"/>
      <c r="ESI4" s="65"/>
      <c r="ESJ4" s="65"/>
      <c r="ESK4" s="65"/>
      <c r="ESL4" s="65"/>
      <c r="ESM4" s="65"/>
      <c r="ESN4" s="65"/>
      <c r="ESO4" s="65"/>
      <c r="ESP4" s="65"/>
      <c r="ESQ4" s="65"/>
      <c r="ESR4" s="65"/>
      <c r="ESS4" s="65"/>
      <c r="EST4" s="65"/>
      <c r="ESU4" s="65"/>
      <c r="ESV4" s="65"/>
      <c r="ESW4" s="65"/>
      <c r="ESX4" s="65"/>
      <c r="ESY4" s="65"/>
      <c r="ESZ4" s="65"/>
      <c r="ETA4" s="65"/>
      <c r="ETB4" s="65"/>
      <c r="ETC4" s="65"/>
      <c r="ETD4" s="65"/>
      <c r="ETE4" s="65"/>
      <c r="ETF4" s="65"/>
      <c r="ETG4" s="65"/>
      <c r="ETH4" s="65"/>
      <c r="ETI4" s="65"/>
      <c r="ETJ4" s="65"/>
      <c r="ETK4" s="65"/>
      <c r="ETL4" s="65"/>
      <c r="ETM4" s="65"/>
      <c r="ETN4" s="65"/>
      <c r="ETO4" s="65"/>
      <c r="ETP4" s="65"/>
      <c r="ETQ4" s="65"/>
      <c r="ETR4" s="65"/>
      <c r="ETS4" s="65"/>
      <c r="ETT4" s="65"/>
      <c r="ETU4" s="65"/>
      <c r="ETV4" s="65"/>
      <c r="ETW4" s="65"/>
      <c r="ETX4" s="65"/>
      <c r="ETY4" s="65"/>
      <c r="ETZ4" s="65"/>
      <c r="EUA4" s="65"/>
      <c r="EUB4" s="65"/>
      <c r="EUC4" s="65"/>
      <c r="EUD4" s="65"/>
      <c r="EUE4" s="65"/>
      <c r="EUF4" s="65"/>
      <c r="EUG4" s="65"/>
      <c r="EUH4" s="65"/>
      <c r="EUI4" s="65"/>
      <c r="EUJ4" s="65"/>
      <c r="EUK4" s="65"/>
      <c r="EUL4" s="65"/>
      <c r="EUM4" s="65"/>
      <c r="EUN4" s="65"/>
      <c r="EUO4" s="65"/>
      <c r="EUP4" s="65"/>
      <c r="EUQ4" s="65"/>
      <c r="EUR4" s="65"/>
      <c r="EUS4" s="65"/>
      <c r="EUT4" s="65"/>
      <c r="EUU4" s="65"/>
      <c r="EUV4" s="65"/>
      <c r="EUW4" s="65"/>
      <c r="EUX4" s="65"/>
      <c r="EUY4" s="65"/>
      <c r="EUZ4" s="65"/>
      <c r="EVA4" s="65"/>
      <c r="EVB4" s="65"/>
      <c r="EVC4" s="65"/>
      <c r="EVD4" s="65"/>
      <c r="EVE4" s="65"/>
      <c r="EVF4" s="65"/>
      <c r="EVG4" s="65"/>
      <c r="EVH4" s="65"/>
      <c r="EVI4" s="65"/>
      <c r="EVJ4" s="65"/>
      <c r="EVK4" s="65"/>
      <c r="EVL4" s="65"/>
      <c r="EVM4" s="65"/>
      <c r="EVN4" s="65"/>
      <c r="EVO4" s="65"/>
      <c r="EVP4" s="65"/>
      <c r="EVQ4" s="65"/>
      <c r="EVR4" s="65"/>
      <c r="EVS4" s="65"/>
      <c r="EVT4" s="65"/>
      <c r="EVU4" s="65"/>
      <c r="EVV4" s="65"/>
      <c r="EVW4" s="65"/>
      <c r="EVX4" s="65"/>
      <c r="EVY4" s="65"/>
      <c r="EVZ4" s="65"/>
      <c r="EWA4" s="65"/>
      <c r="EWB4" s="65"/>
      <c r="EWC4" s="65"/>
      <c r="EWD4" s="65"/>
      <c r="EWE4" s="65"/>
      <c r="EWF4" s="65"/>
      <c r="EWG4" s="65"/>
      <c r="EWH4" s="65"/>
      <c r="EWI4" s="65"/>
      <c r="EWJ4" s="65"/>
      <c r="EWK4" s="65"/>
      <c r="EWL4" s="65"/>
      <c r="EWM4" s="65"/>
      <c r="EWN4" s="65"/>
      <c r="EWO4" s="65"/>
      <c r="EWP4" s="65"/>
      <c r="EWQ4" s="65"/>
      <c r="EWR4" s="65"/>
      <c r="EWS4" s="65"/>
      <c r="EWT4" s="65"/>
      <c r="EWU4" s="65"/>
      <c r="EWV4" s="65"/>
      <c r="EWW4" s="65"/>
      <c r="EWX4" s="65"/>
      <c r="EWY4" s="65"/>
      <c r="EWZ4" s="65"/>
      <c r="EXA4" s="65"/>
      <c r="EXB4" s="65"/>
      <c r="EXC4" s="65"/>
      <c r="EXD4" s="65"/>
      <c r="EXE4" s="65"/>
      <c r="EXF4" s="65"/>
      <c r="EXG4" s="65"/>
      <c r="EXH4" s="65"/>
      <c r="EXI4" s="65"/>
      <c r="EXJ4" s="65"/>
      <c r="EXK4" s="65"/>
      <c r="EXL4" s="65"/>
      <c r="EXM4" s="65"/>
      <c r="EXN4" s="65"/>
      <c r="EXO4" s="65"/>
      <c r="EXP4" s="65"/>
      <c r="EXQ4" s="65"/>
      <c r="EXR4" s="65"/>
      <c r="EXS4" s="65"/>
      <c r="EXT4" s="65"/>
      <c r="EXU4" s="65"/>
      <c r="EXV4" s="65"/>
      <c r="EXW4" s="65"/>
      <c r="EXX4" s="65"/>
      <c r="EXY4" s="65"/>
      <c r="EXZ4" s="65"/>
      <c r="EYA4" s="65"/>
      <c r="EYB4" s="65"/>
      <c r="EYC4" s="65"/>
      <c r="EYD4" s="65"/>
      <c r="EYE4" s="65"/>
      <c r="EYF4" s="65"/>
      <c r="EYG4" s="65"/>
      <c r="EYH4" s="65"/>
      <c r="EYI4" s="65"/>
      <c r="EYJ4" s="65"/>
      <c r="EYK4" s="65"/>
      <c r="EYL4" s="65"/>
      <c r="EYM4" s="65"/>
      <c r="EYN4" s="65"/>
      <c r="EYO4" s="65"/>
      <c r="EYP4" s="65"/>
      <c r="EYQ4" s="65"/>
      <c r="EYR4" s="65"/>
      <c r="EYS4" s="65"/>
      <c r="EYT4" s="65"/>
      <c r="EYU4" s="65"/>
      <c r="EYV4" s="65"/>
      <c r="EYW4" s="65"/>
      <c r="EYX4" s="65"/>
      <c r="EYY4" s="65"/>
      <c r="EYZ4" s="65"/>
      <c r="EZA4" s="65"/>
      <c r="EZB4" s="65"/>
      <c r="EZC4" s="65"/>
      <c r="EZD4" s="65"/>
      <c r="EZE4" s="65"/>
      <c r="EZF4" s="65"/>
      <c r="EZG4" s="65"/>
      <c r="EZH4" s="65"/>
      <c r="EZI4" s="65"/>
      <c r="EZJ4" s="65"/>
      <c r="EZK4" s="65"/>
      <c r="EZL4" s="65"/>
      <c r="EZM4" s="65"/>
      <c r="EZN4" s="65"/>
      <c r="EZO4" s="65"/>
      <c r="EZP4" s="65"/>
      <c r="EZQ4" s="65"/>
      <c r="EZR4" s="65"/>
      <c r="EZS4" s="65"/>
      <c r="EZT4" s="65"/>
      <c r="EZU4" s="65"/>
      <c r="EZV4" s="65"/>
      <c r="EZW4" s="65"/>
      <c r="EZX4" s="65"/>
      <c r="EZY4" s="65"/>
      <c r="EZZ4" s="65"/>
      <c r="FAA4" s="65"/>
      <c r="FAB4" s="65"/>
      <c r="FAC4" s="65"/>
      <c r="FAD4" s="65"/>
      <c r="FAE4" s="65"/>
      <c r="FAF4" s="65"/>
      <c r="FAG4" s="65"/>
      <c r="FAH4" s="65"/>
      <c r="FAI4" s="65"/>
      <c r="FAJ4" s="65"/>
      <c r="FAK4" s="65"/>
      <c r="FAL4" s="65"/>
      <c r="FAM4" s="65"/>
      <c r="FAN4" s="65"/>
      <c r="FAO4" s="65"/>
      <c r="FAP4" s="65"/>
      <c r="FAQ4" s="65"/>
      <c r="FAR4" s="65"/>
      <c r="FAS4" s="65"/>
      <c r="FAT4" s="65"/>
      <c r="FAU4" s="65"/>
      <c r="FAV4" s="65"/>
      <c r="FAW4" s="65"/>
      <c r="FAX4" s="65"/>
      <c r="FAY4" s="65"/>
      <c r="FAZ4" s="65"/>
      <c r="FBA4" s="65"/>
      <c r="FBB4" s="65"/>
      <c r="FBC4" s="65"/>
      <c r="FBD4" s="65"/>
      <c r="FBE4" s="65"/>
      <c r="FBF4" s="65"/>
      <c r="FBG4" s="65"/>
      <c r="FBH4" s="65"/>
      <c r="FBI4" s="65"/>
      <c r="FBJ4" s="65"/>
      <c r="FBK4" s="65"/>
      <c r="FBL4" s="65"/>
      <c r="FBM4" s="65"/>
      <c r="FBN4" s="65"/>
      <c r="FBO4" s="65"/>
      <c r="FBP4" s="65"/>
      <c r="FBQ4" s="65"/>
      <c r="FBR4" s="65"/>
      <c r="FBS4" s="65"/>
      <c r="FBT4" s="65"/>
      <c r="FBU4" s="65"/>
      <c r="FBV4" s="65"/>
      <c r="FBW4" s="65"/>
      <c r="FBX4" s="65"/>
      <c r="FBY4" s="65"/>
      <c r="FBZ4" s="65"/>
      <c r="FCA4" s="65"/>
      <c r="FCB4" s="65"/>
      <c r="FCC4" s="65"/>
      <c r="FCD4" s="65"/>
      <c r="FCE4" s="65"/>
      <c r="FCF4" s="65"/>
      <c r="FCG4" s="65"/>
      <c r="FCH4" s="65"/>
      <c r="FCI4" s="65"/>
      <c r="FCJ4" s="65"/>
      <c r="FCK4" s="65"/>
      <c r="FCL4" s="65"/>
      <c r="FCM4" s="65"/>
      <c r="FCN4" s="65"/>
      <c r="FCO4" s="65"/>
      <c r="FCP4" s="65"/>
      <c r="FCQ4" s="65"/>
      <c r="FCR4" s="65"/>
      <c r="FCS4" s="65"/>
      <c r="FCT4" s="65"/>
      <c r="FCU4" s="65"/>
      <c r="FCV4" s="65"/>
      <c r="FCW4" s="65"/>
      <c r="FCX4" s="65"/>
      <c r="FCY4" s="65"/>
      <c r="FCZ4" s="65"/>
      <c r="FDA4" s="65"/>
      <c r="FDB4" s="65"/>
      <c r="FDC4" s="65"/>
      <c r="FDD4" s="65"/>
      <c r="FDE4" s="65"/>
      <c r="FDF4" s="65"/>
      <c r="FDG4" s="65"/>
      <c r="FDH4" s="65"/>
      <c r="FDI4" s="65"/>
      <c r="FDJ4" s="65"/>
      <c r="FDK4" s="65"/>
      <c r="FDL4" s="65"/>
      <c r="FDM4" s="65"/>
      <c r="FDN4" s="65"/>
      <c r="FDO4" s="65"/>
      <c r="FDP4" s="65"/>
      <c r="FDQ4" s="65"/>
      <c r="FDR4" s="65"/>
      <c r="FDS4" s="65"/>
      <c r="FDT4" s="65"/>
      <c r="FDU4" s="65"/>
      <c r="FDV4" s="65"/>
      <c r="FDW4" s="65"/>
      <c r="FDX4" s="65"/>
      <c r="FDY4" s="65"/>
      <c r="FDZ4" s="65"/>
      <c r="FEA4" s="65"/>
      <c r="FEB4" s="65"/>
      <c r="FEC4" s="65"/>
      <c r="FED4" s="65"/>
      <c r="FEE4" s="65"/>
      <c r="FEF4" s="65"/>
      <c r="FEG4" s="65"/>
      <c r="FEH4" s="65"/>
      <c r="FEI4" s="65"/>
      <c r="FEJ4" s="65"/>
      <c r="FEK4" s="65"/>
      <c r="FEL4" s="65"/>
      <c r="FEM4" s="65"/>
      <c r="FEN4" s="65"/>
      <c r="FEO4" s="65"/>
      <c r="FEP4" s="65"/>
      <c r="FEQ4" s="65"/>
      <c r="FER4" s="65"/>
      <c r="FES4" s="65"/>
      <c r="FET4" s="65"/>
      <c r="FEU4" s="65"/>
      <c r="FEV4" s="65"/>
      <c r="FEW4" s="65"/>
      <c r="FEX4" s="65"/>
      <c r="FEY4" s="65"/>
      <c r="FEZ4" s="65"/>
      <c r="FFA4" s="65"/>
      <c r="FFB4" s="65"/>
      <c r="FFC4" s="65"/>
      <c r="FFD4" s="65"/>
      <c r="FFE4" s="65"/>
      <c r="FFF4" s="65"/>
      <c r="FFG4" s="65"/>
      <c r="FFH4" s="65"/>
      <c r="FFI4" s="65"/>
      <c r="FFJ4" s="65"/>
      <c r="FFK4" s="65"/>
      <c r="FFL4" s="65"/>
      <c r="FFM4" s="65"/>
      <c r="FFN4" s="65"/>
      <c r="FFO4" s="65"/>
      <c r="FFP4" s="65"/>
      <c r="FFQ4" s="65"/>
      <c r="FFR4" s="65"/>
      <c r="FFS4" s="65"/>
      <c r="FFT4" s="65"/>
      <c r="FFU4" s="65"/>
      <c r="FFV4" s="65"/>
      <c r="FFW4" s="65"/>
      <c r="FFX4" s="65"/>
      <c r="FFY4" s="65"/>
      <c r="FFZ4" s="65"/>
      <c r="FGA4" s="65"/>
      <c r="FGB4" s="65"/>
      <c r="FGC4" s="65"/>
      <c r="FGD4" s="65"/>
      <c r="FGE4" s="65"/>
      <c r="FGF4" s="65"/>
      <c r="FGG4" s="65"/>
      <c r="FGH4" s="65"/>
      <c r="FGI4" s="65"/>
      <c r="FGJ4" s="65"/>
      <c r="FGK4" s="65"/>
      <c r="FGL4" s="65"/>
      <c r="FGM4" s="65"/>
      <c r="FGN4" s="65"/>
      <c r="FGO4" s="65"/>
      <c r="FGP4" s="65"/>
      <c r="FGQ4" s="65"/>
      <c r="FGR4" s="65"/>
      <c r="FGS4" s="65"/>
      <c r="FGT4" s="65"/>
      <c r="FGU4" s="65"/>
      <c r="FGV4" s="65"/>
      <c r="FGW4" s="65"/>
      <c r="FGX4" s="65"/>
      <c r="FGY4" s="65"/>
      <c r="FGZ4" s="65"/>
      <c r="FHA4" s="65"/>
      <c r="FHB4" s="65"/>
      <c r="FHC4" s="65"/>
      <c r="FHD4" s="65"/>
      <c r="FHE4" s="65"/>
      <c r="FHF4" s="65"/>
      <c r="FHG4" s="65"/>
      <c r="FHH4" s="65"/>
      <c r="FHI4" s="65"/>
      <c r="FHJ4" s="65"/>
      <c r="FHK4" s="65"/>
      <c r="FHL4" s="65"/>
      <c r="FHM4" s="65"/>
      <c r="FHN4" s="65"/>
      <c r="FHO4" s="65"/>
      <c r="FHP4" s="65"/>
      <c r="FHQ4" s="65"/>
      <c r="FHR4" s="65"/>
      <c r="FHS4" s="65"/>
      <c r="FHT4" s="65"/>
      <c r="FHU4" s="65"/>
      <c r="FHV4" s="65"/>
      <c r="FHW4" s="65"/>
      <c r="FHX4" s="65"/>
      <c r="FHY4" s="65"/>
      <c r="FHZ4" s="65"/>
      <c r="FIA4" s="65"/>
      <c r="FIB4" s="65"/>
      <c r="FIC4" s="65"/>
      <c r="FID4" s="65"/>
      <c r="FIE4" s="65"/>
      <c r="FIF4" s="65"/>
      <c r="FIG4" s="65"/>
      <c r="FIH4" s="65"/>
      <c r="FII4" s="65"/>
      <c r="FIJ4" s="65"/>
      <c r="FIK4" s="65"/>
      <c r="FIL4" s="65"/>
      <c r="FIM4" s="65"/>
      <c r="FIN4" s="65"/>
      <c r="FIO4" s="65"/>
      <c r="FIP4" s="65"/>
      <c r="FIQ4" s="65"/>
      <c r="FIR4" s="65"/>
      <c r="FIS4" s="65"/>
      <c r="FIT4" s="65"/>
      <c r="FIU4" s="65"/>
      <c r="FIV4" s="65"/>
      <c r="FIW4" s="65"/>
      <c r="FIX4" s="65"/>
      <c r="FIY4" s="65"/>
      <c r="FIZ4" s="65"/>
      <c r="FJA4" s="65"/>
      <c r="FJB4" s="65"/>
      <c r="FJC4" s="65"/>
      <c r="FJD4" s="65"/>
      <c r="FJE4" s="65"/>
      <c r="FJF4" s="65"/>
      <c r="FJG4" s="65"/>
      <c r="FJH4" s="65"/>
      <c r="FJI4" s="65"/>
      <c r="FJJ4" s="65"/>
      <c r="FJK4" s="65"/>
      <c r="FJL4" s="65"/>
      <c r="FJM4" s="65"/>
      <c r="FJN4" s="65"/>
      <c r="FJO4" s="65"/>
      <c r="FJP4" s="65"/>
      <c r="FJQ4" s="65"/>
      <c r="FJR4" s="65"/>
      <c r="FJS4" s="65"/>
      <c r="FJT4" s="65"/>
      <c r="FJU4" s="65"/>
      <c r="FJV4" s="65"/>
      <c r="FJW4" s="65"/>
      <c r="FJX4" s="65"/>
      <c r="FJY4" s="65"/>
      <c r="FJZ4" s="65"/>
      <c r="FKA4" s="65"/>
      <c r="FKB4" s="65"/>
      <c r="FKC4" s="65"/>
      <c r="FKD4" s="65"/>
      <c r="FKE4" s="65"/>
      <c r="FKF4" s="65"/>
      <c r="FKG4" s="65"/>
      <c r="FKH4" s="65"/>
      <c r="FKI4" s="65"/>
      <c r="FKJ4" s="65"/>
      <c r="FKK4" s="65"/>
      <c r="FKL4" s="65"/>
      <c r="FKM4" s="65"/>
      <c r="FKN4" s="65"/>
      <c r="FKO4" s="65"/>
      <c r="FKP4" s="65"/>
      <c r="FKQ4" s="65"/>
      <c r="FKR4" s="65"/>
      <c r="FKS4" s="65"/>
      <c r="FKT4" s="65"/>
      <c r="FKU4" s="65"/>
      <c r="FKV4" s="65"/>
      <c r="FKW4" s="65"/>
      <c r="FKX4" s="65"/>
      <c r="FKY4" s="65"/>
      <c r="FKZ4" s="65"/>
      <c r="FLA4" s="65"/>
      <c r="FLB4" s="65"/>
      <c r="FLC4" s="65"/>
      <c r="FLD4" s="65"/>
      <c r="FLE4" s="65"/>
      <c r="FLF4" s="65"/>
      <c r="FLG4" s="65"/>
      <c r="FLH4" s="65"/>
      <c r="FLI4" s="65"/>
      <c r="FLJ4" s="65"/>
      <c r="FLK4" s="65"/>
      <c r="FLL4" s="65"/>
      <c r="FLM4" s="65"/>
      <c r="FLN4" s="65"/>
      <c r="FLO4" s="65"/>
      <c r="FLP4" s="65"/>
      <c r="FLQ4" s="65"/>
      <c r="FLR4" s="65"/>
      <c r="FLS4" s="65"/>
      <c r="FLT4" s="65"/>
      <c r="FLU4" s="65"/>
      <c r="FLV4" s="65"/>
      <c r="FLW4" s="65"/>
      <c r="FLX4" s="65"/>
      <c r="FLY4" s="65"/>
      <c r="FLZ4" s="65"/>
      <c r="FMA4" s="65"/>
      <c r="FMB4" s="65"/>
      <c r="FMC4" s="65"/>
      <c r="FMD4" s="65"/>
      <c r="FME4" s="65"/>
      <c r="FMF4" s="65"/>
      <c r="FMG4" s="65"/>
      <c r="FMH4" s="65"/>
      <c r="FMI4" s="65"/>
      <c r="FMJ4" s="65"/>
      <c r="FMK4" s="65"/>
      <c r="FML4" s="65"/>
      <c r="FMM4" s="65"/>
      <c r="FMN4" s="65"/>
      <c r="FMO4" s="65"/>
      <c r="FMP4" s="65"/>
      <c r="FMQ4" s="65"/>
      <c r="FMR4" s="65"/>
      <c r="FMS4" s="65"/>
      <c r="FMT4" s="65"/>
      <c r="FMU4" s="65"/>
      <c r="FMV4" s="65"/>
      <c r="FMW4" s="65"/>
      <c r="FMX4" s="65"/>
      <c r="FMY4" s="65"/>
      <c r="FMZ4" s="65"/>
      <c r="FNA4" s="65"/>
      <c r="FNB4" s="65"/>
      <c r="FNC4" s="65"/>
      <c r="FND4" s="65"/>
      <c r="FNE4" s="65"/>
      <c r="FNF4" s="65"/>
      <c r="FNG4" s="65"/>
      <c r="FNH4" s="65"/>
      <c r="FNI4" s="65"/>
      <c r="FNJ4" s="65"/>
      <c r="FNK4" s="65"/>
      <c r="FNL4" s="65"/>
      <c r="FNM4" s="65"/>
      <c r="FNN4" s="65"/>
      <c r="FNO4" s="65"/>
      <c r="FNP4" s="65"/>
      <c r="FNQ4" s="65"/>
      <c r="FNR4" s="65"/>
      <c r="FNS4" s="65"/>
      <c r="FNT4" s="65"/>
      <c r="FNU4" s="65"/>
      <c r="FNV4" s="65"/>
      <c r="FNW4" s="65"/>
      <c r="FNX4" s="65"/>
      <c r="FNY4" s="65"/>
      <c r="FNZ4" s="65"/>
      <c r="FOA4" s="65"/>
      <c r="FOB4" s="65"/>
      <c r="FOC4" s="65"/>
      <c r="FOD4" s="65"/>
      <c r="FOE4" s="65"/>
      <c r="FOF4" s="65"/>
      <c r="FOG4" s="65"/>
      <c r="FOH4" s="65"/>
      <c r="FOI4" s="65"/>
      <c r="FOJ4" s="65"/>
      <c r="FOK4" s="65"/>
      <c r="FOL4" s="65"/>
      <c r="FOM4" s="65"/>
      <c r="FON4" s="65"/>
      <c r="FOO4" s="65"/>
      <c r="FOP4" s="65"/>
      <c r="FOQ4" s="65"/>
      <c r="FOR4" s="65"/>
      <c r="FOS4" s="65"/>
      <c r="FOT4" s="65"/>
      <c r="FOU4" s="65"/>
      <c r="FOV4" s="65"/>
      <c r="FOW4" s="65"/>
      <c r="FOX4" s="65"/>
      <c r="FOY4" s="65"/>
      <c r="FOZ4" s="65"/>
      <c r="FPA4" s="65"/>
      <c r="FPB4" s="65"/>
      <c r="FPC4" s="65"/>
      <c r="FPD4" s="65"/>
      <c r="FPE4" s="65"/>
      <c r="FPF4" s="65"/>
      <c r="FPG4" s="65"/>
      <c r="FPH4" s="65"/>
      <c r="FPI4" s="65"/>
      <c r="FPJ4" s="65"/>
      <c r="FPK4" s="65"/>
      <c r="FPL4" s="65"/>
      <c r="FPM4" s="65"/>
      <c r="FPN4" s="65"/>
      <c r="FPO4" s="65"/>
      <c r="FPP4" s="65"/>
      <c r="FPQ4" s="65"/>
      <c r="FPR4" s="65"/>
      <c r="FPS4" s="65"/>
      <c r="FPT4" s="65"/>
      <c r="FPU4" s="65"/>
      <c r="FPV4" s="65"/>
      <c r="FPW4" s="65"/>
      <c r="FPX4" s="65"/>
      <c r="FPY4" s="65"/>
      <c r="FPZ4" s="65"/>
      <c r="FQA4" s="65"/>
      <c r="FQB4" s="65"/>
      <c r="FQC4" s="65"/>
      <c r="FQD4" s="65"/>
      <c r="FQE4" s="65"/>
      <c r="FQF4" s="65"/>
      <c r="FQG4" s="65"/>
      <c r="FQH4" s="65"/>
      <c r="FQI4" s="65"/>
      <c r="FQJ4" s="65"/>
      <c r="FQK4" s="65"/>
      <c r="FQL4" s="65"/>
      <c r="FQM4" s="65"/>
      <c r="FQN4" s="65"/>
      <c r="FQO4" s="65"/>
      <c r="FQP4" s="65"/>
      <c r="FQQ4" s="65"/>
      <c r="FQR4" s="65"/>
      <c r="FQS4" s="65"/>
      <c r="FQT4" s="65"/>
      <c r="FQU4" s="65"/>
      <c r="FQV4" s="65"/>
      <c r="FQW4" s="65"/>
      <c r="FQX4" s="65"/>
      <c r="FQY4" s="65"/>
      <c r="FQZ4" s="65"/>
      <c r="FRA4" s="65"/>
      <c r="FRB4" s="65"/>
      <c r="FRC4" s="65"/>
      <c r="FRD4" s="65"/>
      <c r="FRE4" s="65"/>
      <c r="FRF4" s="65"/>
      <c r="FRG4" s="65"/>
      <c r="FRH4" s="65"/>
      <c r="FRI4" s="65"/>
      <c r="FRJ4" s="65"/>
      <c r="FRK4" s="65"/>
      <c r="FRL4" s="65"/>
      <c r="FRM4" s="65"/>
      <c r="FRN4" s="65"/>
      <c r="FRO4" s="65"/>
      <c r="FRP4" s="65"/>
      <c r="FRQ4" s="65"/>
      <c r="FRR4" s="65"/>
      <c r="FRS4" s="65"/>
      <c r="FRT4" s="65"/>
      <c r="FRU4" s="65"/>
      <c r="FRV4" s="65"/>
      <c r="FRW4" s="65"/>
      <c r="FRX4" s="65"/>
      <c r="FRY4" s="65"/>
      <c r="FRZ4" s="65"/>
      <c r="FSA4" s="65"/>
      <c r="FSB4" s="65"/>
      <c r="FSC4" s="65"/>
      <c r="FSD4" s="65"/>
      <c r="FSE4" s="65"/>
      <c r="FSF4" s="65"/>
      <c r="FSG4" s="65"/>
      <c r="FSH4" s="65"/>
      <c r="FSI4" s="65"/>
      <c r="FSJ4" s="65"/>
      <c r="FSK4" s="65"/>
      <c r="FSL4" s="65"/>
      <c r="FSM4" s="65"/>
      <c r="FSN4" s="65"/>
      <c r="FSO4" s="65"/>
      <c r="FSP4" s="65"/>
      <c r="FSQ4" s="65"/>
      <c r="FSR4" s="65"/>
      <c r="FSS4" s="65"/>
      <c r="FST4" s="65"/>
      <c r="FSU4" s="65"/>
      <c r="FSV4" s="65"/>
      <c r="FSW4" s="65"/>
      <c r="FSX4" s="65"/>
      <c r="FSY4" s="65"/>
      <c r="FSZ4" s="65"/>
      <c r="FTA4" s="65"/>
      <c r="FTB4" s="65"/>
      <c r="FTC4" s="65"/>
      <c r="FTD4" s="65"/>
      <c r="FTE4" s="65"/>
      <c r="FTF4" s="65"/>
      <c r="FTG4" s="65"/>
      <c r="FTH4" s="65"/>
      <c r="FTI4" s="65"/>
      <c r="FTJ4" s="65"/>
      <c r="FTK4" s="65"/>
      <c r="FTL4" s="65"/>
      <c r="FTM4" s="65"/>
      <c r="FTN4" s="65"/>
      <c r="FTO4" s="65"/>
      <c r="FTP4" s="65"/>
      <c r="FTQ4" s="65"/>
      <c r="FTR4" s="65"/>
      <c r="FTS4" s="65"/>
      <c r="FTT4" s="65"/>
      <c r="FTU4" s="65"/>
      <c r="FTV4" s="65"/>
      <c r="FTW4" s="65"/>
      <c r="FTX4" s="65"/>
      <c r="FTY4" s="65"/>
      <c r="FTZ4" s="65"/>
      <c r="FUA4" s="65"/>
      <c r="FUB4" s="65"/>
      <c r="FUC4" s="65"/>
      <c r="FUD4" s="65"/>
      <c r="FUE4" s="65"/>
      <c r="FUF4" s="65"/>
      <c r="FUG4" s="65"/>
      <c r="FUH4" s="65"/>
      <c r="FUI4" s="65"/>
      <c r="FUJ4" s="65"/>
      <c r="FUK4" s="65"/>
      <c r="FUL4" s="65"/>
      <c r="FUM4" s="65"/>
      <c r="FUN4" s="65"/>
      <c r="FUO4" s="65"/>
      <c r="FUP4" s="65"/>
      <c r="FUQ4" s="65"/>
      <c r="FUR4" s="65"/>
      <c r="FUS4" s="65"/>
      <c r="FUT4" s="65"/>
      <c r="FUU4" s="65"/>
      <c r="FUV4" s="65"/>
      <c r="FUW4" s="65"/>
      <c r="FUX4" s="65"/>
      <c r="FUY4" s="65"/>
      <c r="FUZ4" s="65"/>
      <c r="FVA4" s="65"/>
      <c r="FVB4" s="65"/>
      <c r="FVC4" s="65"/>
      <c r="FVD4" s="65"/>
      <c r="FVE4" s="65"/>
      <c r="FVF4" s="65"/>
      <c r="FVG4" s="65"/>
      <c r="FVH4" s="65"/>
      <c r="FVI4" s="65"/>
      <c r="FVJ4" s="65"/>
      <c r="FVK4" s="65"/>
      <c r="FVL4" s="65"/>
      <c r="FVM4" s="65"/>
      <c r="FVN4" s="65"/>
      <c r="FVO4" s="65"/>
      <c r="FVP4" s="65"/>
      <c r="FVQ4" s="65"/>
      <c r="FVR4" s="65"/>
      <c r="FVS4" s="65"/>
      <c r="FVT4" s="65"/>
      <c r="FVU4" s="65"/>
      <c r="FVV4" s="65"/>
      <c r="FVW4" s="65"/>
      <c r="FVX4" s="65"/>
      <c r="FVY4" s="65"/>
      <c r="FVZ4" s="65"/>
      <c r="FWA4" s="65"/>
      <c r="FWB4" s="65"/>
      <c r="FWC4" s="65"/>
      <c r="FWD4" s="65"/>
      <c r="FWE4" s="65"/>
      <c r="FWF4" s="65"/>
      <c r="FWG4" s="65"/>
      <c r="FWH4" s="65"/>
      <c r="FWI4" s="65"/>
      <c r="FWJ4" s="65"/>
      <c r="FWK4" s="65"/>
      <c r="FWL4" s="65"/>
      <c r="FWM4" s="65"/>
      <c r="FWN4" s="65"/>
      <c r="FWO4" s="65"/>
      <c r="FWP4" s="65"/>
      <c r="FWQ4" s="65"/>
      <c r="FWR4" s="65"/>
      <c r="FWS4" s="65"/>
      <c r="FWT4" s="65"/>
      <c r="FWU4" s="65"/>
      <c r="FWV4" s="65"/>
      <c r="FWW4" s="65"/>
      <c r="FWX4" s="65"/>
      <c r="FWY4" s="65"/>
      <c r="FWZ4" s="65"/>
      <c r="FXA4" s="65"/>
      <c r="FXB4" s="65"/>
      <c r="FXC4" s="65"/>
      <c r="FXD4" s="65"/>
      <c r="FXE4" s="65"/>
      <c r="FXF4" s="65"/>
      <c r="FXG4" s="65"/>
      <c r="FXH4" s="65"/>
      <c r="FXI4" s="65"/>
      <c r="FXJ4" s="65"/>
      <c r="FXK4" s="65"/>
      <c r="FXL4" s="65"/>
      <c r="FXM4" s="65"/>
      <c r="FXN4" s="65"/>
      <c r="FXO4" s="65"/>
      <c r="FXP4" s="65"/>
      <c r="FXQ4" s="65"/>
      <c r="FXR4" s="65"/>
      <c r="FXS4" s="65"/>
      <c r="FXT4" s="65"/>
      <c r="FXU4" s="65"/>
      <c r="FXV4" s="65"/>
      <c r="FXW4" s="65"/>
      <c r="FXX4" s="65"/>
      <c r="FXY4" s="65"/>
      <c r="FXZ4" s="65"/>
      <c r="FYA4" s="65"/>
      <c r="FYB4" s="65"/>
      <c r="FYC4" s="65"/>
      <c r="FYD4" s="65"/>
      <c r="FYE4" s="65"/>
      <c r="FYF4" s="65"/>
      <c r="FYG4" s="65"/>
      <c r="FYH4" s="65"/>
      <c r="FYI4" s="65"/>
      <c r="FYJ4" s="65"/>
      <c r="FYK4" s="65"/>
      <c r="FYL4" s="65"/>
      <c r="FYM4" s="65"/>
      <c r="FYN4" s="65"/>
      <c r="FYO4" s="65"/>
      <c r="FYP4" s="65"/>
      <c r="FYQ4" s="65"/>
      <c r="FYR4" s="65"/>
      <c r="FYS4" s="65"/>
      <c r="FYT4" s="65"/>
      <c r="FYU4" s="65"/>
      <c r="FYV4" s="65"/>
      <c r="FYW4" s="65"/>
      <c r="FYX4" s="65"/>
      <c r="FYY4" s="65"/>
      <c r="FYZ4" s="65"/>
      <c r="FZA4" s="65"/>
      <c r="FZB4" s="65"/>
      <c r="FZC4" s="65"/>
      <c r="FZD4" s="65"/>
      <c r="FZE4" s="65"/>
      <c r="FZF4" s="65"/>
      <c r="FZG4" s="65"/>
      <c r="FZH4" s="65"/>
      <c r="FZI4" s="65"/>
      <c r="FZJ4" s="65"/>
      <c r="FZK4" s="65"/>
      <c r="FZL4" s="65"/>
      <c r="FZM4" s="65"/>
      <c r="FZN4" s="65"/>
      <c r="FZO4" s="65"/>
      <c r="FZP4" s="65"/>
      <c r="FZQ4" s="65"/>
      <c r="FZR4" s="65"/>
      <c r="FZS4" s="65"/>
      <c r="FZT4" s="65"/>
      <c r="FZU4" s="65"/>
      <c r="FZV4" s="65"/>
      <c r="FZW4" s="65"/>
      <c r="FZX4" s="65"/>
      <c r="FZY4" s="65"/>
      <c r="FZZ4" s="65"/>
      <c r="GAA4" s="65"/>
      <c r="GAB4" s="65"/>
      <c r="GAC4" s="65"/>
      <c r="GAD4" s="65"/>
      <c r="GAE4" s="65"/>
      <c r="GAF4" s="65"/>
      <c r="GAG4" s="65"/>
      <c r="GAH4" s="65"/>
      <c r="GAI4" s="65"/>
      <c r="GAJ4" s="65"/>
      <c r="GAK4" s="65"/>
      <c r="GAL4" s="65"/>
      <c r="GAM4" s="65"/>
      <c r="GAN4" s="65"/>
      <c r="GAO4" s="65"/>
      <c r="GAP4" s="65"/>
      <c r="GAQ4" s="65"/>
      <c r="GAR4" s="65"/>
      <c r="GAS4" s="65"/>
      <c r="GAT4" s="65"/>
      <c r="GAU4" s="65"/>
      <c r="GAV4" s="65"/>
      <c r="GAW4" s="65"/>
      <c r="GAX4" s="65"/>
      <c r="GAY4" s="65"/>
      <c r="GAZ4" s="65"/>
      <c r="GBA4" s="65"/>
      <c r="GBB4" s="65"/>
      <c r="GBC4" s="65"/>
      <c r="GBD4" s="65"/>
      <c r="GBE4" s="65"/>
      <c r="GBF4" s="65"/>
      <c r="GBG4" s="65"/>
      <c r="GBH4" s="65"/>
      <c r="GBI4" s="65"/>
      <c r="GBJ4" s="65"/>
      <c r="GBK4" s="65"/>
      <c r="GBL4" s="65"/>
      <c r="GBM4" s="65"/>
      <c r="GBN4" s="65"/>
      <c r="GBO4" s="65"/>
      <c r="GBP4" s="65"/>
      <c r="GBQ4" s="65"/>
      <c r="GBR4" s="65"/>
      <c r="GBS4" s="65"/>
      <c r="GBT4" s="65"/>
      <c r="GBU4" s="65"/>
      <c r="GBV4" s="65"/>
      <c r="GBW4" s="65"/>
      <c r="GBX4" s="65"/>
      <c r="GBY4" s="65"/>
      <c r="GBZ4" s="65"/>
      <c r="GCA4" s="65"/>
      <c r="GCB4" s="65"/>
      <c r="GCC4" s="65"/>
      <c r="GCD4" s="65"/>
      <c r="GCE4" s="65"/>
      <c r="GCF4" s="65"/>
      <c r="GCG4" s="65"/>
      <c r="GCH4" s="65"/>
      <c r="GCI4" s="65"/>
      <c r="GCJ4" s="65"/>
      <c r="GCK4" s="65"/>
      <c r="GCL4" s="65"/>
      <c r="GCM4" s="65"/>
      <c r="GCN4" s="65"/>
      <c r="GCO4" s="65"/>
      <c r="GCP4" s="65"/>
      <c r="GCQ4" s="65"/>
      <c r="GCR4" s="65"/>
      <c r="GCS4" s="65"/>
      <c r="GCT4" s="65"/>
      <c r="GCU4" s="65"/>
      <c r="GCV4" s="65"/>
      <c r="GCW4" s="65"/>
      <c r="GCX4" s="65"/>
      <c r="GCY4" s="65"/>
      <c r="GCZ4" s="65"/>
      <c r="GDA4" s="65"/>
      <c r="GDB4" s="65"/>
      <c r="GDC4" s="65"/>
      <c r="GDD4" s="65"/>
      <c r="GDE4" s="65"/>
      <c r="GDF4" s="65"/>
      <c r="GDG4" s="65"/>
      <c r="GDH4" s="65"/>
      <c r="GDI4" s="65"/>
      <c r="GDJ4" s="65"/>
      <c r="GDK4" s="65"/>
      <c r="GDL4" s="65"/>
      <c r="GDM4" s="65"/>
      <c r="GDN4" s="65"/>
      <c r="GDO4" s="65"/>
      <c r="GDP4" s="65"/>
      <c r="GDQ4" s="65"/>
      <c r="GDR4" s="65"/>
      <c r="GDS4" s="65"/>
      <c r="GDT4" s="65"/>
      <c r="GDU4" s="65"/>
      <c r="GDV4" s="65"/>
      <c r="GDW4" s="65"/>
      <c r="GDX4" s="65"/>
      <c r="GDY4" s="65"/>
      <c r="GDZ4" s="65"/>
      <c r="GEA4" s="65"/>
      <c r="GEB4" s="65"/>
      <c r="GEC4" s="65"/>
      <c r="GED4" s="65"/>
      <c r="GEE4" s="65"/>
      <c r="GEF4" s="65"/>
      <c r="GEG4" s="65"/>
      <c r="GEH4" s="65"/>
      <c r="GEI4" s="65"/>
      <c r="GEJ4" s="65"/>
      <c r="GEK4" s="65"/>
      <c r="GEL4" s="65"/>
      <c r="GEM4" s="65"/>
      <c r="GEN4" s="65"/>
      <c r="GEO4" s="65"/>
      <c r="GEP4" s="65"/>
      <c r="GEQ4" s="65"/>
      <c r="GER4" s="65"/>
      <c r="GES4" s="65"/>
      <c r="GET4" s="65"/>
      <c r="GEU4" s="65"/>
      <c r="GEV4" s="65"/>
      <c r="GEW4" s="65"/>
      <c r="GEX4" s="65"/>
      <c r="GEY4" s="65"/>
      <c r="GEZ4" s="65"/>
      <c r="GFA4" s="65"/>
      <c r="GFB4" s="65"/>
      <c r="GFC4" s="65"/>
      <c r="GFD4" s="65"/>
      <c r="GFE4" s="65"/>
      <c r="GFF4" s="65"/>
      <c r="GFG4" s="65"/>
      <c r="GFH4" s="65"/>
      <c r="GFI4" s="65"/>
      <c r="GFJ4" s="65"/>
      <c r="GFK4" s="65"/>
      <c r="GFL4" s="65"/>
      <c r="GFM4" s="65"/>
      <c r="GFN4" s="65"/>
      <c r="GFO4" s="65"/>
      <c r="GFP4" s="65"/>
      <c r="GFQ4" s="65"/>
      <c r="GFR4" s="65"/>
      <c r="GFS4" s="65"/>
      <c r="GFT4" s="65"/>
      <c r="GFU4" s="65"/>
      <c r="GFV4" s="65"/>
      <c r="GFW4" s="65"/>
      <c r="GFX4" s="65"/>
      <c r="GFY4" s="65"/>
      <c r="GFZ4" s="65"/>
      <c r="GGA4" s="65"/>
      <c r="GGB4" s="65"/>
      <c r="GGC4" s="65"/>
      <c r="GGD4" s="65"/>
      <c r="GGE4" s="65"/>
      <c r="GGF4" s="65"/>
      <c r="GGG4" s="65"/>
      <c r="GGH4" s="65"/>
      <c r="GGI4" s="65"/>
      <c r="GGJ4" s="65"/>
      <c r="GGK4" s="65"/>
      <c r="GGL4" s="65"/>
      <c r="GGM4" s="65"/>
      <c r="GGN4" s="65"/>
      <c r="GGO4" s="65"/>
      <c r="GGP4" s="65"/>
      <c r="GGQ4" s="65"/>
      <c r="GGR4" s="65"/>
      <c r="GGS4" s="65"/>
      <c r="GGT4" s="65"/>
      <c r="GGU4" s="65"/>
      <c r="GGV4" s="65"/>
      <c r="GGW4" s="65"/>
      <c r="GGX4" s="65"/>
      <c r="GGY4" s="65"/>
      <c r="GGZ4" s="65"/>
      <c r="GHA4" s="65"/>
      <c r="GHB4" s="65"/>
      <c r="GHC4" s="65"/>
      <c r="GHD4" s="65"/>
      <c r="GHE4" s="65"/>
      <c r="GHF4" s="65"/>
      <c r="GHG4" s="65"/>
      <c r="GHH4" s="65"/>
      <c r="GHI4" s="65"/>
      <c r="GHJ4" s="65"/>
      <c r="GHK4" s="65"/>
      <c r="GHL4" s="65"/>
      <c r="GHM4" s="65"/>
      <c r="GHN4" s="65"/>
      <c r="GHO4" s="65"/>
      <c r="GHP4" s="65"/>
      <c r="GHQ4" s="65"/>
      <c r="GHR4" s="65"/>
      <c r="GHS4" s="65"/>
      <c r="GHT4" s="65"/>
      <c r="GHU4" s="65"/>
      <c r="GHV4" s="65"/>
      <c r="GHW4" s="65"/>
      <c r="GHX4" s="65"/>
      <c r="GHY4" s="65"/>
      <c r="GHZ4" s="65"/>
      <c r="GIA4" s="65"/>
      <c r="GIB4" s="65"/>
      <c r="GIC4" s="65"/>
      <c r="GID4" s="65"/>
      <c r="GIE4" s="65"/>
      <c r="GIF4" s="65"/>
      <c r="GIG4" s="65"/>
      <c r="GIH4" s="65"/>
      <c r="GII4" s="65"/>
      <c r="GIJ4" s="65"/>
      <c r="GIK4" s="65"/>
      <c r="GIL4" s="65"/>
      <c r="GIM4" s="65"/>
      <c r="GIN4" s="65"/>
      <c r="GIO4" s="65"/>
      <c r="GIP4" s="65"/>
      <c r="GIQ4" s="65"/>
      <c r="GIR4" s="65"/>
      <c r="GIS4" s="65"/>
      <c r="GIT4" s="65"/>
      <c r="GIU4" s="65"/>
      <c r="GIV4" s="65"/>
      <c r="GIW4" s="65"/>
      <c r="GIX4" s="65"/>
      <c r="GIY4" s="65"/>
      <c r="GIZ4" s="65"/>
      <c r="GJA4" s="65"/>
      <c r="GJB4" s="65"/>
      <c r="GJC4" s="65"/>
      <c r="GJD4" s="65"/>
      <c r="GJE4" s="65"/>
      <c r="GJF4" s="65"/>
      <c r="GJG4" s="65"/>
      <c r="GJH4" s="65"/>
      <c r="GJI4" s="65"/>
      <c r="GJJ4" s="65"/>
      <c r="GJK4" s="65"/>
      <c r="GJL4" s="65"/>
      <c r="GJM4" s="65"/>
      <c r="GJN4" s="65"/>
      <c r="GJO4" s="65"/>
      <c r="GJP4" s="65"/>
      <c r="GJQ4" s="65"/>
      <c r="GJR4" s="65"/>
      <c r="GJS4" s="65"/>
      <c r="GJT4" s="65"/>
      <c r="GJU4" s="65"/>
      <c r="GJV4" s="65"/>
      <c r="GJW4" s="65"/>
      <c r="GJX4" s="65"/>
      <c r="GJY4" s="65"/>
      <c r="GJZ4" s="65"/>
      <c r="GKA4" s="65"/>
      <c r="GKB4" s="65"/>
      <c r="GKC4" s="65"/>
      <c r="GKD4" s="65"/>
      <c r="GKE4" s="65"/>
      <c r="GKF4" s="65"/>
      <c r="GKG4" s="65"/>
      <c r="GKH4" s="65"/>
      <c r="GKI4" s="65"/>
      <c r="GKJ4" s="65"/>
      <c r="GKK4" s="65"/>
      <c r="GKL4" s="65"/>
      <c r="GKM4" s="65"/>
      <c r="GKN4" s="65"/>
      <c r="GKO4" s="65"/>
      <c r="GKP4" s="65"/>
      <c r="GKQ4" s="65"/>
      <c r="GKR4" s="65"/>
      <c r="GKS4" s="65"/>
      <c r="GKT4" s="65"/>
      <c r="GKU4" s="65"/>
      <c r="GKV4" s="65"/>
      <c r="GKW4" s="65"/>
      <c r="GKX4" s="65"/>
      <c r="GKY4" s="65"/>
      <c r="GKZ4" s="65"/>
      <c r="GLA4" s="65"/>
      <c r="GLB4" s="65"/>
      <c r="GLC4" s="65"/>
      <c r="GLD4" s="65"/>
      <c r="GLE4" s="65"/>
      <c r="GLF4" s="65"/>
      <c r="GLG4" s="65"/>
      <c r="GLH4" s="65"/>
      <c r="GLI4" s="65"/>
      <c r="GLJ4" s="65"/>
      <c r="GLK4" s="65"/>
      <c r="GLL4" s="65"/>
      <c r="GLM4" s="65"/>
      <c r="GLN4" s="65"/>
      <c r="GLO4" s="65"/>
      <c r="GLP4" s="65"/>
      <c r="GLQ4" s="65"/>
      <c r="GLR4" s="65"/>
      <c r="GLS4" s="65"/>
      <c r="GLT4" s="65"/>
      <c r="GLU4" s="65"/>
      <c r="GLV4" s="65"/>
      <c r="GLW4" s="65"/>
      <c r="GLX4" s="65"/>
      <c r="GLY4" s="65"/>
      <c r="GLZ4" s="65"/>
      <c r="GMA4" s="65"/>
      <c r="GMB4" s="65"/>
      <c r="GMC4" s="65"/>
      <c r="GMD4" s="65"/>
      <c r="GME4" s="65"/>
      <c r="GMF4" s="65"/>
      <c r="GMG4" s="65"/>
      <c r="GMH4" s="65"/>
      <c r="GMI4" s="65"/>
      <c r="GMJ4" s="65"/>
      <c r="GMK4" s="65"/>
      <c r="GML4" s="65"/>
      <c r="GMM4" s="65"/>
      <c r="GMN4" s="65"/>
      <c r="GMO4" s="65"/>
      <c r="GMP4" s="65"/>
      <c r="GMQ4" s="65"/>
      <c r="GMR4" s="65"/>
      <c r="GMS4" s="65"/>
      <c r="GMT4" s="65"/>
      <c r="GMU4" s="65"/>
      <c r="GMV4" s="65"/>
      <c r="GMW4" s="65"/>
      <c r="GMX4" s="65"/>
      <c r="GMY4" s="65"/>
      <c r="GMZ4" s="65"/>
      <c r="GNA4" s="65"/>
      <c r="GNB4" s="65"/>
      <c r="GNC4" s="65"/>
      <c r="GND4" s="65"/>
      <c r="GNE4" s="65"/>
      <c r="GNF4" s="65"/>
      <c r="GNG4" s="65"/>
      <c r="GNH4" s="65"/>
      <c r="GNI4" s="65"/>
      <c r="GNJ4" s="65"/>
      <c r="GNK4" s="65"/>
      <c r="GNL4" s="65"/>
      <c r="GNM4" s="65"/>
      <c r="GNN4" s="65"/>
      <c r="GNO4" s="65"/>
      <c r="GNP4" s="65"/>
      <c r="GNQ4" s="65"/>
      <c r="GNR4" s="65"/>
      <c r="GNS4" s="65"/>
      <c r="GNT4" s="65"/>
      <c r="GNU4" s="65"/>
      <c r="GNV4" s="65"/>
      <c r="GNW4" s="65"/>
      <c r="GNX4" s="65"/>
      <c r="GNY4" s="65"/>
      <c r="GNZ4" s="65"/>
      <c r="GOA4" s="65"/>
      <c r="GOB4" s="65"/>
      <c r="GOC4" s="65"/>
      <c r="GOD4" s="65"/>
      <c r="GOE4" s="65"/>
      <c r="GOF4" s="65"/>
      <c r="GOG4" s="65"/>
      <c r="GOH4" s="65"/>
      <c r="GOI4" s="65"/>
      <c r="GOJ4" s="65"/>
      <c r="GOK4" s="65"/>
      <c r="GOL4" s="65"/>
      <c r="GOM4" s="65"/>
      <c r="GON4" s="65"/>
      <c r="GOO4" s="65"/>
      <c r="GOP4" s="65"/>
      <c r="GOQ4" s="65"/>
      <c r="GOR4" s="65"/>
      <c r="GOS4" s="65"/>
      <c r="GOT4" s="65"/>
      <c r="GOU4" s="65"/>
      <c r="GOV4" s="65"/>
      <c r="GOW4" s="65"/>
      <c r="GOX4" s="65"/>
      <c r="GOY4" s="65"/>
      <c r="GOZ4" s="65"/>
      <c r="GPA4" s="65"/>
      <c r="GPB4" s="65"/>
      <c r="GPC4" s="65"/>
      <c r="GPD4" s="65"/>
      <c r="GPE4" s="65"/>
      <c r="GPF4" s="65"/>
      <c r="GPG4" s="65"/>
      <c r="GPH4" s="65"/>
      <c r="GPI4" s="65"/>
      <c r="GPJ4" s="65"/>
      <c r="GPK4" s="65"/>
      <c r="GPL4" s="65"/>
      <c r="GPM4" s="65"/>
      <c r="GPN4" s="65"/>
      <c r="GPO4" s="65"/>
      <c r="GPP4" s="65"/>
      <c r="GPQ4" s="65"/>
      <c r="GPR4" s="65"/>
      <c r="GPS4" s="65"/>
      <c r="GPT4" s="65"/>
      <c r="GPU4" s="65"/>
      <c r="GPV4" s="65"/>
      <c r="GPW4" s="65"/>
      <c r="GPX4" s="65"/>
      <c r="GPY4" s="65"/>
      <c r="GPZ4" s="65"/>
      <c r="GQA4" s="65"/>
      <c r="GQB4" s="65"/>
      <c r="GQC4" s="65"/>
      <c r="GQD4" s="65"/>
      <c r="GQE4" s="65"/>
      <c r="GQF4" s="65"/>
      <c r="GQG4" s="65"/>
      <c r="GQH4" s="65"/>
      <c r="GQI4" s="65"/>
      <c r="GQJ4" s="65"/>
      <c r="GQK4" s="65"/>
      <c r="GQL4" s="65"/>
      <c r="GQM4" s="65"/>
      <c r="GQN4" s="65"/>
      <c r="GQO4" s="65"/>
      <c r="GQP4" s="65"/>
      <c r="GQQ4" s="65"/>
      <c r="GQR4" s="65"/>
      <c r="GQS4" s="65"/>
      <c r="GQT4" s="65"/>
      <c r="GQU4" s="65"/>
      <c r="GQV4" s="65"/>
      <c r="GQW4" s="65"/>
      <c r="GQX4" s="65"/>
      <c r="GQY4" s="65"/>
      <c r="GQZ4" s="65"/>
      <c r="GRA4" s="65"/>
      <c r="GRB4" s="65"/>
      <c r="GRC4" s="65"/>
      <c r="GRD4" s="65"/>
      <c r="GRE4" s="65"/>
      <c r="GRF4" s="65"/>
      <c r="GRG4" s="65"/>
      <c r="GRH4" s="65"/>
      <c r="GRI4" s="65"/>
      <c r="GRJ4" s="65"/>
      <c r="GRK4" s="65"/>
      <c r="GRL4" s="65"/>
      <c r="GRM4" s="65"/>
      <c r="GRN4" s="65"/>
      <c r="GRO4" s="65"/>
      <c r="GRP4" s="65"/>
      <c r="GRQ4" s="65"/>
      <c r="GRR4" s="65"/>
      <c r="GRS4" s="65"/>
      <c r="GRT4" s="65"/>
      <c r="GRU4" s="65"/>
      <c r="GRV4" s="65"/>
      <c r="GRW4" s="65"/>
      <c r="GRX4" s="65"/>
      <c r="GRY4" s="65"/>
      <c r="GRZ4" s="65"/>
      <c r="GSA4" s="65"/>
      <c r="GSB4" s="65"/>
      <c r="GSC4" s="65"/>
      <c r="GSD4" s="65"/>
      <c r="GSE4" s="65"/>
      <c r="GSF4" s="65"/>
      <c r="GSG4" s="65"/>
      <c r="GSH4" s="65"/>
      <c r="GSI4" s="65"/>
      <c r="GSJ4" s="65"/>
      <c r="GSK4" s="65"/>
      <c r="GSL4" s="65"/>
      <c r="GSM4" s="65"/>
      <c r="GSN4" s="65"/>
      <c r="GSO4" s="65"/>
      <c r="GSP4" s="65"/>
      <c r="GSQ4" s="65"/>
      <c r="GSR4" s="65"/>
      <c r="GSS4" s="65"/>
      <c r="GST4" s="65"/>
      <c r="GSU4" s="65"/>
      <c r="GSV4" s="65"/>
      <c r="GSW4" s="65"/>
      <c r="GSX4" s="65"/>
      <c r="GSY4" s="65"/>
      <c r="GSZ4" s="65"/>
      <c r="GTA4" s="65"/>
      <c r="GTB4" s="65"/>
      <c r="GTC4" s="65"/>
      <c r="GTD4" s="65"/>
      <c r="GTE4" s="65"/>
      <c r="GTF4" s="65"/>
      <c r="GTG4" s="65"/>
      <c r="GTH4" s="65"/>
      <c r="GTI4" s="65"/>
      <c r="GTJ4" s="65"/>
      <c r="GTK4" s="65"/>
      <c r="GTL4" s="65"/>
      <c r="GTM4" s="65"/>
      <c r="GTN4" s="65"/>
      <c r="GTO4" s="65"/>
      <c r="GTP4" s="65"/>
      <c r="GTQ4" s="65"/>
      <c r="GTR4" s="65"/>
      <c r="GTS4" s="65"/>
      <c r="GTT4" s="65"/>
      <c r="GTU4" s="65"/>
      <c r="GTV4" s="65"/>
      <c r="GTW4" s="65"/>
      <c r="GTX4" s="65"/>
      <c r="GTY4" s="65"/>
      <c r="GTZ4" s="65"/>
      <c r="GUA4" s="65"/>
      <c r="GUB4" s="65"/>
      <c r="GUC4" s="65"/>
      <c r="GUD4" s="65"/>
      <c r="GUE4" s="65"/>
      <c r="GUF4" s="65"/>
      <c r="GUG4" s="65"/>
      <c r="GUH4" s="65"/>
      <c r="GUI4" s="65"/>
      <c r="GUJ4" s="65"/>
      <c r="GUK4" s="65"/>
      <c r="GUL4" s="65"/>
      <c r="GUM4" s="65"/>
      <c r="GUN4" s="65"/>
      <c r="GUO4" s="65"/>
      <c r="GUP4" s="65"/>
      <c r="GUQ4" s="65"/>
      <c r="GUR4" s="65"/>
      <c r="GUS4" s="65"/>
      <c r="GUT4" s="65"/>
      <c r="GUU4" s="65"/>
      <c r="GUV4" s="65"/>
      <c r="GUW4" s="65"/>
      <c r="GUX4" s="65"/>
      <c r="GUY4" s="65"/>
      <c r="GUZ4" s="65"/>
      <c r="GVA4" s="65"/>
      <c r="GVB4" s="65"/>
      <c r="GVC4" s="65"/>
      <c r="GVD4" s="65"/>
      <c r="GVE4" s="65"/>
      <c r="GVF4" s="65"/>
      <c r="GVG4" s="65"/>
      <c r="GVH4" s="65"/>
      <c r="GVI4" s="65"/>
      <c r="GVJ4" s="65"/>
      <c r="GVK4" s="65"/>
      <c r="GVL4" s="65"/>
      <c r="GVM4" s="65"/>
      <c r="GVN4" s="65"/>
      <c r="GVO4" s="65"/>
      <c r="GVP4" s="65"/>
      <c r="GVQ4" s="65"/>
      <c r="GVR4" s="65"/>
      <c r="GVS4" s="65"/>
      <c r="GVT4" s="65"/>
      <c r="GVU4" s="65"/>
      <c r="GVV4" s="65"/>
      <c r="GVW4" s="65"/>
      <c r="GVX4" s="65"/>
      <c r="GVY4" s="65"/>
      <c r="GVZ4" s="65"/>
      <c r="GWA4" s="65"/>
      <c r="GWB4" s="65"/>
      <c r="GWC4" s="65"/>
      <c r="GWD4" s="65"/>
      <c r="GWE4" s="65"/>
      <c r="GWF4" s="65"/>
      <c r="GWG4" s="65"/>
      <c r="GWH4" s="65"/>
      <c r="GWI4" s="65"/>
      <c r="GWJ4" s="65"/>
      <c r="GWK4" s="65"/>
      <c r="GWL4" s="65"/>
      <c r="GWM4" s="65"/>
      <c r="GWN4" s="65"/>
      <c r="GWO4" s="65"/>
      <c r="GWP4" s="65"/>
      <c r="GWQ4" s="65"/>
      <c r="GWR4" s="65"/>
      <c r="GWS4" s="65"/>
      <c r="GWT4" s="65"/>
      <c r="GWU4" s="65"/>
      <c r="GWV4" s="65"/>
      <c r="GWW4" s="65"/>
      <c r="GWX4" s="65"/>
      <c r="GWY4" s="65"/>
      <c r="GWZ4" s="65"/>
      <c r="GXA4" s="65"/>
      <c r="GXB4" s="65"/>
      <c r="GXC4" s="65"/>
      <c r="GXD4" s="65"/>
      <c r="GXE4" s="65"/>
      <c r="GXF4" s="65"/>
      <c r="GXG4" s="65"/>
      <c r="GXH4" s="65"/>
      <c r="GXI4" s="65"/>
      <c r="GXJ4" s="65"/>
      <c r="GXK4" s="65"/>
      <c r="GXL4" s="65"/>
      <c r="GXM4" s="65"/>
      <c r="GXN4" s="65"/>
      <c r="GXO4" s="65"/>
      <c r="GXP4" s="65"/>
      <c r="GXQ4" s="65"/>
      <c r="GXR4" s="65"/>
      <c r="GXS4" s="65"/>
      <c r="GXT4" s="65"/>
      <c r="GXU4" s="65"/>
      <c r="GXV4" s="65"/>
      <c r="GXW4" s="65"/>
      <c r="GXX4" s="65"/>
      <c r="GXY4" s="65"/>
      <c r="GXZ4" s="65"/>
      <c r="GYA4" s="65"/>
      <c r="GYB4" s="65"/>
      <c r="GYC4" s="65"/>
      <c r="GYD4" s="65"/>
      <c r="GYE4" s="65"/>
      <c r="GYF4" s="65"/>
      <c r="GYG4" s="65"/>
      <c r="GYH4" s="65"/>
      <c r="GYI4" s="65"/>
      <c r="GYJ4" s="65"/>
      <c r="GYK4" s="65"/>
      <c r="GYL4" s="65"/>
      <c r="GYM4" s="65"/>
      <c r="GYN4" s="65"/>
      <c r="GYO4" s="65"/>
      <c r="GYP4" s="65"/>
      <c r="GYQ4" s="65"/>
      <c r="GYR4" s="65"/>
      <c r="GYS4" s="65"/>
      <c r="GYT4" s="65"/>
      <c r="GYU4" s="65"/>
      <c r="GYV4" s="65"/>
      <c r="GYW4" s="65"/>
      <c r="GYX4" s="65"/>
      <c r="GYY4" s="65"/>
      <c r="GYZ4" s="65"/>
      <c r="GZA4" s="65"/>
      <c r="GZB4" s="65"/>
      <c r="GZC4" s="65"/>
      <c r="GZD4" s="65"/>
      <c r="GZE4" s="65"/>
      <c r="GZF4" s="65"/>
      <c r="GZG4" s="65"/>
      <c r="GZH4" s="65"/>
      <c r="GZI4" s="65"/>
      <c r="GZJ4" s="65"/>
      <c r="GZK4" s="65"/>
      <c r="GZL4" s="65"/>
      <c r="GZM4" s="65"/>
      <c r="GZN4" s="65"/>
      <c r="GZO4" s="65"/>
      <c r="GZP4" s="65"/>
      <c r="GZQ4" s="65"/>
      <c r="GZR4" s="65"/>
      <c r="GZS4" s="65"/>
      <c r="GZT4" s="65"/>
      <c r="GZU4" s="65"/>
      <c r="GZV4" s="65"/>
      <c r="GZW4" s="65"/>
      <c r="GZX4" s="65"/>
      <c r="GZY4" s="65"/>
      <c r="GZZ4" s="65"/>
      <c r="HAA4" s="65"/>
      <c r="HAB4" s="65"/>
      <c r="HAC4" s="65"/>
      <c r="HAD4" s="65"/>
      <c r="HAE4" s="65"/>
      <c r="HAF4" s="65"/>
      <c r="HAG4" s="65"/>
      <c r="HAH4" s="65"/>
      <c r="HAI4" s="65"/>
      <c r="HAJ4" s="65"/>
      <c r="HAK4" s="65"/>
      <c r="HAL4" s="65"/>
      <c r="HAM4" s="65"/>
      <c r="HAN4" s="65"/>
      <c r="HAO4" s="65"/>
      <c r="HAP4" s="65"/>
      <c r="HAQ4" s="65"/>
      <c r="HAR4" s="65"/>
      <c r="HAS4" s="65"/>
      <c r="HAT4" s="65"/>
      <c r="HAU4" s="65"/>
      <c r="HAV4" s="65"/>
      <c r="HAW4" s="65"/>
      <c r="HAX4" s="65"/>
      <c r="HAY4" s="65"/>
      <c r="HAZ4" s="65"/>
      <c r="HBA4" s="65"/>
      <c r="HBB4" s="65"/>
      <c r="HBC4" s="65"/>
      <c r="HBD4" s="65"/>
      <c r="HBE4" s="65"/>
      <c r="HBF4" s="65"/>
      <c r="HBG4" s="65"/>
      <c r="HBH4" s="65"/>
      <c r="HBI4" s="65"/>
      <c r="HBJ4" s="65"/>
      <c r="HBK4" s="65"/>
      <c r="HBL4" s="65"/>
      <c r="HBM4" s="65"/>
      <c r="HBN4" s="65"/>
      <c r="HBO4" s="65"/>
      <c r="HBP4" s="65"/>
      <c r="HBQ4" s="65"/>
      <c r="HBR4" s="65"/>
      <c r="HBS4" s="65"/>
      <c r="HBT4" s="65"/>
      <c r="HBU4" s="65"/>
      <c r="HBV4" s="65"/>
      <c r="HBW4" s="65"/>
      <c r="HBX4" s="65"/>
      <c r="HBY4" s="65"/>
      <c r="HBZ4" s="65"/>
      <c r="HCA4" s="65"/>
      <c r="HCB4" s="65"/>
      <c r="HCC4" s="65"/>
      <c r="HCD4" s="65"/>
      <c r="HCE4" s="65"/>
      <c r="HCF4" s="65"/>
      <c r="HCG4" s="65"/>
      <c r="HCH4" s="65"/>
      <c r="HCI4" s="65"/>
      <c r="HCJ4" s="65"/>
      <c r="HCK4" s="65"/>
      <c r="HCL4" s="65"/>
      <c r="HCM4" s="65"/>
      <c r="HCN4" s="65"/>
      <c r="HCO4" s="65"/>
      <c r="HCP4" s="65"/>
      <c r="HCQ4" s="65"/>
      <c r="HCR4" s="65"/>
      <c r="HCS4" s="65"/>
      <c r="HCT4" s="65"/>
      <c r="HCU4" s="65"/>
      <c r="HCV4" s="65"/>
      <c r="HCW4" s="65"/>
      <c r="HCX4" s="65"/>
      <c r="HCY4" s="65"/>
      <c r="HCZ4" s="65"/>
      <c r="HDA4" s="65"/>
      <c r="HDB4" s="65"/>
      <c r="HDC4" s="65"/>
      <c r="HDD4" s="65"/>
      <c r="HDE4" s="65"/>
      <c r="HDF4" s="65"/>
      <c r="HDG4" s="65"/>
      <c r="HDH4" s="65"/>
      <c r="HDI4" s="65"/>
      <c r="HDJ4" s="65"/>
      <c r="HDK4" s="65"/>
      <c r="HDL4" s="65"/>
      <c r="HDM4" s="65"/>
      <c r="HDN4" s="65"/>
      <c r="HDO4" s="65"/>
      <c r="HDP4" s="65"/>
      <c r="HDQ4" s="65"/>
      <c r="HDR4" s="65"/>
      <c r="HDS4" s="65"/>
      <c r="HDT4" s="65"/>
      <c r="HDU4" s="65"/>
      <c r="HDV4" s="65"/>
      <c r="HDW4" s="65"/>
      <c r="HDX4" s="65"/>
      <c r="HDY4" s="65"/>
      <c r="HDZ4" s="65"/>
      <c r="HEA4" s="65"/>
      <c r="HEB4" s="65"/>
      <c r="HEC4" s="65"/>
      <c r="HED4" s="65"/>
      <c r="HEE4" s="65"/>
      <c r="HEF4" s="65"/>
      <c r="HEG4" s="65"/>
      <c r="HEH4" s="65"/>
      <c r="HEI4" s="65"/>
      <c r="HEJ4" s="65"/>
      <c r="HEK4" s="65"/>
      <c r="HEL4" s="65"/>
      <c r="HEM4" s="65"/>
      <c r="HEN4" s="65"/>
      <c r="HEO4" s="65"/>
      <c r="HEP4" s="65"/>
      <c r="HEQ4" s="65"/>
      <c r="HER4" s="65"/>
      <c r="HES4" s="65"/>
      <c r="HET4" s="65"/>
      <c r="HEU4" s="65"/>
      <c r="HEV4" s="65"/>
      <c r="HEW4" s="65"/>
      <c r="HEX4" s="65"/>
      <c r="HEY4" s="65"/>
      <c r="HEZ4" s="65"/>
      <c r="HFA4" s="65"/>
      <c r="HFB4" s="65"/>
      <c r="HFC4" s="65"/>
      <c r="HFD4" s="65"/>
      <c r="HFE4" s="65"/>
      <c r="HFF4" s="65"/>
      <c r="HFG4" s="65"/>
      <c r="HFH4" s="65"/>
      <c r="HFI4" s="65"/>
      <c r="HFJ4" s="65"/>
      <c r="HFK4" s="65"/>
      <c r="HFL4" s="65"/>
      <c r="HFM4" s="65"/>
      <c r="HFN4" s="65"/>
      <c r="HFO4" s="65"/>
      <c r="HFP4" s="65"/>
      <c r="HFQ4" s="65"/>
      <c r="HFR4" s="65"/>
      <c r="HFS4" s="65"/>
      <c r="HFT4" s="65"/>
      <c r="HFU4" s="65"/>
      <c r="HFV4" s="65"/>
      <c r="HFW4" s="65"/>
      <c r="HFX4" s="65"/>
      <c r="HFY4" s="65"/>
      <c r="HFZ4" s="65"/>
      <c r="HGA4" s="65"/>
      <c r="HGB4" s="65"/>
      <c r="HGC4" s="65"/>
      <c r="HGD4" s="65"/>
      <c r="HGE4" s="65"/>
      <c r="HGF4" s="65"/>
      <c r="HGG4" s="65"/>
      <c r="HGH4" s="65"/>
      <c r="HGI4" s="65"/>
      <c r="HGJ4" s="65"/>
      <c r="HGK4" s="65"/>
      <c r="HGL4" s="65"/>
      <c r="HGM4" s="65"/>
      <c r="HGN4" s="65"/>
      <c r="HGO4" s="65"/>
      <c r="HGP4" s="65"/>
      <c r="HGQ4" s="65"/>
      <c r="HGR4" s="65"/>
      <c r="HGS4" s="65"/>
      <c r="HGT4" s="65"/>
      <c r="HGU4" s="65"/>
      <c r="HGV4" s="65"/>
      <c r="HGW4" s="65"/>
      <c r="HGX4" s="65"/>
      <c r="HGY4" s="65"/>
      <c r="HGZ4" s="65"/>
      <c r="HHA4" s="65"/>
      <c r="HHB4" s="65"/>
      <c r="HHC4" s="65"/>
      <c r="HHD4" s="65"/>
      <c r="HHE4" s="65"/>
      <c r="HHF4" s="65"/>
      <c r="HHG4" s="65"/>
      <c r="HHH4" s="65"/>
      <c r="HHI4" s="65"/>
      <c r="HHJ4" s="65"/>
      <c r="HHK4" s="65"/>
      <c r="HHL4" s="65"/>
      <c r="HHM4" s="65"/>
      <c r="HHN4" s="65"/>
      <c r="HHO4" s="65"/>
      <c r="HHP4" s="65"/>
      <c r="HHQ4" s="65"/>
      <c r="HHR4" s="65"/>
      <c r="HHS4" s="65"/>
      <c r="HHT4" s="65"/>
      <c r="HHU4" s="65"/>
      <c r="HHV4" s="65"/>
      <c r="HHW4" s="65"/>
      <c r="HHX4" s="65"/>
      <c r="HHY4" s="65"/>
      <c r="HHZ4" s="65"/>
      <c r="HIA4" s="65"/>
      <c r="HIB4" s="65"/>
      <c r="HIC4" s="65"/>
      <c r="HID4" s="65"/>
      <c r="HIE4" s="65"/>
      <c r="HIF4" s="65"/>
      <c r="HIG4" s="65"/>
      <c r="HIH4" s="65"/>
      <c r="HII4" s="65"/>
      <c r="HIJ4" s="65"/>
      <c r="HIK4" s="65"/>
      <c r="HIL4" s="65"/>
      <c r="HIM4" s="65"/>
      <c r="HIN4" s="65"/>
      <c r="HIO4" s="65"/>
      <c r="HIP4" s="65"/>
      <c r="HIQ4" s="65"/>
      <c r="HIR4" s="65"/>
      <c r="HIS4" s="65"/>
      <c r="HIT4" s="65"/>
      <c r="HIU4" s="65"/>
      <c r="HIV4" s="65"/>
      <c r="HIW4" s="65"/>
      <c r="HIX4" s="65"/>
      <c r="HIY4" s="65"/>
      <c r="HIZ4" s="65"/>
      <c r="HJA4" s="65"/>
      <c r="HJB4" s="65"/>
      <c r="HJC4" s="65"/>
      <c r="HJD4" s="65"/>
      <c r="HJE4" s="65"/>
      <c r="HJF4" s="65"/>
      <c r="HJG4" s="65"/>
      <c r="HJH4" s="65"/>
      <c r="HJI4" s="65"/>
      <c r="HJJ4" s="65"/>
      <c r="HJK4" s="65"/>
      <c r="HJL4" s="65"/>
      <c r="HJM4" s="65"/>
      <c r="HJN4" s="65"/>
      <c r="HJO4" s="65"/>
      <c r="HJP4" s="65"/>
      <c r="HJQ4" s="65"/>
      <c r="HJR4" s="65"/>
      <c r="HJS4" s="65"/>
      <c r="HJT4" s="65"/>
      <c r="HJU4" s="65"/>
      <c r="HJV4" s="65"/>
      <c r="HJW4" s="65"/>
      <c r="HJX4" s="65"/>
      <c r="HJY4" s="65"/>
      <c r="HJZ4" s="65"/>
      <c r="HKA4" s="65"/>
      <c r="HKB4" s="65"/>
      <c r="HKC4" s="65"/>
      <c r="HKD4" s="65"/>
      <c r="HKE4" s="65"/>
      <c r="HKF4" s="65"/>
      <c r="HKG4" s="65"/>
      <c r="HKH4" s="65"/>
      <c r="HKI4" s="65"/>
      <c r="HKJ4" s="65"/>
      <c r="HKK4" s="65"/>
      <c r="HKL4" s="65"/>
      <c r="HKM4" s="65"/>
      <c r="HKN4" s="65"/>
      <c r="HKO4" s="65"/>
      <c r="HKP4" s="65"/>
      <c r="HKQ4" s="65"/>
      <c r="HKR4" s="65"/>
      <c r="HKS4" s="65"/>
      <c r="HKT4" s="65"/>
      <c r="HKU4" s="65"/>
      <c r="HKV4" s="65"/>
      <c r="HKW4" s="65"/>
      <c r="HKX4" s="65"/>
      <c r="HKY4" s="65"/>
      <c r="HKZ4" s="65"/>
      <c r="HLA4" s="65"/>
      <c r="HLB4" s="65"/>
      <c r="HLC4" s="65"/>
      <c r="HLD4" s="65"/>
      <c r="HLE4" s="65"/>
      <c r="HLF4" s="65"/>
      <c r="HLG4" s="65"/>
      <c r="HLH4" s="65"/>
      <c r="HLI4" s="65"/>
      <c r="HLJ4" s="65"/>
      <c r="HLK4" s="65"/>
      <c r="HLL4" s="65"/>
      <c r="HLM4" s="65"/>
      <c r="HLN4" s="65"/>
      <c r="HLO4" s="65"/>
      <c r="HLP4" s="65"/>
      <c r="HLQ4" s="65"/>
      <c r="HLR4" s="65"/>
      <c r="HLS4" s="65"/>
      <c r="HLT4" s="65"/>
      <c r="HLU4" s="65"/>
      <c r="HLV4" s="65"/>
      <c r="HLW4" s="65"/>
      <c r="HLX4" s="65"/>
      <c r="HLY4" s="65"/>
      <c r="HLZ4" s="65"/>
      <c r="HMA4" s="65"/>
      <c r="HMB4" s="65"/>
      <c r="HMC4" s="65"/>
      <c r="HMD4" s="65"/>
      <c r="HME4" s="65"/>
      <c r="HMF4" s="65"/>
      <c r="HMG4" s="65"/>
      <c r="HMH4" s="65"/>
      <c r="HMI4" s="65"/>
      <c r="HMJ4" s="65"/>
      <c r="HMK4" s="65"/>
      <c r="HML4" s="65"/>
      <c r="HMM4" s="65"/>
      <c r="HMN4" s="65"/>
      <c r="HMO4" s="65"/>
      <c r="HMP4" s="65"/>
      <c r="HMQ4" s="65"/>
      <c r="HMR4" s="65"/>
      <c r="HMS4" s="65"/>
      <c r="HMT4" s="65"/>
      <c r="HMU4" s="65"/>
      <c r="HMV4" s="65"/>
      <c r="HMW4" s="65"/>
      <c r="HMX4" s="65"/>
      <c r="HMY4" s="65"/>
      <c r="HMZ4" s="65"/>
      <c r="HNA4" s="65"/>
      <c r="HNB4" s="65"/>
      <c r="HNC4" s="65"/>
      <c r="HND4" s="65"/>
      <c r="HNE4" s="65"/>
      <c r="HNF4" s="65"/>
      <c r="HNG4" s="65"/>
      <c r="HNH4" s="65"/>
      <c r="HNI4" s="65"/>
      <c r="HNJ4" s="65"/>
      <c r="HNK4" s="65"/>
      <c r="HNL4" s="65"/>
      <c r="HNM4" s="65"/>
      <c r="HNN4" s="65"/>
      <c r="HNO4" s="65"/>
      <c r="HNP4" s="65"/>
      <c r="HNQ4" s="65"/>
      <c r="HNR4" s="65"/>
      <c r="HNS4" s="65"/>
      <c r="HNT4" s="65"/>
      <c r="HNU4" s="65"/>
      <c r="HNV4" s="65"/>
      <c r="HNW4" s="65"/>
      <c r="HNX4" s="65"/>
      <c r="HNY4" s="65"/>
      <c r="HNZ4" s="65"/>
      <c r="HOA4" s="65"/>
      <c r="HOB4" s="65"/>
      <c r="HOC4" s="65"/>
      <c r="HOD4" s="65"/>
      <c r="HOE4" s="65"/>
      <c r="HOF4" s="65"/>
      <c r="HOG4" s="65"/>
      <c r="HOH4" s="65"/>
      <c r="HOI4" s="65"/>
      <c r="HOJ4" s="65"/>
      <c r="HOK4" s="65"/>
      <c r="HOL4" s="65"/>
      <c r="HOM4" s="65"/>
      <c r="HON4" s="65"/>
      <c r="HOO4" s="65"/>
      <c r="HOP4" s="65"/>
      <c r="HOQ4" s="65"/>
      <c r="HOR4" s="65"/>
      <c r="HOS4" s="65"/>
      <c r="HOT4" s="65"/>
      <c r="HOU4" s="65"/>
      <c r="HOV4" s="65"/>
      <c r="HOW4" s="65"/>
      <c r="HOX4" s="65"/>
      <c r="HOY4" s="65"/>
      <c r="HOZ4" s="65"/>
      <c r="HPA4" s="65"/>
      <c r="HPB4" s="65"/>
      <c r="HPC4" s="65"/>
      <c r="HPD4" s="65"/>
      <c r="HPE4" s="65"/>
      <c r="HPF4" s="65"/>
      <c r="HPG4" s="65"/>
      <c r="HPH4" s="65"/>
      <c r="HPI4" s="65"/>
      <c r="HPJ4" s="65"/>
      <c r="HPK4" s="65"/>
      <c r="HPL4" s="65"/>
      <c r="HPM4" s="65"/>
      <c r="HPN4" s="65"/>
      <c r="HPO4" s="65"/>
      <c r="HPP4" s="65"/>
      <c r="HPQ4" s="65"/>
      <c r="HPR4" s="65"/>
      <c r="HPS4" s="65"/>
      <c r="HPT4" s="65"/>
      <c r="HPU4" s="65"/>
      <c r="HPV4" s="65"/>
      <c r="HPW4" s="65"/>
      <c r="HPX4" s="65"/>
      <c r="HPY4" s="65"/>
      <c r="HPZ4" s="65"/>
      <c r="HQA4" s="65"/>
      <c r="HQB4" s="65"/>
      <c r="HQC4" s="65"/>
      <c r="HQD4" s="65"/>
      <c r="HQE4" s="65"/>
      <c r="HQF4" s="65"/>
      <c r="HQG4" s="65"/>
      <c r="HQH4" s="65"/>
      <c r="HQI4" s="65"/>
      <c r="HQJ4" s="65"/>
      <c r="HQK4" s="65"/>
      <c r="HQL4" s="65"/>
      <c r="HQM4" s="65"/>
      <c r="HQN4" s="65"/>
      <c r="HQO4" s="65"/>
      <c r="HQP4" s="65"/>
      <c r="HQQ4" s="65"/>
      <c r="HQR4" s="65"/>
      <c r="HQS4" s="65"/>
      <c r="HQT4" s="65"/>
      <c r="HQU4" s="65"/>
      <c r="HQV4" s="65"/>
      <c r="HQW4" s="65"/>
      <c r="HQX4" s="65"/>
      <c r="HQY4" s="65"/>
      <c r="HQZ4" s="65"/>
      <c r="HRA4" s="65"/>
      <c r="HRB4" s="65"/>
      <c r="HRC4" s="65"/>
      <c r="HRD4" s="65"/>
      <c r="HRE4" s="65"/>
      <c r="HRF4" s="65"/>
      <c r="HRG4" s="65"/>
      <c r="HRH4" s="65"/>
      <c r="HRI4" s="65"/>
      <c r="HRJ4" s="65"/>
      <c r="HRK4" s="65"/>
      <c r="HRL4" s="65"/>
      <c r="HRM4" s="65"/>
      <c r="HRN4" s="65"/>
      <c r="HRO4" s="65"/>
      <c r="HRP4" s="65"/>
      <c r="HRQ4" s="65"/>
      <c r="HRR4" s="65"/>
      <c r="HRS4" s="65"/>
      <c r="HRT4" s="65"/>
      <c r="HRU4" s="65"/>
      <c r="HRV4" s="65"/>
      <c r="HRW4" s="65"/>
      <c r="HRX4" s="65"/>
      <c r="HRY4" s="65"/>
      <c r="HRZ4" s="65"/>
      <c r="HSA4" s="65"/>
      <c r="HSB4" s="65"/>
      <c r="HSC4" s="65"/>
      <c r="HSD4" s="65"/>
      <c r="HSE4" s="65"/>
      <c r="HSF4" s="65"/>
      <c r="HSG4" s="65"/>
      <c r="HSH4" s="65"/>
      <c r="HSI4" s="65"/>
      <c r="HSJ4" s="65"/>
      <c r="HSK4" s="65"/>
      <c r="HSL4" s="65"/>
      <c r="HSM4" s="65"/>
      <c r="HSN4" s="65"/>
      <c r="HSO4" s="65"/>
      <c r="HSP4" s="65"/>
      <c r="HSQ4" s="65"/>
      <c r="HSR4" s="65"/>
      <c r="HSS4" s="65"/>
      <c r="HST4" s="65"/>
      <c r="HSU4" s="65"/>
      <c r="HSV4" s="65"/>
      <c r="HSW4" s="65"/>
      <c r="HSX4" s="65"/>
      <c r="HSY4" s="65"/>
      <c r="HSZ4" s="65"/>
      <c r="HTA4" s="65"/>
      <c r="HTB4" s="65"/>
      <c r="HTC4" s="65"/>
      <c r="HTD4" s="65"/>
      <c r="HTE4" s="65"/>
      <c r="HTF4" s="65"/>
      <c r="HTG4" s="65"/>
      <c r="HTH4" s="65"/>
      <c r="HTI4" s="65"/>
      <c r="HTJ4" s="65"/>
      <c r="HTK4" s="65"/>
      <c r="HTL4" s="65"/>
      <c r="HTM4" s="65"/>
      <c r="HTN4" s="65"/>
      <c r="HTO4" s="65"/>
      <c r="HTP4" s="65"/>
      <c r="HTQ4" s="65"/>
      <c r="HTR4" s="65"/>
      <c r="HTS4" s="65"/>
      <c r="HTT4" s="65"/>
      <c r="HTU4" s="65"/>
      <c r="HTV4" s="65"/>
      <c r="HTW4" s="65"/>
      <c r="HTX4" s="65"/>
      <c r="HTY4" s="65"/>
      <c r="HTZ4" s="65"/>
      <c r="HUA4" s="65"/>
      <c r="HUB4" s="65"/>
      <c r="HUC4" s="65"/>
      <c r="HUD4" s="65"/>
      <c r="HUE4" s="65"/>
      <c r="HUF4" s="65"/>
      <c r="HUG4" s="65"/>
      <c r="HUH4" s="65"/>
      <c r="HUI4" s="65"/>
      <c r="HUJ4" s="65"/>
      <c r="HUK4" s="65"/>
      <c r="HUL4" s="65"/>
      <c r="HUM4" s="65"/>
      <c r="HUN4" s="65"/>
      <c r="HUO4" s="65"/>
      <c r="HUP4" s="65"/>
      <c r="HUQ4" s="65"/>
      <c r="HUR4" s="65"/>
      <c r="HUS4" s="65"/>
      <c r="HUT4" s="65"/>
      <c r="HUU4" s="65"/>
      <c r="HUV4" s="65"/>
      <c r="HUW4" s="65"/>
      <c r="HUX4" s="65"/>
      <c r="HUY4" s="65"/>
      <c r="HUZ4" s="65"/>
      <c r="HVA4" s="65"/>
      <c r="HVB4" s="65"/>
      <c r="HVC4" s="65"/>
      <c r="HVD4" s="65"/>
      <c r="HVE4" s="65"/>
      <c r="HVF4" s="65"/>
      <c r="HVG4" s="65"/>
      <c r="HVH4" s="65"/>
      <c r="HVI4" s="65"/>
      <c r="HVJ4" s="65"/>
      <c r="HVK4" s="65"/>
      <c r="HVL4" s="65"/>
      <c r="HVM4" s="65"/>
      <c r="HVN4" s="65"/>
      <c r="HVO4" s="65"/>
      <c r="HVP4" s="65"/>
      <c r="HVQ4" s="65"/>
      <c r="HVR4" s="65"/>
      <c r="HVS4" s="65"/>
      <c r="HVT4" s="65"/>
      <c r="HVU4" s="65"/>
      <c r="HVV4" s="65"/>
      <c r="HVW4" s="65"/>
      <c r="HVX4" s="65"/>
      <c r="HVY4" s="65"/>
      <c r="HVZ4" s="65"/>
      <c r="HWA4" s="65"/>
      <c r="HWB4" s="65"/>
      <c r="HWC4" s="65"/>
      <c r="HWD4" s="65"/>
      <c r="HWE4" s="65"/>
      <c r="HWF4" s="65"/>
      <c r="HWG4" s="65"/>
      <c r="HWH4" s="65"/>
      <c r="HWI4" s="65"/>
      <c r="HWJ4" s="65"/>
      <c r="HWK4" s="65"/>
      <c r="HWL4" s="65"/>
      <c r="HWM4" s="65"/>
      <c r="HWN4" s="65"/>
      <c r="HWO4" s="65"/>
      <c r="HWP4" s="65"/>
      <c r="HWQ4" s="65"/>
      <c r="HWR4" s="65"/>
      <c r="HWS4" s="65"/>
      <c r="HWT4" s="65"/>
      <c r="HWU4" s="65"/>
      <c r="HWV4" s="65"/>
      <c r="HWW4" s="65"/>
      <c r="HWX4" s="65"/>
      <c r="HWY4" s="65"/>
      <c r="HWZ4" s="65"/>
      <c r="HXA4" s="65"/>
      <c r="HXB4" s="65"/>
      <c r="HXC4" s="65"/>
      <c r="HXD4" s="65"/>
      <c r="HXE4" s="65"/>
      <c r="HXF4" s="65"/>
      <c r="HXG4" s="65"/>
      <c r="HXH4" s="65"/>
      <c r="HXI4" s="65"/>
      <c r="HXJ4" s="65"/>
      <c r="HXK4" s="65"/>
      <c r="HXL4" s="65"/>
      <c r="HXM4" s="65"/>
      <c r="HXN4" s="65"/>
      <c r="HXO4" s="65"/>
      <c r="HXP4" s="65"/>
      <c r="HXQ4" s="65"/>
      <c r="HXR4" s="65"/>
      <c r="HXS4" s="65"/>
      <c r="HXT4" s="65"/>
      <c r="HXU4" s="65"/>
      <c r="HXV4" s="65"/>
      <c r="HXW4" s="65"/>
      <c r="HXX4" s="65"/>
      <c r="HXY4" s="65"/>
      <c r="HXZ4" s="65"/>
      <c r="HYA4" s="65"/>
      <c r="HYB4" s="65"/>
      <c r="HYC4" s="65"/>
      <c r="HYD4" s="65"/>
      <c r="HYE4" s="65"/>
      <c r="HYF4" s="65"/>
      <c r="HYG4" s="65"/>
      <c r="HYH4" s="65"/>
      <c r="HYI4" s="65"/>
      <c r="HYJ4" s="65"/>
      <c r="HYK4" s="65"/>
      <c r="HYL4" s="65"/>
      <c r="HYM4" s="65"/>
      <c r="HYN4" s="65"/>
      <c r="HYO4" s="65"/>
      <c r="HYP4" s="65"/>
      <c r="HYQ4" s="65"/>
      <c r="HYR4" s="65"/>
      <c r="HYS4" s="65"/>
      <c r="HYT4" s="65"/>
      <c r="HYU4" s="65"/>
      <c r="HYV4" s="65"/>
      <c r="HYW4" s="65"/>
      <c r="HYX4" s="65"/>
      <c r="HYY4" s="65"/>
      <c r="HYZ4" s="65"/>
      <c r="HZA4" s="65"/>
      <c r="HZB4" s="65"/>
      <c r="HZC4" s="65"/>
      <c r="HZD4" s="65"/>
      <c r="HZE4" s="65"/>
      <c r="HZF4" s="65"/>
      <c r="HZG4" s="65"/>
      <c r="HZH4" s="65"/>
      <c r="HZI4" s="65"/>
      <c r="HZJ4" s="65"/>
      <c r="HZK4" s="65"/>
      <c r="HZL4" s="65"/>
      <c r="HZM4" s="65"/>
      <c r="HZN4" s="65"/>
      <c r="HZO4" s="65"/>
      <c r="HZP4" s="65"/>
      <c r="HZQ4" s="65"/>
      <c r="HZR4" s="65"/>
      <c r="HZS4" s="65"/>
      <c r="HZT4" s="65"/>
      <c r="HZU4" s="65"/>
      <c r="HZV4" s="65"/>
      <c r="HZW4" s="65"/>
      <c r="HZX4" s="65"/>
      <c r="HZY4" s="65"/>
      <c r="HZZ4" s="65"/>
      <c r="IAA4" s="65"/>
      <c r="IAB4" s="65"/>
      <c r="IAC4" s="65"/>
      <c r="IAD4" s="65"/>
      <c r="IAE4" s="65"/>
      <c r="IAF4" s="65"/>
      <c r="IAG4" s="65"/>
      <c r="IAH4" s="65"/>
      <c r="IAI4" s="65"/>
      <c r="IAJ4" s="65"/>
      <c r="IAK4" s="65"/>
      <c r="IAL4" s="65"/>
      <c r="IAM4" s="65"/>
      <c r="IAN4" s="65"/>
      <c r="IAO4" s="65"/>
      <c r="IAP4" s="65"/>
      <c r="IAQ4" s="65"/>
      <c r="IAR4" s="65"/>
      <c r="IAS4" s="65"/>
      <c r="IAT4" s="65"/>
      <c r="IAU4" s="65"/>
      <c r="IAV4" s="65"/>
      <c r="IAW4" s="65"/>
      <c r="IAX4" s="65"/>
      <c r="IAY4" s="65"/>
      <c r="IAZ4" s="65"/>
      <c r="IBA4" s="65"/>
      <c r="IBB4" s="65"/>
      <c r="IBC4" s="65"/>
      <c r="IBD4" s="65"/>
      <c r="IBE4" s="65"/>
      <c r="IBF4" s="65"/>
      <c r="IBG4" s="65"/>
      <c r="IBH4" s="65"/>
      <c r="IBI4" s="65"/>
      <c r="IBJ4" s="65"/>
      <c r="IBK4" s="65"/>
      <c r="IBL4" s="65"/>
      <c r="IBM4" s="65"/>
      <c r="IBN4" s="65"/>
      <c r="IBO4" s="65"/>
      <c r="IBP4" s="65"/>
      <c r="IBQ4" s="65"/>
      <c r="IBR4" s="65"/>
      <c r="IBS4" s="65"/>
      <c r="IBT4" s="65"/>
      <c r="IBU4" s="65"/>
      <c r="IBV4" s="65"/>
      <c r="IBW4" s="65"/>
      <c r="IBX4" s="65"/>
      <c r="IBY4" s="65"/>
      <c r="IBZ4" s="65"/>
      <c r="ICA4" s="65"/>
      <c r="ICB4" s="65"/>
      <c r="ICC4" s="65"/>
      <c r="ICD4" s="65"/>
      <c r="ICE4" s="65"/>
      <c r="ICF4" s="65"/>
      <c r="ICG4" s="65"/>
      <c r="ICH4" s="65"/>
      <c r="ICI4" s="65"/>
      <c r="ICJ4" s="65"/>
      <c r="ICK4" s="65"/>
      <c r="ICL4" s="65"/>
      <c r="ICM4" s="65"/>
      <c r="ICN4" s="65"/>
      <c r="ICO4" s="65"/>
      <c r="ICP4" s="65"/>
      <c r="ICQ4" s="65"/>
      <c r="ICR4" s="65"/>
      <c r="ICS4" s="65"/>
      <c r="ICT4" s="65"/>
      <c r="ICU4" s="65"/>
      <c r="ICV4" s="65"/>
      <c r="ICW4" s="65"/>
      <c r="ICX4" s="65"/>
      <c r="ICY4" s="65"/>
      <c r="ICZ4" s="65"/>
      <c r="IDA4" s="65"/>
      <c r="IDB4" s="65"/>
      <c r="IDC4" s="65"/>
      <c r="IDD4" s="65"/>
      <c r="IDE4" s="65"/>
      <c r="IDF4" s="65"/>
      <c r="IDG4" s="65"/>
      <c r="IDH4" s="65"/>
      <c r="IDI4" s="65"/>
      <c r="IDJ4" s="65"/>
      <c r="IDK4" s="65"/>
      <c r="IDL4" s="65"/>
      <c r="IDM4" s="65"/>
      <c r="IDN4" s="65"/>
      <c r="IDO4" s="65"/>
      <c r="IDP4" s="65"/>
      <c r="IDQ4" s="65"/>
      <c r="IDR4" s="65"/>
      <c r="IDS4" s="65"/>
      <c r="IDT4" s="65"/>
      <c r="IDU4" s="65"/>
      <c r="IDV4" s="65"/>
      <c r="IDW4" s="65"/>
      <c r="IDX4" s="65"/>
      <c r="IDY4" s="65"/>
      <c r="IDZ4" s="65"/>
      <c r="IEA4" s="65"/>
      <c r="IEB4" s="65"/>
      <c r="IEC4" s="65"/>
      <c r="IED4" s="65"/>
      <c r="IEE4" s="65"/>
      <c r="IEF4" s="65"/>
      <c r="IEG4" s="65"/>
      <c r="IEH4" s="65"/>
      <c r="IEI4" s="65"/>
      <c r="IEJ4" s="65"/>
      <c r="IEK4" s="65"/>
      <c r="IEL4" s="65"/>
      <c r="IEM4" s="65"/>
      <c r="IEN4" s="65"/>
      <c r="IEO4" s="65"/>
      <c r="IEP4" s="65"/>
      <c r="IEQ4" s="65"/>
      <c r="IER4" s="65"/>
      <c r="IES4" s="65"/>
      <c r="IET4" s="65"/>
      <c r="IEU4" s="65"/>
      <c r="IEV4" s="65"/>
      <c r="IEW4" s="65"/>
      <c r="IEX4" s="65"/>
      <c r="IEY4" s="65"/>
      <c r="IEZ4" s="65"/>
      <c r="IFA4" s="65"/>
      <c r="IFB4" s="65"/>
      <c r="IFC4" s="65"/>
      <c r="IFD4" s="65"/>
      <c r="IFE4" s="65"/>
      <c r="IFF4" s="65"/>
      <c r="IFG4" s="65"/>
      <c r="IFH4" s="65"/>
      <c r="IFI4" s="65"/>
      <c r="IFJ4" s="65"/>
      <c r="IFK4" s="65"/>
      <c r="IFL4" s="65"/>
      <c r="IFM4" s="65"/>
      <c r="IFN4" s="65"/>
      <c r="IFO4" s="65"/>
      <c r="IFP4" s="65"/>
      <c r="IFQ4" s="65"/>
      <c r="IFR4" s="65"/>
      <c r="IFS4" s="65"/>
      <c r="IFT4" s="65"/>
      <c r="IFU4" s="65"/>
      <c r="IFV4" s="65"/>
      <c r="IFW4" s="65"/>
      <c r="IFX4" s="65"/>
      <c r="IFY4" s="65"/>
      <c r="IFZ4" s="65"/>
      <c r="IGA4" s="65"/>
      <c r="IGB4" s="65"/>
      <c r="IGC4" s="65"/>
      <c r="IGD4" s="65"/>
      <c r="IGE4" s="65"/>
      <c r="IGF4" s="65"/>
      <c r="IGG4" s="65"/>
      <c r="IGH4" s="65"/>
      <c r="IGI4" s="65"/>
      <c r="IGJ4" s="65"/>
      <c r="IGK4" s="65"/>
      <c r="IGL4" s="65"/>
      <c r="IGM4" s="65"/>
      <c r="IGN4" s="65"/>
      <c r="IGO4" s="65"/>
      <c r="IGP4" s="65"/>
      <c r="IGQ4" s="65"/>
      <c r="IGR4" s="65"/>
      <c r="IGS4" s="65"/>
      <c r="IGT4" s="65"/>
      <c r="IGU4" s="65"/>
      <c r="IGV4" s="65"/>
      <c r="IGW4" s="65"/>
      <c r="IGX4" s="65"/>
      <c r="IGY4" s="65"/>
      <c r="IGZ4" s="65"/>
      <c r="IHA4" s="65"/>
      <c r="IHB4" s="65"/>
      <c r="IHC4" s="65"/>
      <c r="IHD4" s="65"/>
      <c r="IHE4" s="65"/>
      <c r="IHF4" s="65"/>
      <c r="IHG4" s="65"/>
      <c r="IHH4" s="65"/>
      <c r="IHI4" s="65"/>
      <c r="IHJ4" s="65"/>
      <c r="IHK4" s="65"/>
      <c r="IHL4" s="65"/>
      <c r="IHM4" s="65"/>
      <c r="IHN4" s="65"/>
      <c r="IHO4" s="65"/>
      <c r="IHP4" s="65"/>
      <c r="IHQ4" s="65"/>
      <c r="IHR4" s="65"/>
      <c r="IHS4" s="65"/>
      <c r="IHT4" s="65"/>
      <c r="IHU4" s="65"/>
      <c r="IHV4" s="65"/>
      <c r="IHW4" s="65"/>
      <c r="IHX4" s="65"/>
      <c r="IHY4" s="65"/>
      <c r="IHZ4" s="65"/>
      <c r="IIA4" s="65"/>
      <c r="IIB4" s="65"/>
      <c r="IIC4" s="65"/>
      <c r="IID4" s="65"/>
      <c r="IIE4" s="65"/>
      <c r="IIF4" s="65"/>
      <c r="IIG4" s="65"/>
      <c r="IIH4" s="65"/>
      <c r="III4" s="65"/>
      <c r="IIJ4" s="65"/>
      <c r="IIK4" s="65"/>
      <c r="IIL4" s="65"/>
      <c r="IIM4" s="65"/>
      <c r="IIN4" s="65"/>
      <c r="IIO4" s="65"/>
      <c r="IIP4" s="65"/>
      <c r="IIQ4" s="65"/>
      <c r="IIR4" s="65"/>
      <c r="IIS4" s="65"/>
      <c r="IIT4" s="65"/>
      <c r="IIU4" s="65"/>
      <c r="IIV4" s="65"/>
      <c r="IIW4" s="65"/>
      <c r="IIX4" s="65"/>
      <c r="IIY4" s="65"/>
      <c r="IIZ4" s="65"/>
      <c r="IJA4" s="65"/>
      <c r="IJB4" s="65"/>
      <c r="IJC4" s="65"/>
      <c r="IJD4" s="65"/>
      <c r="IJE4" s="65"/>
      <c r="IJF4" s="65"/>
      <c r="IJG4" s="65"/>
      <c r="IJH4" s="65"/>
      <c r="IJI4" s="65"/>
      <c r="IJJ4" s="65"/>
      <c r="IJK4" s="65"/>
      <c r="IJL4" s="65"/>
      <c r="IJM4" s="65"/>
      <c r="IJN4" s="65"/>
      <c r="IJO4" s="65"/>
      <c r="IJP4" s="65"/>
      <c r="IJQ4" s="65"/>
      <c r="IJR4" s="65"/>
      <c r="IJS4" s="65"/>
      <c r="IJT4" s="65"/>
      <c r="IJU4" s="65"/>
      <c r="IJV4" s="65"/>
      <c r="IJW4" s="65"/>
      <c r="IJX4" s="65"/>
      <c r="IJY4" s="65"/>
      <c r="IJZ4" s="65"/>
      <c r="IKA4" s="65"/>
      <c r="IKB4" s="65"/>
      <c r="IKC4" s="65"/>
      <c r="IKD4" s="65"/>
      <c r="IKE4" s="65"/>
      <c r="IKF4" s="65"/>
      <c r="IKG4" s="65"/>
      <c r="IKH4" s="65"/>
      <c r="IKI4" s="65"/>
      <c r="IKJ4" s="65"/>
      <c r="IKK4" s="65"/>
      <c r="IKL4" s="65"/>
      <c r="IKM4" s="65"/>
      <c r="IKN4" s="65"/>
      <c r="IKO4" s="65"/>
      <c r="IKP4" s="65"/>
      <c r="IKQ4" s="65"/>
      <c r="IKR4" s="65"/>
      <c r="IKS4" s="65"/>
      <c r="IKT4" s="65"/>
      <c r="IKU4" s="65"/>
      <c r="IKV4" s="65"/>
      <c r="IKW4" s="65"/>
      <c r="IKX4" s="65"/>
      <c r="IKY4" s="65"/>
      <c r="IKZ4" s="65"/>
      <c r="ILA4" s="65"/>
      <c r="ILB4" s="65"/>
      <c r="ILC4" s="65"/>
      <c r="ILD4" s="65"/>
      <c r="ILE4" s="65"/>
      <c r="ILF4" s="65"/>
      <c r="ILG4" s="65"/>
      <c r="ILH4" s="65"/>
      <c r="ILI4" s="65"/>
      <c r="ILJ4" s="65"/>
      <c r="ILK4" s="65"/>
      <c r="ILL4" s="65"/>
      <c r="ILM4" s="65"/>
      <c r="ILN4" s="65"/>
      <c r="ILO4" s="65"/>
      <c r="ILP4" s="65"/>
      <c r="ILQ4" s="65"/>
      <c r="ILR4" s="65"/>
      <c r="ILS4" s="65"/>
      <c r="ILT4" s="65"/>
      <c r="ILU4" s="65"/>
      <c r="ILV4" s="65"/>
      <c r="ILW4" s="65"/>
      <c r="ILX4" s="65"/>
      <c r="ILY4" s="65"/>
      <c r="ILZ4" s="65"/>
      <c r="IMA4" s="65"/>
      <c r="IMB4" s="65"/>
      <c r="IMC4" s="65"/>
      <c r="IMD4" s="65"/>
      <c r="IME4" s="65"/>
      <c r="IMF4" s="65"/>
      <c r="IMG4" s="65"/>
      <c r="IMH4" s="65"/>
      <c r="IMI4" s="65"/>
      <c r="IMJ4" s="65"/>
      <c r="IMK4" s="65"/>
      <c r="IML4" s="65"/>
      <c r="IMM4" s="65"/>
      <c r="IMN4" s="65"/>
      <c r="IMO4" s="65"/>
      <c r="IMP4" s="65"/>
      <c r="IMQ4" s="65"/>
      <c r="IMR4" s="65"/>
      <c r="IMS4" s="65"/>
      <c r="IMT4" s="65"/>
      <c r="IMU4" s="65"/>
      <c r="IMV4" s="65"/>
      <c r="IMW4" s="65"/>
      <c r="IMX4" s="65"/>
      <c r="IMY4" s="65"/>
      <c r="IMZ4" s="65"/>
      <c r="INA4" s="65"/>
      <c r="INB4" s="65"/>
      <c r="INC4" s="65"/>
      <c r="IND4" s="65"/>
      <c r="INE4" s="65"/>
      <c r="INF4" s="65"/>
      <c r="ING4" s="65"/>
      <c r="INH4" s="65"/>
      <c r="INI4" s="65"/>
      <c r="INJ4" s="65"/>
      <c r="INK4" s="65"/>
      <c r="INL4" s="65"/>
      <c r="INM4" s="65"/>
      <c r="INN4" s="65"/>
      <c r="INO4" s="65"/>
      <c r="INP4" s="65"/>
      <c r="INQ4" s="65"/>
      <c r="INR4" s="65"/>
      <c r="INS4" s="65"/>
      <c r="INT4" s="65"/>
      <c r="INU4" s="65"/>
      <c r="INV4" s="65"/>
      <c r="INW4" s="65"/>
      <c r="INX4" s="65"/>
      <c r="INY4" s="65"/>
      <c r="INZ4" s="65"/>
      <c r="IOA4" s="65"/>
      <c r="IOB4" s="65"/>
      <c r="IOC4" s="65"/>
      <c r="IOD4" s="65"/>
      <c r="IOE4" s="65"/>
      <c r="IOF4" s="65"/>
      <c r="IOG4" s="65"/>
      <c r="IOH4" s="65"/>
      <c r="IOI4" s="65"/>
      <c r="IOJ4" s="65"/>
      <c r="IOK4" s="65"/>
      <c r="IOL4" s="65"/>
      <c r="IOM4" s="65"/>
      <c r="ION4" s="65"/>
      <c r="IOO4" s="65"/>
      <c r="IOP4" s="65"/>
      <c r="IOQ4" s="65"/>
      <c r="IOR4" s="65"/>
      <c r="IOS4" s="65"/>
      <c r="IOT4" s="65"/>
      <c r="IOU4" s="65"/>
      <c r="IOV4" s="65"/>
      <c r="IOW4" s="65"/>
      <c r="IOX4" s="65"/>
      <c r="IOY4" s="65"/>
      <c r="IOZ4" s="65"/>
      <c r="IPA4" s="65"/>
      <c r="IPB4" s="65"/>
      <c r="IPC4" s="65"/>
      <c r="IPD4" s="65"/>
      <c r="IPE4" s="65"/>
      <c r="IPF4" s="65"/>
      <c r="IPG4" s="65"/>
      <c r="IPH4" s="65"/>
      <c r="IPI4" s="65"/>
      <c r="IPJ4" s="65"/>
      <c r="IPK4" s="65"/>
      <c r="IPL4" s="65"/>
      <c r="IPM4" s="65"/>
      <c r="IPN4" s="65"/>
      <c r="IPO4" s="65"/>
      <c r="IPP4" s="65"/>
      <c r="IPQ4" s="65"/>
      <c r="IPR4" s="65"/>
      <c r="IPS4" s="65"/>
      <c r="IPT4" s="65"/>
      <c r="IPU4" s="65"/>
      <c r="IPV4" s="65"/>
      <c r="IPW4" s="65"/>
      <c r="IPX4" s="65"/>
      <c r="IPY4" s="65"/>
      <c r="IPZ4" s="65"/>
      <c r="IQA4" s="65"/>
      <c r="IQB4" s="65"/>
      <c r="IQC4" s="65"/>
      <c r="IQD4" s="65"/>
      <c r="IQE4" s="65"/>
      <c r="IQF4" s="65"/>
      <c r="IQG4" s="65"/>
      <c r="IQH4" s="65"/>
      <c r="IQI4" s="65"/>
      <c r="IQJ4" s="65"/>
      <c r="IQK4" s="65"/>
      <c r="IQL4" s="65"/>
      <c r="IQM4" s="65"/>
      <c r="IQN4" s="65"/>
      <c r="IQO4" s="65"/>
      <c r="IQP4" s="65"/>
      <c r="IQQ4" s="65"/>
      <c r="IQR4" s="65"/>
      <c r="IQS4" s="65"/>
      <c r="IQT4" s="65"/>
      <c r="IQU4" s="65"/>
      <c r="IQV4" s="65"/>
      <c r="IQW4" s="65"/>
      <c r="IQX4" s="65"/>
      <c r="IQY4" s="65"/>
      <c r="IQZ4" s="65"/>
      <c r="IRA4" s="65"/>
      <c r="IRB4" s="65"/>
      <c r="IRC4" s="65"/>
      <c r="IRD4" s="65"/>
      <c r="IRE4" s="65"/>
      <c r="IRF4" s="65"/>
      <c r="IRG4" s="65"/>
      <c r="IRH4" s="65"/>
      <c r="IRI4" s="65"/>
      <c r="IRJ4" s="65"/>
      <c r="IRK4" s="65"/>
      <c r="IRL4" s="65"/>
      <c r="IRM4" s="65"/>
      <c r="IRN4" s="65"/>
      <c r="IRO4" s="65"/>
      <c r="IRP4" s="65"/>
      <c r="IRQ4" s="65"/>
      <c r="IRR4" s="65"/>
      <c r="IRS4" s="65"/>
      <c r="IRT4" s="65"/>
      <c r="IRU4" s="65"/>
      <c r="IRV4" s="65"/>
      <c r="IRW4" s="65"/>
      <c r="IRX4" s="65"/>
      <c r="IRY4" s="65"/>
      <c r="IRZ4" s="65"/>
      <c r="ISA4" s="65"/>
      <c r="ISB4" s="65"/>
      <c r="ISC4" s="65"/>
      <c r="ISD4" s="65"/>
      <c r="ISE4" s="65"/>
      <c r="ISF4" s="65"/>
      <c r="ISG4" s="65"/>
      <c r="ISH4" s="65"/>
      <c r="ISI4" s="65"/>
      <c r="ISJ4" s="65"/>
      <c r="ISK4" s="65"/>
      <c r="ISL4" s="65"/>
      <c r="ISM4" s="65"/>
      <c r="ISN4" s="65"/>
      <c r="ISO4" s="65"/>
      <c r="ISP4" s="65"/>
      <c r="ISQ4" s="65"/>
      <c r="ISR4" s="65"/>
      <c r="ISS4" s="65"/>
      <c r="IST4" s="65"/>
      <c r="ISU4" s="65"/>
      <c r="ISV4" s="65"/>
      <c r="ISW4" s="65"/>
      <c r="ISX4" s="65"/>
      <c r="ISY4" s="65"/>
      <c r="ISZ4" s="65"/>
      <c r="ITA4" s="65"/>
      <c r="ITB4" s="65"/>
      <c r="ITC4" s="65"/>
      <c r="ITD4" s="65"/>
      <c r="ITE4" s="65"/>
      <c r="ITF4" s="65"/>
      <c r="ITG4" s="65"/>
      <c r="ITH4" s="65"/>
      <c r="ITI4" s="65"/>
      <c r="ITJ4" s="65"/>
      <c r="ITK4" s="65"/>
      <c r="ITL4" s="65"/>
      <c r="ITM4" s="65"/>
      <c r="ITN4" s="65"/>
      <c r="ITO4" s="65"/>
      <c r="ITP4" s="65"/>
      <c r="ITQ4" s="65"/>
      <c r="ITR4" s="65"/>
      <c r="ITS4" s="65"/>
      <c r="ITT4" s="65"/>
      <c r="ITU4" s="65"/>
      <c r="ITV4" s="65"/>
      <c r="ITW4" s="65"/>
      <c r="ITX4" s="65"/>
      <c r="ITY4" s="65"/>
      <c r="ITZ4" s="65"/>
      <c r="IUA4" s="65"/>
      <c r="IUB4" s="65"/>
      <c r="IUC4" s="65"/>
      <c r="IUD4" s="65"/>
      <c r="IUE4" s="65"/>
      <c r="IUF4" s="65"/>
      <c r="IUG4" s="65"/>
      <c r="IUH4" s="65"/>
      <c r="IUI4" s="65"/>
      <c r="IUJ4" s="65"/>
      <c r="IUK4" s="65"/>
      <c r="IUL4" s="65"/>
      <c r="IUM4" s="65"/>
      <c r="IUN4" s="65"/>
      <c r="IUO4" s="65"/>
      <c r="IUP4" s="65"/>
      <c r="IUQ4" s="65"/>
      <c r="IUR4" s="65"/>
      <c r="IUS4" s="65"/>
      <c r="IUT4" s="65"/>
      <c r="IUU4" s="65"/>
      <c r="IUV4" s="65"/>
      <c r="IUW4" s="65"/>
      <c r="IUX4" s="65"/>
      <c r="IUY4" s="65"/>
      <c r="IUZ4" s="65"/>
      <c r="IVA4" s="65"/>
      <c r="IVB4" s="65"/>
      <c r="IVC4" s="65"/>
      <c r="IVD4" s="65"/>
      <c r="IVE4" s="65"/>
      <c r="IVF4" s="65"/>
      <c r="IVG4" s="65"/>
      <c r="IVH4" s="65"/>
      <c r="IVI4" s="65"/>
      <c r="IVJ4" s="65"/>
      <c r="IVK4" s="65"/>
      <c r="IVL4" s="65"/>
      <c r="IVM4" s="65"/>
      <c r="IVN4" s="65"/>
      <c r="IVO4" s="65"/>
      <c r="IVP4" s="65"/>
      <c r="IVQ4" s="65"/>
      <c r="IVR4" s="65"/>
      <c r="IVS4" s="65"/>
      <c r="IVT4" s="65"/>
      <c r="IVU4" s="65"/>
      <c r="IVV4" s="65"/>
      <c r="IVW4" s="65"/>
      <c r="IVX4" s="65"/>
      <c r="IVY4" s="65"/>
      <c r="IVZ4" s="65"/>
      <c r="IWA4" s="65"/>
      <c r="IWB4" s="65"/>
      <c r="IWC4" s="65"/>
      <c r="IWD4" s="65"/>
      <c r="IWE4" s="65"/>
      <c r="IWF4" s="65"/>
      <c r="IWG4" s="65"/>
      <c r="IWH4" s="65"/>
      <c r="IWI4" s="65"/>
      <c r="IWJ4" s="65"/>
      <c r="IWK4" s="65"/>
      <c r="IWL4" s="65"/>
      <c r="IWM4" s="65"/>
      <c r="IWN4" s="65"/>
      <c r="IWO4" s="65"/>
      <c r="IWP4" s="65"/>
      <c r="IWQ4" s="65"/>
      <c r="IWR4" s="65"/>
      <c r="IWS4" s="65"/>
      <c r="IWT4" s="65"/>
      <c r="IWU4" s="65"/>
      <c r="IWV4" s="65"/>
      <c r="IWW4" s="65"/>
      <c r="IWX4" s="65"/>
      <c r="IWY4" s="65"/>
      <c r="IWZ4" s="65"/>
      <c r="IXA4" s="65"/>
      <c r="IXB4" s="65"/>
      <c r="IXC4" s="65"/>
      <c r="IXD4" s="65"/>
      <c r="IXE4" s="65"/>
      <c r="IXF4" s="65"/>
      <c r="IXG4" s="65"/>
      <c r="IXH4" s="65"/>
      <c r="IXI4" s="65"/>
      <c r="IXJ4" s="65"/>
      <c r="IXK4" s="65"/>
      <c r="IXL4" s="65"/>
      <c r="IXM4" s="65"/>
      <c r="IXN4" s="65"/>
      <c r="IXO4" s="65"/>
      <c r="IXP4" s="65"/>
      <c r="IXQ4" s="65"/>
      <c r="IXR4" s="65"/>
      <c r="IXS4" s="65"/>
      <c r="IXT4" s="65"/>
      <c r="IXU4" s="65"/>
      <c r="IXV4" s="65"/>
      <c r="IXW4" s="65"/>
      <c r="IXX4" s="65"/>
      <c r="IXY4" s="65"/>
      <c r="IXZ4" s="65"/>
      <c r="IYA4" s="65"/>
      <c r="IYB4" s="65"/>
      <c r="IYC4" s="65"/>
      <c r="IYD4" s="65"/>
      <c r="IYE4" s="65"/>
      <c r="IYF4" s="65"/>
      <c r="IYG4" s="65"/>
      <c r="IYH4" s="65"/>
      <c r="IYI4" s="65"/>
      <c r="IYJ4" s="65"/>
      <c r="IYK4" s="65"/>
      <c r="IYL4" s="65"/>
      <c r="IYM4" s="65"/>
      <c r="IYN4" s="65"/>
      <c r="IYO4" s="65"/>
      <c r="IYP4" s="65"/>
      <c r="IYQ4" s="65"/>
      <c r="IYR4" s="65"/>
      <c r="IYS4" s="65"/>
      <c r="IYT4" s="65"/>
      <c r="IYU4" s="65"/>
      <c r="IYV4" s="65"/>
      <c r="IYW4" s="65"/>
      <c r="IYX4" s="65"/>
      <c r="IYY4" s="65"/>
      <c r="IYZ4" s="65"/>
      <c r="IZA4" s="65"/>
      <c r="IZB4" s="65"/>
      <c r="IZC4" s="65"/>
      <c r="IZD4" s="65"/>
      <c r="IZE4" s="65"/>
      <c r="IZF4" s="65"/>
      <c r="IZG4" s="65"/>
      <c r="IZH4" s="65"/>
      <c r="IZI4" s="65"/>
      <c r="IZJ4" s="65"/>
      <c r="IZK4" s="65"/>
      <c r="IZL4" s="65"/>
      <c r="IZM4" s="65"/>
      <c r="IZN4" s="65"/>
      <c r="IZO4" s="65"/>
      <c r="IZP4" s="65"/>
      <c r="IZQ4" s="65"/>
      <c r="IZR4" s="65"/>
      <c r="IZS4" s="65"/>
      <c r="IZT4" s="65"/>
      <c r="IZU4" s="65"/>
      <c r="IZV4" s="65"/>
      <c r="IZW4" s="65"/>
      <c r="IZX4" s="65"/>
      <c r="IZY4" s="65"/>
      <c r="IZZ4" s="65"/>
      <c r="JAA4" s="65"/>
      <c r="JAB4" s="65"/>
      <c r="JAC4" s="65"/>
      <c r="JAD4" s="65"/>
      <c r="JAE4" s="65"/>
      <c r="JAF4" s="65"/>
      <c r="JAG4" s="65"/>
      <c r="JAH4" s="65"/>
      <c r="JAI4" s="65"/>
      <c r="JAJ4" s="65"/>
      <c r="JAK4" s="65"/>
      <c r="JAL4" s="65"/>
      <c r="JAM4" s="65"/>
      <c r="JAN4" s="65"/>
      <c r="JAO4" s="65"/>
      <c r="JAP4" s="65"/>
      <c r="JAQ4" s="65"/>
      <c r="JAR4" s="65"/>
      <c r="JAS4" s="65"/>
      <c r="JAT4" s="65"/>
      <c r="JAU4" s="65"/>
      <c r="JAV4" s="65"/>
      <c r="JAW4" s="65"/>
      <c r="JAX4" s="65"/>
      <c r="JAY4" s="65"/>
      <c r="JAZ4" s="65"/>
      <c r="JBA4" s="65"/>
      <c r="JBB4" s="65"/>
      <c r="JBC4" s="65"/>
      <c r="JBD4" s="65"/>
      <c r="JBE4" s="65"/>
      <c r="JBF4" s="65"/>
      <c r="JBG4" s="65"/>
      <c r="JBH4" s="65"/>
      <c r="JBI4" s="65"/>
      <c r="JBJ4" s="65"/>
      <c r="JBK4" s="65"/>
      <c r="JBL4" s="65"/>
      <c r="JBM4" s="65"/>
      <c r="JBN4" s="65"/>
      <c r="JBO4" s="65"/>
      <c r="JBP4" s="65"/>
      <c r="JBQ4" s="65"/>
      <c r="JBR4" s="65"/>
      <c r="JBS4" s="65"/>
      <c r="JBT4" s="65"/>
      <c r="JBU4" s="65"/>
      <c r="JBV4" s="65"/>
      <c r="JBW4" s="65"/>
      <c r="JBX4" s="65"/>
      <c r="JBY4" s="65"/>
      <c r="JBZ4" s="65"/>
      <c r="JCA4" s="65"/>
      <c r="JCB4" s="65"/>
      <c r="JCC4" s="65"/>
      <c r="JCD4" s="65"/>
      <c r="JCE4" s="65"/>
      <c r="JCF4" s="65"/>
      <c r="JCG4" s="65"/>
      <c r="JCH4" s="65"/>
      <c r="JCI4" s="65"/>
      <c r="JCJ4" s="65"/>
      <c r="JCK4" s="65"/>
      <c r="JCL4" s="65"/>
      <c r="JCM4" s="65"/>
      <c r="JCN4" s="65"/>
      <c r="JCO4" s="65"/>
      <c r="JCP4" s="65"/>
      <c r="JCQ4" s="65"/>
      <c r="JCR4" s="65"/>
      <c r="JCS4" s="65"/>
      <c r="JCT4" s="65"/>
      <c r="JCU4" s="65"/>
      <c r="JCV4" s="65"/>
      <c r="JCW4" s="65"/>
      <c r="JCX4" s="65"/>
      <c r="JCY4" s="65"/>
      <c r="JCZ4" s="65"/>
      <c r="JDA4" s="65"/>
      <c r="JDB4" s="65"/>
      <c r="JDC4" s="65"/>
      <c r="JDD4" s="65"/>
      <c r="JDE4" s="65"/>
      <c r="JDF4" s="65"/>
      <c r="JDG4" s="65"/>
      <c r="JDH4" s="65"/>
      <c r="JDI4" s="65"/>
      <c r="JDJ4" s="65"/>
      <c r="JDK4" s="65"/>
      <c r="JDL4" s="65"/>
      <c r="JDM4" s="65"/>
      <c r="JDN4" s="65"/>
      <c r="JDO4" s="65"/>
      <c r="JDP4" s="65"/>
      <c r="JDQ4" s="65"/>
      <c r="JDR4" s="65"/>
      <c r="JDS4" s="65"/>
      <c r="JDT4" s="65"/>
      <c r="JDU4" s="65"/>
      <c r="JDV4" s="65"/>
      <c r="JDW4" s="65"/>
      <c r="JDX4" s="65"/>
      <c r="JDY4" s="65"/>
      <c r="JDZ4" s="65"/>
      <c r="JEA4" s="65"/>
      <c r="JEB4" s="65"/>
      <c r="JEC4" s="65"/>
      <c r="JED4" s="65"/>
      <c r="JEE4" s="65"/>
      <c r="JEF4" s="65"/>
      <c r="JEG4" s="65"/>
      <c r="JEH4" s="65"/>
      <c r="JEI4" s="65"/>
      <c r="JEJ4" s="65"/>
      <c r="JEK4" s="65"/>
      <c r="JEL4" s="65"/>
      <c r="JEM4" s="65"/>
      <c r="JEN4" s="65"/>
      <c r="JEO4" s="65"/>
      <c r="JEP4" s="65"/>
      <c r="JEQ4" s="65"/>
      <c r="JER4" s="65"/>
      <c r="JES4" s="65"/>
      <c r="JET4" s="65"/>
      <c r="JEU4" s="65"/>
      <c r="JEV4" s="65"/>
      <c r="JEW4" s="65"/>
      <c r="JEX4" s="65"/>
      <c r="JEY4" s="65"/>
      <c r="JEZ4" s="65"/>
      <c r="JFA4" s="65"/>
      <c r="JFB4" s="65"/>
      <c r="JFC4" s="65"/>
      <c r="JFD4" s="65"/>
      <c r="JFE4" s="65"/>
      <c r="JFF4" s="65"/>
      <c r="JFG4" s="65"/>
      <c r="JFH4" s="65"/>
      <c r="JFI4" s="65"/>
      <c r="JFJ4" s="65"/>
      <c r="JFK4" s="65"/>
      <c r="JFL4" s="65"/>
      <c r="JFM4" s="65"/>
      <c r="JFN4" s="65"/>
      <c r="JFO4" s="65"/>
      <c r="JFP4" s="65"/>
      <c r="JFQ4" s="65"/>
      <c r="JFR4" s="65"/>
      <c r="JFS4" s="65"/>
      <c r="JFT4" s="65"/>
      <c r="JFU4" s="65"/>
      <c r="JFV4" s="65"/>
      <c r="JFW4" s="65"/>
      <c r="JFX4" s="65"/>
      <c r="JFY4" s="65"/>
      <c r="JFZ4" s="65"/>
      <c r="JGA4" s="65"/>
      <c r="JGB4" s="65"/>
      <c r="JGC4" s="65"/>
      <c r="JGD4" s="65"/>
      <c r="JGE4" s="65"/>
      <c r="JGF4" s="65"/>
      <c r="JGG4" s="65"/>
      <c r="JGH4" s="65"/>
      <c r="JGI4" s="65"/>
      <c r="JGJ4" s="65"/>
      <c r="JGK4" s="65"/>
      <c r="JGL4" s="65"/>
      <c r="JGM4" s="65"/>
      <c r="JGN4" s="65"/>
      <c r="JGO4" s="65"/>
      <c r="JGP4" s="65"/>
      <c r="JGQ4" s="65"/>
      <c r="JGR4" s="65"/>
      <c r="JGS4" s="65"/>
      <c r="JGT4" s="65"/>
      <c r="JGU4" s="65"/>
      <c r="JGV4" s="65"/>
      <c r="JGW4" s="65"/>
      <c r="JGX4" s="65"/>
      <c r="JGY4" s="65"/>
      <c r="JGZ4" s="65"/>
      <c r="JHA4" s="65"/>
      <c r="JHB4" s="65"/>
      <c r="JHC4" s="65"/>
      <c r="JHD4" s="65"/>
      <c r="JHE4" s="65"/>
      <c r="JHF4" s="65"/>
      <c r="JHG4" s="65"/>
      <c r="JHH4" s="65"/>
      <c r="JHI4" s="65"/>
      <c r="JHJ4" s="65"/>
      <c r="JHK4" s="65"/>
      <c r="JHL4" s="65"/>
      <c r="JHM4" s="65"/>
      <c r="JHN4" s="65"/>
      <c r="JHO4" s="65"/>
      <c r="JHP4" s="65"/>
      <c r="JHQ4" s="65"/>
      <c r="JHR4" s="65"/>
      <c r="JHS4" s="65"/>
      <c r="JHT4" s="65"/>
      <c r="JHU4" s="65"/>
      <c r="JHV4" s="65"/>
      <c r="JHW4" s="65"/>
      <c r="JHX4" s="65"/>
      <c r="JHY4" s="65"/>
      <c r="JHZ4" s="65"/>
      <c r="JIA4" s="65"/>
      <c r="JIB4" s="65"/>
      <c r="JIC4" s="65"/>
      <c r="JID4" s="65"/>
      <c r="JIE4" s="65"/>
      <c r="JIF4" s="65"/>
      <c r="JIG4" s="65"/>
      <c r="JIH4" s="65"/>
      <c r="JII4" s="65"/>
      <c r="JIJ4" s="65"/>
      <c r="JIK4" s="65"/>
      <c r="JIL4" s="65"/>
      <c r="JIM4" s="65"/>
      <c r="JIN4" s="65"/>
      <c r="JIO4" s="65"/>
      <c r="JIP4" s="65"/>
      <c r="JIQ4" s="65"/>
      <c r="JIR4" s="65"/>
      <c r="JIS4" s="65"/>
      <c r="JIT4" s="65"/>
      <c r="JIU4" s="65"/>
      <c r="JIV4" s="65"/>
      <c r="JIW4" s="65"/>
      <c r="JIX4" s="65"/>
      <c r="JIY4" s="65"/>
      <c r="JIZ4" s="65"/>
      <c r="JJA4" s="65"/>
      <c r="JJB4" s="65"/>
      <c r="JJC4" s="65"/>
      <c r="JJD4" s="65"/>
      <c r="JJE4" s="65"/>
      <c r="JJF4" s="65"/>
      <c r="JJG4" s="65"/>
      <c r="JJH4" s="65"/>
      <c r="JJI4" s="65"/>
      <c r="JJJ4" s="65"/>
      <c r="JJK4" s="65"/>
      <c r="JJL4" s="65"/>
      <c r="JJM4" s="65"/>
      <c r="JJN4" s="65"/>
      <c r="JJO4" s="65"/>
      <c r="JJP4" s="65"/>
      <c r="JJQ4" s="65"/>
      <c r="JJR4" s="65"/>
      <c r="JJS4" s="65"/>
      <c r="JJT4" s="65"/>
      <c r="JJU4" s="65"/>
      <c r="JJV4" s="65"/>
      <c r="JJW4" s="65"/>
      <c r="JJX4" s="65"/>
      <c r="JJY4" s="65"/>
      <c r="JJZ4" s="65"/>
      <c r="JKA4" s="65"/>
      <c r="JKB4" s="65"/>
      <c r="JKC4" s="65"/>
      <c r="JKD4" s="65"/>
      <c r="JKE4" s="65"/>
      <c r="JKF4" s="65"/>
      <c r="JKG4" s="65"/>
      <c r="JKH4" s="65"/>
      <c r="JKI4" s="65"/>
      <c r="JKJ4" s="65"/>
      <c r="JKK4" s="65"/>
      <c r="JKL4" s="65"/>
      <c r="JKM4" s="65"/>
      <c r="JKN4" s="65"/>
      <c r="JKO4" s="65"/>
      <c r="JKP4" s="65"/>
      <c r="JKQ4" s="65"/>
      <c r="JKR4" s="65"/>
      <c r="JKS4" s="65"/>
      <c r="JKT4" s="65"/>
      <c r="JKU4" s="65"/>
      <c r="JKV4" s="65"/>
      <c r="JKW4" s="65"/>
      <c r="JKX4" s="65"/>
      <c r="JKY4" s="65"/>
      <c r="JKZ4" s="65"/>
      <c r="JLA4" s="65"/>
      <c r="JLB4" s="65"/>
      <c r="JLC4" s="65"/>
      <c r="JLD4" s="65"/>
      <c r="JLE4" s="65"/>
      <c r="JLF4" s="65"/>
      <c r="JLG4" s="65"/>
      <c r="JLH4" s="65"/>
      <c r="JLI4" s="65"/>
      <c r="JLJ4" s="65"/>
      <c r="JLK4" s="65"/>
      <c r="JLL4" s="65"/>
      <c r="JLM4" s="65"/>
      <c r="JLN4" s="65"/>
      <c r="JLO4" s="65"/>
      <c r="JLP4" s="65"/>
      <c r="JLQ4" s="65"/>
      <c r="JLR4" s="65"/>
      <c r="JLS4" s="65"/>
      <c r="JLT4" s="65"/>
      <c r="JLU4" s="65"/>
      <c r="JLV4" s="65"/>
      <c r="JLW4" s="65"/>
      <c r="JLX4" s="65"/>
      <c r="JLY4" s="65"/>
      <c r="JLZ4" s="65"/>
      <c r="JMA4" s="65"/>
      <c r="JMB4" s="65"/>
      <c r="JMC4" s="65"/>
      <c r="JMD4" s="65"/>
      <c r="JME4" s="65"/>
      <c r="JMF4" s="65"/>
      <c r="JMG4" s="65"/>
      <c r="JMH4" s="65"/>
      <c r="JMI4" s="65"/>
      <c r="JMJ4" s="65"/>
      <c r="JMK4" s="65"/>
      <c r="JML4" s="65"/>
      <c r="JMM4" s="65"/>
      <c r="JMN4" s="65"/>
      <c r="JMO4" s="65"/>
      <c r="JMP4" s="65"/>
      <c r="JMQ4" s="65"/>
      <c r="JMR4" s="65"/>
      <c r="JMS4" s="65"/>
      <c r="JMT4" s="65"/>
      <c r="JMU4" s="65"/>
      <c r="JMV4" s="65"/>
      <c r="JMW4" s="65"/>
      <c r="JMX4" s="65"/>
      <c r="JMY4" s="65"/>
      <c r="JMZ4" s="65"/>
      <c r="JNA4" s="65"/>
      <c r="JNB4" s="65"/>
      <c r="JNC4" s="65"/>
      <c r="JND4" s="65"/>
      <c r="JNE4" s="65"/>
      <c r="JNF4" s="65"/>
      <c r="JNG4" s="65"/>
      <c r="JNH4" s="65"/>
      <c r="JNI4" s="65"/>
      <c r="JNJ4" s="65"/>
      <c r="JNK4" s="65"/>
      <c r="JNL4" s="65"/>
      <c r="JNM4" s="65"/>
      <c r="JNN4" s="65"/>
      <c r="JNO4" s="65"/>
      <c r="JNP4" s="65"/>
      <c r="JNQ4" s="65"/>
      <c r="JNR4" s="65"/>
      <c r="JNS4" s="65"/>
      <c r="JNT4" s="65"/>
      <c r="JNU4" s="65"/>
      <c r="JNV4" s="65"/>
      <c r="JNW4" s="65"/>
      <c r="JNX4" s="65"/>
      <c r="JNY4" s="65"/>
      <c r="JNZ4" s="65"/>
      <c r="JOA4" s="65"/>
      <c r="JOB4" s="65"/>
      <c r="JOC4" s="65"/>
      <c r="JOD4" s="65"/>
      <c r="JOE4" s="65"/>
      <c r="JOF4" s="65"/>
      <c r="JOG4" s="65"/>
      <c r="JOH4" s="65"/>
      <c r="JOI4" s="65"/>
      <c r="JOJ4" s="65"/>
      <c r="JOK4" s="65"/>
      <c r="JOL4" s="65"/>
      <c r="JOM4" s="65"/>
      <c r="JON4" s="65"/>
      <c r="JOO4" s="65"/>
      <c r="JOP4" s="65"/>
      <c r="JOQ4" s="65"/>
      <c r="JOR4" s="65"/>
      <c r="JOS4" s="65"/>
      <c r="JOT4" s="65"/>
      <c r="JOU4" s="65"/>
      <c r="JOV4" s="65"/>
      <c r="JOW4" s="65"/>
      <c r="JOX4" s="65"/>
      <c r="JOY4" s="65"/>
      <c r="JOZ4" s="65"/>
      <c r="JPA4" s="65"/>
      <c r="JPB4" s="65"/>
      <c r="JPC4" s="65"/>
      <c r="JPD4" s="65"/>
      <c r="JPE4" s="65"/>
      <c r="JPF4" s="65"/>
      <c r="JPG4" s="65"/>
      <c r="JPH4" s="65"/>
      <c r="JPI4" s="65"/>
      <c r="JPJ4" s="65"/>
      <c r="JPK4" s="65"/>
      <c r="JPL4" s="65"/>
      <c r="JPM4" s="65"/>
      <c r="JPN4" s="65"/>
      <c r="JPO4" s="65"/>
      <c r="JPP4" s="65"/>
      <c r="JPQ4" s="65"/>
      <c r="JPR4" s="65"/>
      <c r="JPS4" s="65"/>
      <c r="JPT4" s="65"/>
      <c r="JPU4" s="65"/>
      <c r="JPV4" s="65"/>
      <c r="JPW4" s="65"/>
      <c r="JPX4" s="65"/>
      <c r="JPY4" s="65"/>
      <c r="JPZ4" s="65"/>
      <c r="JQA4" s="65"/>
      <c r="JQB4" s="65"/>
      <c r="JQC4" s="65"/>
      <c r="JQD4" s="65"/>
      <c r="JQE4" s="65"/>
      <c r="JQF4" s="65"/>
      <c r="JQG4" s="65"/>
      <c r="JQH4" s="65"/>
      <c r="JQI4" s="65"/>
      <c r="JQJ4" s="65"/>
      <c r="JQK4" s="65"/>
      <c r="JQL4" s="65"/>
      <c r="JQM4" s="65"/>
      <c r="JQN4" s="65"/>
      <c r="JQO4" s="65"/>
      <c r="JQP4" s="65"/>
      <c r="JQQ4" s="65"/>
      <c r="JQR4" s="65"/>
      <c r="JQS4" s="65"/>
      <c r="JQT4" s="65"/>
      <c r="JQU4" s="65"/>
      <c r="JQV4" s="65"/>
      <c r="JQW4" s="65"/>
      <c r="JQX4" s="65"/>
      <c r="JQY4" s="65"/>
      <c r="JQZ4" s="65"/>
      <c r="JRA4" s="65"/>
      <c r="JRB4" s="65"/>
      <c r="JRC4" s="65"/>
      <c r="JRD4" s="65"/>
      <c r="JRE4" s="65"/>
      <c r="JRF4" s="65"/>
      <c r="JRG4" s="65"/>
      <c r="JRH4" s="65"/>
      <c r="JRI4" s="65"/>
      <c r="JRJ4" s="65"/>
      <c r="JRK4" s="65"/>
      <c r="JRL4" s="65"/>
      <c r="JRM4" s="65"/>
      <c r="JRN4" s="65"/>
      <c r="JRO4" s="65"/>
      <c r="JRP4" s="65"/>
      <c r="JRQ4" s="65"/>
      <c r="JRR4" s="65"/>
      <c r="JRS4" s="65"/>
      <c r="JRT4" s="65"/>
      <c r="JRU4" s="65"/>
      <c r="JRV4" s="65"/>
      <c r="JRW4" s="65"/>
      <c r="JRX4" s="65"/>
      <c r="JRY4" s="65"/>
      <c r="JRZ4" s="65"/>
      <c r="JSA4" s="65"/>
      <c r="JSB4" s="65"/>
      <c r="JSC4" s="65"/>
      <c r="JSD4" s="65"/>
      <c r="JSE4" s="65"/>
      <c r="JSF4" s="65"/>
      <c r="JSG4" s="65"/>
      <c r="JSH4" s="65"/>
      <c r="JSI4" s="65"/>
      <c r="JSJ4" s="65"/>
      <c r="JSK4" s="65"/>
      <c r="JSL4" s="65"/>
      <c r="JSM4" s="65"/>
      <c r="JSN4" s="65"/>
      <c r="JSO4" s="65"/>
      <c r="JSP4" s="65"/>
      <c r="JSQ4" s="65"/>
      <c r="JSR4" s="65"/>
      <c r="JSS4" s="65"/>
      <c r="JST4" s="65"/>
      <c r="JSU4" s="65"/>
      <c r="JSV4" s="65"/>
      <c r="JSW4" s="65"/>
      <c r="JSX4" s="65"/>
      <c r="JSY4" s="65"/>
      <c r="JSZ4" s="65"/>
      <c r="JTA4" s="65"/>
      <c r="JTB4" s="65"/>
      <c r="JTC4" s="65"/>
      <c r="JTD4" s="65"/>
      <c r="JTE4" s="65"/>
      <c r="JTF4" s="65"/>
      <c r="JTG4" s="65"/>
      <c r="JTH4" s="65"/>
      <c r="JTI4" s="65"/>
      <c r="JTJ4" s="65"/>
      <c r="JTK4" s="65"/>
      <c r="JTL4" s="65"/>
      <c r="JTM4" s="65"/>
      <c r="JTN4" s="65"/>
      <c r="JTO4" s="65"/>
      <c r="JTP4" s="65"/>
      <c r="JTQ4" s="65"/>
      <c r="JTR4" s="65"/>
      <c r="JTS4" s="65"/>
      <c r="JTT4" s="65"/>
      <c r="JTU4" s="65"/>
      <c r="JTV4" s="65"/>
      <c r="JTW4" s="65"/>
      <c r="JTX4" s="65"/>
      <c r="JTY4" s="65"/>
      <c r="JTZ4" s="65"/>
      <c r="JUA4" s="65"/>
      <c r="JUB4" s="65"/>
      <c r="JUC4" s="65"/>
      <c r="JUD4" s="65"/>
      <c r="JUE4" s="65"/>
      <c r="JUF4" s="65"/>
      <c r="JUG4" s="65"/>
      <c r="JUH4" s="65"/>
      <c r="JUI4" s="65"/>
      <c r="JUJ4" s="65"/>
      <c r="JUK4" s="65"/>
      <c r="JUL4" s="65"/>
      <c r="JUM4" s="65"/>
      <c r="JUN4" s="65"/>
      <c r="JUO4" s="65"/>
      <c r="JUP4" s="65"/>
      <c r="JUQ4" s="65"/>
      <c r="JUR4" s="65"/>
      <c r="JUS4" s="65"/>
      <c r="JUT4" s="65"/>
      <c r="JUU4" s="65"/>
      <c r="JUV4" s="65"/>
      <c r="JUW4" s="65"/>
      <c r="JUX4" s="65"/>
      <c r="JUY4" s="65"/>
      <c r="JUZ4" s="65"/>
      <c r="JVA4" s="65"/>
      <c r="JVB4" s="65"/>
      <c r="JVC4" s="65"/>
      <c r="JVD4" s="65"/>
      <c r="JVE4" s="65"/>
      <c r="JVF4" s="65"/>
      <c r="JVG4" s="65"/>
      <c r="JVH4" s="65"/>
      <c r="JVI4" s="65"/>
      <c r="JVJ4" s="65"/>
      <c r="JVK4" s="65"/>
      <c r="JVL4" s="65"/>
      <c r="JVM4" s="65"/>
      <c r="JVN4" s="65"/>
      <c r="JVO4" s="65"/>
      <c r="JVP4" s="65"/>
      <c r="JVQ4" s="65"/>
      <c r="JVR4" s="65"/>
      <c r="JVS4" s="65"/>
      <c r="JVT4" s="65"/>
      <c r="JVU4" s="65"/>
      <c r="JVV4" s="65"/>
      <c r="JVW4" s="65"/>
      <c r="JVX4" s="65"/>
      <c r="JVY4" s="65"/>
      <c r="JVZ4" s="65"/>
      <c r="JWA4" s="65"/>
      <c r="JWB4" s="65"/>
      <c r="JWC4" s="65"/>
      <c r="JWD4" s="65"/>
      <c r="JWE4" s="65"/>
      <c r="JWF4" s="65"/>
      <c r="JWG4" s="65"/>
      <c r="JWH4" s="65"/>
      <c r="JWI4" s="65"/>
      <c r="JWJ4" s="65"/>
      <c r="JWK4" s="65"/>
      <c r="JWL4" s="65"/>
      <c r="JWM4" s="65"/>
      <c r="JWN4" s="65"/>
      <c r="JWO4" s="65"/>
      <c r="JWP4" s="65"/>
      <c r="JWQ4" s="65"/>
      <c r="JWR4" s="65"/>
      <c r="JWS4" s="65"/>
      <c r="JWT4" s="65"/>
      <c r="JWU4" s="65"/>
      <c r="JWV4" s="65"/>
      <c r="JWW4" s="65"/>
      <c r="JWX4" s="65"/>
      <c r="JWY4" s="65"/>
      <c r="JWZ4" s="65"/>
      <c r="JXA4" s="65"/>
      <c r="JXB4" s="65"/>
      <c r="JXC4" s="65"/>
      <c r="JXD4" s="65"/>
      <c r="JXE4" s="65"/>
      <c r="JXF4" s="65"/>
      <c r="JXG4" s="65"/>
      <c r="JXH4" s="65"/>
      <c r="JXI4" s="65"/>
      <c r="JXJ4" s="65"/>
      <c r="JXK4" s="65"/>
      <c r="JXL4" s="65"/>
      <c r="JXM4" s="65"/>
      <c r="JXN4" s="65"/>
      <c r="JXO4" s="65"/>
      <c r="JXP4" s="65"/>
      <c r="JXQ4" s="65"/>
      <c r="JXR4" s="65"/>
      <c r="JXS4" s="65"/>
      <c r="JXT4" s="65"/>
      <c r="JXU4" s="65"/>
      <c r="JXV4" s="65"/>
      <c r="JXW4" s="65"/>
      <c r="JXX4" s="65"/>
      <c r="JXY4" s="65"/>
      <c r="JXZ4" s="65"/>
      <c r="JYA4" s="65"/>
      <c r="JYB4" s="65"/>
      <c r="JYC4" s="65"/>
      <c r="JYD4" s="65"/>
      <c r="JYE4" s="65"/>
      <c r="JYF4" s="65"/>
      <c r="JYG4" s="65"/>
      <c r="JYH4" s="65"/>
      <c r="JYI4" s="65"/>
      <c r="JYJ4" s="65"/>
      <c r="JYK4" s="65"/>
      <c r="JYL4" s="65"/>
      <c r="JYM4" s="65"/>
      <c r="JYN4" s="65"/>
      <c r="JYO4" s="65"/>
      <c r="JYP4" s="65"/>
      <c r="JYQ4" s="65"/>
      <c r="JYR4" s="65"/>
      <c r="JYS4" s="65"/>
      <c r="JYT4" s="65"/>
      <c r="JYU4" s="65"/>
      <c r="JYV4" s="65"/>
      <c r="JYW4" s="65"/>
      <c r="JYX4" s="65"/>
      <c r="JYY4" s="65"/>
      <c r="JYZ4" s="65"/>
      <c r="JZA4" s="65"/>
      <c r="JZB4" s="65"/>
      <c r="JZC4" s="65"/>
      <c r="JZD4" s="65"/>
      <c r="JZE4" s="65"/>
      <c r="JZF4" s="65"/>
      <c r="JZG4" s="65"/>
      <c r="JZH4" s="65"/>
      <c r="JZI4" s="65"/>
      <c r="JZJ4" s="65"/>
      <c r="JZK4" s="65"/>
      <c r="JZL4" s="65"/>
      <c r="JZM4" s="65"/>
      <c r="JZN4" s="65"/>
      <c r="JZO4" s="65"/>
      <c r="JZP4" s="65"/>
      <c r="JZQ4" s="65"/>
      <c r="JZR4" s="65"/>
      <c r="JZS4" s="65"/>
      <c r="JZT4" s="65"/>
      <c r="JZU4" s="65"/>
      <c r="JZV4" s="65"/>
      <c r="JZW4" s="65"/>
      <c r="JZX4" s="65"/>
      <c r="JZY4" s="65"/>
      <c r="JZZ4" s="65"/>
      <c r="KAA4" s="65"/>
      <c r="KAB4" s="65"/>
      <c r="KAC4" s="65"/>
      <c r="KAD4" s="65"/>
      <c r="KAE4" s="65"/>
      <c r="KAF4" s="65"/>
      <c r="KAG4" s="65"/>
      <c r="KAH4" s="65"/>
      <c r="KAI4" s="65"/>
      <c r="KAJ4" s="65"/>
      <c r="KAK4" s="65"/>
      <c r="KAL4" s="65"/>
      <c r="KAM4" s="65"/>
      <c r="KAN4" s="65"/>
      <c r="KAO4" s="65"/>
      <c r="KAP4" s="65"/>
      <c r="KAQ4" s="65"/>
      <c r="KAR4" s="65"/>
      <c r="KAS4" s="65"/>
      <c r="KAT4" s="65"/>
      <c r="KAU4" s="65"/>
      <c r="KAV4" s="65"/>
      <c r="KAW4" s="65"/>
      <c r="KAX4" s="65"/>
      <c r="KAY4" s="65"/>
      <c r="KAZ4" s="65"/>
      <c r="KBA4" s="65"/>
      <c r="KBB4" s="65"/>
      <c r="KBC4" s="65"/>
      <c r="KBD4" s="65"/>
      <c r="KBE4" s="65"/>
      <c r="KBF4" s="65"/>
      <c r="KBG4" s="65"/>
      <c r="KBH4" s="65"/>
      <c r="KBI4" s="65"/>
      <c r="KBJ4" s="65"/>
      <c r="KBK4" s="65"/>
      <c r="KBL4" s="65"/>
      <c r="KBM4" s="65"/>
      <c r="KBN4" s="65"/>
      <c r="KBO4" s="65"/>
      <c r="KBP4" s="65"/>
      <c r="KBQ4" s="65"/>
      <c r="KBR4" s="65"/>
      <c r="KBS4" s="65"/>
      <c r="KBT4" s="65"/>
      <c r="KBU4" s="65"/>
      <c r="KBV4" s="65"/>
      <c r="KBW4" s="65"/>
      <c r="KBX4" s="65"/>
      <c r="KBY4" s="65"/>
      <c r="KBZ4" s="65"/>
      <c r="KCA4" s="65"/>
      <c r="KCB4" s="65"/>
      <c r="KCC4" s="65"/>
      <c r="KCD4" s="65"/>
      <c r="KCE4" s="65"/>
      <c r="KCF4" s="65"/>
      <c r="KCG4" s="65"/>
      <c r="KCH4" s="65"/>
      <c r="KCI4" s="65"/>
      <c r="KCJ4" s="65"/>
      <c r="KCK4" s="65"/>
      <c r="KCL4" s="65"/>
      <c r="KCM4" s="65"/>
      <c r="KCN4" s="65"/>
      <c r="KCO4" s="65"/>
      <c r="KCP4" s="65"/>
      <c r="KCQ4" s="65"/>
      <c r="KCR4" s="65"/>
      <c r="KCS4" s="65"/>
      <c r="KCT4" s="65"/>
      <c r="KCU4" s="65"/>
      <c r="KCV4" s="65"/>
      <c r="KCW4" s="65"/>
      <c r="KCX4" s="65"/>
      <c r="KCY4" s="65"/>
      <c r="KCZ4" s="65"/>
      <c r="KDA4" s="65"/>
      <c r="KDB4" s="65"/>
      <c r="KDC4" s="65"/>
      <c r="KDD4" s="65"/>
      <c r="KDE4" s="65"/>
      <c r="KDF4" s="65"/>
      <c r="KDG4" s="65"/>
      <c r="KDH4" s="65"/>
      <c r="KDI4" s="65"/>
      <c r="KDJ4" s="65"/>
      <c r="KDK4" s="65"/>
      <c r="KDL4" s="65"/>
      <c r="KDM4" s="65"/>
      <c r="KDN4" s="65"/>
      <c r="KDO4" s="65"/>
      <c r="KDP4" s="65"/>
      <c r="KDQ4" s="65"/>
      <c r="KDR4" s="65"/>
      <c r="KDS4" s="65"/>
      <c r="KDT4" s="65"/>
      <c r="KDU4" s="65"/>
      <c r="KDV4" s="65"/>
      <c r="KDW4" s="65"/>
      <c r="KDX4" s="65"/>
      <c r="KDY4" s="65"/>
      <c r="KDZ4" s="65"/>
      <c r="KEA4" s="65"/>
      <c r="KEB4" s="65"/>
      <c r="KEC4" s="65"/>
      <c r="KED4" s="65"/>
      <c r="KEE4" s="65"/>
      <c r="KEF4" s="65"/>
      <c r="KEG4" s="65"/>
      <c r="KEH4" s="65"/>
      <c r="KEI4" s="65"/>
      <c r="KEJ4" s="65"/>
      <c r="KEK4" s="65"/>
      <c r="KEL4" s="65"/>
      <c r="KEM4" s="65"/>
      <c r="KEN4" s="65"/>
      <c r="KEO4" s="65"/>
      <c r="KEP4" s="65"/>
      <c r="KEQ4" s="65"/>
      <c r="KER4" s="65"/>
      <c r="KES4" s="65"/>
      <c r="KET4" s="65"/>
      <c r="KEU4" s="65"/>
      <c r="KEV4" s="65"/>
      <c r="KEW4" s="65"/>
      <c r="KEX4" s="65"/>
      <c r="KEY4" s="65"/>
      <c r="KEZ4" s="65"/>
      <c r="KFA4" s="65"/>
      <c r="KFB4" s="65"/>
      <c r="KFC4" s="65"/>
      <c r="KFD4" s="65"/>
      <c r="KFE4" s="65"/>
      <c r="KFF4" s="65"/>
      <c r="KFG4" s="65"/>
      <c r="KFH4" s="65"/>
      <c r="KFI4" s="65"/>
      <c r="KFJ4" s="65"/>
      <c r="KFK4" s="65"/>
      <c r="KFL4" s="65"/>
      <c r="KFM4" s="65"/>
      <c r="KFN4" s="65"/>
      <c r="KFO4" s="65"/>
      <c r="KFP4" s="65"/>
      <c r="KFQ4" s="65"/>
      <c r="KFR4" s="65"/>
      <c r="KFS4" s="65"/>
      <c r="KFT4" s="65"/>
      <c r="KFU4" s="65"/>
      <c r="KFV4" s="65"/>
      <c r="KFW4" s="65"/>
      <c r="KFX4" s="65"/>
      <c r="KFY4" s="65"/>
      <c r="KFZ4" s="65"/>
      <c r="KGA4" s="65"/>
      <c r="KGB4" s="65"/>
      <c r="KGC4" s="65"/>
      <c r="KGD4" s="65"/>
      <c r="KGE4" s="65"/>
      <c r="KGF4" s="65"/>
      <c r="KGG4" s="65"/>
      <c r="KGH4" s="65"/>
      <c r="KGI4" s="65"/>
      <c r="KGJ4" s="65"/>
      <c r="KGK4" s="65"/>
      <c r="KGL4" s="65"/>
      <c r="KGM4" s="65"/>
      <c r="KGN4" s="65"/>
      <c r="KGO4" s="65"/>
      <c r="KGP4" s="65"/>
      <c r="KGQ4" s="65"/>
      <c r="KGR4" s="65"/>
      <c r="KGS4" s="65"/>
      <c r="KGT4" s="65"/>
      <c r="KGU4" s="65"/>
      <c r="KGV4" s="65"/>
      <c r="KGW4" s="65"/>
      <c r="KGX4" s="65"/>
      <c r="KGY4" s="65"/>
      <c r="KGZ4" s="65"/>
      <c r="KHA4" s="65"/>
      <c r="KHB4" s="65"/>
      <c r="KHC4" s="65"/>
      <c r="KHD4" s="65"/>
      <c r="KHE4" s="65"/>
      <c r="KHF4" s="65"/>
      <c r="KHG4" s="65"/>
      <c r="KHH4" s="65"/>
      <c r="KHI4" s="65"/>
      <c r="KHJ4" s="65"/>
      <c r="KHK4" s="65"/>
      <c r="KHL4" s="65"/>
      <c r="KHM4" s="65"/>
      <c r="KHN4" s="65"/>
      <c r="KHO4" s="65"/>
      <c r="KHP4" s="65"/>
      <c r="KHQ4" s="65"/>
      <c r="KHR4" s="65"/>
      <c r="KHS4" s="65"/>
      <c r="KHT4" s="65"/>
      <c r="KHU4" s="65"/>
      <c r="KHV4" s="65"/>
      <c r="KHW4" s="65"/>
      <c r="KHX4" s="65"/>
      <c r="KHY4" s="65"/>
      <c r="KHZ4" s="65"/>
      <c r="KIA4" s="65"/>
      <c r="KIB4" s="65"/>
      <c r="KIC4" s="65"/>
      <c r="KID4" s="65"/>
      <c r="KIE4" s="65"/>
      <c r="KIF4" s="65"/>
      <c r="KIG4" s="65"/>
      <c r="KIH4" s="65"/>
      <c r="KII4" s="65"/>
      <c r="KIJ4" s="65"/>
      <c r="KIK4" s="65"/>
      <c r="KIL4" s="65"/>
      <c r="KIM4" s="65"/>
      <c r="KIN4" s="65"/>
      <c r="KIO4" s="65"/>
      <c r="KIP4" s="65"/>
      <c r="KIQ4" s="65"/>
      <c r="KIR4" s="65"/>
      <c r="KIS4" s="65"/>
      <c r="KIT4" s="65"/>
      <c r="KIU4" s="65"/>
      <c r="KIV4" s="65"/>
      <c r="KIW4" s="65"/>
      <c r="KIX4" s="65"/>
      <c r="KIY4" s="65"/>
      <c r="KIZ4" s="65"/>
      <c r="KJA4" s="65"/>
      <c r="KJB4" s="65"/>
      <c r="KJC4" s="65"/>
      <c r="KJD4" s="65"/>
      <c r="KJE4" s="65"/>
      <c r="KJF4" s="65"/>
      <c r="KJG4" s="65"/>
      <c r="KJH4" s="65"/>
      <c r="KJI4" s="65"/>
      <c r="KJJ4" s="65"/>
      <c r="KJK4" s="65"/>
      <c r="KJL4" s="65"/>
      <c r="KJM4" s="65"/>
      <c r="KJN4" s="65"/>
      <c r="KJO4" s="65"/>
      <c r="KJP4" s="65"/>
      <c r="KJQ4" s="65"/>
      <c r="KJR4" s="65"/>
      <c r="KJS4" s="65"/>
      <c r="KJT4" s="65"/>
      <c r="KJU4" s="65"/>
      <c r="KJV4" s="65"/>
      <c r="KJW4" s="65"/>
      <c r="KJX4" s="65"/>
      <c r="KJY4" s="65"/>
      <c r="KJZ4" s="65"/>
      <c r="KKA4" s="65"/>
      <c r="KKB4" s="65"/>
      <c r="KKC4" s="65"/>
      <c r="KKD4" s="65"/>
      <c r="KKE4" s="65"/>
      <c r="KKF4" s="65"/>
      <c r="KKG4" s="65"/>
      <c r="KKH4" s="65"/>
      <c r="KKI4" s="65"/>
      <c r="KKJ4" s="65"/>
      <c r="KKK4" s="65"/>
      <c r="KKL4" s="65"/>
      <c r="KKM4" s="65"/>
      <c r="KKN4" s="65"/>
      <c r="KKO4" s="65"/>
      <c r="KKP4" s="65"/>
      <c r="KKQ4" s="65"/>
      <c r="KKR4" s="65"/>
      <c r="KKS4" s="65"/>
      <c r="KKT4" s="65"/>
      <c r="KKU4" s="65"/>
      <c r="KKV4" s="65"/>
      <c r="KKW4" s="65"/>
      <c r="KKX4" s="65"/>
      <c r="KKY4" s="65"/>
      <c r="KKZ4" s="65"/>
      <c r="KLA4" s="65"/>
      <c r="KLB4" s="65"/>
      <c r="KLC4" s="65"/>
      <c r="KLD4" s="65"/>
      <c r="KLE4" s="65"/>
      <c r="KLF4" s="65"/>
      <c r="KLG4" s="65"/>
      <c r="KLH4" s="65"/>
      <c r="KLI4" s="65"/>
      <c r="KLJ4" s="65"/>
      <c r="KLK4" s="65"/>
      <c r="KLL4" s="65"/>
      <c r="KLM4" s="65"/>
      <c r="KLN4" s="65"/>
      <c r="KLO4" s="65"/>
      <c r="KLP4" s="65"/>
      <c r="KLQ4" s="65"/>
      <c r="KLR4" s="65"/>
      <c r="KLS4" s="65"/>
      <c r="KLT4" s="65"/>
      <c r="KLU4" s="65"/>
      <c r="KLV4" s="65"/>
      <c r="KLW4" s="65"/>
      <c r="KLX4" s="65"/>
      <c r="KLY4" s="65"/>
      <c r="KLZ4" s="65"/>
      <c r="KMA4" s="65"/>
      <c r="KMB4" s="65"/>
      <c r="KMC4" s="65"/>
      <c r="KMD4" s="65"/>
      <c r="KME4" s="65"/>
      <c r="KMF4" s="65"/>
      <c r="KMG4" s="65"/>
      <c r="KMH4" s="65"/>
      <c r="KMI4" s="65"/>
      <c r="KMJ4" s="65"/>
      <c r="KMK4" s="65"/>
      <c r="KML4" s="65"/>
      <c r="KMM4" s="65"/>
      <c r="KMN4" s="65"/>
      <c r="KMO4" s="65"/>
      <c r="KMP4" s="65"/>
      <c r="KMQ4" s="65"/>
      <c r="KMR4" s="65"/>
      <c r="KMS4" s="65"/>
      <c r="KMT4" s="65"/>
      <c r="KMU4" s="65"/>
      <c r="KMV4" s="65"/>
      <c r="KMW4" s="65"/>
      <c r="KMX4" s="65"/>
      <c r="KMY4" s="65"/>
      <c r="KMZ4" s="65"/>
      <c r="KNA4" s="65"/>
      <c r="KNB4" s="65"/>
      <c r="KNC4" s="65"/>
      <c r="KND4" s="65"/>
      <c r="KNE4" s="65"/>
      <c r="KNF4" s="65"/>
      <c r="KNG4" s="65"/>
      <c r="KNH4" s="65"/>
      <c r="KNI4" s="65"/>
      <c r="KNJ4" s="65"/>
      <c r="KNK4" s="65"/>
      <c r="KNL4" s="65"/>
      <c r="KNM4" s="65"/>
      <c r="KNN4" s="65"/>
      <c r="KNO4" s="65"/>
      <c r="KNP4" s="65"/>
      <c r="KNQ4" s="65"/>
      <c r="KNR4" s="65"/>
      <c r="KNS4" s="65"/>
      <c r="KNT4" s="65"/>
      <c r="KNU4" s="65"/>
      <c r="KNV4" s="65"/>
      <c r="KNW4" s="65"/>
      <c r="KNX4" s="65"/>
      <c r="KNY4" s="65"/>
      <c r="KNZ4" s="65"/>
      <c r="KOA4" s="65"/>
      <c r="KOB4" s="65"/>
      <c r="KOC4" s="65"/>
      <c r="KOD4" s="65"/>
      <c r="KOE4" s="65"/>
      <c r="KOF4" s="65"/>
      <c r="KOG4" s="65"/>
      <c r="KOH4" s="65"/>
      <c r="KOI4" s="65"/>
      <c r="KOJ4" s="65"/>
      <c r="KOK4" s="65"/>
      <c r="KOL4" s="65"/>
      <c r="KOM4" s="65"/>
      <c r="KON4" s="65"/>
      <c r="KOO4" s="65"/>
      <c r="KOP4" s="65"/>
      <c r="KOQ4" s="65"/>
      <c r="KOR4" s="65"/>
      <c r="KOS4" s="65"/>
      <c r="KOT4" s="65"/>
      <c r="KOU4" s="65"/>
      <c r="KOV4" s="65"/>
      <c r="KOW4" s="65"/>
      <c r="KOX4" s="65"/>
      <c r="KOY4" s="65"/>
      <c r="KOZ4" s="65"/>
      <c r="KPA4" s="65"/>
      <c r="KPB4" s="65"/>
      <c r="KPC4" s="65"/>
      <c r="KPD4" s="65"/>
      <c r="KPE4" s="65"/>
      <c r="KPF4" s="65"/>
      <c r="KPG4" s="65"/>
      <c r="KPH4" s="65"/>
      <c r="KPI4" s="65"/>
      <c r="KPJ4" s="65"/>
      <c r="KPK4" s="65"/>
      <c r="KPL4" s="65"/>
      <c r="KPM4" s="65"/>
      <c r="KPN4" s="65"/>
      <c r="KPO4" s="65"/>
      <c r="KPP4" s="65"/>
      <c r="KPQ4" s="65"/>
      <c r="KPR4" s="65"/>
      <c r="KPS4" s="65"/>
      <c r="KPT4" s="65"/>
      <c r="KPU4" s="65"/>
      <c r="KPV4" s="65"/>
      <c r="KPW4" s="65"/>
      <c r="KPX4" s="65"/>
      <c r="KPY4" s="65"/>
      <c r="KPZ4" s="65"/>
      <c r="KQA4" s="65"/>
      <c r="KQB4" s="65"/>
      <c r="KQC4" s="65"/>
      <c r="KQD4" s="65"/>
      <c r="KQE4" s="65"/>
      <c r="KQF4" s="65"/>
      <c r="KQG4" s="65"/>
      <c r="KQH4" s="65"/>
      <c r="KQI4" s="65"/>
      <c r="KQJ4" s="65"/>
      <c r="KQK4" s="65"/>
      <c r="KQL4" s="65"/>
      <c r="KQM4" s="65"/>
      <c r="KQN4" s="65"/>
      <c r="KQO4" s="65"/>
      <c r="KQP4" s="65"/>
      <c r="KQQ4" s="65"/>
      <c r="KQR4" s="65"/>
      <c r="KQS4" s="65"/>
      <c r="KQT4" s="65"/>
      <c r="KQU4" s="65"/>
      <c r="KQV4" s="65"/>
      <c r="KQW4" s="65"/>
      <c r="KQX4" s="65"/>
      <c r="KQY4" s="65"/>
      <c r="KQZ4" s="65"/>
      <c r="KRA4" s="65"/>
      <c r="KRB4" s="65"/>
      <c r="KRC4" s="65"/>
      <c r="KRD4" s="65"/>
      <c r="KRE4" s="65"/>
      <c r="KRF4" s="65"/>
      <c r="KRG4" s="65"/>
      <c r="KRH4" s="65"/>
      <c r="KRI4" s="65"/>
      <c r="KRJ4" s="65"/>
      <c r="KRK4" s="65"/>
      <c r="KRL4" s="65"/>
      <c r="KRM4" s="65"/>
      <c r="KRN4" s="65"/>
      <c r="KRO4" s="65"/>
      <c r="KRP4" s="65"/>
      <c r="KRQ4" s="65"/>
      <c r="KRR4" s="65"/>
      <c r="KRS4" s="65"/>
      <c r="KRT4" s="65"/>
      <c r="KRU4" s="65"/>
      <c r="KRV4" s="65"/>
      <c r="KRW4" s="65"/>
      <c r="KRX4" s="65"/>
      <c r="KRY4" s="65"/>
      <c r="KRZ4" s="65"/>
      <c r="KSA4" s="65"/>
      <c r="KSB4" s="65"/>
      <c r="KSC4" s="65"/>
      <c r="KSD4" s="65"/>
      <c r="KSE4" s="65"/>
      <c r="KSF4" s="65"/>
      <c r="KSG4" s="65"/>
      <c r="KSH4" s="65"/>
      <c r="KSI4" s="65"/>
      <c r="KSJ4" s="65"/>
      <c r="KSK4" s="65"/>
      <c r="KSL4" s="65"/>
      <c r="KSM4" s="65"/>
      <c r="KSN4" s="65"/>
      <c r="KSO4" s="65"/>
      <c r="KSP4" s="65"/>
      <c r="KSQ4" s="65"/>
      <c r="KSR4" s="65"/>
      <c r="KSS4" s="65"/>
      <c r="KST4" s="65"/>
      <c r="KSU4" s="65"/>
      <c r="KSV4" s="65"/>
      <c r="KSW4" s="65"/>
      <c r="KSX4" s="65"/>
      <c r="KSY4" s="65"/>
      <c r="KSZ4" s="65"/>
      <c r="KTA4" s="65"/>
      <c r="KTB4" s="65"/>
      <c r="KTC4" s="65"/>
      <c r="KTD4" s="65"/>
      <c r="KTE4" s="65"/>
      <c r="KTF4" s="65"/>
      <c r="KTG4" s="65"/>
      <c r="KTH4" s="65"/>
      <c r="KTI4" s="65"/>
      <c r="KTJ4" s="65"/>
      <c r="KTK4" s="65"/>
      <c r="KTL4" s="65"/>
      <c r="KTM4" s="65"/>
      <c r="KTN4" s="65"/>
      <c r="KTO4" s="65"/>
      <c r="KTP4" s="65"/>
      <c r="KTQ4" s="65"/>
      <c r="KTR4" s="65"/>
      <c r="KTS4" s="65"/>
      <c r="KTT4" s="65"/>
      <c r="KTU4" s="65"/>
      <c r="KTV4" s="65"/>
      <c r="KTW4" s="65"/>
      <c r="KTX4" s="65"/>
      <c r="KTY4" s="65"/>
      <c r="KTZ4" s="65"/>
      <c r="KUA4" s="65"/>
      <c r="KUB4" s="65"/>
      <c r="KUC4" s="65"/>
      <c r="KUD4" s="65"/>
      <c r="KUE4" s="65"/>
      <c r="KUF4" s="65"/>
      <c r="KUG4" s="65"/>
      <c r="KUH4" s="65"/>
      <c r="KUI4" s="65"/>
      <c r="KUJ4" s="65"/>
      <c r="KUK4" s="65"/>
      <c r="KUL4" s="65"/>
      <c r="KUM4" s="65"/>
      <c r="KUN4" s="65"/>
      <c r="KUO4" s="65"/>
      <c r="KUP4" s="65"/>
      <c r="KUQ4" s="65"/>
      <c r="KUR4" s="65"/>
      <c r="KUS4" s="65"/>
      <c r="KUT4" s="65"/>
      <c r="KUU4" s="65"/>
      <c r="KUV4" s="65"/>
      <c r="KUW4" s="65"/>
      <c r="KUX4" s="65"/>
      <c r="KUY4" s="65"/>
      <c r="KUZ4" s="65"/>
      <c r="KVA4" s="65"/>
      <c r="KVB4" s="65"/>
      <c r="KVC4" s="65"/>
      <c r="KVD4" s="65"/>
      <c r="KVE4" s="65"/>
      <c r="KVF4" s="65"/>
      <c r="KVG4" s="65"/>
      <c r="KVH4" s="65"/>
      <c r="KVI4" s="65"/>
      <c r="KVJ4" s="65"/>
      <c r="KVK4" s="65"/>
      <c r="KVL4" s="65"/>
      <c r="KVM4" s="65"/>
      <c r="KVN4" s="65"/>
      <c r="KVO4" s="65"/>
      <c r="KVP4" s="65"/>
      <c r="KVQ4" s="65"/>
      <c r="KVR4" s="65"/>
      <c r="KVS4" s="65"/>
      <c r="KVT4" s="65"/>
      <c r="KVU4" s="65"/>
      <c r="KVV4" s="65"/>
      <c r="KVW4" s="65"/>
      <c r="KVX4" s="65"/>
      <c r="KVY4" s="65"/>
      <c r="KVZ4" s="65"/>
      <c r="KWA4" s="65"/>
      <c r="KWB4" s="65"/>
      <c r="KWC4" s="65"/>
      <c r="KWD4" s="65"/>
      <c r="KWE4" s="65"/>
      <c r="KWF4" s="65"/>
      <c r="KWG4" s="65"/>
      <c r="KWH4" s="65"/>
      <c r="KWI4" s="65"/>
      <c r="KWJ4" s="65"/>
      <c r="KWK4" s="65"/>
      <c r="KWL4" s="65"/>
      <c r="KWM4" s="65"/>
      <c r="KWN4" s="65"/>
      <c r="KWO4" s="65"/>
      <c r="KWP4" s="65"/>
      <c r="KWQ4" s="65"/>
      <c r="KWR4" s="65"/>
      <c r="KWS4" s="65"/>
      <c r="KWT4" s="65"/>
      <c r="KWU4" s="65"/>
      <c r="KWV4" s="65"/>
      <c r="KWW4" s="65"/>
      <c r="KWX4" s="65"/>
      <c r="KWY4" s="65"/>
      <c r="KWZ4" s="65"/>
      <c r="KXA4" s="65"/>
      <c r="KXB4" s="65"/>
      <c r="KXC4" s="65"/>
      <c r="KXD4" s="65"/>
      <c r="KXE4" s="65"/>
      <c r="KXF4" s="65"/>
      <c r="KXG4" s="65"/>
      <c r="KXH4" s="65"/>
      <c r="KXI4" s="65"/>
      <c r="KXJ4" s="65"/>
      <c r="KXK4" s="65"/>
      <c r="KXL4" s="65"/>
      <c r="KXM4" s="65"/>
      <c r="KXN4" s="65"/>
      <c r="KXO4" s="65"/>
      <c r="KXP4" s="65"/>
      <c r="KXQ4" s="65"/>
      <c r="KXR4" s="65"/>
      <c r="KXS4" s="65"/>
      <c r="KXT4" s="65"/>
      <c r="KXU4" s="65"/>
      <c r="KXV4" s="65"/>
      <c r="KXW4" s="65"/>
      <c r="KXX4" s="65"/>
      <c r="KXY4" s="65"/>
      <c r="KXZ4" s="65"/>
      <c r="KYA4" s="65"/>
      <c r="KYB4" s="65"/>
      <c r="KYC4" s="65"/>
      <c r="KYD4" s="65"/>
      <c r="KYE4" s="65"/>
      <c r="KYF4" s="65"/>
      <c r="KYG4" s="65"/>
      <c r="KYH4" s="65"/>
      <c r="KYI4" s="65"/>
      <c r="KYJ4" s="65"/>
      <c r="KYK4" s="65"/>
      <c r="KYL4" s="65"/>
      <c r="KYM4" s="65"/>
      <c r="KYN4" s="65"/>
      <c r="KYO4" s="65"/>
      <c r="KYP4" s="65"/>
      <c r="KYQ4" s="65"/>
      <c r="KYR4" s="65"/>
      <c r="KYS4" s="65"/>
      <c r="KYT4" s="65"/>
      <c r="KYU4" s="65"/>
      <c r="KYV4" s="65"/>
      <c r="KYW4" s="65"/>
      <c r="KYX4" s="65"/>
      <c r="KYY4" s="65"/>
      <c r="KYZ4" s="65"/>
      <c r="KZA4" s="65"/>
      <c r="KZB4" s="65"/>
      <c r="KZC4" s="65"/>
      <c r="KZD4" s="65"/>
      <c r="KZE4" s="65"/>
      <c r="KZF4" s="65"/>
      <c r="KZG4" s="65"/>
      <c r="KZH4" s="65"/>
      <c r="KZI4" s="65"/>
      <c r="KZJ4" s="65"/>
      <c r="KZK4" s="65"/>
      <c r="KZL4" s="65"/>
      <c r="KZM4" s="65"/>
      <c r="KZN4" s="65"/>
      <c r="KZO4" s="65"/>
      <c r="KZP4" s="65"/>
      <c r="KZQ4" s="65"/>
      <c r="KZR4" s="65"/>
      <c r="KZS4" s="65"/>
      <c r="KZT4" s="65"/>
      <c r="KZU4" s="65"/>
      <c r="KZV4" s="65"/>
      <c r="KZW4" s="65"/>
      <c r="KZX4" s="65"/>
      <c r="KZY4" s="65"/>
      <c r="KZZ4" s="65"/>
      <c r="LAA4" s="65"/>
      <c r="LAB4" s="65"/>
      <c r="LAC4" s="65"/>
      <c r="LAD4" s="65"/>
      <c r="LAE4" s="65"/>
      <c r="LAF4" s="65"/>
      <c r="LAG4" s="65"/>
      <c r="LAH4" s="65"/>
      <c r="LAI4" s="65"/>
      <c r="LAJ4" s="65"/>
      <c r="LAK4" s="65"/>
      <c r="LAL4" s="65"/>
      <c r="LAM4" s="65"/>
      <c r="LAN4" s="65"/>
      <c r="LAO4" s="65"/>
      <c r="LAP4" s="65"/>
      <c r="LAQ4" s="65"/>
      <c r="LAR4" s="65"/>
      <c r="LAS4" s="65"/>
      <c r="LAT4" s="65"/>
      <c r="LAU4" s="65"/>
      <c r="LAV4" s="65"/>
      <c r="LAW4" s="65"/>
      <c r="LAX4" s="65"/>
      <c r="LAY4" s="65"/>
      <c r="LAZ4" s="65"/>
      <c r="LBA4" s="65"/>
      <c r="LBB4" s="65"/>
      <c r="LBC4" s="65"/>
      <c r="LBD4" s="65"/>
      <c r="LBE4" s="65"/>
      <c r="LBF4" s="65"/>
      <c r="LBG4" s="65"/>
      <c r="LBH4" s="65"/>
      <c r="LBI4" s="65"/>
      <c r="LBJ4" s="65"/>
      <c r="LBK4" s="65"/>
      <c r="LBL4" s="65"/>
      <c r="LBM4" s="65"/>
      <c r="LBN4" s="65"/>
      <c r="LBO4" s="65"/>
      <c r="LBP4" s="65"/>
      <c r="LBQ4" s="65"/>
      <c r="LBR4" s="65"/>
      <c r="LBS4" s="65"/>
      <c r="LBT4" s="65"/>
      <c r="LBU4" s="65"/>
      <c r="LBV4" s="65"/>
      <c r="LBW4" s="65"/>
      <c r="LBX4" s="65"/>
      <c r="LBY4" s="65"/>
      <c r="LBZ4" s="65"/>
      <c r="LCA4" s="65"/>
      <c r="LCB4" s="65"/>
      <c r="LCC4" s="65"/>
      <c r="LCD4" s="65"/>
      <c r="LCE4" s="65"/>
      <c r="LCF4" s="65"/>
      <c r="LCG4" s="65"/>
      <c r="LCH4" s="65"/>
      <c r="LCI4" s="65"/>
      <c r="LCJ4" s="65"/>
      <c r="LCK4" s="65"/>
      <c r="LCL4" s="65"/>
      <c r="LCM4" s="65"/>
      <c r="LCN4" s="65"/>
      <c r="LCO4" s="65"/>
      <c r="LCP4" s="65"/>
      <c r="LCQ4" s="65"/>
      <c r="LCR4" s="65"/>
      <c r="LCS4" s="65"/>
      <c r="LCT4" s="65"/>
      <c r="LCU4" s="65"/>
      <c r="LCV4" s="65"/>
      <c r="LCW4" s="65"/>
      <c r="LCX4" s="65"/>
      <c r="LCY4" s="65"/>
      <c r="LCZ4" s="65"/>
      <c r="LDA4" s="65"/>
      <c r="LDB4" s="65"/>
      <c r="LDC4" s="65"/>
      <c r="LDD4" s="65"/>
      <c r="LDE4" s="65"/>
      <c r="LDF4" s="65"/>
      <c r="LDG4" s="65"/>
      <c r="LDH4" s="65"/>
      <c r="LDI4" s="65"/>
      <c r="LDJ4" s="65"/>
      <c r="LDK4" s="65"/>
      <c r="LDL4" s="65"/>
      <c r="LDM4" s="65"/>
      <c r="LDN4" s="65"/>
      <c r="LDO4" s="65"/>
      <c r="LDP4" s="65"/>
      <c r="LDQ4" s="65"/>
      <c r="LDR4" s="65"/>
      <c r="LDS4" s="65"/>
      <c r="LDT4" s="65"/>
      <c r="LDU4" s="65"/>
      <c r="LDV4" s="65"/>
      <c r="LDW4" s="65"/>
      <c r="LDX4" s="65"/>
      <c r="LDY4" s="65"/>
      <c r="LDZ4" s="65"/>
      <c r="LEA4" s="65"/>
      <c r="LEB4" s="65"/>
      <c r="LEC4" s="65"/>
      <c r="LED4" s="65"/>
      <c r="LEE4" s="65"/>
      <c r="LEF4" s="65"/>
      <c r="LEG4" s="65"/>
      <c r="LEH4" s="65"/>
      <c r="LEI4" s="65"/>
      <c r="LEJ4" s="65"/>
      <c r="LEK4" s="65"/>
      <c r="LEL4" s="65"/>
      <c r="LEM4" s="65"/>
      <c r="LEN4" s="65"/>
      <c r="LEO4" s="65"/>
      <c r="LEP4" s="65"/>
      <c r="LEQ4" s="65"/>
      <c r="LER4" s="65"/>
      <c r="LES4" s="65"/>
      <c r="LET4" s="65"/>
      <c r="LEU4" s="65"/>
      <c r="LEV4" s="65"/>
      <c r="LEW4" s="65"/>
      <c r="LEX4" s="65"/>
      <c r="LEY4" s="65"/>
      <c r="LEZ4" s="65"/>
      <c r="LFA4" s="65"/>
      <c r="LFB4" s="65"/>
      <c r="LFC4" s="65"/>
      <c r="LFD4" s="65"/>
      <c r="LFE4" s="65"/>
      <c r="LFF4" s="65"/>
      <c r="LFG4" s="65"/>
      <c r="LFH4" s="65"/>
      <c r="LFI4" s="65"/>
      <c r="LFJ4" s="65"/>
      <c r="LFK4" s="65"/>
      <c r="LFL4" s="65"/>
      <c r="LFM4" s="65"/>
      <c r="LFN4" s="65"/>
      <c r="LFO4" s="65"/>
      <c r="LFP4" s="65"/>
      <c r="LFQ4" s="65"/>
      <c r="LFR4" s="65"/>
      <c r="LFS4" s="65"/>
      <c r="LFT4" s="65"/>
      <c r="LFU4" s="65"/>
      <c r="LFV4" s="65"/>
      <c r="LFW4" s="65"/>
      <c r="LFX4" s="65"/>
      <c r="LFY4" s="65"/>
      <c r="LFZ4" s="65"/>
      <c r="LGA4" s="65"/>
      <c r="LGB4" s="65"/>
      <c r="LGC4" s="65"/>
      <c r="LGD4" s="65"/>
      <c r="LGE4" s="65"/>
      <c r="LGF4" s="65"/>
      <c r="LGG4" s="65"/>
      <c r="LGH4" s="65"/>
      <c r="LGI4" s="65"/>
      <c r="LGJ4" s="65"/>
      <c r="LGK4" s="65"/>
      <c r="LGL4" s="65"/>
      <c r="LGM4" s="65"/>
      <c r="LGN4" s="65"/>
      <c r="LGO4" s="65"/>
      <c r="LGP4" s="65"/>
      <c r="LGQ4" s="65"/>
      <c r="LGR4" s="65"/>
      <c r="LGS4" s="65"/>
      <c r="LGT4" s="65"/>
      <c r="LGU4" s="65"/>
      <c r="LGV4" s="65"/>
      <c r="LGW4" s="65"/>
      <c r="LGX4" s="65"/>
      <c r="LGY4" s="65"/>
      <c r="LGZ4" s="65"/>
      <c r="LHA4" s="65"/>
      <c r="LHB4" s="65"/>
      <c r="LHC4" s="65"/>
      <c r="LHD4" s="65"/>
      <c r="LHE4" s="65"/>
      <c r="LHF4" s="65"/>
      <c r="LHG4" s="65"/>
      <c r="LHH4" s="65"/>
      <c r="LHI4" s="65"/>
      <c r="LHJ4" s="65"/>
      <c r="LHK4" s="65"/>
      <c r="LHL4" s="65"/>
      <c r="LHM4" s="65"/>
      <c r="LHN4" s="65"/>
      <c r="LHO4" s="65"/>
      <c r="LHP4" s="65"/>
      <c r="LHQ4" s="65"/>
      <c r="LHR4" s="65"/>
      <c r="LHS4" s="65"/>
      <c r="LHT4" s="65"/>
      <c r="LHU4" s="65"/>
      <c r="LHV4" s="65"/>
      <c r="LHW4" s="65"/>
      <c r="LHX4" s="65"/>
      <c r="LHY4" s="65"/>
      <c r="LHZ4" s="65"/>
      <c r="LIA4" s="65"/>
      <c r="LIB4" s="65"/>
      <c r="LIC4" s="65"/>
      <c r="LID4" s="65"/>
      <c r="LIE4" s="65"/>
      <c r="LIF4" s="65"/>
      <c r="LIG4" s="65"/>
      <c r="LIH4" s="65"/>
      <c r="LII4" s="65"/>
      <c r="LIJ4" s="65"/>
      <c r="LIK4" s="65"/>
      <c r="LIL4" s="65"/>
      <c r="LIM4" s="65"/>
      <c r="LIN4" s="65"/>
      <c r="LIO4" s="65"/>
      <c r="LIP4" s="65"/>
      <c r="LIQ4" s="65"/>
      <c r="LIR4" s="65"/>
      <c r="LIS4" s="65"/>
      <c r="LIT4" s="65"/>
      <c r="LIU4" s="65"/>
      <c r="LIV4" s="65"/>
      <c r="LIW4" s="65"/>
      <c r="LIX4" s="65"/>
      <c r="LIY4" s="65"/>
      <c r="LIZ4" s="65"/>
      <c r="LJA4" s="65"/>
      <c r="LJB4" s="65"/>
      <c r="LJC4" s="65"/>
      <c r="LJD4" s="65"/>
      <c r="LJE4" s="65"/>
      <c r="LJF4" s="65"/>
      <c r="LJG4" s="65"/>
      <c r="LJH4" s="65"/>
      <c r="LJI4" s="65"/>
      <c r="LJJ4" s="65"/>
      <c r="LJK4" s="65"/>
      <c r="LJL4" s="65"/>
      <c r="LJM4" s="65"/>
      <c r="LJN4" s="65"/>
      <c r="LJO4" s="65"/>
      <c r="LJP4" s="65"/>
      <c r="LJQ4" s="65"/>
      <c r="LJR4" s="65"/>
      <c r="LJS4" s="65"/>
      <c r="LJT4" s="65"/>
      <c r="LJU4" s="65"/>
      <c r="LJV4" s="65"/>
      <c r="LJW4" s="65"/>
      <c r="LJX4" s="65"/>
      <c r="LJY4" s="65"/>
      <c r="LJZ4" s="65"/>
      <c r="LKA4" s="65"/>
      <c r="LKB4" s="65"/>
      <c r="LKC4" s="65"/>
      <c r="LKD4" s="65"/>
      <c r="LKE4" s="65"/>
      <c r="LKF4" s="65"/>
      <c r="LKG4" s="65"/>
      <c r="LKH4" s="65"/>
      <c r="LKI4" s="65"/>
      <c r="LKJ4" s="65"/>
      <c r="LKK4" s="65"/>
      <c r="LKL4" s="65"/>
      <c r="LKM4" s="65"/>
      <c r="LKN4" s="65"/>
      <c r="LKO4" s="65"/>
      <c r="LKP4" s="65"/>
      <c r="LKQ4" s="65"/>
      <c r="LKR4" s="65"/>
      <c r="LKS4" s="65"/>
      <c r="LKT4" s="65"/>
      <c r="LKU4" s="65"/>
      <c r="LKV4" s="65"/>
      <c r="LKW4" s="65"/>
      <c r="LKX4" s="65"/>
      <c r="LKY4" s="65"/>
      <c r="LKZ4" s="65"/>
      <c r="LLA4" s="65"/>
      <c r="LLB4" s="65"/>
      <c r="LLC4" s="65"/>
      <c r="LLD4" s="65"/>
      <c r="LLE4" s="65"/>
      <c r="LLF4" s="65"/>
      <c r="LLG4" s="65"/>
      <c r="LLH4" s="65"/>
      <c r="LLI4" s="65"/>
      <c r="LLJ4" s="65"/>
      <c r="LLK4" s="65"/>
      <c r="LLL4" s="65"/>
      <c r="LLM4" s="65"/>
      <c r="LLN4" s="65"/>
      <c r="LLO4" s="65"/>
      <c r="LLP4" s="65"/>
      <c r="LLQ4" s="65"/>
      <c r="LLR4" s="65"/>
      <c r="LLS4" s="65"/>
      <c r="LLT4" s="65"/>
      <c r="LLU4" s="65"/>
      <c r="LLV4" s="65"/>
      <c r="LLW4" s="65"/>
      <c r="LLX4" s="65"/>
      <c r="LLY4" s="65"/>
      <c r="LLZ4" s="65"/>
      <c r="LMA4" s="65"/>
      <c r="LMB4" s="65"/>
      <c r="LMC4" s="65"/>
      <c r="LMD4" s="65"/>
      <c r="LME4" s="65"/>
      <c r="LMF4" s="65"/>
      <c r="LMG4" s="65"/>
      <c r="LMH4" s="65"/>
      <c r="LMI4" s="65"/>
      <c r="LMJ4" s="65"/>
      <c r="LMK4" s="65"/>
      <c r="LML4" s="65"/>
      <c r="LMM4" s="65"/>
      <c r="LMN4" s="65"/>
      <c r="LMO4" s="65"/>
      <c r="LMP4" s="65"/>
      <c r="LMQ4" s="65"/>
      <c r="LMR4" s="65"/>
      <c r="LMS4" s="65"/>
      <c r="LMT4" s="65"/>
      <c r="LMU4" s="65"/>
      <c r="LMV4" s="65"/>
      <c r="LMW4" s="65"/>
      <c r="LMX4" s="65"/>
      <c r="LMY4" s="65"/>
      <c r="LMZ4" s="65"/>
      <c r="LNA4" s="65"/>
      <c r="LNB4" s="65"/>
      <c r="LNC4" s="65"/>
      <c r="LND4" s="65"/>
      <c r="LNE4" s="65"/>
      <c r="LNF4" s="65"/>
      <c r="LNG4" s="65"/>
      <c r="LNH4" s="65"/>
      <c r="LNI4" s="65"/>
      <c r="LNJ4" s="65"/>
      <c r="LNK4" s="65"/>
      <c r="LNL4" s="65"/>
      <c r="LNM4" s="65"/>
      <c r="LNN4" s="65"/>
      <c r="LNO4" s="65"/>
      <c r="LNP4" s="65"/>
      <c r="LNQ4" s="65"/>
      <c r="LNR4" s="65"/>
      <c r="LNS4" s="65"/>
      <c r="LNT4" s="65"/>
      <c r="LNU4" s="65"/>
      <c r="LNV4" s="65"/>
      <c r="LNW4" s="65"/>
      <c r="LNX4" s="65"/>
      <c r="LNY4" s="65"/>
      <c r="LNZ4" s="65"/>
      <c r="LOA4" s="65"/>
      <c r="LOB4" s="65"/>
      <c r="LOC4" s="65"/>
      <c r="LOD4" s="65"/>
      <c r="LOE4" s="65"/>
      <c r="LOF4" s="65"/>
      <c r="LOG4" s="65"/>
      <c r="LOH4" s="65"/>
      <c r="LOI4" s="65"/>
      <c r="LOJ4" s="65"/>
      <c r="LOK4" s="65"/>
      <c r="LOL4" s="65"/>
      <c r="LOM4" s="65"/>
      <c r="LON4" s="65"/>
      <c r="LOO4" s="65"/>
      <c r="LOP4" s="65"/>
      <c r="LOQ4" s="65"/>
      <c r="LOR4" s="65"/>
      <c r="LOS4" s="65"/>
      <c r="LOT4" s="65"/>
      <c r="LOU4" s="65"/>
      <c r="LOV4" s="65"/>
      <c r="LOW4" s="65"/>
      <c r="LOX4" s="65"/>
      <c r="LOY4" s="65"/>
      <c r="LOZ4" s="65"/>
      <c r="LPA4" s="65"/>
      <c r="LPB4" s="65"/>
      <c r="LPC4" s="65"/>
      <c r="LPD4" s="65"/>
      <c r="LPE4" s="65"/>
      <c r="LPF4" s="65"/>
      <c r="LPG4" s="65"/>
      <c r="LPH4" s="65"/>
      <c r="LPI4" s="65"/>
      <c r="LPJ4" s="65"/>
      <c r="LPK4" s="65"/>
      <c r="LPL4" s="65"/>
      <c r="LPM4" s="65"/>
      <c r="LPN4" s="65"/>
      <c r="LPO4" s="65"/>
      <c r="LPP4" s="65"/>
      <c r="LPQ4" s="65"/>
      <c r="LPR4" s="65"/>
      <c r="LPS4" s="65"/>
      <c r="LPT4" s="65"/>
      <c r="LPU4" s="65"/>
      <c r="LPV4" s="65"/>
      <c r="LPW4" s="65"/>
      <c r="LPX4" s="65"/>
      <c r="LPY4" s="65"/>
      <c r="LPZ4" s="65"/>
      <c r="LQA4" s="65"/>
      <c r="LQB4" s="65"/>
      <c r="LQC4" s="65"/>
      <c r="LQD4" s="65"/>
      <c r="LQE4" s="65"/>
      <c r="LQF4" s="65"/>
      <c r="LQG4" s="65"/>
      <c r="LQH4" s="65"/>
      <c r="LQI4" s="65"/>
      <c r="LQJ4" s="65"/>
      <c r="LQK4" s="65"/>
      <c r="LQL4" s="65"/>
      <c r="LQM4" s="65"/>
      <c r="LQN4" s="65"/>
      <c r="LQO4" s="65"/>
      <c r="LQP4" s="65"/>
      <c r="LQQ4" s="65"/>
      <c r="LQR4" s="65"/>
      <c r="LQS4" s="65"/>
      <c r="LQT4" s="65"/>
      <c r="LQU4" s="65"/>
      <c r="LQV4" s="65"/>
      <c r="LQW4" s="65"/>
      <c r="LQX4" s="65"/>
      <c r="LQY4" s="65"/>
      <c r="LQZ4" s="65"/>
      <c r="LRA4" s="65"/>
      <c r="LRB4" s="65"/>
      <c r="LRC4" s="65"/>
      <c r="LRD4" s="65"/>
      <c r="LRE4" s="65"/>
      <c r="LRF4" s="65"/>
      <c r="LRG4" s="65"/>
      <c r="LRH4" s="65"/>
      <c r="LRI4" s="65"/>
      <c r="LRJ4" s="65"/>
      <c r="LRK4" s="65"/>
      <c r="LRL4" s="65"/>
      <c r="LRM4" s="65"/>
      <c r="LRN4" s="65"/>
      <c r="LRO4" s="65"/>
      <c r="LRP4" s="65"/>
      <c r="LRQ4" s="65"/>
      <c r="LRR4" s="65"/>
      <c r="LRS4" s="65"/>
      <c r="LRT4" s="65"/>
      <c r="LRU4" s="65"/>
      <c r="LRV4" s="65"/>
      <c r="LRW4" s="65"/>
      <c r="LRX4" s="65"/>
      <c r="LRY4" s="65"/>
      <c r="LRZ4" s="65"/>
      <c r="LSA4" s="65"/>
      <c r="LSB4" s="65"/>
      <c r="LSC4" s="65"/>
      <c r="LSD4" s="65"/>
      <c r="LSE4" s="65"/>
      <c r="LSF4" s="65"/>
      <c r="LSG4" s="65"/>
      <c r="LSH4" s="65"/>
      <c r="LSI4" s="65"/>
      <c r="LSJ4" s="65"/>
      <c r="LSK4" s="65"/>
      <c r="LSL4" s="65"/>
      <c r="LSM4" s="65"/>
      <c r="LSN4" s="65"/>
      <c r="LSO4" s="65"/>
      <c r="LSP4" s="65"/>
      <c r="LSQ4" s="65"/>
      <c r="LSR4" s="65"/>
      <c r="LSS4" s="65"/>
      <c r="LST4" s="65"/>
      <c r="LSU4" s="65"/>
      <c r="LSV4" s="65"/>
      <c r="LSW4" s="65"/>
      <c r="LSX4" s="65"/>
      <c r="LSY4" s="65"/>
      <c r="LSZ4" s="65"/>
      <c r="LTA4" s="65"/>
      <c r="LTB4" s="65"/>
      <c r="LTC4" s="65"/>
      <c r="LTD4" s="65"/>
      <c r="LTE4" s="65"/>
      <c r="LTF4" s="65"/>
      <c r="LTG4" s="65"/>
      <c r="LTH4" s="65"/>
      <c r="LTI4" s="65"/>
      <c r="LTJ4" s="65"/>
      <c r="LTK4" s="65"/>
      <c r="LTL4" s="65"/>
      <c r="LTM4" s="65"/>
      <c r="LTN4" s="65"/>
      <c r="LTO4" s="65"/>
      <c r="LTP4" s="65"/>
      <c r="LTQ4" s="65"/>
      <c r="LTR4" s="65"/>
      <c r="LTS4" s="65"/>
      <c r="LTT4" s="65"/>
      <c r="LTU4" s="65"/>
      <c r="LTV4" s="65"/>
      <c r="LTW4" s="65"/>
      <c r="LTX4" s="65"/>
      <c r="LTY4" s="65"/>
      <c r="LTZ4" s="65"/>
      <c r="LUA4" s="65"/>
      <c r="LUB4" s="65"/>
      <c r="LUC4" s="65"/>
      <c r="LUD4" s="65"/>
      <c r="LUE4" s="65"/>
      <c r="LUF4" s="65"/>
      <c r="LUG4" s="65"/>
      <c r="LUH4" s="65"/>
      <c r="LUI4" s="65"/>
      <c r="LUJ4" s="65"/>
      <c r="LUK4" s="65"/>
      <c r="LUL4" s="65"/>
      <c r="LUM4" s="65"/>
      <c r="LUN4" s="65"/>
      <c r="LUO4" s="65"/>
      <c r="LUP4" s="65"/>
      <c r="LUQ4" s="65"/>
      <c r="LUR4" s="65"/>
      <c r="LUS4" s="65"/>
      <c r="LUT4" s="65"/>
      <c r="LUU4" s="65"/>
      <c r="LUV4" s="65"/>
      <c r="LUW4" s="65"/>
      <c r="LUX4" s="65"/>
      <c r="LUY4" s="65"/>
      <c r="LUZ4" s="65"/>
      <c r="LVA4" s="65"/>
      <c r="LVB4" s="65"/>
      <c r="LVC4" s="65"/>
      <c r="LVD4" s="65"/>
      <c r="LVE4" s="65"/>
      <c r="LVF4" s="65"/>
      <c r="LVG4" s="65"/>
      <c r="LVH4" s="65"/>
      <c r="LVI4" s="65"/>
      <c r="LVJ4" s="65"/>
      <c r="LVK4" s="65"/>
      <c r="LVL4" s="65"/>
      <c r="LVM4" s="65"/>
      <c r="LVN4" s="65"/>
      <c r="LVO4" s="65"/>
      <c r="LVP4" s="65"/>
      <c r="LVQ4" s="65"/>
      <c r="LVR4" s="65"/>
      <c r="LVS4" s="65"/>
      <c r="LVT4" s="65"/>
      <c r="LVU4" s="65"/>
      <c r="LVV4" s="65"/>
      <c r="LVW4" s="65"/>
      <c r="LVX4" s="65"/>
      <c r="LVY4" s="65"/>
      <c r="LVZ4" s="65"/>
      <c r="LWA4" s="65"/>
      <c r="LWB4" s="65"/>
      <c r="LWC4" s="65"/>
      <c r="LWD4" s="65"/>
      <c r="LWE4" s="65"/>
      <c r="LWF4" s="65"/>
      <c r="LWG4" s="65"/>
      <c r="LWH4" s="65"/>
      <c r="LWI4" s="65"/>
      <c r="LWJ4" s="65"/>
      <c r="LWK4" s="65"/>
      <c r="LWL4" s="65"/>
      <c r="LWM4" s="65"/>
      <c r="LWN4" s="65"/>
      <c r="LWO4" s="65"/>
      <c r="LWP4" s="65"/>
      <c r="LWQ4" s="65"/>
      <c r="LWR4" s="65"/>
      <c r="LWS4" s="65"/>
      <c r="LWT4" s="65"/>
      <c r="LWU4" s="65"/>
      <c r="LWV4" s="65"/>
      <c r="LWW4" s="65"/>
      <c r="LWX4" s="65"/>
      <c r="LWY4" s="65"/>
      <c r="LWZ4" s="65"/>
      <c r="LXA4" s="65"/>
      <c r="LXB4" s="65"/>
      <c r="LXC4" s="65"/>
      <c r="LXD4" s="65"/>
      <c r="LXE4" s="65"/>
      <c r="LXF4" s="65"/>
      <c r="LXG4" s="65"/>
      <c r="LXH4" s="65"/>
      <c r="LXI4" s="65"/>
      <c r="LXJ4" s="65"/>
      <c r="LXK4" s="65"/>
      <c r="LXL4" s="65"/>
      <c r="LXM4" s="65"/>
      <c r="LXN4" s="65"/>
      <c r="LXO4" s="65"/>
      <c r="LXP4" s="65"/>
      <c r="LXQ4" s="65"/>
      <c r="LXR4" s="65"/>
      <c r="LXS4" s="65"/>
      <c r="LXT4" s="65"/>
      <c r="LXU4" s="65"/>
      <c r="LXV4" s="65"/>
      <c r="LXW4" s="65"/>
      <c r="LXX4" s="65"/>
      <c r="LXY4" s="65"/>
      <c r="LXZ4" s="65"/>
      <c r="LYA4" s="65"/>
      <c r="LYB4" s="65"/>
      <c r="LYC4" s="65"/>
      <c r="LYD4" s="65"/>
      <c r="LYE4" s="65"/>
      <c r="LYF4" s="65"/>
      <c r="LYG4" s="65"/>
      <c r="LYH4" s="65"/>
      <c r="LYI4" s="65"/>
      <c r="LYJ4" s="65"/>
      <c r="LYK4" s="65"/>
      <c r="LYL4" s="65"/>
      <c r="LYM4" s="65"/>
      <c r="LYN4" s="65"/>
      <c r="LYO4" s="65"/>
      <c r="LYP4" s="65"/>
      <c r="LYQ4" s="65"/>
      <c r="LYR4" s="65"/>
      <c r="LYS4" s="65"/>
      <c r="LYT4" s="65"/>
      <c r="LYU4" s="65"/>
      <c r="LYV4" s="65"/>
      <c r="LYW4" s="65"/>
      <c r="LYX4" s="65"/>
      <c r="LYY4" s="65"/>
      <c r="LYZ4" s="65"/>
      <c r="LZA4" s="65"/>
      <c r="LZB4" s="65"/>
      <c r="LZC4" s="65"/>
      <c r="LZD4" s="65"/>
      <c r="LZE4" s="65"/>
      <c r="LZF4" s="65"/>
      <c r="LZG4" s="65"/>
      <c r="LZH4" s="65"/>
      <c r="LZI4" s="65"/>
      <c r="LZJ4" s="65"/>
      <c r="LZK4" s="65"/>
      <c r="LZL4" s="65"/>
      <c r="LZM4" s="65"/>
      <c r="LZN4" s="65"/>
      <c r="LZO4" s="65"/>
      <c r="LZP4" s="65"/>
      <c r="LZQ4" s="65"/>
      <c r="LZR4" s="65"/>
      <c r="LZS4" s="65"/>
      <c r="LZT4" s="65"/>
      <c r="LZU4" s="65"/>
      <c r="LZV4" s="65"/>
      <c r="LZW4" s="65"/>
      <c r="LZX4" s="65"/>
      <c r="LZY4" s="65"/>
      <c r="LZZ4" s="65"/>
      <c r="MAA4" s="65"/>
      <c r="MAB4" s="65"/>
      <c r="MAC4" s="65"/>
      <c r="MAD4" s="65"/>
      <c r="MAE4" s="65"/>
      <c r="MAF4" s="65"/>
      <c r="MAG4" s="65"/>
      <c r="MAH4" s="65"/>
      <c r="MAI4" s="65"/>
      <c r="MAJ4" s="65"/>
      <c r="MAK4" s="65"/>
      <c r="MAL4" s="65"/>
      <c r="MAM4" s="65"/>
      <c r="MAN4" s="65"/>
      <c r="MAO4" s="65"/>
      <c r="MAP4" s="65"/>
      <c r="MAQ4" s="65"/>
      <c r="MAR4" s="65"/>
      <c r="MAS4" s="65"/>
      <c r="MAT4" s="65"/>
      <c r="MAU4" s="65"/>
      <c r="MAV4" s="65"/>
      <c r="MAW4" s="65"/>
      <c r="MAX4" s="65"/>
      <c r="MAY4" s="65"/>
      <c r="MAZ4" s="65"/>
      <c r="MBA4" s="65"/>
      <c r="MBB4" s="65"/>
      <c r="MBC4" s="65"/>
      <c r="MBD4" s="65"/>
      <c r="MBE4" s="65"/>
      <c r="MBF4" s="65"/>
      <c r="MBG4" s="65"/>
      <c r="MBH4" s="65"/>
      <c r="MBI4" s="65"/>
      <c r="MBJ4" s="65"/>
      <c r="MBK4" s="65"/>
      <c r="MBL4" s="65"/>
      <c r="MBM4" s="65"/>
      <c r="MBN4" s="65"/>
      <c r="MBO4" s="65"/>
      <c r="MBP4" s="65"/>
      <c r="MBQ4" s="65"/>
      <c r="MBR4" s="65"/>
      <c r="MBS4" s="65"/>
      <c r="MBT4" s="65"/>
      <c r="MBU4" s="65"/>
      <c r="MBV4" s="65"/>
      <c r="MBW4" s="65"/>
      <c r="MBX4" s="65"/>
      <c r="MBY4" s="65"/>
      <c r="MBZ4" s="65"/>
      <c r="MCA4" s="65"/>
      <c r="MCB4" s="65"/>
      <c r="MCC4" s="65"/>
      <c r="MCD4" s="65"/>
      <c r="MCE4" s="65"/>
      <c r="MCF4" s="65"/>
      <c r="MCG4" s="65"/>
      <c r="MCH4" s="65"/>
      <c r="MCI4" s="65"/>
      <c r="MCJ4" s="65"/>
      <c r="MCK4" s="65"/>
      <c r="MCL4" s="65"/>
      <c r="MCM4" s="65"/>
      <c r="MCN4" s="65"/>
      <c r="MCO4" s="65"/>
      <c r="MCP4" s="65"/>
      <c r="MCQ4" s="65"/>
      <c r="MCR4" s="65"/>
      <c r="MCS4" s="65"/>
      <c r="MCT4" s="65"/>
      <c r="MCU4" s="65"/>
      <c r="MCV4" s="65"/>
      <c r="MCW4" s="65"/>
      <c r="MCX4" s="65"/>
      <c r="MCY4" s="65"/>
      <c r="MCZ4" s="65"/>
      <c r="MDA4" s="65"/>
      <c r="MDB4" s="65"/>
      <c r="MDC4" s="65"/>
      <c r="MDD4" s="65"/>
      <c r="MDE4" s="65"/>
      <c r="MDF4" s="65"/>
      <c r="MDG4" s="65"/>
      <c r="MDH4" s="65"/>
      <c r="MDI4" s="65"/>
      <c r="MDJ4" s="65"/>
      <c r="MDK4" s="65"/>
      <c r="MDL4" s="65"/>
      <c r="MDM4" s="65"/>
      <c r="MDN4" s="65"/>
      <c r="MDO4" s="65"/>
      <c r="MDP4" s="65"/>
      <c r="MDQ4" s="65"/>
      <c r="MDR4" s="65"/>
      <c r="MDS4" s="65"/>
      <c r="MDT4" s="65"/>
      <c r="MDU4" s="65"/>
      <c r="MDV4" s="65"/>
      <c r="MDW4" s="65"/>
      <c r="MDX4" s="65"/>
      <c r="MDY4" s="65"/>
      <c r="MDZ4" s="65"/>
      <c r="MEA4" s="65"/>
      <c r="MEB4" s="65"/>
      <c r="MEC4" s="65"/>
      <c r="MED4" s="65"/>
      <c r="MEE4" s="65"/>
      <c r="MEF4" s="65"/>
      <c r="MEG4" s="65"/>
      <c r="MEH4" s="65"/>
      <c r="MEI4" s="65"/>
      <c r="MEJ4" s="65"/>
      <c r="MEK4" s="65"/>
      <c r="MEL4" s="65"/>
      <c r="MEM4" s="65"/>
      <c r="MEN4" s="65"/>
      <c r="MEO4" s="65"/>
      <c r="MEP4" s="65"/>
      <c r="MEQ4" s="65"/>
      <c r="MER4" s="65"/>
      <c r="MES4" s="65"/>
      <c r="MET4" s="65"/>
      <c r="MEU4" s="65"/>
      <c r="MEV4" s="65"/>
      <c r="MEW4" s="65"/>
      <c r="MEX4" s="65"/>
      <c r="MEY4" s="65"/>
      <c r="MEZ4" s="65"/>
      <c r="MFA4" s="65"/>
      <c r="MFB4" s="65"/>
      <c r="MFC4" s="65"/>
      <c r="MFD4" s="65"/>
      <c r="MFE4" s="65"/>
      <c r="MFF4" s="65"/>
      <c r="MFG4" s="65"/>
      <c r="MFH4" s="65"/>
      <c r="MFI4" s="65"/>
      <c r="MFJ4" s="65"/>
      <c r="MFK4" s="65"/>
      <c r="MFL4" s="65"/>
      <c r="MFM4" s="65"/>
      <c r="MFN4" s="65"/>
      <c r="MFO4" s="65"/>
      <c r="MFP4" s="65"/>
      <c r="MFQ4" s="65"/>
      <c r="MFR4" s="65"/>
      <c r="MFS4" s="65"/>
      <c r="MFT4" s="65"/>
      <c r="MFU4" s="65"/>
      <c r="MFV4" s="65"/>
      <c r="MFW4" s="65"/>
      <c r="MFX4" s="65"/>
      <c r="MFY4" s="65"/>
      <c r="MFZ4" s="65"/>
      <c r="MGA4" s="65"/>
      <c r="MGB4" s="65"/>
      <c r="MGC4" s="65"/>
      <c r="MGD4" s="65"/>
      <c r="MGE4" s="65"/>
      <c r="MGF4" s="65"/>
      <c r="MGG4" s="65"/>
      <c r="MGH4" s="65"/>
      <c r="MGI4" s="65"/>
      <c r="MGJ4" s="65"/>
      <c r="MGK4" s="65"/>
      <c r="MGL4" s="65"/>
      <c r="MGM4" s="65"/>
      <c r="MGN4" s="65"/>
      <c r="MGO4" s="65"/>
      <c r="MGP4" s="65"/>
      <c r="MGQ4" s="65"/>
      <c r="MGR4" s="65"/>
      <c r="MGS4" s="65"/>
      <c r="MGT4" s="65"/>
      <c r="MGU4" s="65"/>
      <c r="MGV4" s="65"/>
      <c r="MGW4" s="65"/>
      <c r="MGX4" s="65"/>
      <c r="MGY4" s="65"/>
      <c r="MGZ4" s="65"/>
      <c r="MHA4" s="65"/>
      <c r="MHB4" s="65"/>
      <c r="MHC4" s="65"/>
      <c r="MHD4" s="65"/>
      <c r="MHE4" s="65"/>
      <c r="MHF4" s="65"/>
      <c r="MHG4" s="65"/>
      <c r="MHH4" s="65"/>
      <c r="MHI4" s="65"/>
      <c r="MHJ4" s="65"/>
      <c r="MHK4" s="65"/>
      <c r="MHL4" s="65"/>
      <c r="MHM4" s="65"/>
      <c r="MHN4" s="65"/>
      <c r="MHO4" s="65"/>
      <c r="MHP4" s="65"/>
      <c r="MHQ4" s="65"/>
      <c r="MHR4" s="65"/>
      <c r="MHS4" s="65"/>
      <c r="MHT4" s="65"/>
      <c r="MHU4" s="65"/>
      <c r="MHV4" s="65"/>
      <c r="MHW4" s="65"/>
      <c r="MHX4" s="65"/>
      <c r="MHY4" s="65"/>
      <c r="MHZ4" s="65"/>
      <c r="MIA4" s="65"/>
      <c r="MIB4" s="65"/>
      <c r="MIC4" s="65"/>
      <c r="MID4" s="65"/>
      <c r="MIE4" s="65"/>
      <c r="MIF4" s="65"/>
      <c r="MIG4" s="65"/>
      <c r="MIH4" s="65"/>
      <c r="MII4" s="65"/>
      <c r="MIJ4" s="65"/>
      <c r="MIK4" s="65"/>
      <c r="MIL4" s="65"/>
      <c r="MIM4" s="65"/>
      <c r="MIN4" s="65"/>
      <c r="MIO4" s="65"/>
      <c r="MIP4" s="65"/>
      <c r="MIQ4" s="65"/>
      <c r="MIR4" s="65"/>
      <c r="MIS4" s="65"/>
      <c r="MIT4" s="65"/>
      <c r="MIU4" s="65"/>
      <c r="MIV4" s="65"/>
      <c r="MIW4" s="65"/>
      <c r="MIX4" s="65"/>
      <c r="MIY4" s="65"/>
      <c r="MIZ4" s="65"/>
      <c r="MJA4" s="65"/>
      <c r="MJB4" s="65"/>
      <c r="MJC4" s="65"/>
      <c r="MJD4" s="65"/>
      <c r="MJE4" s="65"/>
      <c r="MJF4" s="65"/>
      <c r="MJG4" s="65"/>
      <c r="MJH4" s="65"/>
      <c r="MJI4" s="65"/>
      <c r="MJJ4" s="65"/>
      <c r="MJK4" s="65"/>
      <c r="MJL4" s="65"/>
      <c r="MJM4" s="65"/>
      <c r="MJN4" s="65"/>
      <c r="MJO4" s="65"/>
      <c r="MJP4" s="65"/>
      <c r="MJQ4" s="65"/>
      <c r="MJR4" s="65"/>
      <c r="MJS4" s="65"/>
      <c r="MJT4" s="65"/>
      <c r="MJU4" s="65"/>
      <c r="MJV4" s="65"/>
      <c r="MJW4" s="65"/>
      <c r="MJX4" s="65"/>
      <c r="MJY4" s="65"/>
      <c r="MJZ4" s="65"/>
      <c r="MKA4" s="65"/>
      <c r="MKB4" s="65"/>
      <c r="MKC4" s="65"/>
      <c r="MKD4" s="65"/>
      <c r="MKE4" s="65"/>
      <c r="MKF4" s="65"/>
      <c r="MKG4" s="65"/>
      <c r="MKH4" s="65"/>
      <c r="MKI4" s="65"/>
      <c r="MKJ4" s="65"/>
      <c r="MKK4" s="65"/>
      <c r="MKL4" s="65"/>
      <c r="MKM4" s="65"/>
      <c r="MKN4" s="65"/>
      <c r="MKO4" s="65"/>
      <c r="MKP4" s="65"/>
      <c r="MKQ4" s="65"/>
      <c r="MKR4" s="65"/>
      <c r="MKS4" s="65"/>
      <c r="MKT4" s="65"/>
      <c r="MKU4" s="65"/>
      <c r="MKV4" s="65"/>
      <c r="MKW4" s="65"/>
      <c r="MKX4" s="65"/>
      <c r="MKY4" s="65"/>
      <c r="MKZ4" s="65"/>
      <c r="MLA4" s="65"/>
      <c r="MLB4" s="65"/>
      <c r="MLC4" s="65"/>
      <c r="MLD4" s="65"/>
      <c r="MLE4" s="65"/>
      <c r="MLF4" s="65"/>
      <c r="MLG4" s="65"/>
      <c r="MLH4" s="65"/>
      <c r="MLI4" s="65"/>
      <c r="MLJ4" s="65"/>
      <c r="MLK4" s="65"/>
      <c r="MLL4" s="65"/>
      <c r="MLM4" s="65"/>
      <c r="MLN4" s="65"/>
      <c r="MLO4" s="65"/>
      <c r="MLP4" s="65"/>
      <c r="MLQ4" s="65"/>
      <c r="MLR4" s="65"/>
      <c r="MLS4" s="65"/>
      <c r="MLT4" s="65"/>
      <c r="MLU4" s="65"/>
      <c r="MLV4" s="65"/>
      <c r="MLW4" s="65"/>
      <c r="MLX4" s="65"/>
      <c r="MLY4" s="65"/>
      <c r="MLZ4" s="65"/>
      <c r="MMA4" s="65"/>
      <c r="MMB4" s="65"/>
      <c r="MMC4" s="65"/>
      <c r="MMD4" s="65"/>
      <c r="MME4" s="65"/>
      <c r="MMF4" s="65"/>
      <c r="MMG4" s="65"/>
      <c r="MMH4" s="65"/>
      <c r="MMI4" s="65"/>
      <c r="MMJ4" s="65"/>
      <c r="MMK4" s="65"/>
      <c r="MML4" s="65"/>
      <c r="MMM4" s="65"/>
      <c r="MMN4" s="65"/>
      <c r="MMO4" s="65"/>
      <c r="MMP4" s="65"/>
      <c r="MMQ4" s="65"/>
      <c r="MMR4" s="65"/>
      <c r="MMS4" s="65"/>
      <c r="MMT4" s="65"/>
      <c r="MMU4" s="65"/>
      <c r="MMV4" s="65"/>
      <c r="MMW4" s="65"/>
      <c r="MMX4" s="65"/>
      <c r="MMY4" s="65"/>
      <c r="MMZ4" s="65"/>
      <c r="MNA4" s="65"/>
      <c r="MNB4" s="65"/>
      <c r="MNC4" s="65"/>
      <c r="MND4" s="65"/>
      <c r="MNE4" s="65"/>
      <c r="MNF4" s="65"/>
      <c r="MNG4" s="65"/>
      <c r="MNH4" s="65"/>
      <c r="MNI4" s="65"/>
      <c r="MNJ4" s="65"/>
      <c r="MNK4" s="65"/>
      <c r="MNL4" s="65"/>
      <c r="MNM4" s="65"/>
      <c r="MNN4" s="65"/>
      <c r="MNO4" s="65"/>
      <c r="MNP4" s="65"/>
      <c r="MNQ4" s="65"/>
      <c r="MNR4" s="65"/>
      <c r="MNS4" s="65"/>
      <c r="MNT4" s="65"/>
      <c r="MNU4" s="65"/>
      <c r="MNV4" s="65"/>
      <c r="MNW4" s="65"/>
      <c r="MNX4" s="65"/>
      <c r="MNY4" s="65"/>
      <c r="MNZ4" s="65"/>
      <c r="MOA4" s="65"/>
      <c r="MOB4" s="65"/>
      <c r="MOC4" s="65"/>
      <c r="MOD4" s="65"/>
      <c r="MOE4" s="65"/>
      <c r="MOF4" s="65"/>
      <c r="MOG4" s="65"/>
      <c r="MOH4" s="65"/>
      <c r="MOI4" s="65"/>
      <c r="MOJ4" s="65"/>
      <c r="MOK4" s="65"/>
      <c r="MOL4" s="65"/>
      <c r="MOM4" s="65"/>
      <c r="MON4" s="65"/>
      <c r="MOO4" s="65"/>
      <c r="MOP4" s="65"/>
      <c r="MOQ4" s="65"/>
      <c r="MOR4" s="65"/>
      <c r="MOS4" s="65"/>
      <c r="MOT4" s="65"/>
      <c r="MOU4" s="65"/>
      <c r="MOV4" s="65"/>
      <c r="MOW4" s="65"/>
      <c r="MOX4" s="65"/>
      <c r="MOY4" s="65"/>
      <c r="MOZ4" s="65"/>
      <c r="MPA4" s="65"/>
      <c r="MPB4" s="65"/>
      <c r="MPC4" s="65"/>
      <c r="MPD4" s="65"/>
      <c r="MPE4" s="65"/>
      <c r="MPF4" s="65"/>
      <c r="MPG4" s="65"/>
      <c r="MPH4" s="65"/>
      <c r="MPI4" s="65"/>
      <c r="MPJ4" s="65"/>
      <c r="MPK4" s="65"/>
      <c r="MPL4" s="65"/>
      <c r="MPM4" s="65"/>
      <c r="MPN4" s="65"/>
      <c r="MPO4" s="65"/>
      <c r="MPP4" s="65"/>
      <c r="MPQ4" s="65"/>
      <c r="MPR4" s="65"/>
      <c r="MPS4" s="65"/>
      <c r="MPT4" s="65"/>
      <c r="MPU4" s="65"/>
      <c r="MPV4" s="65"/>
      <c r="MPW4" s="65"/>
      <c r="MPX4" s="65"/>
      <c r="MPY4" s="65"/>
      <c r="MPZ4" s="65"/>
      <c r="MQA4" s="65"/>
      <c r="MQB4" s="65"/>
      <c r="MQC4" s="65"/>
      <c r="MQD4" s="65"/>
      <c r="MQE4" s="65"/>
      <c r="MQF4" s="65"/>
      <c r="MQG4" s="65"/>
      <c r="MQH4" s="65"/>
      <c r="MQI4" s="65"/>
      <c r="MQJ4" s="65"/>
      <c r="MQK4" s="65"/>
      <c r="MQL4" s="65"/>
      <c r="MQM4" s="65"/>
      <c r="MQN4" s="65"/>
      <c r="MQO4" s="65"/>
      <c r="MQP4" s="65"/>
      <c r="MQQ4" s="65"/>
      <c r="MQR4" s="65"/>
      <c r="MQS4" s="65"/>
      <c r="MQT4" s="65"/>
      <c r="MQU4" s="65"/>
      <c r="MQV4" s="65"/>
      <c r="MQW4" s="65"/>
      <c r="MQX4" s="65"/>
      <c r="MQY4" s="65"/>
      <c r="MQZ4" s="65"/>
      <c r="MRA4" s="65"/>
      <c r="MRB4" s="65"/>
      <c r="MRC4" s="65"/>
      <c r="MRD4" s="65"/>
      <c r="MRE4" s="65"/>
      <c r="MRF4" s="65"/>
      <c r="MRG4" s="65"/>
      <c r="MRH4" s="65"/>
      <c r="MRI4" s="65"/>
      <c r="MRJ4" s="65"/>
      <c r="MRK4" s="65"/>
      <c r="MRL4" s="65"/>
      <c r="MRM4" s="65"/>
      <c r="MRN4" s="65"/>
      <c r="MRO4" s="65"/>
      <c r="MRP4" s="65"/>
      <c r="MRQ4" s="65"/>
      <c r="MRR4" s="65"/>
      <c r="MRS4" s="65"/>
      <c r="MRT4" s="65"/>
      <c r="MRU4" s="65"/>
      <c r="MRV4" s="65"/>
      <c r="MRW4" s="65"/>
      <c r="MRX4" s="65"/>
      <c r="MRY4" s="65"/>
      <c r="MRZ4" s="65"/>
      <c r="MSA4" s="65"/>
      <c r="MSB4" s="65"/>
      <c r="MSC4" s="65"/>
      <c r="MSD4" s="65"/>
      <c r="MSE4" s="65"/>
      <c r="MSF4" s="65"/>
      <c r="MSG4" s="65"/>
      <c r="MSH4" s="65"/>
      <c r="MSI4" s="65"/>
      <c r="MSJ4" s="65"/>
      <c r="MSK4" s="65"/>
      <c r="MSL4" s="65"/>
      <c r="MSM4" s="65"/>
      <c r="MSN4" s="65"/>
      <c r="MSO4" s="65"/>
      <c r="MSP4" s="65"/>
      <c r="MSQ4" s="65"/>
      <c r="MSR4" s="65"/>
      <c r="MSS4" s="65"/>
      <c r="MST4" s="65"/>
      <c r="MSU4" s="65"/>
      <c r="MSV4" s="65"/>
      <c r="MSW4" s="65"/>
      <c r="MSX4" s="65"/>
      <c r="MSY4" s="65"/>
      <c r="MSZ4" s="65"/>
      <c r="MTA4" s="65"/>
      <c r="MTB4" s="65"/>
      <c r="MTC4" s="65"/>
      <c r="MTD4" s="65"/>
      <c r="MTE4" s="65"/>
      <c r="MTF4" s="65"/>
      <c r="MTG4" s="65"/>
      <c r="MTH4" s="65"/>
      <c r="MTI4" s="65"/>
      <c r="MTJ4" s="65"/>
      <c r="MTK4" s="65"/>
      <c r="MTL4" s="65"/>
      <c r="MTM4" s="65"/>
      <c r="MTN4" s="65"/>
      <c r="MTO4" s="65"/>
      <c r="MTP4" s="65"/>
      <c r="MTQ4" s="65"/>
      <c r="MTR4" s="65"/>
      <c r="MTS4" s="65"/>
      <c r="MTT4" s="65"/>
      <c r="MTU4" s="65"/>
      <c r="MTV4" s="65"/>
      <c r="MTW4" s="65"/>
      <c r="MTX4" s="65"/>
      <c r="MTY4" s="65"/>
      <c r="MTZ4" s="65"/>
      <c r="MUA4" s="65"/>
      <c r="MUB4" s="65"/>
      <c r="MUC4" s="65"/>
      <c r="MUD4" s="65"/>
      <c r="MUE4" s="65"/>
      <c r="MUF4" s="65"/>
      <c r="MUG4" s="65"/>
      <c r="MUH4" s="65"/>
      <c r="MUI4" s="65"/>
      <c r="MUJ4" s="65"/>
      <c r="MUK4" s="65"/>
      <c r="MUL4" s="65"/>
      <c r="MUM4" s="65"/>
      <c r="MUN4" s="65"/>
      <c r="MUO4" s="65"/>
      <c r="MUP4" s="65"/>
      <c r="MUQ4" s="65"/>
      <c r="MUR4" s="65"/>
      <c r="MUS4" s="65"/>
      <c r="MUT4" s="65"/>
      <c r="MUU4" s="65"/>
      <c r="MUV4" s="65"/>
      <c r="MUW4" s="65"/>
      <c r="MUX4" s="65"/>
      <c r="MUY4" s="65"/>
      <c r="MUZ4" s="65"/>
      <c r="MVA4" s="65"/>
      <c r="MVB4" s="65"/>
      <c r="MVC4" s="65"/>
      <c r="MVD4" s="65"/>
      <c r="MVE4" s="65"/>
      <c r="MVF4" s="65"/>
      <c r="MVG4" s="65"/>
      <c r="MVH4" s="65"/>
      <c r="MVI4" s="65"/>
      <c r="MVJ4" s="65"/>
      <c r="MVK4" s="65"/>
      <c r="MVL4" s="65"/>
      <c r="MVM4" s="65"/>
      <c r="MVN4" s="65"/>
      <c r="MVO4" s="65"/>
      <c r="MVP4" s="65"/>
      <c r="MVQ4" s="65"/>
      <c r="MVR4" s="65"/>
      <c r="MVS4" s="65"/>
      <c r="MVT4" s="65"/>
      <c r="MVU4" s="65"/>
      <c r="MVV4" s="65"/>
      <c r="MVW4" s="65"/>
      <c r="MVX4" s="65"/>
      <c r="MVY4" s="65"/>
      <c r="MVZ4" s="65"/>
      <c r="MWA4" s="65"/>
      <c r="MWB4" s="65"/>
      <c r="MWC4" s="65"/>
      <c r="MWD4" s="65"/>
      <c r="MWE4" s="65"/>
      <c r="MWF4" s="65"/>
      <c r="MWG4" s="65"/>
      <c r="MWH4" s="65"/>
      <c r="MWI4" s="65"/>
      <c r="MWJ4" s="65"/>
      <c r="MWK4" s="65"/>
      <c r="MWL4" s="65"/>
      <c r="MWM4" s="65"/>
      <c r="MWN4" s="65"/>
      <c r="MWO4" s="65"/>
      <c r="MWP4" s="65"/>
      <c r="MWQ4" s="65"/>
      <c r="MWR4" s="65"/>
      <c r="MWS4" s="65"/>
      <c r="MWT4" s="65"/>
      <c r="MWU4" s="65"/>
      <c r="MWV4" s="65"/>
      <c r="MWW4" s="65"/>
      <c r="MWX4" s="65"/>
      <c r="MWY4" s="65"/>
      <c r="MWZ4" s="65"/>
      <c r="MXA4" s="65"/>
      <c r="MXB4" s="65"/>
      <c r="MXC4" s="65"/>
      <c r="MXD4" s="65"/>
      <c r="MXE4" s="65"/>
      <c r="MXF4" s="65"/>
      <c r="MXG4" s="65"/>
      <c r="MXH4" s="65"/>
      <c r="MXI4" s="65"/>
      <c r="MXJ4" s="65"/>
      <c r="MXK4" s="65"/>
      <c r="MXL4" s="65"/>
      <c r="MXM4" s="65"/>
      <c r="MXN4" s="65"/>
      <c r="MXO4" s="65"/>
      <c r="MXP4" s="65"/>
      <c r="MXQ4" s="65"/>
      <c r="MXR4" s="65"/>
      <c r="MXS4" s="65"/>
      <c r="MXT4" s="65"/>
      <c r="MXU4" s="65"/>
      <c r="MXV4" s="65"/>
      <c r="MXW4" s="65"/>
      <c r="MXX4" s="65"/>
      <c r="MXY4" s="65"/>
      <c r="MXZ4" s="65"/>
      <c r="MYA4" s="65"/>
      <c r="MYB4" s="65"/>
      <c r="MYC4" s="65"/>
      <c r="MYD4" s="65"/>
      <c r="MYE4" s="65"/>
      <c r="MYF4" s="65"/>
      <c r="MYG4" s="65"/>
      <c r="MYH4" s="65"/>
      <c r="MYI4" s="65"/>
      <c r="MYJ4" s="65"/>
      <c r="MYK4" s="65"/>
      <c r="MYL4" s="65"/>
      <c r="MYM4" s="65"/>
      <c r="MYN4" s="65"/>
      <c r="MYO4" s="65"/>
      <c r="MYP4" s="65"/>
      <c r="MYQ4" s="65"/>
      <c r="MYR4" s="65"/>
      <c r="MYS4" s="65"/>
      <c r="MYT4" s="65"/>
      <c r="MYU4" s="65"/>
      <c r="MYV4" s="65"/>
      <c r="MYW4" s="65"/>
      <c r="MYX4" s="65"/>
      <c r="MYY4" s="65"/>
      <c r="MYZ4" s="65"/>
      <c r="MZA4" s="65"/>
      <c r="MZB4" s="65"/>
      <c r="MZC4" s="65"/>
      <c r="MZD4" s="65"/>
      <c r="MZE4" s="65"/>
      <c r="MZF4" s="65"/>
      <c r="MZG4" s="65"/>
      <c r="MZH4" s="65"/>
      <c r="MZI4" s="65"/>
      <c r="MZJ4" s="65"/>
      <c r="MZK4" s="65"/>
      <c r="MZL4" s="65"/>
      <c r="MZM4" s="65"/>
      <c r="MZN4" s="65"/>
      <c r="MZO4" s="65"/>
      <c r="MZP4" s="65"/>
      <c r="MZQ4" s="65"/>
      <c r="MZR4" s="65"/>
      <c r="MZS4" s="65"/>
      <c r="MZT4" s="65"/>
      <c r="MZU4" s="65"/>
      <c r="MZV4" s="65"/>
      <c r="MZW4" s="65"/>
      <c r="MZX4" s="65"/>
      <c r="MZY4" s="65"/>
      <c r="MZZ4" s="65"/>
      <c r="NAA4" s="65"/>
      <c r="NAB4" s="65"/>
      <c r="NAC4" s="65"/>
      <c r="NAD4" s="65"/>
      <c r="NAE4" s="65"/>
      <c r="NAF4" s="65"/>
      <c r="NAG4" s="65"/>
      <c r="NAH4" s="65"/>
      <c r="NAI4" s="65"/>
      <c r="NAJ4" s="65"/>
      <c r="NAK4" s="65"/>
      <c r="NAL4" s="65"/>
      <c r="NAM4" s="65"/>
      <c r="NAN4" s="65"/>
      <c r="NAO4" s="65"/>
      <c r="NAP4" s="65"/>
      <c r="NAQ4" s="65"/>
      <c r="NAR4" s="65"/>
      <c r="NAS4" s="65"/>
      <c r="NAT4" s="65"/>
      <c r="NAU4" s="65"/>
      <c r="NAV4" s="65"/>
      <c r="NAW4" s="65"/>
      <c r="NAX4" s="65"/>
      <c r="NAY4" s="65"/>
      <c r="NAZ4" s="65"/>
      <c r="NBA4" s="65"/>
      <c r="NBB4" s="65"/>
      <c r="NBC4" s="65"/>
      <c r="NBD4" s="65"/>
      <c r="NBE4" s="65"/>
      <c r="NBF4" s="65"/>
      <c r="NBG4" s="65"/>
      <c r="NBH4" s="65"/>
      <c r="NBI4" s="65"/>
      <c r="NBJ4" s="65"/>
      <c r="NBK4" s="65"/>
      <c r="NBL4" s="65"/>
      <c r="NBM4" s="65"/>
      <c r="NBN4" s="65"/>
      <c r="NBO4" s="65"/>
      <c r="NBP4" s="65"/>
      <c r="NBQ4" s="65"/>
      <c r="NBR4" s="65"/>
      <c r="NBS4" s="65"/>
      <c r="NBT4" s="65"/>
      <c r="NBU4" s="65"/>
      <c r="NBV4" s="65"/>
      <c r="NBW4" s="65"/>
      <c r="NBX4" s="65"/>
      <c r="NBY4" s="65"/>
      <c r="NBZ4" s="65"/>
      <c r="NCA4" s="65"/>
      <c r="NCB4" s="65"/>
      <c r="NCC4" s="65"/>
      <c r="NCD4" s="65"/>
      <c r="NCE4" s="65"/>
      <c r="NCF4" s="65"/>
      <c r="NCG4" s="65"/>
      <c r="NCH4" s="65"/>
      <c r="NCI4" s="65"/>
      <c r="NCJ4" s="65"/>
      <c r="NCK4" s="65"/>
      <c r="NCL4" s="65"/>
      <c r="NCM4" s="65"/>
      <c r="NCN4" s="65"/>
      <c r="NCO4" s="65"/>
      <c r="NCP4" s="65"/>
      <c r="NCQ4" s="65"/>
      <c r="NCR4" s="65"/>
      <c r="NCS4" s="65"/>
      <c r="NCT4" s="65"/>
      <c r="NCU4" s="65"/>
      <c r="NCV4" s="65"/>
      <c r="NCW4" s="65"/>
      <c r="NCX4" s="65"/>
      <c r="NCY4" s="65"/>
      <c r="NCZ4" s="65"/>
      <c r="NDA4" s="65"/>
      <c r="NDB4" s="65"/>
      <c r="NDC4" s="65"/>
      <c r="NDD4" s="65"/>
      <c r="NDE4" s="65"/>
      <c r="NDF4" s="65"/>
      <c r="NDG4" s="65"/>
      <c r="NDH4" s="65"/>
      <c r="NDI4" s="65"/>
      <c r="NDJ4" s="65"/>
      <c r="NDK4" s="65"/>
      <c r="NDL4" s="65"/>
      <c r="NDM4" s="65"/>
      <c r="NDN4" s="65"/>
      <c r="NDO4" s="65"/>
      <c r="NDP4" s="65"/>
      <c r="NDQ4" s="65"/>
      <c r="NDR4" s="65"/>
      <c r="NDS4" s="65"/>
      <c r="NDT4" s="65"/>
      <c r="NDU4" s="65"/>
      <c r="NDV4" s="65"/>
      <c r="NDW4" s="65"/>
      <c r="NDX4" s="65"/>
      <c r="NDY4" s="65"/>
      <c r="NDZ4" s="65"/>
      <c r="NEA4" s="65"/>
      <c r="NEB4" s="65"/>
      <c r="NEC4" s="65"/>
      <c r="NED4" s="65"/>
      <c r="NEE4" s="65"/>
      <c r="NEF4" s="65"/>
      <c r="NEG4" s="65"/>
      <c r="NEH4" s="65"/>
      <c r="NEI4" s="65"/>
      <c r="NEJ4" s="65"/>
      <c r="NEK4" s="65"/>
      <c r="NEL4" s="65"/>
      <c r="NEM4" s="65"/>
      <c r="NEN4" s="65"/>
      <c r="NEO4" s="65"/>
      <c r="NEP4" s="65"/>
      <c r="NEQ4" s="65"/>
      <c r="NER4" s="65"/>
      <c r="NES4" s="65"/>
      <c r="NET4" s="65"/>
      <c r="NEU4" s="65"/>
      <c r="NEV4" s="65"/>
      <c r="NEW4" s="65"/>
      <c r="NEX4" s="65"/>
      <c r="NEY4" s="65"/>
      <c r="NEZ4" s="65"/>
      <c r="NFA4" s="65"/>
      <c r="NFB4" s="65"/>
      <c r="NFC4" s="65"/>
      <c r="NFD4" s="65"/>
      <c r="NFE4" s="65"/>
      <c r="NFF4" s="65"/>
      <c r="NFG4" s="65"/>
      <c r="NFH4" s="65"/>
      <c r="NFI4" s="65"/>
      <c r="NFJ4" s="65"/>
      <c r="NFK4" s="65"/>
      <c r="NFL4" s="65"/>
      <c r="NFM4" s="65"/>
      <c r="NFN4" s="65"/>
      <c r="NFO4" s="65"/>
      <c r="NFP4" s="65"/>
      <c r="NFQ4" s="65"/>
      <c r="NFR4" s="65"/>
      <c r="NFS4" s="65"/>
      <c r="NFT4" s="65"/>
      <c r="NFU4" s="65"/>
      <c r="NFV4" s="65"/>
      <c r="NFW4" s="65"/>
      <c r="NFX4" s="65"/>
      <c r="NFY4" s="65"/>
      <c r="NFZ4" s="65"/>
      <c r="NGA4" s="65"/>
      <c r="NGB4" s="65"/>
      <c r="NGC4" s="65"/>
      <c r="NGD4" s="65"/>
      <c r="NGE4" s="65"/>
      <c r="NGF4" s="65"/>
      <c r="NGG4" s="65"/>
      <c r="NGH4" s="65"/>
      <c r="NGI4" s="65"/>
      <c r="NGJ4" s="65"/>
      <c r="NGK4" s="65"/>
      <c r="NGL4" s="65"/>
      <c r="NGM4" s="65"/>
      <c r="NGN4" s="65"/>
      <c r="NGO4" s="65"/>
      <c r="NGP4" s="65"/>
      <c r="NGQ4" s="65"/>
      <c r="NGR4" s="65"/>
      <c r="NGS4" s="65"/>
      <c r="NGT4" s="65"/>
      <c r="NGU4" s="65"/>
      <c r="NGV4" s="65"/>
      <c r="NGW4" s="65"/>
      <c r="NGX4" s="65"/>
      <c r="NGY4" s="65"/>
      <c r="NGZ4" s="65"/>
      <c r="NHA4" s="65"/>
      <c r="NHB4" s="65"/>
      <c r="NHC4" s="65"/>
      <c r="NHD4" s="65"/>
      <c r="NHE4" s="65"/>
      <c r="NHF4" s="65"/>
      <c r="NHG4" s="65"/>
      <c r="NHH4" s="65"/>
      <c r="NHI4" s="65"/>
      <c r="NHJ4" s="65"/>
      <c r="NHK4" s="65"/>
      <c r="NHL4" s="65"/>
      <c r="NHM4" s="65"/>
      <c r="NHN4" s="65"/>
      <c r="NHO4" s="65"/>
      <c r="NHP4" s="65"/>
      <c r="NHQ4" s="65"/>
      <c r="NHR4" s="65"/>
      <c r="NHS4" s="65"/>
      <c r="NHT4" s="65"/>
      <c r="NHU4" s="65"/>
      <c r="NHV4" s="65"/>
      <c r="NHW4" s="65"/>
      <c r="NHX4" s="65"/>
      <c r="NHY4" s="65"/>
      <c r="NHZ4" s="65"/>
      <c r="NIA4" s="65"/>
      <c r="NIB4" s="65"/>
      <c r="NIC4" s="65"/>
      <c r="NID4" s="65"/>
      <c r="NIE4" s="65"/>
      <c r="NIF4" s="65"/>
      <c r="NIG4" s="65"/>
      <c r="NIH4" s="65"/>
      <c r="NII4" s="65"/>
      <c r="NIJ4" s="65"/>
      <c r="NIK4" s="65"/>
      <c r="NIL4" s="65"/>
      <c r="NIM4" s="65"/>
      <c r="NIN4" s="65"/>
      <c r="NIO4" s="65"/>
      <c r="NIP4" s="65"/>
      <c r="NIQ4" s="65"/>
      <c r="NIR4" s="65"/>
      <c r="NIS4" s="65"/>
      <c r="NIT4" s="65"/>
      <c r="NIU4" s="65"/>
      <c r="NIV4" s="65"/>
      <c r="NIW4" s="65"/>
      <c r="NIX4" s="65"/>
      <c r="NIY4" s="65"/>
      <c r="NIZ4" s="65"/>
      <c r="NJA4" s="65"/>
      <c r="NJB4" s="65"/>
      <c r="NJC4" s="65"/>
      <c r="NJD4" s="65"/>
      <c r="NJE4" s="65"/>
      <c r="NJF4" s="65"/>
      <c r="NJG4" s="65"/>
      <c r="NJH4" s="65"/>
      <c r="NJI4" s="65"/>
      <c r="NJJ4" s="65"/>
      <c r="NJK4" s="65"/>
      <c r="NJL4" s="65"/>
      <c r="NJM4" s="65"/>
      <c r="NJN4" s="65"/>
      <c r="NJO4" s="65"/>
      <c r="NJP4" s="65"/>
      <c r="NJQ4" s="65"/>
      <c r="NJR4" s="65"/>
      <c r="NJS4" s="65"/>
      <c r="NJT4" s="65"/>
      <c r="NJU4" s="65"/>
      <c r="NJV4" s="65"/>
      <c r="NJW4" s="65"/>
      <c r="NJX4" s="65"/>
      <c r="NJY4" s="65"/>
      <c r="NJZ4" s="65"/>
      <c r="NKA4" s="65"/>
      <c r="NKB4" s="65"/>
      <c r="NKC4" s="65"/>
      <c r="NKD4" s="65"/>
      <c r="NKE4" s="65"/>
      <c r="NKF4" s="65"/>
      <c r="NKG4" s="65"/>
      <c r="NKH4" s="65"/>
      <c r="NKI4" s="65"/>
      <c r="NKJ4" s="65"/>
      <c r="NKK4" s="65"/>
      <c r="NKL4" s="65"/>
      <c r="NKM4" s="65"/>
      <c r="NKN4" s="65"/>
      <c r="NKO4" s="65"/>
      <c r="NKP4" s="65"/>
      <c r="NKQ4" s="65"/>
      <c r="NKR4" s="65"/>
      <c r="NKS4" s="65"/>
      <c r="NKT4" s="65"/>
      <c r="NKU4" s="65"/>
      <c r="NKV4" s="65"/>
      <c r="NKW4" s="65"/>
      <c r="NKX4" s="65"/>
      <c r="NKY4" s="65"/>
      <c r="NKZ4" s="65"/>
      <c r="NLA4" s="65"/>
      <c r="NLB4" s="65"/>
      <c r="NLC4" s="65"/>
      <c r="NLD4" s="65"/>
      <c r="NLE4" s="65"/>
      <c r="NLF4" s="65"/>
      <c r="NLG4" s="65"/>
      <c r="NLH4" s="65"/>
      <c r="NLI4" s="65"/>
      <c r="NLJ4" s="65"/>
      <c r="NLK4" s="65"/>
      <c r="NLL4" s="65"/>
      <c r="NLM4" s="65"/>
      <c r="NLN4" s="65"/>
      <c r="NLO4" s="65"/>
      <c r="NLP4" s="65"/>
      <c r="NLQ4" s="65"/>
      <c r="NLR4" s="65"/>
      <c r="NLS4" s="65"/>
      <c r="NLT4" s="65"/>
      <c r="NLU4" s="65"/>
      <c r="NLV4" s="65"/>
      <c r="NLW4" s="65"/>
      <c r="NLX4" s="65"/>
      <c r="NLY4" s="65"/>
      <c r="NLZ4" s="65"/>
      <c r="NMA4" s="65"/>
      <c r="NMB4" s="65"/>
      <c r="NMC4" s="65"/>
      <c r="NMD4" s="65"/>
      <c r="NME4" s="65"/>
      <c r="NMF4" s="65"/>
      <c r="NMG4" s="65"/>
      <c r="NMH4" s="65"/>
      <c r="NMI4" s="65"/>
      <c r="NMJ4" s="65"/>
      <c r="NMK4" s="65"/>
      <c r="NML4" s="65"/>
      <c r="NMM4" s="65"/>
      <c r="NMN4" s="65"/>
      <c r="NMO4" s="65"/>
      <c r="NMP4" s="65"/>
      <c r="NMQ4" s="65"/>
      <c r="NMR4" s="65"/>
      <c r="NMS4" s="65"/>
      <c r="NMT4" s="65"/>
      <c r="NMU4" s="65"/>
      <c r="NMV4" s="65"/>
      <c r="NMW4" s="65"/>
      <c r="NMX4" s="65"/>
      <c r="NMY4" s="65"/>
      <c r="NMZ4" s="65"/>
      <c r="NNA4" s="65"/>
      <c r="NNB4" s="65"/>
      <c r="NNC4" s="65"/>
      <c r="NND4" s="65"/>
      <c r="NNE4" s="65"/>
      <c r="NNF4" s="65"/>
      <c r="NNG4" s="65"/>
      <c r="NNH4" s="65"/>
      <c r="NNI4" s="65"/>
      <c r="NNJ4" s="65"/>
      <c r="NNK4" s="65"/>
      <c r="NNL4" s="65"/>
      <c r="NNM4" s="65"/>
      <c r="NNN4" s="65"/>
      <c r="NNO4" s="65"/>
      <c r="NNP4" s="65"/>
      <c r="NNQ4" s="65"/>
      <c r="NNR4" s="65"/>
      <c r="NNS4" s="65"/>
      <c r="NNT4" s="65"/>
      <c r="NNU4" s="65"/>
      <c r="NNV4" s="65"/>
      <c r="NNW4" s="65"/>
      <c r="NNX4" s="65"/>
      <c r="NNY4" s="65"/>
      <c r="NNZ4" s="65"/>
      <c r="NOA4" s="65"/>
      <c r="NOB4" s="65"/>
      <c r="NOC4" s="65"/>
      <c r="NOD4" s="65"/>
      <c r="NOE4" s="65"/>
      <c r="NOF4" s="65"/>
      <c r="NOG4" s="65"/>
      <c r="NOH4" s="65"/>
      <c r="NOI4" s="65"/>
      <c r="NOJ4" s="65"/>
      <c r="NOK4" s="65"/>
      <c r="NOL4" s="65"/>
      <c r="NOM4" s="65"/>
      <c r="NON4" s="65"/>
      <c r="NOO4" s="65"/>
      <c r="NOP4" s="65"/>
      <c r="NOQ4" s="65"/>
      <c r="NOR4" s="65"/>
      <c r="NOS4" s="65"/>
      <c r="NOT4" s="65"/>
      <c r="NOU4" s="65"/>
      <c r="NOV4" s="65"/>
      <c r="NOW4" s="65"/>
      <c r="NOX4" s="65"/>
      <c r="NOY4" s="65"/>
      <c r="NOZ4" s="65"/>
      <c r="NPA4" s="65"/>
      <c r="NPB4" s="65"/>
      <c r="NPC4" s="65"/>
      <c r="NPD4" s="65"/>
      <c r="NPE4" s="65"/>
      <c r="NPF4" s="65"/>
      <c r="NPG4" s="65"/>
      <c r="NPH4" s="65"/>
      <c r="NPI4" s="65"/>
      <c r="NPJ4" s="65"/>
      <c r="NPK4" s="65"/>
      <c r="NPL4" s="65"/>
      <c r="NPM4" s="65"/>
      <c r="NPN4" s="65"/>
      <c r="NPO4" s="65"/>
      <c r="NPP4" s="65"/>
      <c r="NPQ4" s="65"/>
      <c r="NPR4" s="65"/>
      <c r="NPS4" s="65"/>
      <c r="NPT4" s="65"/>
      <c r="NPU4" s="65"/>
      <c r="NPV4" s="65"/>
      <c r="NPW4" s="65"/>
      <c r="NPX4" s="65"/>
      <c r="NPY4" s="65"/>
      <c r="NPZ4" s="65"/>
      <c r="NQA4" s="65"/>
      <c r="NQB4" s="65"/>
      <c r="NQC4" s="65"/>
      <c r="NQD4" s="65"/>
      <c r="NQE4" s="65"/>
      <c r="NQF4" s="65"/>
      <c r="NQG4" s="65"/>
      <c r="NQH4" s="65"/>
      <c r="NQI4" s="65"/>
      <c r="NQJ4" s="65"/>
      <c r="NQK4" s="65"/>
      <c r="NQL4" s="65"/>
      <c r="NQM4" s="65"/>
      <c r="NQN4" s="65"/>
      <c r="NQO4" s="65"/>
      <c r="NQP4" s="65"/>
      <c r="NQQ4" s="65"/>
      <c r="NQR4" s="65"/>
      <c r="NQS4" s="65"/>
      <c r="NQT4" s="65"/>
      <c r="NQU4" s="65"/>
      <c r="NQV4" s="65"/>
      <c r="NQW4" s="65"/>
      <c r="NQX4" s="65"/>
      <c r="NQY4" s="65"/>
      <c r="NQZ4" s="65"/>
      <c r="NRA4" s="65"/>
      <c r="NRB4" s="65"/>
      <c r="NRC4" s="65"/>
      <c r="NRD4" s="65"/>
      <c r="NRE4" s="65"/>
      <c r="NRF4" s="65"/>
      <c r="NRG4" s="65"/>
      <c r="NRH4" s="65"/>
      <c r="NRI4" s="65"/>
      <c r="NRJ4" s="65"/>
      <c r="NRK4" s="65"/>
      <c r="NRL4" s="65"/>
      <c r="NRM4" s="65"/>
      <c r="NRN4" s="65"/>
      <c r="NRO4" s="65"/>
      <c r="NRP4" s="65"/>
      <c r="NRQ4" s="65"/>
      <c r="NRR4" s="65"/>
      <c r="NRS4" s="65"/>
      <c r="NRT4" s="65"/>
      <c r="NRU4" s="65"/>
      <c r="NRV4" s="65"/>
      <c r="NRW4" s="65"/>
      <c r="NRX4" s="65"/>
      <c r="NRY4" s="65"/>
      <c r="NRZ4" s="65"/>
      <c r="NSA4" s="65"/>
      <c r="NSB4" s="65"/>
      <c r="NSC4" s="65"/>
      <c r="NSD4" s="65"/>
      <c r="NSE4" s="65"/>
      <c r="NSF4" s="65"/>
      <c r="NSG4" s="65"/>
      <c r="NSH4" s="65"/>
      <c r="NSI4" s="65"/>
      <c r="NSJ4" s="65"/>
      <c r="NSK4" s="65"/>
      <c r="NSL4" s="65"/>
      <c r="NSM4" s="65"/>
      <c r="NSN4" s="65"/>
      <c r="NSO4" s="65"/>
      <c r="NSP4" s="65"/>
      <c r="NSQ4" s="65"/>
      <c r="NSR4" s="65"/>
      <c r="NSS4" s="65"/>
      <c r="NST4" s="65"/>
      <c r="NSU4" s="65"/>
      <c r="NSV4" s="65"/>
      <c r="NSW4" s="65"/>
      <c r="NSX4" s="65"/>
      <c r="NSY4" s="65"/>
      <c r="NSZ4" s="65"/>
      <c r="NTA4" s="65"/>
      <c r="NTB4" s="65"/>
      <c r="NTC4" s="65"/>
      <c r="NTD4" s="65"/>
      <c r="NTE4" s="65"/>
      <c r="NTF4" s="65"/>
      <c r="NTG4" s="65"/>
      <c r="NTH4" s="65"/>
      <c r="NTI4" s="65"/>
      <c r="NTJ4" s="65"/>
      <c r="NTK4" s="65"/>
      <c r="NTL4" s="65"/>
      <c r="NTM4" s="65"/>
      <c r="NTN4" s="65"/>
      <c r="NTO4" s="65"/>
      <c r="NTP4" s="65"/>
      <c r="NTQ4" s="65"/>
      <c r="NTR4" s="65"/>
      <c r="NTS4" s="65"/>
      <c r="NTT4" s="65"/>
      <c r="NTU4" s="65"/>
      <c r="NTV4" s="65"/>
      <c r="NTW4" s="65"/>
      <c r="NTX4" s="65"/>
      <c r="NTY4" s="65"/>
      <c r="NTZ4" s="65"/>
      <c r="NUA4" s="65"/>
      <c r="NUB4" s="65"/>
      <c r="NUC4" s="65"/>
      <c r="NUD4" s="65"/>
      <c r="NUE4" s="65"/>
      <c r="NUF4" s="65"/>
      <c r="NUG4" s="65"/>
      <c r="NUH4" s="65"/>
      <c r="NUI4" s="65"/>
      <c r="NUJ4" s="65"/>
      <c r="NUK4" s="65"/>
      <c r="NUL4" s="65"/>
      <c r="NUM4" s="65"/>
      <c r="NUN4" s="65"/>
      <c r="NUO4" s="65"/>
      <c r="NUP4" s="65"/>
      <c r="NUQ4" s="65"/>
      <c r="NUR4" s="65"/>
      <c r="NUS4" s="65"/>
      <c r="NUT4" s="65"/>
      <c r="NUU4" s="65"/>
      <c r="NUV4" s="65"/>
      <c r="NUW4" s="65"/>
      <c r="NUX4" s="65"/>
      <c r="NUY4" s="65"/>
      <c r="NUZ4" s="65"/>
      <c r="NVA4" s="65"/>
      <c r="NVB4" s="65"/>
      <c r="NVC4" s="65"/>
      <c r="NVD4" s="65"/>
      <c r="NVE4" s="65"/>
      <c r="NVF4" s="65"/>
      <c r="NVG4" s="65"/>
      <c r="NVH4" s="65"/>
      <c r="NVI4" s="65"/>
      <c r="NVJ4" s="65"/>
      <c r="NVK4" s="65"/>
      <c r="NVL4" s="65"/>
      <c r="NVM4" s="65"/>
      <c r="NVN4" s="65"/>
      <c r="NVO4" s="65"/>
      <c r="NVP4" s="65"/>
      <c r="NVQ4" s="65"/>
      <c r="NVR4" s="65"/>
      <c r="NVS4" s="65"/>
      <c r="NVT4" s="65"/>
      <c r="NVU4" s="65"/>
      <c r="NVV4" s="65"/>
      <c r="NVW4" s="65"/>
      <c r="NVX4" s="65"/>
      <c r="NVY4" s="65"/>
      <c r="NVZ4" s="65"/>
      <c r="NWA4" s="65"/>
      <c r="NWB4" s="65"/>
      <c r="NWC4" s="65"/>
      <c r="NWD4" s="65"/>
      <c r="NWE4" s="65"/>
      <c r="NWF4" s="65"/>
      <c r="NWG4" s="65"/>
      <c r="NWH4" s="65"/>
      <c r="NWI4" s="65"/>
      <c r="NWJ4" s="65"/>
      <c r="NWK4" s="65"/>
      <c r="NWL4" s="65"/>
      <c r="NWM4" s="65"/>
      <c r="NWN4" s="65"/>
      <c r="NWO4" s="65"/>
      <c r="NWP4" s="65"/>
      <c r="NWQ4" s="65"/>
      <c r="NWR4" s="65"/>
      <c r="NWS4" s="65"/>
      <c r="NWT4" s="65"/>
      <c r="NWU4" s="65"/>
      <c r="NWV4" s="65"/>
      <c r="NWW4" s="65"/>
      <c r="NWX4" s="65"/>
      <c r="NWY4" s="65"/>
      <c r="NWZ4" s="65"/>
      <c r="NXA4" s="65"/>
      <c r="NXB4" s="65"/>
      <c r="NXC4" s="65"/>
      <c r="NXD4" s="65"/>
      <c r="NXE4" s="65"/>
      <c r="NXF4" s="65"/>
      <c r="NXG4" s="65"/>
      <c r="NXH4" s="65"/>
      <c r="NXI4" s="65"/>
      <c r="NXJ4" s="65"/>
      <c r="NXK4" s="65"/>
      <c r="NXL4" s="65"/>
      <c r="NXM4" s="65"/>
      <c r="NXN4" s="65"/>
      <c r="NXO4" s="65"/>
      <c r="NXP4" s="65"/>
      <c r="NXQ4" s="65"/>
      <c r="NXR4" s="65"/>
      <c r="NXS4" s="65"/>
      <c r="NXT4" s="65"/>
      <c r="NXU4" s="65"/>
      <c r="NXV4" s="65"/>
      <c r="NXW4" s="65"/>
      <c r="NXX4" s="65"/>
      <c r="NXY4" s="65"/>
      <c r="NXZ4" s="65"/>
      <c r="NYA4" s="65"/>
      <c r="NYB4" s="65"/>
      <c r="NYC4" s="65"/>
      <c r="NYD4" s="65"/>
      <c r="NYE4" s="65"/>
      <c r="NYF4" s="65"/>
      <c r="NYG4" s="65"/>
      <c r="NYH4" s="65"/>
      <c r="NYI4" s="65"/>
      <c r="NYJ4" s="65"/>
      <c r="NYK4" s="65"/>
      <c r="NYL4" s="65"/>
      <c r="NYM4" s="65"/>
      <c r="NYN4" s="65"/>
      <c r="NYO4" s="65"/>
      <c r="NYP4" s="65"/>
      <c r="NYQ4" s="65"/>
      <c r="NYR4" s="65"/>
      <c r="NYS4" s="65"/>
      <c r="NYT4" s="65"/>
      <c r="NYU4" s="65"/>
      <c r="NYV4" s="65"/>
      <c r="NYW4" s="65"/>
      <c r="NYX4" s="65"/>
      <c r="NYY4" s="65"/>
      <c r="NYZ4" s="65"/>
      <c r="NZA4" s="65"/>
      <c r="NZB4" s="65"/>
      <c r="NZC4" s="65"/>
      <c r="NZD4" s="65"/>
      <c r="NZE4" s="65"/>
      <c r="NZF4" s="65"/>
      <c r="NZG4" s="65"/>
      <c r="NZH4" s="65"/>
      <c r="NZI4" s="65"/>
      <c r="NZJ4" s="65"/>
      <c r="NZK4" s="65"/>
      <c r="NZL4" s="65"/>
      <c r="NZM4" s="65"/>
      <c r="NZN4" s="65"/>
      <c r="NZO4" s="65"/>
      <c r="NZP4" s="65"/>
      <c r="NZQ4" s="65"/>
      <c r="NZR4" s="65"/>
      <c r="NZS4" s="65"/>
      <c r="NZT4" s="65"/>
      <c r="NZU4" s="65"/>
      <c r="NZV4" s="65"/>
      <c r="NZW4" s="65"/>
      <c r="NZX4" s="65"/>
      <c r="NZY4" s="65"/>
      <c r="NZZ4" s="65"/>
      <c r="OAA4" s="65"/>
      <c r="OAB4" s="65"/>
      <c r="OAC4" s="65"/>
      <c r="OAD4" s="65"/>
      <c r="OAE4" s="65"/>
      <c r="OAF4" s="65"/>
      <c r="OAG4" s="65"/>
      <c r="OAH4" s="65"/>
      <c r="OAI4" s="65"/>
      <c r="OAJ4" s="65"/>
      <c r="OAK4" s="65"/>
      <c r="OAL4" s="65"/>
      <c r="OAM4" s="65"/>
      <c r="OAN4" s="65"/>
      <c r="OAO4" s="65"/>
      <c r="OAP4" s="65"/>
      <c r="OAQ4" s="65"/>
      <c r="OAR4" s="65"/>
      <c r="OAS4" s="65"/>
      <c r="OAT4" s="65"/>
      <c r="OAU4" s="65"/>
      <c r="OAV4" s="65"/>
      <c r="OAW4" s="65"/>
      <c r="OAX4" s="65"/>
      <c r="OAY4" s="65"/>
      <c r="OAZ4" s="65"/>
      <c r="OBA4" s="65"/>
      <c r="OBB4" s="65"/>
      <c r="OBC4" s="65"/>
      <c r="OBD4" s="65"/>
      <c r="OBE4" s="65"/>
      <c r="OBF4" s="65"/>
      <c r="OBG4" s="65"/>
      <c r="OBH4" s="65"/>
      <c r="OBI4" s="65"/>
      <c r="OBJ4" s="65"/>
      <c r="OBK4" s="65"/>
      <c r="OBL4" s="65"/>
      <c r="OBM4" s="65"/>
      <c r="OBN4" s="65"/>
      <c r="OBO4" s="65"/>
      <c r="OBP4" s="65"/>
      <c r="OBQ4" s="65"/>
      <c r="OBR4" s="65"/>
      <c r="OBS4" s="65"/>
      <c r="OBT4" s="65"/>
      <c r="OBU4" s="65"/>
      <c r="OBV4" s="65"/>
      <c r="OBW4" s="65"/>
      <c r="OBX4" s="65"/>
      <c r="OBY4" s="65"/>
      <c r="OBZ4" s="65"/>
      <c r="OCA4" s="65"/>
      <c r="OCB4" s="65"/>
      <c r="OCC4" s="65"/>
      <c r="OCD4" s="65"/>
      <c r="OCE4" s="65"/>
      <c r="OCF4" s="65"/>
      <c r="OCG4" s="65"/>
      <c r="OCH4" s="65"/>
      <c r="OCI4" s="65"/>
      <c r="OCJ4" s="65"/>
      <c r="OCK4" s="65"/>
      <c r="OCL4" s="65"/>
      <c r="OCM4" s="65"/>
      <c r="OCN4" s="65"/>
      <c r="OCO4" s="65"/>
      <c r="OCP4" s="65"/>
      <c r="OCQ4" s="65"/>
      <c r="OCR4" s="65"/>
      <c r="OCS4" s="65"/>
      <c r="OCT4" s="65"/>
      <c r="OCU4" s="65"/>
      <c r="OCV4" s="65"/>
      <c r="OCW4" s="65"/>
      <c r="OCX4" s="65"/>
      <c r="OCY4" s="65"/>
      <c r="OCZ4" s="65"/>
      <c r="ODA4" s="65"/>
      <c r="ODB4" s="65"/>
      <c r="ODC4" s="65"/>
      <c r="ODD4" s="65"/>
      <c r="ODE4" s="65"/>
      <c r="ODF4" s="65"/>
      <c r="ODG4" s="65"/>
      <c r="ODH4" s="65"/>
      <c r="ODI4" s="65"/>
      <c r="ODJ4" s="65"/>
      <c r="ODK4" s="65"/>
      <c r="ODL4" s="65"/>
      <c r="ODM4" s="65"/>
      <c r="ODN4" s="65"/>
      <c r="ODO4" s="65"/>
      <c r="ODP4" s="65"/>
      <c r="ODQ4" s="65"/>
      <c r="ODR4" s="65"/>
      <c r="ODS4" s="65"/>
      <c r="ODT4" s="65"/>
      <c r="ODU4" s="65"/>
      <c r="ODV4" s="65"/>
      <c r="ODW4" s="65"/>
      <c r="ODX4" s="65"/>
      <c r="ODY4" s="65"/>
      <c r="ODZ4" s="65"/>
      <c r="OEA4" s="65"/>
      <c r="OEB4" s="65"/>
      <c r="OEC4" s="65"/>
      <c r="OED4" s="65"/>
      <c r="OEE4" s="65"/>
      <c r="OEF4" s="65"/>
      <c r="OEG4" s="65"/>
      <c r="OEH4" s="65"/>
      <c r="OEI4" s="65"/>
      <c r="OEJ4" s="65"/>
      <c r="OEK4" s="65"/>
      <c r="OEL4" s="65"/>
      <c r="OEM4" s="65"/>
      <c r="OEN4" s="65"/>
      <c r="OEO4" s="65"/>
      <c r="OEP4" s="65"/>
      <c r="OEQ4" s="65"/>
      <c r="OER4" s="65"/>
      <c r="OES4" s="65"/>
      <c r="OET4" s="65"/>
      <c r="OEU4" s="65"/>
      <c r="OEV4" s="65"/>
      <c r="OEW4" s="65"/>
      <c r="OEX4" s="65"/>
      <c r="OEY4" s="65"/>
      <c r="OEZ4" s="65"/>
      <c r="OFA4" s="65"/>
      <c r="OFB4" s="65"/>
      <c r="OFC4" s="65"/>
      <c r="OFD4" s="65"/>
      <c r="OFE4" s="65"/>
      <c r="OFF4" s="65"/>
      <c r="OFG4" s="65"/>
      <c r="OFH4" s="65"/>
      <c r="OFI4" s="65"/>
      <c r="OFJ4" s="65"/>
      <c r="OFK4" s="65"/>
      <c r="OFL4" s="65"/>
      <c r="OFM4" s="65"/>
      <c r="OFN4" s="65"/>
      <c r="OFO4" s="65"/>
      <c r="OFP4" s="65"/>
      <c r="OFQ4" s="65"/>
      <c r="OFR4" s="65"/>
      <c r="OFS4" s="65"/>
      <c r="OFT4" s="65"/>
      <c r="OFU4" s="65"/>
      <c r="OFV4" s="65"/>
      <c r="OFW4" s="65"/>
      <c r="OFX4" s="65"/>
      <c r="OFY4" s="65"/>
      <c r="OFZ4" s="65"/>
      <c r="OGA4" s="65"/>
      <c r="OGB4" s="65"/>
      <c r="OGC4" s="65"/>
      <c r="OGD4" s="65"/>
      <c r="OGE4" s="65"/>
      <c r="OGF4" s="65"/>
      <c r="OGG4" s="65"/>
      <c r="OGH4" s="65"/>
      <c r="OGI4" s="65"/>
      <c r="OGJ4" s="65"/>
      <c r="OGK4" s="65"/>
      <c r="OGL4" s="65"/>
      <c r="OGM4" s="65"/>
      <c r="OGN4" s="65"/>
      <c r="OGO4" s="65"/>
      <c r="OGP4" s="65"/>
      <c r="OGQ4" s="65"/>
      <c r="OGR4" s="65"/>
      <c r="OGS4" s="65"/>
      <c r="OGT4" s="65"/>
      <c r="OGU4" s="65"/>
      <c r="OGV4" s="65"/>
      <c r="OGW4" s="65"/>
      <c r="OGX4" s="65"/>
      <c r="OGY4" s="65"/>
      <c r="OGZ4" s="65"/>
      <c r="OHA4" s="65"/>
      <c r="OHB4" s="65"/>
      <c r="OHC4" s="65"/>
      <c r="OHD4" s="65"/>
      <c r="OHE4" s="65"/>
      <c r="OHF4" s="65"/>
      <c r="OHG4" s="65"/>
      <c r="OHH4" s="65"/>
      <c r="OHI4" s="65"/>
      <c r="OHJ4" s="65"/>
      <c r="OHK4" s="65"/>
      <c r="OHL4" s="65"/>
      <c r="OHM4" s="65"/>
      <c r="OHN4" s="65"/>
      <c r="OHO4" s="65"/>
      <c r="OHP4" s="65"/>
      <c r="OHQ4" s="65"/>
      <c r="OHR4" s="65"/>
      <c r="OHS4" s="65"/>
      <c r="OHT4" s="65"/>
      <c r="OHU4" s="65"/>
      <c r="OHV4" s="65"/>
      <c r="OHW4" s="65"/>
      <c r="OHX4" s="65"/>
      <c r="OHY4" s="65"/>
      <c r="OHZ4" s="65"/>
      <c r="OIA4" s="65"/>
      <c r="OIB4" s="65"/>
      <c r="OIC4" s="65"/>
      <c r="OID4" s="65"/>
      <c r="OIE4" s="65"/>
      <c r="OIF4" s="65"/>
      <c r="OIG4" s="65"/>
      <c r="OIH4" s="65"/>
      <c r="OII4" s="65"/>
      <c r="OIJ4" s="65"/>
      <c r="OIK4" s="65"/>
      <c r="OIL4" s="65"/>
      <c r="OIM4" s="65"/>
      <c r="OIN4" s="65"/>
      <c r="OIO4" s="65"/>
      <c r="OIP4" s="65"/>
      <c r="OIQ4" s="65"/>
      <c r="OIR4" s="65"/>
      <c r="OIS4" s="65"/>
      <c r="OIT4" s="65"/>
      <c r="OIU4" s="65"/>
      <c r="OIV4" s="65"/>
      <c r="OIW4" s="65"/>
      <c r="OIX4" s="65"/>
      <c r="OIY4" s="65"/>
      <c r="OIZ4" s="65"/>
      <c r="OJA4" s="65"/>
      <c r="OJB4" s="65"/>
      <c r="OJC4" s="65"/>
      <c r="OJD4" s="65"/>
      <c r="OJE4" s="65"/>
      <c r="OJF4" s="65"/>
      <c r="OJG4" s="65"/>
      <c r="OJH4" s="65"/>
      <c r="OJI4" s="65"/>
      <c r="OJJ4" s="65"/>
      <c r="OJK4" s="65"/>
      <c r="OJL4" s="65"/>
      <c r="OJM4" s="65"/>
      <c r="OJN4" s="65"/>
      <c r="OJO4" s="65"/>
      <c r="OJP4" s="65"/>
      <c r="OJQ4" s="65"/>
      <c r="OJR4" s="65"/>
      <c r="OJS4" s="65"/>
      <c r="OJT4" s="65"/>
      <c r="OJU4" s="65"/>
      <c r="OJV4" s="65"/>
      <c r="OJW4" s="65"/>
      <c r="OJX4" s="65"/>
      <c r="OJY4" s="65"/>
      <c r="OJZ4" s="65"/>
      <c r="OKA4" s="65"/>
      <c r="OKB4" s="65"/>
      <c r="OKC4" s="65"/>
      <c r="OKD4" s="65"/>
      <c r="OKE4" s="65"/>
      <c r="OKF4" s="65"/>
      <c r="OKG4" s="65"/>
      <c r="OKH4" s="65"/>
      <c r="OKI4" s="65"/>
      <c r="OKJ4" s="65"/>
      <c r="OKK4" s="65"/>
      <c r="OKL4" s="65"/>
      <c r="OKM4" s="65"/>
      <c r="OKN4" s="65"/>
      <c r="OKO4" s="65"/>
      <c r="OKP4" s="65"/>
      <c r="OKQ4" s="65"/>
      <c r="OKR4" s="65"/>
      <c r="OKS4" s="65"/>
      <c r="OKT4" s="65"/>
      <c r="OKU4" s="65"/>
      <c r="OKV4" s="65"/>
      <c r="OKW4" s="65"/>
      <c r="OKX4" s="65"/>
      <c r="OKY4" s="65"/>
      <c r="OKZ4" s="65"/>
      <c r="OLA4" s="65"/>
      <c r="OLB4" s="65"/>
      <c r="OLC4" s="65"/>
      <c r="OLD4" s="65"/>
      <c r="OLE4" s="65"/>
      <c r="OLF4" s="65"/>
      <c r="OLG4" s="65"/>
      <c r="OLH4" s="65"/>
      <c r="OLI4" s="65"/>
      <c r="OLJ4" s="65"/>
      <c r="OLK4" s="65"/>
      <c r="OLL4" s="65"/>
      <c r="OLM4" s="65"/>
      <c r="OLN4" s="65"/>
      <c r="OLO4" s="65"/>
      <c r="OLP4" s="65"/>
      <c r="OLQ4" s="65"/>
      <c r="OLR4" s="65"/>
      <c r="OLS4" s="65"/>
      <c r="OLT4" s="65"/>
      <c r="OLU4" s="65"/>
      <c r="OLV4" s="65"/>
      <c r="OLW4" s="65"/>
      <c r="OLX4" s="65"/>
      <c r="OLY4" s="65"/>
      <c r="OLZ4" s="65"/>
      <c r="OMA4" s="65"/>
      <c r="OMB4" s="65"/>
      <c r="OMC4" s="65"/>
      <c r="OMD4" s="65"/>
      <c r="OME4" s="65"/>
      <c r="OMF4" s="65"/>
      <c r="OMG4" s="65"/>
      <c r="OMH4" s="65"/>
      <c r="OMI4" s="65"/>
      <c r="OMJ4" s="65"/>
      <c r="OMK4" s="65"/>
      <c r="OML4" s="65"/>
      <c r="OMM4" s="65"/>
      <c r="OMN4" s="65"/>
      <c r="OMO4" s="65"/>
      <c r="OMP4" s="65"/>
      <c r="OMQ4" s="65"/>
      <c r="OMR4" s="65"/>
      <c r="OMS4" s="65"/>
      <c r="OMT4" s="65"/>
      <c r="OMU4" s="65"/>
      <c r="OMV4" s="65"/>
      <c r="OMW4" s="65"/>
      <c r="OMX4" s="65"/>
      <c r="OMY4" s="65"/>
      <c r="OMZ4" s="65"/>
      <c r="ONA4" s="65"/>
      <c r="ONB4" s="65"/>
      <c r="ONC4" s="65"/>
      <c r="OND4" s="65"/>
      <c r="ONE4" s="65"/>
      <c r="ONF4" s="65"/>
      <c r="ONG4" s="65"/>
      <c r="ONH4" s="65"/>
      <c r="ONI4" s="65"/>
      <c r="ONJ4" s="65"/>
      <c r="ONK4" s="65"/>
      <c r="ONL4" s="65"/>
      <c r="ONM4" s="65"/>
      <c r="ONN4" s="65"/>
      <c r="ONO4" s="65"/>
      <c r="ONP4" s="65"/>
      <c r="ONQ4" s="65"/>
      <c r="ONR4" s="65"/>
      <c r="ONS4" s="65"/>
      <c r="ONT4" s="65"/>
      <c r="ONU4" s="65"/>
      <c r="ONV4" s="65"/>
      <c r="ONW4" s="65"/>
      <c r="ONX4" s="65"/>
      <c r="ONY4" s="65"/>
      <c r="ONZ4" s="65"/>
      <c r="OOA4" s="65"/>
      <c r="OOB4" s="65"/>
      <c r="OOC4" s="65"/>
      <c r="OOD4" s="65"/>
      <c r="OOE4" s="65"/>
      <c r="OOF4" s="65"/>
      <c r="OOG4" s="65"/>
      <c r="OOH4" s="65"/>
      <c r="OOI4" s="65"/>
      <c r="OOJ4" s="65"/>
      <c r="OOK4" s="65"/>
      <c r="OOL4" s="65"/>
      <c r="OOM4" s="65"/>
      <c r="OON4" s="65"/>
      <c r="OOO4" s="65"/>
      <c r="OOP4" s="65"/>
      <c r="OOQ4" s="65"/>
      <c r="OOR4" s="65"/>
      <c r="OOS4" s="65"/>
      <c r="OOT4" s="65"/>
      <c r="OOU4" s="65"/>
      <c r="OOV4" s="65"/>
      <c r="OOW4" s="65"/>
      <c r="OOX4" s="65"/>
      <c r="OOY4" s="65"/>
      <c r="OOZ4" s="65"/>
      <c r="OPA4" s="65"/>
      <c r="OPB4" s="65"/>
      <c r="OPC4" s="65"/>
      <c r="OPD4" s="65"/>
      <c r="OPE4" s="65"/>
      <c r="OPF4" s="65"/>
      <c r="OPG4" s="65"/>
      <c r="OPH4" s="65"/>
      <c r="OPI4" s="65"/>
      <c r="OPJ4" s="65"/>
      <c r="OPK4" s="65"/>
      <c r="OPL4" s="65"/>
      <c r="OPM4" s="65"/>
      <c r="OPN4" s="65"/>
      <c r="OPO4" s="65"/>
      <c r="OPP4" s="65"/>
      <c r="OPQ4" s="65"/>
      <c r="OPR4" s="65"/>
      <c r="OPS4" s="65"/>
      <c r="OPT4" s="65"/>
      <c r="OPU4" s="65"/>
      <c r="OPV4" s="65"/>
      <c r="OPW4" s="65"/>
      <c r="OPX4" s="65"/>
      <c r="OPY4" s="65"/>
      <c r="OPZ4" s="65"/>
      <c r="OQA4" s="65"/>
      <c r="OQB4" s="65"/>
      <c r="OQC4" s="65"/>
      <c r="OQD4" s="65"/>
      <c r="OQE4" s="65"/>
      <c r="OQF4" s="65"/>
      <c r="OQG4" s="65"/>
      <c r="OQH4" s="65"/>
      <c r="OQI4" s="65"/>
      <c r="OQJ4" s="65"/>
      <c r="OQK4" s="65"/>
      <c r="OQL4" s="65"/>
      <c r="OQM4" s="65"/>
      <c r="OQN4" s="65"/>
      <c r="OQO4" s="65"/>
      <c r="OQP4" s="65"/>
      <c r="OQQ4" s="65"/>
      <c r="OQR4" s="65"/>
      <c r="OQS4" s="65"/>
      <c r="OQT4" s="65"/>
      <c r="OQU4" s="65"/>
      <c r="OQV4" s="65"/>
      <c r="OQW4" s="65"/>
      <c r="OQX4" s="65"/>
      <c r="OQY4" s="65"/>
      <c r="OQZ4" s="65"/>
      <c r="ORA4" s="65"/>
      <c r="ORB4" s="65"/>
      <c r="ORC4" s="65"/>
      <c r="ORD4" s="65"/>
      <c r="ORE4" s="65"/>
      <c r="ORF4" s="65"/>
      <c r="ORG4" s="65"/>
      <c r="ORH4" s="65"/>
      <c r="ORI4" s="65"/>
      <c r="ORJ4" s="65"/>
      <c r="ORK4" s="65"/>
      <c r="ORL4" s="65"/>
      <c r="ORM4" s="65"/>
      <c r="ORN4" s="65"/>
      <c r="ORO4" s="65"/>
      <c r="ORP4" s="65"/>
      <c r="ORQ4" s="65"/>
      <c r="ORR4" s="65"/>
      <c r="ORS4" s="65"/>
      <c r="ORT4" s="65"/>
      <c r="ORU4" s="65"/>
      <c r="ORV4" s="65"/>
      <c r="ORW4" s="65"/>
      <c r="ORX4" s="65"/>
      <c r="ORY4" s="65"/>
      <c r="ORZ4" s="65"/>
      <c r="OSA4" s="65"/>
      <c r="OSB4" s="65"/>
      <c r="OSC4" s="65"/>
      <c r="OSD4" s="65"/>
      <c r="OSE4" s="65"/>
      <c r="OSF4" s="65"/>
      <c r="OSG4" s="65"/>
      <c r="OSH4" s="65"/>
      <c r="OSI4" s="65"/>
      <c r="OSJ4" s="65"/>
      <c r="OSK4" s="65"/>
      <c r="OSL4" s="65"/>
      <c r="OSM4" s="65"/>
      <c r="OSN4" s="65"/>
      <c r="OSO4" s="65"/>
      <c r="OSP4" s="65"/>
      <c r="OSQ4" s="65"/>
      <c r="OSR4" s="65"/>
      <c r="OSS4" s="65"/>
      <c r="OST4" s="65"/>
      <c r="OSU4" s="65"/>
      <c r="OSV4" s="65"/>
      <c r="OSW4" s="65"/>
      <c r="OSX4" s="65"/>
      <c r="OSY4" s="65"/>
      <c r="OSZ4" s="65"/>
      <c r="OTA4" s="65"/>
      <c r="OTB4" s="65"/>
      <c r="OTC4" s="65"/>
      <c r="OTD4" s="65"/>
      <c r="OTE4" s="65"/>
      <c r="OTF4" s="65"/>
      <c r="OTG4" s="65"/>
      <c r="OTH4" s="65"/>
      <c r="OTI4" s="65"/>
      <c r="OTJ4" s="65"/>
      <c r="OTK4" s="65"/>
      <c r="OTL4" s="65"/>
      <c r="OTM4" s="65"/>
      <c r="OTN4" s="65"/>
      <c r="OTO4" s="65"/>
      <c r="OTP4" s="65"/>
      <c r="OTQ4" s="65"/>
      <c r="OTR4" s="65"/>
      <c r="OTS4" s="65"/>
      <c r="OTT4" s="65"/>
      <c r="OTU4" s="65"/>
      <c r="OTV4" s="65"/>
      <c r="OTW4" s="65"/>
      <c r="OTX4" s="65"/>
      <c r="OTY4" s="65"/>
      <c r="OTZ4" s="65"/>
      <c r="OUA4" s="65"/>
      <c r="OUB4" s="65"/>
      <c r="OUC4" s="65"/>
      <c r="OUD4" s="65"/>
      <c r="OUE4" s="65"/>
      <c r="OUF4" s="65"/>
      <c r="OUG4" s="65"/>
      <c r="OUH4" s="65"/>
      <c r="OUI4" s="65"/>
      <c r="OUJ4" s="65"/>
      <c r="OUK4" s="65"/>
      <c r="OUL4" s="65"/>
      <c r="OUM4" s="65"/>
      <c r="OUN4" s="65"/>
      <c r="OUO4" s="65"/>
      <c r="OUP4" s="65"/>
      <c r="OUQ4" s="65"/>
      <c r="OUR4" s="65"/>
      <c r="OUS4" s="65"/>
      <c r="OUT4" s="65"/>
      <c r="OUU4" s="65"/>
      <c r="OUV4" s="65"/>
      <c r="OUW4" s="65"/>
      <c r="OUX4" s="65"/>
      <c r="OUY4" s="65"/>
      <c r="OUZ4" s="65"/>
      <c r="OVA4" s="65"/>
      <c r="OVB4" s="65"/>
      <c r="OVC4" s="65"/>
      <c r="OVD4" s="65"/>
      <c r="OVE4" s="65"/>
      <c r="OVF4" s="65"/>
      <c r="OVG4" s="65"/>
      <c r="OVH4" s="65"/>
      <c r="OVI4" s="65"/>
      <c r="OVJ4" s="65"/>
      <c r="OVK4" s="65"/>
      <c r="OVL4" s="65"/>
      <c r="OVM4" s="65"/>
      <c r="OVN4" s="65"/>
      <c r="OVO4" s="65"/>
      <c r="OVP4" s="65"/>
      <c r="OVQ4" s="65"/>
      <c r="OVR4" s="65"/>
      <c r="OVS4" s="65"/>
      <c r="OVT4" s="65"/>
      <c r="OVU4" s="65"/>
      <c r="OVV4" s="65"/>
      <c r="OVW4" s="65"/>
      <c r="OVX4" s="65"/>
      <c r="OVY4" s="65"/>
      <c r="OVZ4" s="65"/>
      <c r="OWA4" s="65"/>
      <c r="OWB4" s="65"/>
      <c r="OWC4" s="65"/>
      <c r="OWD4" s="65"/>
      <c r="OWE4" s="65"/>
      <c r="OWF4" s="65"/>
      <c r="OWG4" s="65"/>
      <c r="OWH4" s="65"/>
      <c r="OWI4" s="65"/>
      <c r="OWJ4" s="65"/>
      <c r="OWK4" s="65"/>
      <c r="OWL4" s="65"/>
      <c r="OWM4" s="65"/>
      <c r="OWN4" s="65"/>
      <c r="OWO4" s="65"/>
      <c r="OWP4" s="65"/>
      <c r="OWQ4" s="65"/>
      <c r="OWR4" s="65"/>
      <c r="OWS4" s="65"/>
      <c r="OWT4" s="65"/>
      <c r="OWU4" s="65"/>
      <c r="OWV4" s="65"/>
      <c r="OWW4" s="65"/>
      <c r="OWX4" s="65"/>
      <c r="OWY4" s="65"/>
      <c r="OWZ4" s="65"/>
      <c r="OXA4" s="65"/>
      <c r="OXB4" s="65"/>
      <c r="OXC4" s="65"/>
      <c r="OXD4" s="65"/>
      <c r="OXE4" s="65"/>
      <c r="OXF4" s="65"/>
      <c r="OXG4" s="65"/>
      <c r="OXH4" s="65"/>
      <c r="OXI4" s="65"/>
      <c r="OXJ4" s="65"/>
      <c r="OXK4" s="65"/>
      <c r="OXL4" s="65"/>
      <c r="OXM4" s="65"/>
      <c r="OXN4" s="65"/>
      <c r="OXO4" s="65"/>
      <c r="OXP4" s="65"/>
      <c r="OXQ4" s="65"/>
      <c r="OXR4" s="65"/>
      <c r="OXS4" s="65"/>
      <c r="OXT4" s="65"/>
      <c r="OXU4" s="65"/>
      <c r="OXV4" s="65"/>
      <c r="OXW4" s="65"/>
      <c r="OXX4" s="65"/>
      <c r="OXY4" s="65"/>
      <c r="OXZ4" s="65"/>
      <c r="OYA4" s="65"/>
      <c r="OYB4" s="65"/>
      <c r="OYC4" s="65"/>
      <c r="OYD4" s="65"/>
      <c r="OYE4" s="65"/>
      <c r="OYF4" s="65"/>
      <c r="OYG4" s="65"/>
      <c r="OYH4" s="65"/>
      <c r="OYI4" s="65"/>
      <c r="OYJ4" s="65"/>
      <c r="OYK4" s="65"/>
      <c r="OYL4" s="65"/>
      <c r="OYM4" s="65"/>
      <c r="OYN4" s="65"/>
      <c r="OYO4" s="65"/>
      <c r="OYP4" s="65"/>
      <c r="OYQ4" s="65"/>
      <c r="OYR4" s="65"/>
      <c r="OYS4" s="65"/>
      <c r="OYT4" s="65"/>
      <c r="OYU4" s="65"/>
      <c r="OYV4" s="65"/>
      <c r="OYW4" s="65"/>
      <c r="OYX4" s="65"/>
      <c r="OYY4" s="65"/>
      <c r="OYZ4" s="65"/>
      <c r="OZA4" s="65"/>
      <c r="OZB4" s="65"/>
      <c r="OZC4" s="65"/>
      <c r="OZD4" s="65"/>
      <c r="OZE4" s="65"/>
      <c r="OZF4" s="65"/>
      <c r="OZG4" s="65"/>
      <c r="OZH4" s="65"/>
      <c r="OZI4" s="65"/>
      <c r="OZJ4" s="65"/>
      <c r="OZK4" s="65"/>
      <c r="OZL4" s="65"/>
      <c r="OZM4" s="65"/>
      <c r="OZN4" s="65"/>
      <c r="OZO4" s="65"/>
      <c r="OZP4" s="65"/>
      <c r="OZQ4" s="65"/>
      <c r="OZR4" s="65"/>
      <c r="OZS4" s="65"/>
      <c r="OZT4" s="65"/>
      <c r="OZU4" s="65"/>
      <c r="OZV4" s="65"/>
      <c r="OZW4" s="65"/>
      <c r="OZX4" s="65"/>
      <c r="OZY4" s="65"/>
      <c r="OZZ4" s="65"/>
      <c r="PAA4" s="65"/>
      <c r="PAB4" s="65"/>
      <c r="PAC4" s="65"/>
      <c r="PAD4" s="65"/>
      <c r="PAE4" s="65"/>
      <c r="PAF4" s="65"/>
      <c r="PAG4" s="65"/>
      <c r="PAH4" s="65"/>
      <c r="PAI4" s="65"/>
      <c r="PAJ4" s="65"/>
      <c r="PAK4" s="65"/>
      <c r="PAL4" s="65"/>
      <c r="PAM4" s="65"/>
      <c r="PAN4" s="65"/>
      <c r="PAO4" s="65"/>
      <c r="PAP4" s="65"/>
      <c r="PAQ4" s="65"/>
      <c r="PAR4" s="65"/>
      <c r="PAS4" s="65"/>
      <c r="PAT4" s="65"/>
      <c r="PAU4" s="65"/>
      <c r="PAV4" s="65"/>
      <c r="PAW4" s="65"/>
      <c r="PAX4" s="65"/>
      <c r="PAY4" s="65"/>
      <c r="PAZ4" s="65"/>
      <c r="PBA4" s="65"/>
      <c r="PBB4" s="65"/>
      <c r="PBC4" s="65"/>
      <c r="PBD4" s="65"/>
      <c r="PBE4" s="65"/>
      <c r="PBF4" s="65"/>
      <c r="PBG4" s="65"/>
      <c r="PBH4" s="65"/>
      <c r="PBI4" s="65"/>
      <c r="PBJ4" s="65"/>
      <c r="PBK4" s="65"/>
      <c r="PBL4" s="65"/>
      <c r="PBM4" s="65"/>
      <c r="PBN4" s="65"/>
      <c r="PBO4" s="65"/>
      <c r="PBP4" s="65"/>
      <c r="PBQ4" s="65"/>
      <c r="PBR4" s="65"/>
      <c r="PBS4" s="65"/>
      <c r="PBT4" s="65"/>
      <c r="PBU4" s="65"/>
      <c r="PBV4" s="65"/>
      <c r="PBW4" s="65"/>
      <c r="PBX4" s="65"/>
      <c r="PBY4" s="65"/>
      <c r="PBZ4" s="65"/>
      <c r="PCA4" s="65"/>
      <c r="PCB4" s="65"/>
      <c r="PCC4" s="65"/>
      <c r="PCD4" s="65"/>
      <c r="PCE4" s="65"/>
      <c r="PCF4" s="65"/>
      <c r="PCG4" s="65"/>
      <c r="PCH4" s="65"/>
      <c r="PCI4" s="65"/>
      <c r="PCJ4" s="65"/>
      <c r="PCK4" s="65"/>
      <c r="PCL4" s="65"/>
      <c r="PCM4" s="65"/>
      <c r="PCN4" s="65"/>
      <c r="PCO4" s="65"/>
      <c r="PCP4" s="65"/>
      <c r="PCQ4" s="65"/>
      <c r="PCR4" s="65"/>
      <c r="PCS4" s="65"/>
      <c r="PCT4" s="65"/>
      <c r="PCU4" s="65"/>
      <c r="PCV4" s="65"/>
      <c r="PCW4" s="65"/>
      <c r="PCX4" s="65"/>
      <c r="PCY4" s="65"/>
      <c r="PCZ4" s="65"/>
      <c r="PDA4" s="65"/>
      <c r="PDB4" s="65"/>
      <c r="PDC4" s="65"/>
      <c r="PDD4" s="65"/>
      <c r="PDE4" s="65"/>
      <c r="PDF4" s="65"/>
      <c r="PDG4" s="65"/>
      <c r="PDH4" s="65"/>
      <c r="PDI4" s="65"/>
      <c r="PDJ4" s="65"/>
      <c r="PDK4" s="65"/>
      <c r="PDL4" s="65"/>
      <c r="PDM4" s="65"/>
      <c r="PDN4" s="65"/>
      <c r="PDO4" s="65"/>
      <c r="PDP4" s="65"/>
      <c r="PDQ4" s="65"/>
      <c r="PDR4" s="65"/>
      <c r="PDS4" s="65"/>
      <c r="PDT4" s="65"/>
      <c r="PDU4" s="65"/>
      <c r="PDV4" s="65"/>
      <c r="PDW4" s="65"/>
      <c r="PDX4" s="65"/>
      <c r="PDY4" s="65"/>
      <c r="PDZ4" s="65"/>
      <c r="PEA4" s="65"/>
      <c r="PEB4" s="65"/>
      <c r="PEC4" s="65"/>
      <c r="PED4" s="65"/>
      <c r="PEE4" s="65"/>
      <c r="PEF4" s="65"/>
      <c r="PEG4" s="65"/>
      <c r="PEH4" s="65"/>
      <c r="PEI4" s="65"/>
      <c r="PEJ4" s="65"/>
      <c r="PEK4" s="65"/>
      <c r="PEL4" s="65"/>
      <c r="PEM4" s="65"/>
      <c r="PEN4" s="65"/>
      <c r="PEO4" s="65"/>
      <c r="PEP4" s="65"/>
      <c r="PEQ4" s="65"/>
      <c r="PER4" s="65"/>
      <c r="PES4" s="65"/>
      <c r="PET4" s="65"/>
      <c r="PEU4" s="65"/>
      <c r="PEV4" s="65"/>
      <c r="PEW4" s="65"/>
      <c r="PEX4" s="65"/>
      <c r="PEY4" s="65"/>
      <c r="PEZ4" s="65"/>
      <c r="PFA4" s="65"/>
      <c r="PFB4" s="65"/>
      <c r="PFC4" s="65"/>
      <c r="PFD4" s="65"/>
      <c r="PFE4" s="65"/>
      <c r="PFF4" s="65"/>
      <c r="PFG4" s="65"/>
      <c r="PFH4" s="65"/>
      <c r="PFI4" s="65"/>
      <c r="PFJ4" s="65"/>
      <c r="PFK4" s="65"/>
      <c r="PFL4" s="65"/>
      <c r="PFM4" s="65"/>
      <c r="PFN4" s="65"/>
      <c r="PFO4" s="65"/>
      <c r="PFP4" s="65"/>
      <c r="PFQ4" s="65"/>
      <c r="PFR4" s="65"/>
      <c r="PFS4" s="65"/>
      <c r="PFT4" s="65"/>
      <c r="PFU4" s="65"/>
      <c r="PFV4" s="65"/>
      <c r="PFW4" s="65"/>
      <c r="PFX4" s="65"/>
      <c r="PFY4" s="65"/>
      <c r="PFZ4" s="65"/>
      <c r="PGA4" s="65"/>
      <c r="PGB4" s="65"/>
      <c r="PGC4" s="65"/>
      <c r="PGD4" s="65"/>
      <c r="PGE4" s="65"/>
      <c r="PGF4" s="65"/>
      <c r="PGG4" s="65"/>
      <c r="PGH4" s="65"/>
      <c r="PGI4" s="65"/>
      <c r="PGJ4" s="65"/>
      <c r="PGK4" s="65"/>
      <c r="PGL4" s="65"/>
      <c r="PGM4" s="65"/>
      <c r="PGN4" s="65"/>
      <c r="PGO4" s="65"/>
      <c r="PGP4" s="65"/>
      <c r="PGQ4" s="65"/>
      <c r="PGR4" s="65"/>
      <c r="PGS4" s="65"/>
      <c r="PGT4" s="65"/>
      <c r="PGU4" s="65"/>
      <c r="PGV4" s="65"/>
      <c r="PGW4" s="65"/>
      <c r="PGX4" s="65"/>
      <c r="PGY4" s="65"/>
      <c r="PGZ4" s="65"/>
      <c r="PHA4" s="65"/>
      <c r="PHB4" s="65"/>
      <c r="PHC4" s="65"/>
      <c r="PHD4" s="65"/>
      <c r="PHE4" s="65"/>
      <c r="PHF4" s="65"/>
      <c r="PHG4" s="65"/>
      <c r="PHH4" s="65"/>
      <c r="PHI4" s="65"/>
      <c r="PHJ4" s="65"/>
      <c r="PHK4" s="65"/>
      <c r="PHL4" s="65"/>
      <c r="PHM4" s="65"/>
      <c r="PHN4" s="65"/>
      <c r="PHO4" s="65"/>
      <c r="PHP4" s="65"/>
      <c r="PHQ4" s="65"/>
      <c r="PHR4" s="65"/>
      <c r="PHS4" s="65"/>
      <c r="PHT4" s="65"/>
      <c r="PHU4" s="65"/>
      <c r="PHV4" s="65"/>
      <c r="PHW4" s="65"/>
      <c r="PHX4" s="65"/>
      <c r="PHY4" s="65"/>
      <c r="PHZ4" s="65"/>
      <c r="PIA4" s="65"/>
      <c r="PIB4" s="65"/>
      <c r="PIC4" s="65"/>
      <c r="PID4" s="65"/>
      <c r="PIE4" s="65"/>
      <c r="PIF4" s="65"/>
      <c r="PIG4" s="65"/>
      <c r="PIH4" s="65"/>
      <c r="PII4" s="65"/>
      <c r="PIJ4" s="65"/>
      <c r="PIK4" s="65"/>
      <c r="PIL4" s="65"/>
      <c r="PIM4" s="65"/>
      <c r="PIN4" s="65"/>
      <c r="PIO4" s="65"/>
      <c r="PIP4" s="65"/>
      <c r="PIQ4" s="65"/>
      <c r="PIR4" s="65"/>
      <c r="PIS4" s="65"/>
      <c r="PIT4" s="65"/>
      <c r="PIU4" s="65"/>
      <c r="PIV4" s="65"/>
      <c r="PIW4" s="65"/>
      <c r="PIX4" s="65"/>
      <c r="PIY4" s="65"/>
      <c r="PIZ4" s="65"/>
      <c r="PJA4" s="65"/>
      <c r="PJB4" s="65"/>
      <c r="PJC4" s="65"/>
      <c r="PJD4" s="65"/>
      <c r="PJE4" s="65"/>
      <c r="PJF4" s="65"/>
      <c r="PJG4" s="65"/>
      <c r="PJH4" s="65"/>
      <c r="PJI4" s="65"/>
      <c r="PJJ4" s="65"/>
      <c r="PJK4" s="65"/>
      <c r="PJL4" s="65"/>
      <c r="PJM4" s="65"/>
      <c r="PJN4" s="65"/>
      <c r="PJO4" s="65"/>
      <c r="PJP4" s="65"/>
      <c r="PJQ4" s="65"/>
      <c r="PJR4" s="65"/>
      <c r="PJS4" s="65"/>
      <c r="PJT4" s="65"/>
      <c r="PJU4" s="65"/>
      <c r="PJV4" s="65"/>
      <c r="PJW4" s="65"/>
      <c r="PJX4" s="65"/>
      <c r="PJY4" s="65"/>
      <c r="PJZ4" s="65"/>
      <c r="PKA4" s="65"/>
      <c r="PKB4" s="65"/>
      <c r="PKC4" s="65"/>
      <c r="PKD4" s="65"/>
      <c r="PKE4" s="65"/>
      <c r="PKF4" s="65"/>
      <c r="PKG4" s="65"/>
      <c r="PKH4" s="65"/>
      <c r="PKI4" s="65"/>
      <c r="PKJ4" s="65"/>
      <c r="PKK4" s="65"/>
      <c r="PKL4" s="65"/>
      <c r="PKM4" s="65"/>
      <c r="PKN4" s="65"/>
      <c r="PKO4" s="65"/>
      <c r="PKP4" s="65"/>
      <c r="PKQ4" s="65"/>
      <c r="PKR4" s="65"/>
      <c r="PKS4" s="65"/>
      <c r="PKT4" s="65"/>
      <c r="PKU4" s="65"/>
      <c r="PKV4" s="65"/>
      <c r="PKW4" s="65"/>
      <c r="PKX4" s="65"/>
      <c r="PKY4" s="65"/>
      <c r="PKZ4" s="65"/>
      <c r="PLA4" s="65"/>
      <c r="PLB4" s="65"/>
      <c r="PLC4" s="65"/>
      <c r="PLD4" s="65"/>
      <c r="PLE4" s="65"/>
      <c r="PLF4" s="65"/>
      <c r="PLG4" s="65"/>
      <c r="PLH4" s="65"/>
      <c r="PLI4" s="65"/>
      <c r="PLJ4" s="65"/>
      <c r="PLK4" s="65"/>
      <c r="PLL4" s="65"/>
      <c r="PLM4" s="65"/>
      <c r="PLN4" s="65"/>
      <c r="PLO4" s="65"/>
      <c r="PLP4" s="65"/>
      <c r="PLQ4" s="65"/>
      <c r="PLR4" s="65"/>
      <c r="PLS4" s="65"/>
      <c r="PLT4" s="65"/>
      <c r="PLU4" s="65"/>
      <c r="PLV4" s="65"/>
      <c r="PLW4" s="65"/>
      <c r="PLX4" s="65"/>
      <c r="PLY4" s="65"/>
      <c r="PLZ4" s="65"/>
      <c r="PMA4" s="65"/>
      <c r="PMB4" s="65"/>
      <c r="PMC4" s="65"/>
      <c r="PMD4" s="65"/>
      <c r="PME4" s="65"/>
      <c r="PMF4" s="65"/>
      <c r="PMG4" s="65"/>
      <c r="PMH4" s="65"/>
      <c r="PMI4" s="65"/>
      <c r="PMJ4" s="65"/>
      <c r="PMK4" s="65"/>
      <c r="PML4" s="65"/>
      <c r="PMM4" s="65"/>
      <c r="PMN4" s="65"/>
      <c r="PMO4" s="65"/>
      <c r="PMP4" s="65"/>
      <c r="PMQ4" s="65"/>
      <c r="PMR4" s="65"/>
      <c r="PMS4" s="65"/>
      <c r="PMT4" s="65"/>
      <c r="PMU4" s="65"/>
      <c r="PMV4" s="65"/>
      <c r="PMW4" s="65"/>
      <c r="PMX4" s="65"/>
      <c r="PMY4" s="65"/>
      <c r="PMZ4" s="65"/>
      <c r="PNA4" s="65"/>
      <c r="PNB4" s="65"/>
      <c r="PNC4" s="65"/>
      <c r="PND4" s="65"/>
      <c r="PNE4" s="65"/>
      <c r="PNF4" s="65"/>
      <c r="PNG4" s="65"/>
      <c r="PNH4" s="65"/>
      <c r="PNI4" s="65"/>
      <c r="PNJ4" s="65"/>
      <c r="PNK4" s="65"/>
      <c r="PNL4" s="65"/>
      <c r="PNM4" s="65"/>
      <c r="PNN4" s="65"/>
      <c r="PNO4" s="65"/>
      <c r="PNP4" s="65"/>
      <c r="PNQ4" s="65"/>
      <c r="PNR4" s="65"/>
      <c r="PNS4" s="65"/>
      <c r="PNT4" s="65"/>
      <c r="PNU4" s="65"/>
      <c r="PNV4" s="65"/>
      <c r="PNW4" s="65"/>
      <c r="PNX4" s="65"/>
      <c r="PNY4" s="65"/>
      <c r="PNZ4" s="65"/>
      <c r="POA4" s="65"/>
      <c r="POB4" s="65"/>
      <c r="POC4" s="65"/>
      <c r="POD4" s="65"/>
      <c r="POE4" s="65"/>
      <c r="POF4" s="65"/>
      <c r="POG4" s="65"/>
      <c r="POH4" s="65"/>
      <c r="POI4" s="65"/>
      <c r="POJ4" s="65"/>
      <c r="POK4" s="65"/>
      <c r="POL4" s="65"/>
      <c r="POM4" s="65"/>
      <c r="PON4" s="65"/>
      <c r="POO4" s="65"/>
      <c r="POP4" s="65"/>
      <c r="POQ4" s="65"/>
      <c r="POR4" s="65"/>
      <c r="POS4" s="65"/>
      <c r="POT4" s="65"/>
      <c r="POU4" s="65"/>
      <c r="POV4" s="65"/>
      <c r="POW4" s="65"/>
      <c r="POX4" s="65"/>
      <c r="POY4" s="65"/>
      <c r="POZ4" s="65"/>
      <c r="PPA4" s="65"/>
      <c r="PPB4" s="65"/>
      <c r="PPC4" s="65"/>
      <c r="PPD4" s="65"/>
      <c r="PPE4" s="65"/>
      <c r="PPF4" s="65"/>
      <c r="PPG4" s="65"/>
      <c r="PPH4" s="65"/>
      <c r="PPI4" s="65"/>
      <c r="PPJ4" s="65"/>
      <c r="PPK4" s="65"/>
      <c r="PPL4" s="65"/>
      <c r="PPM4" s="65"/>
      <c r="PPN4" s="65"/>
      <c r="PPO4" s="65"/>
      <c r="PPP4" s="65"/>
      <c r="PPQ4" s="65"/>
      <c r="PPR4" s="65"/>
      <c r="PPS4" s="65"/>
      <c r="PPT4" s="65"/>
      <c r="PPU4" s="65"/>
      <c r="PPV4" s="65"/>
      <c r="PPW4" s="65"/>
      <c r="PPX4" s="65"/>
      <c r="PPY4" s="65"/>
      <c r="PPZ4" s="65"/>
      <c r="PQA4" s="65"/>
      <c r="PQB4" s="65"/>
      <c r="PQC4" s="65"/>
      <c r="PQD4" s="65"/>
      <c r="PQE4" s="65"/>
      <c r="PQF4" s="65"/>
      <c r="PQG4" s="65"/>
      <c r="PQH4" s="65"/>
      <c r="PQI4" s="65"/>
      <c r="PQJ4" s="65"/>
      <c r="PQK4" s="65"/>
      <c r="PQL4" s="65"/>
      <c r="PQM4" s="65"/>
      <c r="PQN4" s="65"/>
      <c r="PQO4" s="65"/>
      <c r="PQP4" s="65"/>
      <c r="PQQ4" s="65"/>
      <c r="PQR4" s="65"/>
      <c r="PQS4" s="65"/>
      <c r="PQT4" s="65"/>
      <c r="PQU4" s="65"/>
      <c r="PQV4" s="65"/>
      <c r="PQW4" s="65"/>
      <c r="PQX4" s="65"/>
      <c r="PQY4" s="65"/>
      <c r="PQZ4" s="65"/>
      <c r="PRA4" s="65"/>
      <c r="PRB4" s="65"/>
      <c r="PRC4" s="65"/>
      <c r="PRD4" s="65"/>
      <c r="PRE4" s="65"/>
      <c r="PRF4" s="65"/>
      <c r="PRG4" s="65"/>
      <c r="PRH4" s="65"/>
      <c r="PRI4" s="65"/>
      <c r="PRJ4" s="65"/>
      <c r="PRK4" s="65"/>
      <c r="PRL4" s="65"/>
      <c r="PRM4" s="65"/>
      <c r="PRN4" s="65"/>
      <c r="PRO4" s="65"/>
      <c r="PRP4" s="65"/>
      <c r="PRQ4" s="65"/>
      <c r="PRR4" s="65"/>
      <c r="PRS4" s="65"/>
      <c r="PRT4" s="65"/>
      <c r="PRU4" s="65"/>
      <c r="PRV4" s="65"/>
      <c r="PRW4" s="65"/>
      <c r="PRX4" s="65"/>
      <c r="PRY4" s="65"/>
      <c r="PRZ4" s="65"/>
      <c r="PSA4" s="65"/>
      <c r="PSB4" s="65"/>
      <c r="PSC4" s="65"/>
      <c r="PSD4" s="65"/>
      <c r="PSE4" s="65"/>
      <c r="PSF4" s="65"/>
      <c r="PSG4" s="65"/>
      <c r="PSH4" s="65"/>
      <c r="PSI4" s="65"/>
      <c r="PSJ4" s="65"/>
      <c r="PSK4" s="65"/>
      <c r="PSL4" s="65"/>
      <c r="PSM4" s="65"/>
      <c r="PSN4" s="65"/>
      <c r="PSO4" s="65"/>
      <c r="PSP4" s="65"/>
      <c r="PSQ4" s="65"/>
      <c r="PSR4" s="65"/>
      <c r="PSS4" s="65"/>
      <c r="PST4" s="65"/>
      <c r="PSU4" s="65"/>
      <c r="PSV4" s="65"/>
      <c r="PSW4" s="65"/>
      <c r="PSX4" s="65"/>
      <c r="PSY4" s="65"/>
      <c r="PSZ4" s="65"/>
      <c r="PTA4" s="65"/>
      <c r="PTB4" s="65"/>
      <c r="PTC4" s="65"/>
      <c r="PTD4" s="65"/>
      <c r="PTE4" s="65"/>
      <c r="PTF4" s="65"/>
      <c r="PTG4" s="65"/>
      <c r="PTH4" s="65"/>
      <c r="PTI4" s="65"/>
      <c r="PTJ4" s="65"/>
      <c r="PTK4" s="65"/>
      <c r="PTL4" s="65"/>
      <c r="PTM4" s="65"/>
      <c r="PTN4" s="65"/>
      <c r="PTO4" s="65"/>
      <c r="PTP4" s="65"/>
      <c r="PTQ4" s="65"/>
      <c r="PTR4" s="65"/>
      <c r="PTS4" s="65"/>
      <c r="PTT4" s="65"/>
      <c r="PTU4" s="65"/>
      <c r="PTV4" s="65"/>
      <c r="PTW4" s="65"/>
      <c r="PTX4" s="65"/>
      <c r="PTY4" s="65"/>
      <c r="PTZ4" s="65"/>
      <c r="PUA4" s="65"/>
      <c r="PUB4" s="65"/>
      <c r="PUC4" s="65"/>
      <c r="PUD4" s="65"/>
      <c r="PUE4" s="65"/>
      <c r="PUF4" s="65"/>
      <c r="PUG4" s="65"/>
      <c r="PUH4" s="65"/>
      <c r="PUI4" s="65"/>
      <c r="PUJ4" s="65"/>
      <c r="PUK4" s="65"/>
      <c r="PUL4" s="65"/>
      <c r="PUM4" s="65"/>
      <c r="PUN4" s="65"/>
      <c r="PUO4" s="65"/>
      <c r="PUP4" s="65"/>
      <c r="PUQ4" s="65"/>
      <c r="PUR4" s="65"/>
      <c r="PUS4" s="65"/>
      <c r="PUT4" s="65"/>
      <c r="PUU4" s="65"/>
      <c r="PUV4" s="65"/>
      <c r="PUW4" s="65"/>
      <c r="PUX4" s="65"/>
      <c r="PUY4" s="65"/>
      <c r="PUZ4" s="65"/>
      <c r="PVA4" s="65"/>
      <c r="PVB4" s="65"/>
      <c r="PVC4" s="65"/>
      <c r="PVD4" s="65"/>
      <c r="PVE4" s="65"/>
      <c r="PVF4" s="65"/>
      <c r="PVG4" s="65"/>
      <c r="PVH4" s="65"/>
      <c r="PVI4" s="65"/>
      <c r="PVJ4" s="65"/>
      <c r="PVK4" s="65"/>
      <c r="PVL4" s="65"/>
      <c r="PVM4" s="65"/>
      <c r="PVN4" s="65"/>
      <c r="PVO4" s="65"/>
      <c r="PVP4" s="65"/>
      <c r="PVQ4" s="65"/>
      <c r="PVR4" s="65"/>
      <c r="PVS4" s="65"/>
      <c r="PVT4" s="65"/>
      <c r="PVU4" s="65"/>
      <c r="PVV4" s="65"/>
      <c r="PVW4" s="65"/>
      <c r="PVX4" s="65"/>
      <c r="PVY4" s="65"/>
      <c r="PVZ4" s="65"/>
      <c r="PWA4" s="65"/>
      <c r="PWB4" s="65"/>
      <c r="PWC4" s="65"/>
      <c r="PWD4" s="65"/>
      <c r="PWE4" s="65"/>
      <c r="PWF4" s="65"/>
      <c r="PWG4" s="65"/>
      <c r="PWH4" s="65"/>
      <c r="PWI4" s="65"/>
      <c r="PWJ4" s="65"/>
      <c r="PWK4" s="65"/>
      <c r="PWL4" s="65"/>
      <c r="PWM4" s="65"/>
      <c r="PWN4" s="65"/>
      <c r="PWO4" s="65"/>
      <c r="PWP4" s="65"/>
      <c r="PWQ4" s="65"/>
      <c r="PWR4" s="65"/>
      <c r="PWS4" s="65"/>
      <c r="PWT4" s="65"/>
      <c r="PWU4" s="65"/>
      <c r="PWV4" s="65"/>
      <c r="PWW4" s="65"/>
      <c r="PWX4" s="65"/>
      <c r="PWY4" s="65"/>
      <c r="PWZ4" s="65"/>
      <c r="PXA4" s="65"/>
      <c r="PXB4" s="65"/>
      <c r="PXC4" s="65"/>
      <c r="PXD4" s="65"/>
      <c r="PXE4" s="65"/>
      <c r="PXF4" s="65"/>
      <c r="PXG4" s="65"/>
      <c r="PXH4" s="65"/>
      <c r="PXI4" s="65"/>
      <c r="PXJ4" s="65"/>
      <c r="PXK4" s="65"/>
      <c r="PXL4" s="65"/>
      <c r="PXM4" s="65"/>
      <c r="PXN4" s="65"/>
      <c r="PXO4" s="65"/>
      <c r="PXP4" s="65"/>
      <c r="PXQ4" s="65"/>
      <c r="PXR4" s="65"/>
      <c r="PXS4" s="65"/>
      <c r="PXT4" s="65"/>
      <c r="PXU4" s="65"/>
      <c r="PXV4" s="65"/>
      <c r="PXW4" s="65"/>
      <c r="PXX4" s="65"/>
      <c r="PXY4" s="65"/>
      <c r="PXZ4" s="65"/>
      <c r="PYA4" s="65"/>
      <c r="PYB4" s="65"/>
      <c r="PYC4" s="65"/>
      <c r="PYD4" s="65"/>
      <c r="PYE4" s="65"/>
      <c r="PYF4" s="65"/>
      <c r="PYG4" s="65"/>
      <c r="PYH4" s="65"/>
      <c r="PYI4" s="65"/>
      <c r="PYJ4" s="65"/>
      <c r="PYK4" s="65"/>
      <c r="PYL4" s="65"/>
      <c r="PYM4" s="65"/>
      <c r="PYN4" s="65"/>
      <c r="PYO4" s="65"/>
      <c r="PYP4" s="65"/>
      <c r="PYQ4" s="65"/>
      <c r="PYR4" s="65"/>
      <c r="PYS4" s="65"/>
      <c r="PYT4" s="65"/>
      <c r="PYU4" s="65"/>
      <c r="PYV4" s="65"/>
      <c r="PYW4" s="65"/>
      <c r="PYX4" s="65"/>
      <c r="PYY4" s="65"/>
      <c r="PYZ4" s="65"/>
      <c r="PZA4" s="65"/>
      <c r="PZB4" s="65"/>
      <c r="PZC4" s="65"/>
      <c r="PZD4" s="65"/>
      <c r="PZE4" s="65"/>
      <c r="PZF4" s="65"/>
      <c r="PZG4" s="65"/>
      <c r="PZH4" s="65"/>
      <c r="PZI4" s="65"/>
      <c r="PZJ4" s="65"/>
      <c r="PZK4" s="65"/>
      <c r="PZL4" s="65"/>
      <c r="PZM4" s="65"/>
      <c r="PZN4" s="65"/>
      <c r="PZO4" s="65"/>
      <c r="PZP4" s="65"/>
      <c r="PZQ4" s="65"/>
      <c r="PZR4" s="65"/>
      <c r="PZS4" s="65"/>
      <c r="PZT4" s="65"/>
      <c r="PZU4" s="65"/>
      <c r="PZV4" s="65"/>
      <c r="PZW4" s="65"/>
      <c r="PZX4" s="65"/>
      <c r="PZY4" s="65"/>
      <c r="PZZ4" s="65"/>
      <c r="QAA4" s="65"/>
      <c r="QAB4" s="65"/>
      <c r="QAC4" s="65"/>
      <c r="QAD4" s="65"/>
      <c r="QAE4" s="65"/>
      <c r="QAF4" s="65"/>
      <c r="QAG4" s="65"/>
      <c r="QAH4" s="65"/>
      <c r="QAI4" s="65"/>
      <c r="QAJ4" s="65"/>
      <c r="QAK4" s="65"/>
      <c r="QAL4" s="65"/>
      <c r="QAM4" s="65"/>
      <c r="QAN4" s="65"/>
      <c r="QAO4" s="65"/>
      <c r="QAP4" s="65"/>
      <c r="QAQ4" s="65"/>
      <c r="QAR4" s="65"/>
      <c r="QAS4" s="65"/>
      <c r="QAT4" s="65"/>
      <c r="QAU4" s="65"/>
      <c r="QAV4" s="65"/>
      <c r="QAW4" s="65"/>
      <c r="QAX4" s="65"/>
      <c r="QAY4" s="65"/>
      <c r="QAZ4" s="65"/>
      <c r="QBA4" s="65"/>
      <c r="QBB4" s="65"/>
      <c r="QBC4" s="65"/>
      <c r="QBD4" s="65"/>
      <c r="QBE4" s="65"/>
      <c r="QBF4" s="65"/>
      <c r="QBG4" s="65"/>
      <c r="QBH4" s="65"/>
      <c r="QBI4" s="65"/>
      <c r="QBJ4" s="65"/>
      <c r="QBK4" s="65"/>
      <c r="QBL4" s="65"/>
      <c r="QBM4" s="65"/>
      <c r="QBN4" s="65"/>
      <c r="QBO4" s="65"/>
      <c r="QBP4" s="65"/>
      <c r="QBQ4" s="65"/>
      <c r="QBR4" s="65"/>
      <c r="QBS4" s="65"/>
      <c r="QBT4" s="65"/>
      <c r="QBU4" s="65"/>
      <c r="QBV4" s="65"/>
      <c r="QBW4" s="65"/>
      <c r="QBX4" s="65"/>
      <c r="QBY4" s="65"/>
      <c r="QBZ4" s="65"/>
      <c r="QCA4" s="65"/>
      <c r="QCB4" s="65"/>
      <c r="QCC4" s="65"/>
      <c r="QCD4" s="65"/>
      <c r="QCE4" s="65"/>
      <c r="QCF4" s="65"/>
      <c r="QCG4" s="65"/>
      <c r="QCH4" s="65"/>
      <c r="QCI4" s="65"/>
      <c r="QCJ4" s="65"/>
      <c r="QCK4" s="65"/>
      <c r="QCL4" s="65"/>
      <c r="QCM4" s="65"/>
      <c r="QCN4" s="65"/>
      <c r="QCO4" s="65"/>
      <c r="QCP4" s="65"/>
      <c r="QCQ4" s="65"/>
      <c r="QCR4" s="65"/>
      <c r="QCS4" s="65"/>
      <c r="QCT4" s="65"/>
      <c r="QCU4" s="65"/>
      <c r="QCV4" s="65"/>
      <c r="QCW4" s="65"/>
      <c r="QCX4" s="65"/>
      <c r="QCY4" s="65"/>
      <c r="QCZ4" s="65"/>
      <c r="QDA4" s="65"/>
      <c r="QDB4" s="65"/>
      <c r="QDC4" s="65"/>
      <c r="QDD4" s="65"/>
      <c r="QDE4" s="65"/>
      <c r="QDF4" s="65"/>
      <c r="QDG4" s="65"/>
      <c r="QDH4" s="65"/>
      <c r="QDI4" s="65"/>
      <c r="QDJ4" s="65"/>
      <c r="QDK4" s="65"/>
      <c r="QDL4" s="65"/>
      <c r="QDM4" s="65"/>
      <c r="QDN4" s="65"/>
      <c r="QDO4" s="65"/>
      <c r="QDP4" s="65"/>
      <c r="QDQ4" s="65"/>
      <c r="QDR4" s="65"/>
      <c r="QDS4" s="65"/>
      <c r="QDT4" s="65"/>
      <c r="QDU4" s="65"/>
      <c r="QDV4" s="65"/>
      <c r="QDW4" s="65"/>
      <c r="QDX4" s="65"/>
      <c r="QDY4" s="65"/>
      <c r="QDZ4" s="65"/>
      <c r="QEA4" s="65"/>
      <c r="QEB4" s="65"/>
      <c r="QEC4" s="65"/>
      <c r="QED4" s="65"/>
      <c r="QEE4" s="65"/>
      <c r="QEF4" s="65"/>
      <c r="QEG4" s="65"/>
      <c r="QEH4" s="65"/>
      <c r="QEI4" s="65"/>
      <c r="QEJ4" s="65"/>
      <c r="QEK4" s="65"/>
      <c r="QEL4" s="65"/>
      <c r="QEM4" s="65"/>
      <c r="QEN4" s="65"/>
      <c r="QEO4" s="65"/>
      <c r="QEP4" s="65"/>
      <c r="QEQ4" s="65"/>
      <c r="QER4" s="65"/>
      <c r="QES4" s="65"/>
      <c r="QET4" s="65"/>
      <c r="QEU4" s="65"/>
      <c r="QEV4" s="65"/>
      <c r="QEW4" s="65"/>
      <c r="QEX4" s="65"/>
      <c r="QEY4" s="65"/>
      <c r="QEZ4" s="65"/>
      <c r="QFA4" s="65"/>
      <c r="QFB4" s="65"/>
      <c r="QFC4" s="65"/>
      <c r="QFD4" s="65"/>
      <c r="QFE4" s="65"/>
      <c r="QFF4" s="65"/>
      <c r="QFG4" s="65"/>
      <c r="QFH4" s="65"/>
      <c r="QFI4" s="65"/>
      <c r="QFJ4" s="65"/>
      <c r="QFK4" s="65"/>
      <c r="QFL4" s="65"/>
      <c r="QFM4" s="65"/>
      <c r="QFN4" s="65"/>
      <c r="QFO4" s="65"/>
      <c r="QFP4" s="65"/>
      <c r="QFQ4" s="65"/>
      <c r="QFR4" s="65"/>
      <c r="QFS4" s="65"/>
      <c r="QFT4" s="65"/>
      <c r="QFU4" s="65"/>
      <c r="QFV4" s="65"/>
      <c r="QFW4" s="65"/>
      <c r="QFX4" s="65"/>
      <c r="QFY4" s="65"/>
      <c r="QFZ4" s="65"/>
      <c r="QGA4" s="65"/>
      <c r="QGB4" s="65"/>
      <c r="QGC4" s="65"/>
      <c r="QGD4" s="65"/>
      <c r="QGE4" s="65"/>
      <c r="QGF4" s="65"/>
      <c r="QGG4" s="65"/>
      <c r="QGH4" s="65"/>
      <c r="QGI4" s="65"/>
      <c r="QGJ4" s="65"/>
      <c r="QGK4" s="65"/>
      <c r="QGL4" s="65"/>
      <c r="QGM4" s="65"/>
      <c r="QGN4" s="65"/>
      <c r="QGO4" s="65"/>
      <c r="QGP4" s="65"/>
      <c r="QGQ4" s="65"/>
      <c r="QGR4" s="65"/>
      <c r="QGS4" s="65"/>
      <c r="QGT4" s="65"/>
      <c r="QGU4" s="65"/>
      <c r="QGV4" s="65"/>
      <c r="QGW4" s="65"/>
      <c r="QGX4" s="65"/>
      <c r="QGY4" s="65"/>
      <c r="QGZ4" s="65"/>
      <c r="QHA4" s="65"/>
      <c r="QHB4" s="65"/>
      <c r="QHC4" s="65"/>
      <c r="QHD4" s="65"/>
      <c r="QHE4" s="65"/>
      <c r="QHF4" s="65"/>
      <c r="QHG4" s="65"/>
      <c r="QHH4" s="65"/>
      <c r="QHI4" s="65"/>
      <c r="QHJ4" s="65"/>
      <c r="QHK4" s="65"/>
      <c r="QHL4" s="65"/>
      <c r="QHM4" s="65"/>
      <c r="QHN4" s="65"/>
      <c r="QHO4" s="65"/>
      <c r="QHP4" s="65"/>
      <c r="QHQ4" s="65"/>
      <c r="QHR4" s="65"/>
      <c r="QHS4" s="65"/>
      <c r="QHT4" s="65"/>
      <c r="QHU4" s="65"/>
      <c r="QHV4" s="65"/>
      <c r="QHW4" s="65"/>
      <c r="QHX4" s="65"/>
      <c r="QHY4" s="65"/>
      <c r="QHZ4" s="65"/>
      <c r="QIA4" s="65"/>
      <c r="QIB4" s="65"/>
      <c r="QIC4" s="65"/>
      <c r="QID4" s="65"/>
      <c r="QIE4" s="65"/>
      <c r="QIF4" s="65"/>
      <c r="QIG4" s="65"/>
      <c r="QIH4" s="65"/>
      <c r="QII4" s="65"/>
      <c r="QIJ4" s="65"/>
      <c r="QIK4" s="65"/>
      <c r="QIL4" s="65"/>
      <c r="QIM4" s="65"/>
      <c r="QIN4" s="65"/>
      <c r="QIO4" s="65"/>
      <c r="QIP4" s="65"/>
      <c r="QIQ4" s="65"/>
      <c r="QIR4" s="65"/>
      <c r="QIS4" s="65"/>
      <c r="QIT4" s="65"/>
      <c r="QIU4" s="65"/>
      <c r="QIV4" s="65"/>
      <c r="QIW4" s="65"/>
      <c r="QIX4" s="65"/>
      <c r="QIY4" s="65"/>
      <c r="QIZ4" s="65"/>
      <c r="QJA4" s="65"/>
      <c r="QJB4" s="65"/>
      <c r="QJC4" s="65"/>
      <c r="QJD4" s="65"/>
      <c r="QJE4" s="65"/>
      <c r="QJF4" s="65"/>
      <c r="QJG4" s="65"/>
      <c r="QJH4" s="65"/>
      <c r="QJI4" s="65"/>
      <c r="QJJ4" s="65"/>
      <c r="QJK4" s="65"/>
      <c r="QJL4" s="65"/>
      <c r="QJM4" s="65"/>
      <c r="QJN4" s="65"/>
      <c r="QJO4" s="65"/>
      <c r="QJP4" s="65"/>
      <c r="QJQ4" s="65"/>
      <c r="QJR4" s="65"/>
      <c r="QJS4" s="65"/>
      <c r="QJT4" s="65"/>
      <c r="QJU4" s="65"/>
      <c r="QJV4" s="65"/>
      <c r="QJW4" s="65"/>
      <c r="QJX4" s="65"/>
      <c r="QJY4" s="65"/>
      <c r="QJZ4" s="65"/>
      <c r="QKA4" s="65"/>
      <c r="QKB4" s="65"/>
      <c r="QKC4" s="65"/>
      <c r="QKD4" s="65"/>
      <c r="QKE4" s="65"/>
      <c r="QKF4" s="65"/>
      <c r="QKG4" s="65"/>
      <c r="QKH4" s="65"/>
      <c r="QKI4" s="65"/>
      <c r="QKJ4" s="65"/>
      <c r="QKK4" s="65"/>
      <c r="QKL4" s="65"/>
      <c r="QKM4" s="65"/>
      <c r="QKN4" s="65"/>
      <c r="QKO4" s="65"/>
      <c r="QKP4" s="65"/>
      <c r="QKQ4" s="65"/>
      <c r="QKR4" s="65"/>
      <c r="QKS4" s="65"/>
      <c r="QKT4" s="65"/>
      <c r="QKU4" s="65"/>
      <c r="QKV4" s="65"/>
      <c r="QKW4" s="65"/>
      <c r="QKX4" s="65"/>
      <c r="QKY4" s="65"/>
      <c r="QKZ4" s="65"/>
      <c r="QLA4" s="65"/>
      <c r="QLB4" s="65"/>
      <c r="QLC4" s="65"/>
      <c r="QLD4" s="65"/>
      <c r="QLE4" s="65"/>
      <c r="QLF4" s="65"/>
      <c r="QLG4" s="65"/>
      <c r="QLH4" s="65"/>
      <c r="QLI4" s="65"/>
      <c r="QLJ4" s="65"/>
      <c r="QLK4" s="65"/>
      <c r="QLL4" s="65"/>
      <c r="QLM4" s="65"/>
      <c r="QLN4" s="65"/>
      <c r="QLO4" s="65"/>
      <c r="QLP4" s="65"/>
      <c r="QLQ4" s="65"/>
      <c r="QLR4" s="65"/>
      <c r="QLS4" s="65"/>
      <c r="QLT4" s="65"/>
      <c r="QLU4" s="65"/>
      <c r="QLV4" s="65"/>
      <c r="QLW4" s="65"/>
      <c r="QLX4" s="65"/>
      <c r="QLY4" s="65"/>
      <c r="QLZ4" s="65"/>
      <c r="QMA4" s="65"/>
      <c r="QMB4" s="65"/>
      <c r="QMC4" s="65"/>
      <c r="QMD4" s="65"/>
      <c r="QME4" s="65"/>
      <c r="QMF4" s="65"/>
      <c r="QMG4" s="65"/>
      <c r="QMH4" s="65"/>
      <c r="QMI4" s="65"/>
      <c r="QMJ4" s="65"/>
      <c r="QMK4" s="65"/>
      <c r="QML4" s="65"/>
      <c r="QMM4" s="65"/>
      <c r="QMN4" s="65"/>
      <c r="QMO4" s="65"/>
      <c r="QMP4" s="65"/>
      <c r="QMQ4" s="65"/>
      <c r="QMR4" s="65"/>
      <c r="QMS4" s="65"/>
      <c r="QMT4" s="65"/>
      <c r="QMU4" s="65"/>
      <c r="QMV4" s="65"/>
      <c r="QMW4" s="65"/>
      <c r="QMX4" s="65"/>
      <c r="QMY4" s="65"/>
      <c r="QMZ4" s="65"/>
      <c r="QNA4" s="65"/>
      <c r="QNB4" s="65"/>
      <c r="QNC4" s="65"/>
      <c r="QND4" s="65"/>
      <c r="QNE4" s="65"/>
      <c r="QNF4" s="65"/>
      <c r="QNG4" s="65"/>
      <c r="QNH4" s="65"/>
      <c r="QNI4" s="65"/>
      <c r="QNJ4" s="65"/>
      <c r="QNK4" s="65"/>
      <c r="QNL4" s="65"/>
      <c r="QNM4" s="65"/>
      <c r="QNN4" s="65"/>
      <c r="QNO4" s="65"/>
      <c r="QNP4" s="65"/>
      <c r="QNQ4" s="65"/>
      <c r="QNR4" s="65"/>
      <c r="QNS4" s="65"/>
      <c r="QNT4" s="65"/>
      <c r="QNU4" s="65"/>
      <c r="QNV4" s="65"/>
      <c r="QNW4" s="65"/>
      <c r="QNX4" s="65"/>
      <c r="QNY4" s="65"/>
      <c r="QNZ4" s="65"/>
      <c r="QOA4" s="65"/>
      <c r="QOB4" s="65"/>
      <c r="QOC4" s="65"/>
      <c r="QOD4" s="65"/>
      <c r="QOE4" s="65"/>
      <c r="QOF4" s="65"/>
      <c r="QOG4" s="65"/>
      <c r="QOH4" s="65"/>
      <c r="QOI4" s="65"/>
      <c r="QOJ4" s="65"/>
      <c r="QOK4" s="65"/>
      <c r="QOL4" s="65"/>
      <c r="QOM4" s="65"/>
      <c r="QON4" s="65"/>
      <c r="QOO4" s="65"/>
      <c r="QOP4" s="65"/>
      <c r="QOQ4" s="65"/>
      <c r="QOR4" s="65"/>
      <c r="QOS4" s="65"/>
      <c r="QOT4" s="65"/>
      <c r="QOU4" s="65"/>
      <c r="QOV4" s="65"/>
      <c r="QOW4" s="65"/>
      <c r="QOX4" s="65"/>
      <c r="QOY4" s="65"/>
      <c r="QOZ4" s="65"/>
      <c r="QPA4" s="65"/>
      <c r="QPB4" s="65"/>
      <c r="QPC4" s="65"/>
      <c r="QPD4" s="65"/>
      <c r="QPE4" s="65"/>
      <c r="QPF4" s="65"/>
      <c r="QPG4" s="65"/>
      <c r="QPH4" s="65"/>
      <c r="QPI4" s="65"/>
      <c r="QPJ4" s="65"/>
      <c r="QPK4" s="65"/>
      <c r="QPL4" s="65"/>
      <c r="QPM4" s="65"/>
      <c r="QPN4" s="65"/>
      <c r="QPO4" s="65"/>
      <c r="QPP4" s="65"/>
      <c r="QPQ4" s="65"/>
      <c r="QPR4" s="65"/>
      <c r="QPS4" s="65"/>
      <c r="QPT4" s="65"/>
      <c r="QPU4" s="65"/>
      <c r="QPV4" s="65"/>
      <c r="QPW4" s="65"/>
      <c r="QPX4" s="65"/>
      <c r="QPY4" s="65"/>
      <c r="QPZ4" s="65"/>
      <c r="QQA4" s="65"/>
      <c r="QQB4" s="65"/>
      <c r="QQC4" s="65"/>
      <c r="QQD4" s="65"/>
      <c r="QQE4" s="65"/>
      <c r="QQF4" s="65"/>
      <c r="QQG4" s="65"/>
      <c r="QQH4" s="65"/>
      <c r="QQI4" s="65"/>
      <c r="QQJ4" s="65"/>
      <c r="QQK4" s="65"/>
      <c r="QQL4" s="65"/>
      <c r="QQM4" s="65"/>
      <c r="QQN4" s="65"/>
      <c r="QQO4" s="65"/>
      <c r="QQP4" s="65"/>
      <c r="QQQ4" s="65"/>
      <c r="QQR4" s="65"/>
      <c r="QQS4" s="65"/>
      <c r="QQT4" s="65"/>
      <c r="QQU4" s="65"/>
      <c r="QQV4" s="65"/>
      <c r="QQW4" s="65"/>
      <c r="QQX4" s="65"/>
      <c r="QQY4" s="65"/>
      <c r="QQZ4" s="65"/>
      <c r="QRA4" s="65"/>
      <c r="QRB4" s="65"/>
      <c r="QRC4" s="65"/>
      <c r="QRD4" s="65"/>
      <c r="QRE4" s="65"/>
      <c r="QRF4" s="65"/>
      <c r="QRG4" s="65"/>
      <c r="QRH4" s="65"/>
      <c r="QRI4" s="65"/>
      <c r="QRJ4" s="65"/>
      <c r="QRK4" s="65"/>
      <c r="QRL4" s="65"/>
      <c r="QRM4" s="65"/>
      <c r="QRN4" s="65"/>
      <c r="QRO4" s="65"/>
      <c r="QRP4" s="65"/>
      <c r="QRQ4" s="65"/>
      <c r="QRR4" s="65"/>
      <c r="QRS4" s="65"/>
      <c r="QRT4" s="65"/>
      <c r="QRU4" s="65"/>
      <c r="QRV4" s="65"/>
      <c r="QRW4" s="65"/>
      <c r="QRX4" s="65"/>
      <c r="QRY4" s="65"/>
      <c r="QRZ4" s="65"/>
      <c r="QSA4" s="65"/>
      <c r="QSB4" s="65"/>
      <c r="QSC4" s="65"/>
      <c r="QSD4" s="65"/>
      <c r="QSE4" s="65"/>
      <c r="QSF4" s="65"/>
      <c r="QSG4" s="65"/>
      <c r="QSH4" s="65"/>
      <c r="QSI4" s="65"/>
      <c r="QSJ4" s="65"/>
      <c r="QSK4" s="65"/>
      <c r="QSL4" s="65"/>
      <c r="QSM4" s="65"/>
      <c r="QSN4" s="65"/>
      <c r="QSO4" s="65"/>
      <c r="QSP4" s="65"/>
      <c r="QSQ4" s="65"/>
      <c r="QSR4" s="65"/>
      <c r="QSS4" s="65"/>
      <c r="QST4" s="65"/>
      <c r="QSU4" s="65"/>
      <c r="QSV4" s="65"/>
      <c r="QSW4" s="65"/>
      <c r="QSX4" s="65"/>
      <c r="QSY4" s="65"/>
      <c r="QSZ4" s="65"/>
      <c r="QTA4" s="65"/>
      <c r="QTB4" s="65"/>
      <c r="QTC4" s="65"/>
      <c r="QTD4" s="65"/>
      <c r="QTE4" s="65"/>
      <c r="QTF4" s="65"/>
      <c r="QTG4" s="65"/>
      <c r="QTH4" s="65"/>
      <c r="QTI4" s="65"/>
      <c r="QTJ4" s="65"/>
      <c r="QTK4" s="65"/>
      <c r="QTL4" s="65"/>
      <c r="QTM4" s="65"/>
      <c r="QTN4" s="65"/>
      <c r="QTO4" s="65"/>
      <c r="QTP4" s="65"/>
      <c r="QTQ4" s="65"/>
      <c r="QTR4" s="65"/>
      <c r="QTS4" s="65"/>
      <c r="QTT4" s="65"/>
      <c r="QTU4" s="65"/>
      <c r="QTV4" s="65"/>
      <c r="QTW4" s="65"/>
      <c r="QTX4" s="65"/>
      <c r="QTY4" s="65"/>
      <c r="QTZ4" s="65"/>
      <c r="QUA4" s="65"/>
      <c r="QUB4" s="65"/>
      <c r="QUC4" s="65"/>
      <c r="QUD4" s="65"/>
      <c r="QUE4" s="65"/>
      <c r="QUF4" s="65"/>
      <c r="QUG4" s="65"/>
      <c r="QUH4" s="65"/>
      <c r="QUI4" s="65"/>
      <c r="QUJ4" s="65"/>
      <c r="QUK4" s="65"/>
      <c r="QUL4" s="65"/>
      <c r="QUM4" s="65"/>
      <c r="QUN4" s="65"/>
      <c r="QUO4" s="65"/>
      <c r="QUP4" s="65"/>
      <c r="QUQ4" s="65"/>
      <c r="QUR4" s="65"/>
      <c r="QUS4" s="65"/>
      <c r="QUT4" s="65"/>
      <c r="QUU4" s="65"/>
      <c r="QUV4" s="65"/>
      <c r="QUW4" s="65"/>
      <c r="QUX4" s="65"/>
      <c r="QUY4" s="65"/>
      <c r="QUZ4" s="65"/>
      <c r="QVA4" s="65"/>
      <c r="QVB4" s="65"/>
      <c r="QVC4" s="65"/>
      <c r="QVD4" s="65"/>
      <c r="QVE4" s="65"/>
      <c r="QVF4" s="65"/>
      <c r="QVG4" s="65"/>
      <c r="QVH4" s="65"/>
      <c r="QVI4" s="65"/>
      <c r="QVJ4" s="65"/>
      <c r="QVK4" s="65"/>
      <c r="QVL4" s="65"/>
      <c r="QVM4" s="65"/>
      <c r="QVN4" s="65"/>
      <c r="QVO4" s="65"/>
      <c r="QVP4" s="65"/>
      <c r="QVQ4" s="65"/>
      <c r="QVR4" s="65"/>
      <c r="QVS4" s="65"/>
      <c r="QVT4" s="65"/>
      <c r="QVU4" s="65"/>
      <c r="QVV4" s="65"/>
      <c r="QVW4" s="65"/>
      <c r="QVX4" s="65"/>
      <c r="QVY4" s="65"/>
      <c r="QVZ4" s="65"/>
      <c r="QWA4" s="65"/>
      <c r="QWB4" s="65"/>
      <c r="QWC4" s="65"/>
      <c r="QWD4" s="65"/>
      <c r="QWE4" s="65"/>
      <c r="QWF4" s="65"/>
      <c r="QWG4" s="65"/>
      <c r="QWH4" s="65"/>
      <c r="QWI4" s="65"/>
      <c r="QWJ4" s="65"/>
      <c r="QWK4" s="65"/>
      <c r="QWL4" s="65"/>
      <c r="QWM4" s="65"/>
      <c r="QWN4" s="65"/>
      <c r="QWO4" s="65"/>
      <c r="QWP4" s="65"/>
      <c r="QWQ4" s="65"/>
      <c r="QWR4" s="65"/>
      <c r="QWS4" s="65"/>
      <c r="QWT4" s="65"/>
      <c r="QWU4" s="65"/>
      <c r="QWV4" s="65"/>
      <c r="QWW4" s="65"/>
      <c r="QWX4" s="65"/>
      <c r="QWY4" s="65"/>
      <c r="QWZ4" s="65"/>
      <c r="QXA4" s="65"/>
      <c r="QXB4" s="65"/>
      <c r="QXC4" s="65"/>
      <c r="QXD4" s="65"/>
      <c r="QXE4" s="65"/>
      <c r="QXF4" s="65"/>
      <c r="QXG4" s="65"/>
      <c r="QXH4" s="65"/>
      <c r="QXI4" s="65"/>
      <c r="QXJ4" s="65"/>
      <c r="QXK4" s="65"/>
      <c r="QXL4" s="65"/>
      <c r="QXM4" s="65"/>
      <c r="QXN4" s="65"/>
      <c r="QXO4" s="65"/>
      <c r="QXP4" s="65"/>
      <c r="QXQ4" s="65"/>
      <c r="QXR4" s="65"/>
      <c r="QXS4" s="65"/>
      <c r="QXT4" s="65"/>
      <c r="QXU4" s="65"/>
      <c r="QXV4" s="65"/>
      <c r="QXW4" s="65"/>
      <c r="QXX4" s="65"/>
      <c r="QXY4" s="65"/>
      <c r="QXZ4" s="65"/>
      <c r="QYA4" s="65"/>
      <c r="QYB4" s="65"/>
      <c r="QYC4" s="65"/>
      <c r="QYD4" s="65"/>
      <c r="QYE4" s="65"/>
      <c r="QYF4" s="65"/>
      <c r="QYG4" s="65"/>
      <c r="QYH4" s="65"/>
      <c r="QYI4" s="65"/>
      <c r="QYJ4" s="65"/>
      <c r="QYK4" s="65"/>
      <c r="QYL4" s="65"/>
      <c r="QYM4" s="65"/>
      <c r="QYN4" s="65"/>
      <c r="QYO4" s="65"/>
      <c r="QYP4" s="65"/>
      <c r="QYQ4" s="65"/>
      <c r="QYR4" s="65"/>
      <c r="QYS4" s="65"/>
      <c r="QYT4" s="65"/>
      <c r="QYU4" s="65"/>
      <c r="QYV4" s="65"/>
      <c r="QYW4" s="65"/>
      <c r="QYX4" s="65"/>
      <c r="QYY4" s="65"/>
      <c r="QYZ4" s="65"/>
      <c r="QZA4" s="65"/>
      <c r="QZB4" s="65"/>
      <c r="QZC4" s="65"/>
      <c r="QZD4" s="65"/>
      <c r="QZE4" s="65"/>
      <c r="QZF4" s="65"/>
      <c r="QZG4" s="65"/>
      <c r="QZH4" s="65"/>
      <c r="QZI4" s="65"/>
      <c r="QZJ4" s="65"/>
      <c r="QZK4" s="65"/>
      <c r="QZL4" s="65"/>
      <c r="QZM4" s="65"/>
      <c r="QZN4" s="65"/>
      <c r="QZO4" s="65"/>
      <c r="QZP4" s="65"/>
      <c r="QZQ4" s="65"/>
      <c r="QZR4" s="65"/>
      <c r="QZS4" s="65"/>
      <c r="QZT4" s="65"/>
      <c r="QZU4" s="65"/>
      <c r="QZV4" s="65"/>
      <c r="QZW4" s="65"/>
      <c r="QZX4" s="65"/>
      <c r="QZY4" s="65"/>
      <c r="QZZ4" s="65"/>
      <c r="RAA4" s="65"/>
      <c r="RAB4" s="65"/>
      <c r="RAC4" s="65"/>
      <c r="RAD4" s="65"/>
      <c r="RAE4" s="65"/>
      <c r="RAF4" s="65"/>
      <c r="RAG4" s="65"/>
      <c r="RAH4" s="65"/>
      <c r="RAI4" s="65"/>
      <c r="RAJ4" s="65"/>
      <c r="RAK4" s="65"/>
      <c r="RAL4" s="65"/>
      <c r="RAM4" s="65"/>
      <c r="RAN4" s="65"/>
      <c r="RAO4" s="65"/>
      <c r="RAP4" s="65"/>
      <c r="RAQ4" s="65"/>
      <c r="RAR4" s="65"/>
      <c r="RAS4" s="65"/>
      <c r="RAT4" s="65"/>
      <c r="RAU4" s="65"/>
      <c r="RAV4" s="65"/>
      <c r="RAW4" s="65"/>
      <c r="RAX4" s="65"/>
      <c r="RAY4" s="65"/>
      <c r="RAZ4" s="65"/>
      <c r="RBA4" s="65"/>
      <c r="RBB4" s="65"/>
      <c r="RBC4" s="65"/>
      <c r="RBD4" s="65"/>
      <c r="RBE4" s="65"/>
      <c r="RBF4" s="65"/>
      <c r="RBG4" s="65"/>
      <c r="RBH4" s="65"/>
      <c r="RBI4" s="65"/>
      <c r="RBJ4" s="65"/>
      <c r="RBK4" s="65"/>
      <c r="RBL4" s="65"/>
      <c r="RBM4" s="65"/>
      <c r="RBN4" s="65"/>
      <c r="RBO4" s="65"/>
      <c r="RBP4" s="65"/>
      <c r="RBQ4" s="65"/>
      <c r="RBR4" s="65"/>
      <c r="RBS4" s="65"/>
      <c r="RBT4" s="65"/>
      <c r="RBU4" s="65"/>
      <c r="RBV4" s="65"/>
      <c r="RBW4" s="65"/>
      <c r="RBX4" s="65"/>
      <c r="RBY4" s="65"/>
      <c r="RBZ4" s="65"/>
      <c r="RCA4" s="65"/>
      <c r="RCB4" s="65"/>
      <c r="RCC4" s="65"/>
      <c r="RCD4" s="65"/>
      <c r="RCE4" s="65"/>
      <c r="RCF4" s="65"/>
      <c r="RCG4" s="65"/>
      <c r="RCH4" s="65"/>
      <c r="RCI4" s="65"/>
      <c r="RCJ4" s="65"/>
      <c r="RCK4" s="65"/>
      <c r="RCL4" s="65"/>
      <c r="RCM4" s="65"/>
      <c r="RCN4" s="65"/>
      <c r="RCO4" s="65"/>
      <c r="RCP4" s="65"/>
      <c r="RCQ4" s="65"/>
      <c r="RCR4" s="65"/>
      <c r="RCS4" s="65"/>
      <c r="RCT4" s="65"/>
      <c r="RCU4" s="65"/>
      <c r="RCV4" s="65"/>
      <c r="RCW4" s="65"/>
      <c r="RCX4" s="65"/>
      <c r="RCY4" s="65"/>
      <c r="RCZ4" s="65"/>
      <c r="RDA4" s="65"/>
      <c r="RDB4" s="65"/>
      <c r="RDC4" s="65"/>
      <c r="RDD4" s="65"/>
      <c r="RDE4" s="65"/>
      <c r="RDF4" s="65"/>
      <c r="RDG4" s="65"/>
      <c r="RDH4" s="65"/>
      <c r="RDI4" s="65"/>
      <c r="RDJ4" s="65"/>
      <c r="RDK4" s="65"/>
      <c r="RDL4" s="65"/>
      <c r="RDM4" s="65"/>
      <c r="RDN4" s="65"/>
      <c r="RDO4" s="65"/>
      <c r="RDP4" s="65"/>
      <c r="RDQ4" s="65"/>
      <c r="RDR4" s="65"/>
      <c r="RDS4" s="65"/>
      <c r="RDT4" s="65"/>
      <c r="RDU4" s="65"/>
      <c r="RDV4" s="65"/>
      <c r="RDW4" s="65"/>
      <c r="RDX4" s="65"/>
      <c r="RDY4" s="65"/>
      <c r="RDZ4" s="65"/>
      <c r="REA4" s="65"/>
      <c r="REB4" s="65"/>
      <c r="REC4" s="65"/>
      <c r="RED4" s="65"/>
      <c r="REE4" s="65"/>
      <c r="REF4" s="65"/>
      <c r="REG4" s="65"/>
      <c r="REH4" s="65"/>
      <c r="REI4" s="65"/>
      <c r="REJ4" s="65"/>
      <c r="REK4" s="65"/>
      <c r="REL4" s="65"/>
      <c r="REM4" s="65"/>
      <c r="REN4" s="65"/>
      <c r="REO4" s="65"/>
      <c r="REP4" s="65"/>
      <c r="REQ4" s="65"/>
      <c r="RER4" s="65"/>
      <c r="RES4" s="65"/>
      <c r="RET4" s="65"/>
      <c r="REU4" s="65"/>
      <c r="REV4" s="65"/>
      <c r="REW4" s="65"/>
      <c r="REX4" s="65"/>
      <c r="REY4" s="65"/>
      <c r="REZ4" s="65"/>
      <c r="RFA4" s="65"/>
      <c r="RFB4" s="65"/>
      <c r="RFC4" s="65"/>
      <c r="RFD4" s="65"/>
      <c r="RFE4" s="65"/>
      <c r="RFF4" s="65"/>
      <c r="RFG4" s="65"/>
      <c r="RFH4" s="65"/>
      <c r="RFI4" s="65"/>
      <c r="RFJ4" s="65"/>
      <c r="RFK4" s="65"/>
      <c r="RFL4" s="65"/>
      <c r="RFM4" s="65"/>
      <c r="RFN4" s="65"/>
      <c r="RFO4" s="65"/>
      <c r="RFP4" s="65"/>
      <c r="RFQ4" s="65"/>
      <c r="RFR4" s="65"/>
      <c r="RFS4" s="65"/>
      <c r="RFT4" s="65"/>
      <c r="RFU4" s="65"/>
      <c r="RFV4" s="65"/>
      <c r="RFW4" s="65"/>
      <c r="RFX4" s="65"/>
      <c r="RFY4" s="65"/>
      <c r="RFZ4" s="65"/>
      <c r="RGA4" s="65"/>
      <c r="RGB4" s="65"/>
      <c r="RGC4" s="65"/>
      <c r="RGD4" s="65"/>
      <c r="RGE4" s="65"/>
      <c r="RGF4" s="65"/>
      <c r="RGG4" s="65"/>
      <c r="RGH4" s="65"/>
      <c r="RGI4" s="65"/>
      <c r="RGJ4" s="65"/>
      <c r="RGK4" s="65"/>
      <c r="RGL4" s="65"/>
      <c r="RGM4" s="65"/>
      <c r="RGN4" s="65"/>
      <c r="RGO4" s="65"/>
      <c r="RGP4" s="65"/>
      <c r="RGQ4" s="65"/>
      <c r="RGR4" s="65"/>
      <c r="RGS4" s="65"/>
      <c r="RGT4" s="65"/>
      <c r="RGU4" s="65"/>
      <c r="RGV4" s="65"/>
      <c r="RGW4" s="65"/>
      <c r="RGX4" s="65"/>
      <c r="RGY4" s="65"/>
      <c r="RGZ4" s="65"/>
      <c r="RHA4" s="65"/>
      <c r="RHB4" s="65"/>
      <c r="RHC4" s="65"/>
      <c r="RHD4" s="65"/>
      <c r="RHE4" s="65"/>
      <c r="RHF4" s="65"/>
      <c r="RHG4" s="65"/>
      <c r="RHH4" s="65"/>
      <c r="RHI4" s="65"/>
      <c r="RHJ4" s="65"/>
      <c r="RHK4" s="65"/>
      <c r="RHL4" s="65"/>
      <c r="RHM4" s="65"/>
      <c r="RHN4" s="65"/>
      <c r="RHO4" s="65"/>
      <c r="RHP4" s="65"/>
      <c r="RHQ4" s="65"/>
      <c r="RHR4" s="65"/>
      <c r="RHS4" s="65"/>
      <c r="RHT4" s="65"/>
      <c r="RHU4" s="65"/>
      <c r="RHV4" s="65"/>
      <c r="RHW4" s="65"/>
      <c r="RHX4" s="65"/>
      <c r="RHY4" s="65"/>
      <c r="RHZ4" s="65"/>
      <c r="RIA4" s="65"/>
      <c r="RIB4" s="65"/>
      <c r="RIC4" s="65"/>
      <c r="RID4" s="65"/>
      <c r="RIE4" s="65"/>
      <c r="RIF4" s="65"/>
      <c r="RIG4" s="65"/>
      <c r="RIH4" s="65"/>
      <c r="RII4" s="65"/>
      <c r="RIJ4" s="65"/>
      <c r="RIK4" s="65"/>
      <c r="RIL4" s="65"/>
      <c r="RIM4" s="65"/>
      <c r="RIN4" s="65"/>
      <c r="RIO4" s="65"/>
      <c r="RIP4" s="65"/>
      <c r="RIQ4" s="65"/>
      <c r="RIR4" s="65"/>
      <c r="RIS4" s="65"/>
      <c r="RIT4" s="65"/>
      <c r="RIU4" s="65"/>
      <c r="RIV4" s="65"/>
      <c r="RIW4" s="65"/>
      <c r="RIX4" s="65"/>
      <c r="RIY4" s="65"/>
      <c r="RIZ4" s="65"/>
      <c r="RJA4" s="65"/>
      <c r="RJB4" s="65"/>
      <c r="RJC4" s="65"/>
      <c r="RJD4" s="65"/>
      <c r="RJE4" s="65"/>
      <c r="RJF4" s="65"/>
      <c r="RJG4" s="65"/>
      <c r="RJH4" s="65"/>
      <c r="RJI4" s="65"/>
      <c r="RJJ4" s="65"/>
      <c r="RJK4" s="65"/>
      <c r="RJL4" s="65"/>
      <c r="RJM4" s="65"/>
      <c r="RJN4" s="65"/>
      <c r="RJO4" s="65"/>
      <c r="RJP4" s="65"/>
      <c r="RJQ4" s="65"/>
      <c r="RJR4" s="65"/>
      <c r="RJS4" s="65"/>
      <c r="RJT4" s="65"/>
      <c r="RJU4" s="65"/>
      <c r="RJV4" s="65"/>
      <c r="RJW4" s="65"/>
      <c r="RJX4" s="65"/>
      <c r="RJY4" s="65"/>
      <c r="RJZ4" s="65"/>
      <c r="RKA4" s="65"/>
      <c r="RKB4" s="65"/>
      <c r="RKC4" s="65"/>
      <c r="RKD4" s="65"/>
      <c r="RKE4" s="65"/>
      <c r="RKF4" s="65"/>
      <c r="RKG4" s="65"/>
      <c r="RKH4" s="65"/>
      <c r="RKI4" s="65"/>
      <c r="RKJ4" s="65"/>
      <c r="RKK4" s="65"/>
      <c r="RKL4" s="65"/>
      <c r="RKM4" s="65"/>
      <c r="RKN4" s="65"/>
      <c r="RKO4" s="65"/>
      <c r="RKP4" s="65"/>
      <c r="RKQ4" s="65"/>
      <c r="RKR4" s="65"/>
      <c r="RKS4" s="65"/>
      <c r="RKT4" s="65"/>
      <c r="RKU4" s="65"/>
      <c r="RKV4" s="65"/>
      <c r="RKW4" s="65"/>
      <c r="RKX4" s="65"/>
      <c r="RKY4" s="65"/>
      <c r="RKZ4" s="65"/>
      <c r="RLA4" s="65"/>
      <c r="RLB4" s="65"/>
      <c r="RLC4" s="65"/>
      <c r="RLD4" s="65"/>
      <c r="RLE4" s="65"/>
      <c r="RLF4" s="65"/>
      <c r="RLG4" s="65"/>
      <c r="RLH4" s="65"/>
      <c r="RLI4" s="65"/>
      <c r="RLJ4" s="65"/>
      <c r="RLK4" s="65"/>
      <c r="RLL4" s="65"/>
      <c r="RLM4" s="65"/>
      <c r="RLN4" s="65"/>
      <c r="RLO4" s="65"/>
      <c r="RLP4" s="65"/>
      <c r="RLQ4" s="65"/>
      <c r="RLR4" s="65"/>
      <c r="RLS4" s="65"/>
      <c r="RLT4" s="65"/>
      <c r="RLU4" s="65"/>
      <c r="RLV4" s="65"/>
      <c r="RLW4" s="65"/>
      <c r="RLX4" s="65"/>
      <c r="RLY4" s="65"/>
      <c r="RLZ4" s="65"/>
      <c r="RMA4" s="65"/>
      <c r="RMB4" s="65"/>
      <c r="RMC4" s="65"/>
      <c r="RMD4" s="65"/>
      <c r="RME4" s="65"/>
      <c r="RMF4" s="65"/>
      <c r="RMG4" s="65"/>
      <c r="RMH4" s="65"/>
      <c r="RMI4" s="65"/>
      <c r="RMJ4" s="65"/>
      <c r="RMK4" s="65"/>
      <c r="RML4" s="65"/>
      <c r="RMM4" s="65"/>
      <c r="RMN4" s="65"/>
      <c r="RMO4" s="65"/>
      <c r="RMP4" s="65"/>
      <c r="RMQ4" s="65"/>
      <c r="RMR4" s="65"/>
      <c r="RMS4" s="65"/>
      <c r="RMT4" s="65"/>
      <c r="RMU4" s="65"/>
      <c r="RMV4" s="65"/>
      <c r="RMW4" s="65"/>
      <c r="RMX4" s="65"/>
      <c r="RMY4" s="65"/>
      <c r="RMZ4" s="65"/>
      <c r="RNA4" s="65"/>
      <c r="RNB4" s="65"/>
      <c r="RNC4" s="65"/>
      <c r="RND4" s="65"/>
      <c r="RNE4" s="65"/>
      <c r="RNF4" s="65"/>
      <c r="RNG4" s="65"/>
      <c r="RNH4" s="65"/>
      <c r="RNI4" s="65"/>
      <c r="RNJ4" s="65"/>
      <c r="RNK4" s="65"/>
      <c r="RNL4" s="65"/>
      <c r="RNM4" s="65"/>
      <c r="RNN4" s="65"/>
      <c r="RNO4" s="65"/>
      <c r="RNP4" s="65"/>
      <c r="RNQ4" s="65"/>
      <c r="RNR4" s="65"/>
      <c r="RNS4" s="65"/>
      <c r="RNT4" s="65"/>
      <c r="RNU4" s="65"/>
      <c r="RNV4" s="65"/>
      <c r="RNW4" s="65"/>
      <c r="RNX4" s="65"/>
      <c r="RNY4" s="65"/>
      <c r="RNZ4" s="65"/>
      <c r="ROA4" s="65"/>
      <c r="ROB4" s="65"/>
      <c r="ROC4" s="65"/>
      <c r="ROD4" s="65"/>
      <c r="ROE4" s="65"/>
      <c r="ROF4" s="65"/>
      <c r="ROG4" s="65"/>
      <c r="ROH4" s="65"/>
      <c r="ROI4" s="65"/>
      <c r="ROJ4" s="65"/>
      <c r="ROK4" s="65"/>
      <c r="ROL4" s="65"/>
      <c r="ROM4" s="65"/>
      <c r="RON4" s="65"/>
      <c r="ROO4" s="65"/>
      <c r="ROP4" s="65"/>
      <c r="ROQ4" s="65"/>
      <c r="ROR4" s="65"/>
      <c r="ROS4" s="65"/>
      <c r="ROT4" s="65"/>
      <c r="ROU4" s="65"/>
      <c r="ROV4" s="65"/>
      <c r="ROW4" s="65"/>
      <c r="ROX4" s="65"/>
      <c r="ROY4" s="65"/>
      <c r="ROZ4" s="65"/>
      <c r="RPA4" s="65"/>
      <c r="RPB4" s="65"/>
      <c r="RPC4" s="65"/>
      <c r="RPD4" s="65"/>
      <c r="RPE4" s="65"/>
      <c r="RPF4" s="65"/>
      <c r="RPG4" s="65"/>
      <c r="RPH4" s="65"/>
      <c r="RPI4" s="65"/>
      <c r="RPJ4" s="65"/>
      <c r="RPK4" s="65"/>
      <c r="RPL4" s="65"/>
      <c r="RPM4" s="65"/>
      <c r="RPN4" s="65"/>
      <c r="RPO4" s="65"/>
      <c r="RPP4" s="65"/>
      <c r="RPQ4" s="65"/>
      <c r="RPR4" s="65"/>
      <c r="RPS4" s="65"/>
      <c r="RPT4" s="65"/>
      <c r="RPU4" s="65"/>
      <c r="RPV4" s="65"/>
      <c r="RPW4" s="65"/>
      <c r="RPX4" s="65"/>
      <c r="RPY4" s="65"/>
      <c r="RPZ4" s="65"/>
      <c r="RQA4" s="65"/>
      <c r="RQB4" s="65"/>
      <c r="RQC4" s="65"/>
      <c r="RQD4" s="65"/>
      <c r="RQE4" s="65"/>
      <c r="RQF4" s="65"/>
      <c r="RQG4" s="65"/>
      <c r="RQH4" s="65"/>
      <c r="RQI4" s="65"/>
      <c r="RQJ4" s="65"/>
      <c r="RQK4" s="65"/>
      <c r="RQL4" s="65"/>
      <c r="RQM4" s="65"/>
      <c r="RQN4" s="65"/>
      <c r="RQO4" s="65"/>
      <c r="RQP4" s="65"/>
      <c r="RQQ4" s="65"/>
      <c r="RQR4" s="65"/>
      <c r="RQS4" s="65"/>
      <c r="RQT4" s="65"/>
      <c r="RQU4" s="65"/>
      <c r="RQV4" s="65"/>
      <c r="RQW4" s="65"/>
      <c r="RQX4" s="65"/>
      <c r="RQY4" s="65"/>
      <c r="RQZ4" s="65"/>
      <c r="RRA4" s="65"/>
      <c r="RRB4" s="65"/>
      <c r="RRC4" s="65"/>
      <c r="RRD4" s="65"/>
      <c r="RRE4" s="65"/>
      <c r="RRF4" s="65"/>
      <c r="RRG4" s="65"/>
      <c r="RRH4" s="65"/>
      <c r="RRI4" s="65"/>
      <c r="RRJ4" s="65"/>
      <c r="RRK4" s="65"/>
      <c r="RRL4" s="65"/>
      <c r="RRM4" s="65"/>
      <c r="RRN4" s="65"/>
      <c r="RRO4" s="65"/>
      <c r="RRP4" s="65"/>
      <c r="RRQ4" s="65"/>
      <c r="RRR4" s="65"/>
      <c r="RRS4" s="65"/>
      <c r="RRT4" s="65"/>
      <c r="RRU4" s="65"/>
      <c r="RRV4" s="65"/>
      <c r="RRW4" s="65"/>
      <c r="RRX4" s="65"/>
      <c r="RRY4" s="65"/>
      <c r="RRZ4" s="65"/>
      <c r="RSA4" s="65"/>
      <c r="RSB4" s="65"/>
      <c r="RSC4" s="65"/>
      <c r="RSD4" s="65"/>
      <c r="RSE4" s="65"/>
      <c r="RSF4" s="65"/>
      <c r="RSG4" s="65"/>
      <c r="RSH4" s="65"/>
      <c r="RSI4" s="65"/>
      <c r="RSJ4" s="65"/>
      <c r="RSK4" s="65"/>
      <c r="RSL4" s="65"/>
      <c r="RSM4" s="65"/>
      <c r="RSN4" s="65"/>
      <c r="RSO4" s="65"/>
      <c r="RSP4" s="65"/>
      <c r="RSQ4" s="65"/>
      <c r="RSR4" s="65"/>
      <c r="RSS4" s="65"/>
      <c r="RST4" s="65"/>
      <c r="RSU4" s="65"/>
      <c r="RSV4" s="65"/>
      <c r="RSW4" s="65"/>
      <c r="RSX4" s="65"/>
      <c r="RSY4" s="65"/>
      <c r="RSZ4" s="65"/>
      <c r="RTA4" s="65"/>
      <c r="RTB4" s="65"/>
      <c r="RTC4" s="65"/>
      <c r="RTD4" s="65"/>
      <c r="RTE4" s="65"/>
      <c r="RTF4" s="65"/>
      <c r="RTG4" s="65"/>
      <c r="RTH4" s="65"/>
      <c r="RTI4" s="65"/>
      <c r="RTJ4" s="65"/>
      <c r="RTK4" s="65"/>
      <c r="RTL4" s="65"/>
      <c r="RTM4" s="65"/>
      <c r="RTN4" s="65"/>
      <c r="RTO4" s="65"/>
      <c r="RTP4" s="65"/>
      <c r="RTQ4" s="65"/>
      <c r="RTR4" s="65"/>
      <c r="RTS4" s="65"/>
      <c r="RTT4" s="65"/>
      <c r="RTU4" s="65"/>
      <c r="RTV4" s="65"/>
      <c r="RTW4" s="65"/>
      <c r="RTX4" s="65"/>
      <c r="RTY4" s="65"/>
      <c r="RTZ4" s="65"/>
      <c r="RUA4" s="65"/>
      <c r="RUB4" s="65"/>
      <c r="RUC4" s="65"/>
      <c r="RUD4" s="65"/>
      <c r="RUE4" s="65"/>
      <c r="RUF4" s="65"/>
      <c r="RUG4" s="65"/>
      <c r="RUH4" s="65"/>
      <c r="RUI4" s="65"/>
      <c r="RUJ4" s="65"/>
      <c r="RUK4" s="65"/>
      <c r="RUL4" s="65"/>
      <c r="RUM4" s="65"/>
      <c r="RUN4" s="65"/>
      <c r="RUO4" s="65"/>
      <c r="RUP4" s="65"/>
      <c r="RUQ4" s="65"/>
      <c r="RUR4" s="65"/>
      <c r="RUS4" s="65"/>
      <c r="RUT4" s="65"/>
      <c r="RUU4" s="65"/>
      <c r="RUV4" s="65"/>
      <c r="RUW4" s="65"/>
      <c r="RUX4" s="65"/>
      <c r="RUY4" s="65"/>
      <c r="RUZ4" s="65"/>
      <c r="RVA4" s="65"/>
      <c r="RVB4" s="65"/>
      <c r="RVC4" s="65"/>
      <c r="RVD4" s="65"/>
      <c r="RVE4" s="65"/>
      <c r="RVF4" s="65"/>
      <c r="RVG4" s="65"/>
      <c r="RVH4" s="65"/>
      <c r="RVI4" s="65"/>
      <c r="RVJ4" s="65"/>
      <c r="RVK4" s="65"/>
      <c r="RVL4" s="65"/>
      <c r="RVM4" s="65"/>
      <c r="RVN4" s="65"/>
      <c r="RVO4" s="65"/>
      <c r="RVP4" s="65"/>
      <c r="RVQ4" s="65"/>
      <c r="RVR4" s="65"/>
      <c r="RVS4" s="65"/>
      <c r="RVT4" s="65"/>
      <c r="RVU4" s="65"/>
      <c r="RVV4" s="65"/>
      <c r="RVW4" s="65"/>
      <c r="RVX4" s="65"/>
      <c r="RVY4" s="65"/>
      <c r="RVZ4" s="65"/>
      <c r="RWA4" s="65"/>
      <c r="RWB4" s="65"/>
      <c r="RWC4" s="65"/>
      <c r="RWD4" s="65"/>
      <c r="RWE4" s="65"/>
      <c r="RWF4" s="65"/>
      <c r="RWG4" s="65"/>
      <c r="RWH4" s="65"/>
      <c r="RWI4" s="65"/>
      <c r="RWJ4" s="65"/>
      <c r="RWK4" s="65"/>
      <c r="RWL4" s="65"/>
      <c r="RWM4" s="65"/>
      <c r="RWN4" s="65"/>
      <c r="RWO4" s="65"/>
      <c r="RWP4" s="65"/>
      <c r="RWQ4" s="65"/>
      <c r="RWR4" s="65"/>
      <c r="RWS4" s="65"/>
      <c r="RWT4" s="65"/>
      <c r="RWU4" s="65"/>
      <c r="RWV4" s="65"/>
      <c r="RWW4" s="65"/>
      <c r="RWX4" s="65"/>
      <c r="RWY4" s="65"/>
      <c r="RWZ4" s="65"/>
      <c r="RXA4" s="65"/>
      <c r="RXB4" s="65"/>
      <c r="RXC4" s="65"/>
      <c r="RXD4" s="65"/>
      <c r="RXE4" s="65"/>
      <c r="RXF4" s="65"/>
      <c r="RXG4" s="65"/>
      <c r="RXH4" s="65"/>
      <c r="RXI4" s="65"/>
      <c r="RXJ4" s="65"/>
      <c r="RXK4" s="65"/>
      <c r="RXL4" s="65"/>
      <c r="RXM4" s="65"/>
      <c r="RXN4" s="65"/>
      <c r="RXO4" s="65"/>
      <c r="RXP4" s="65"/>
      <c r="RXQ4" s="65"/>
      <c r="RXR4" s="65"/>
      <c r="RXS4" s="65"/>
      <c r="RXT4" s="65"/>
      <c r="RXU4" s="65"/>
      <c r="RXV4" s="65"/>
      <c r="RXW4" s="65"/>
      <c r="RXX4" s="65"/>
      <c r="RXY4" s="65"/>
      <c r="RXZ4" s="65"/>
      <c r="RYA4" s="65"/>
      <c r="RYB4" s="65"/>
      <c r="RYC4" s="65"/>
      <c r="RYD4" s="65"/>
      <c r="RYE4" s="65"/>
      <c r="RYF4" s="65"/>
      <c r="RYG4" s="65"/>
      <c r="RYH4" s="65"/>
      <c r="RYI4" s="65"/>
      <c r="RYJ4" s="65"/>
      <c r="RYK4" s="65"/>
      <c r="RYL4" s="65"/>
      <c r="RYM4" s="65"/>
      <c r="RYN4" s="65"/>
      <c r="RYO4" s="65"/>
      <c r="RYP4" s="65"/>
      <c r="RYQ4" s="65"/>
      <c r="RYR4" s="65"/>
      <c r="RYS4" s="65"/>
      <c r="RYT4" s="65"/>
      <c r="RYU4" s="65"/>
      <c r="RYV4" s="65"/>
      <c r="RYW4" s="65"/>
      <c r="RYX4" s="65"/>
      <c r="RYY4" s="65"/>
      <c r="RYZ4" s="65"/>
      <c r="RZA4" s="65"/>
      <c r="RZB4" s="65"/>
      <c r="RZC4" s="65"/>
      <c r="RZD4" s="65"/>
      <c r="RZE4" s="65"/>
      <c r="RZF4" s="65"/>
      <c r="RZG4" s="65"/>
      <c r="RZH4" s="65"/>
      <c r="RZI4" s="65"/>
      <c r="RZJ4" s="65"/>
      <c r="RZK4" s="65"/>
      <c r="RZL4" s="65"/>
      <c r="RZM4" s="65"/>
      <c r="RZN4" s="65"/>
      <c r="RZO4" s="65"/>
      <c r="RZP4" s="65"/>
      <c r="RZQ4" s="65"/>
      <c r="RZR4" s="65"/>
      <c r="RZS4" s="65"/>
      <c r="RZT4" s="65"/>
      <c r="RZU4" s="65"/>
      <c r="RZV4" s="65"/>
      <c r="RZW4" s="65"/>
      <c r="RZX4" s="65"/>
      <c r="RZY4" s="65"/>
      <c r="RZZ4" s="65"/>
      <c r="SAA4" s="65"/>
      <c r="SAB4" s="65"/>
      <c r="SAC4" s="65"/>
      <c r="SAD4" s="65"/>
      <c r="SAE4" s="65"/>
      <c r="SAF4" s="65"/>
      <c r="SAG4" s="65"/>
      <c r="SAH4" s="65"/>
      <c r="SAI4" s="65"/>
      <c r="SAJ4" s="65"/>
      <c r="SAK4" s="65"/>
      <c r="SAL4" s="65"/>
      <c r="SAM4" s="65"/>
      <c r="SAN4" s="65"/>
      <c r="SAO4" s="65"/>
      <c r="SAP4" s="65"/>
      <c r="SAQ4" s="65"/>
      <c r="SAR4" s="65"/>
      <c r="SAS4" s="65"/>
      <c r="SAT4" s="65"/>
      <c r="SAU4" s="65"/>
      <c r="SAV4" s="65"/>
      <c r="SAW4" s="65"/>
      <c r="SAX4" s="65"/>
      <c r="SAY4" s="65"/>
      <c r="SAZ4" s="65"/>
      <c r="SBA4" s="65"/>
      <c r="SBB4" s="65"/>
      <c r="SBC4" s="65"/>
      <c r="SBD4" s="65"/>
      <c r="SBE4" s="65"/>
      <c r="SBF4" s="65"/>
      <c r="SBG4" s="65"/>
      <c r="SBH4" s="65"/>
      <c r="SBI4" s="65"/>
      <c r="SBJ4" s="65"/>
      <c r="SBK4" s="65"/>
      <c r="SBL4" s="65"/>
      <c r="SBM4" s="65"/>
      <c r="SBN4" s="65"/>
      <c r="SBO4" s="65"/>
      <c r="SBP4" s="65"/>
      <c r="SBQ4" s="65"/>
      <c r="SBR4" s="65"/>
      <c r="SBS4" s="65"/>
      <c r="SBT4" s="65"/>
      <c r="SBU4" s="65"/>
      <c r="SBV4" s="65"/>
      <c r="SBW4" s="65"/>
      <c r="SBX4" s="65"/>
      <c r="SBY4" s="65"/>
      <c r="SBZ4" s="65"/>
      <c r="SCA4" s="65"/>
      <c r="SCB4" s="65"/>
      <c r="SCC4" s="65"/>
      <c r="SCD4" s="65"/>
      <c r="SCE4" s="65"/>
      <c r="SCF4" s="65"/>
      <c r="SCG4" s="65"/>
      <c r="SCH4" s="65"/>
      <c r="SCI4" s="65"/>
      <c r="SCJ4" s="65"/>
      <c r="SCK4" s="65"/>
      <c r="SCL4" s="65"/>
      <c r="SCM4" s="65"/>
      <c r="SCN4" s="65"/>
      <c r="SCO4" s="65"/>
      <c r="SCP4" s="65"/>
      <c r="SCQ4" s="65"/>
      <c r="SCR4" s="65"/>
      <c r="SCS4" s="65"/>
      <c r="SCT4" s="65"/>
      <c r="SCU4" s="65"/>
      <c r="SCV4" s="65"/>
      <c r="SCW4" s="65"/>
      <c r="SCX4" s="65"/>
      <c r="SCY4" s="65"/>
      <c r="SCZ4" s="65"/>
      <c r="SDA4" s="65"/>
      <c r="SDB4" s="65"/>
      <c r="SDC4" s="65"/>
      <c r="SDD4" s="65"/>
      <c r="SDE4" s="65"/>
      <c r="SDF4" s="65"/>
      <c r="SDG4" s="65"/>
      <c r="SDH4" s="65"/>
      <c r="SDI4" s="65"/>
      <c r="SDJ4" s="65"/>
      <c r="SDK4" s="65"/>
      <c r="SDL4" s="65"/>
      <c r="SDM4" s="65"/>
      <c r="SDN4" s="65"/>
      <c r="SDO4" s="65"/>
      <c r="SDP4" s="65"/>
      <c r="SDQ4" s="65"/>
      <c r="SDR4" s="65"/>
      <c r="SDS4" s="65"/>
      <c r="SDT4" s="65"/>
      <c r="SDU4" s="65"/>
      <c r="SDV4" s="65"/>
      <c r="SDW4" s="65"/>
      <c r="SDX4" s="65"/>
      <c r="SDY4" s="65"/>
      <c r="SDZ4" s="65"/>
      <c r="SEA4" s="65"/>
      <c r="SEB4" s="65"/>
      <c r="SEC4" s="65"/>
      <c r="SED4" s="65"/>
      <c r="SEE4" s="65"/>
      <c r="SEF4" s="65"/>
      <c r="SEG4" s="65"/>
      <c r="SEH4" s="65"/>
      <c r="SEI4" s="65"/>
      <c r="SEJ4" s="65"/>
      <c r="SEK4" s="65"/>
      <c r="SEL4" s="65"/>
      <c r="SEM4" s="65"/>
      <c r="SEN4" s="65"/>
      <c r="SEO4" s="65"/>
      <c r="SEP4" s="65"/>
      <c r="SEQ4" s="65"/>
      <c r="SER4" s="65"/>
      <c r="SES4" s="65"/>
      <c r="SET4" s="65"/>
      <c r="SEU4" s="65"/>
      <c r="SEV4" s="65"/>
      <c r="SEW4" s="65"/>
      <c r="SEX4" s="65"/>
      <c r="SEY4" s="65"/>
      <c r="SEZ4" s="65"/>
      <c r="SFA4" s="65"/>
      <c r="SFB4" s="65"/>
      <c r="SFC4" s="65"/>
      <c r="SFD4" s="65"/>
      <c r="SFE4" s="65"/>
      <c r="SFF4" s="65"/>
      <c r="SFG4" s="65"/>
      <c r="SFH4" s="65"/>
      <c r="SFI4" s="65"/>
      <c r="SFJ4" s="65"/>
      <c r="SFK4" s="65"/>
      <c r="SFL4" s="65"/>
      <c r="SFM4" s="65"/>
      <c r="SFN4" s="65"/>
      <c r="SFO4" s="65"/>
      <c r="SFP4" s="65"/>
      <c r="SFQ4" s="65"/>
      <c r="SFR4" s="65"/>
      <c r="SFS4" s="65"/>
      <c r="SFT4" s="65"/>
      <c r="SFU4" s="65"/>
      <c r="SFV4" s="65"/>
      <c r="SFW4" s="65"/>
      <c r="SFX4" s="65"/>
      <c r="SFY4" s="65"/>
      <c r="SFZ4" s="65"/>
      <c r="SGA4" s="65"/>
      <c r="SGB4" s="65"/>
      <c r="SGC4" s="65"/>
      <c r="SGD4" s="65"/>
      <c r="SGE4" s="65"/>
      <c r="SGF4" s="65"/>
      <c r="SGG4" s="65"/>
      <c r="SGH4" s="65"/>
      <c r="SGI4" s="65"/>
      <c r="SGJ4" s="65"/>
      <c r="SGK4" s="65"/>
      <c r="SGL4" s="65"/>
      <c r="SGM4" s="65"/>
      <c r="SGN4" s="65"/>
      <c r="SGO4" s="65"/>
      <c r="SGP4" s="65"/>
      <c r="SGQ4" s="65"/>
      <c r="SGR4" s="65"/>
      <c r="SGS4" s="65"/>
      <c r="SGT4" s="65"/>
      <c r="SGU4" s="65"/>
      <c r="SGV4" s="65"/>
      <c r="SGW4" s="65"/>
      <c r="SGX4" s="65"/>
      <c r="SGY4" s="65"/>
      <c r="SGZ4" s="65"/>
      <c r="SHA4" s="65"/>
      <c r="SHB4" s="65"/>
      <c r="SHC4" s="65"/>
      <c r="SHD4" s="65"/>
      <c r="SHE4" s="65"/>
      <c r="SHF4" s="65"/>
      <c r="SHG4" s="65"/>
      <c r="SHH4" s="65"/>
      <c r="SHI4" s="65"/>
      <c r="SHJ4" s="65"/>
      <c r="SHK4" s="65"/>
      <c r="SHL4" s="65"/>
      <c r="SHM4" s="65"/>
      <c r="SHN4" s="65"/>
      <c r="SHO4" s="65"/>
      <c r="SHP4" s="65"/>
      <c r="SHQ4" s="65"/>
      <c r="SHR4" s="65"/>
      <c r="SHS4" s="65"/>
      <c r="SHT4" s="65"/>
      <c r="SHU4" s="65"/>
      <c r="SHV4" s="65"/>
      <c r="SHW4" s="65"/>
      <c r="SHX4" s="65"/>
      <c r="SHY4" s="65"/>
      <c r="SHZ4" s="65"/>
      <c r="SIA4" s="65"/>
      <c r="SIB4" s="65"/>
      <c r="SIC4" s="65"/>
      <c r="SID4" s="65"/>
      <c r="SIE4" s="65"/>
      <c r="SIF4" s="65"/>
      <c r="SIG4" s="65"/>
      <c r="SIH4" s="65"/>
      <c r="SII4" s="65"/>
      <c r="SIJ4" s="65"/>
      <c r="SIK4" s="65"/>
      <c r="SIL4" s="65"/>
      <c r="SIM4" s="65"/>
      <c r="SIN4" s="65"/>
      <c r="SIO4" s="65"/>
      <c r="SIP4" s="65"/>
      <c r="SIQ4" s="65"/>
      <c r="SIR4" s="65"/>
      <c r="SIS4" s="65"/>
      <c r="SIT4" s="65"/>
      <c r="SIU4" s="65"/>
      <c r="SIV4" s="65"/>
      <c r="SIW4" s="65"/>
      <c r="SIX4" s="65"/>
      <c r="SIY4" s="65"/>
      <c r="SIZ4" s="65"/>
      <c r="SJA4" s="65"/>
      <c r="SJB4" s="65"/>
      <c r="SJC4" s="65"/>
      <c r="SJD4" s="65"/>
      <c r="SJE4" s="65"/>
      <c r="SJF4" s="65"/>
      <c r="SJG4" s="65"/>
      <c r="SJH4" s="65"/>
      <c r="SJI4" s="65"/>
      <c r="SJJ4" s="65"/>
      <c r="SJK4" s="65"/>
      <c r="SJL4" s="65"/>
      <c r="SJM4" s="65"/>
      <c r="SJN4" s="65"/>
      <c r="SJO4" s="65"/>
      <c r="SJP4" s="65"/>
      <c r="SJQ4" s="65"/>
      <c r="SJR4" s="65"/>
      <c r="SJS4" s="65"/>
      <c r="SJT4" s="65"/>
      <c r="SJU4" s="65"/>
      <c r="SJV4" s="65"/>
      <c r="SJW4" s="65"/>
      <c r="SJX4" s="65"/>
      <c r="SJY4" s="65"/>
      <c r="SJZ4" s="65"/>
      <c r="SKA4" s="65"/>
      <c r="SKB4" s="65"/>
      <c r="SKC4" s="65"/>
      <c r="SKD4" s="65"/>
      <c r="SKE4" s="65"/>
      <c r="SKF4" s="65"/>
      <c r="SKG4" s="65"/>
      <c r="SKH4" s="65"/>
      <c r="SKI4" s="65"/>
      <c r="SKJ4" s="65"/>
      <c r="SKK4" s="65"/>
      <c r="SKL4" s="65"/>
      <c r="SKM4" s="65"/>
      <c r="SKN4" s="65"/>
      <c r="SKO4" s="65"/>
      <c r="SKP4" s="65"/>
      <c r="SKQ4" s="65"/>
      <c r="SKR4" s="65"/>
      <c r="SKS4" s="65"/>
      <c r="SKT4" s="65"/>
      <c r="SKU4" s="65"/>
      <c r="SKV4" s="65"/>
      <c r="SKW4" s="65"/>
      <c r="SKX4" s="65"/>
      <c r="SKY4" s="65"/>
      <c r="SKZ4" s="65"/>
      <c r="SLA4" s="65"/>
      <c r="SLB4" s="65"/>
      <c r="SLC4" s="65"/>
      <c r="SLD4" s="65"/>
      <c r="SLE4" s="65"/>
      <c r="SLF4" s="65"/>
      <c r="SLG4" s="65"/>
      <c r="SLH4" s="65"/>
      <c r="SLI4" s="65"/>
      <c r="SLJ4" s="65"/>
      <c r="SLK4" s="65"/>
      <c r="SLL4" s="65"/>
      <c r="SLM4" s="65"/>
      <c r="SLN4" s="65"/>
      <c r="SLO4" s="65"/>
      <c r="SLP4" s="65"/>
      <c r="SLQ4" s="65"/>
      <c r="SLR4" s="65"/>
      <c r="SLS4" s="65"/>
      <c r="SLT4" s="65"/>
      <c r="SLU4" s="65"/>
      <c r="SLV4" s="65"/>
      <c r="SLW4" s="65"/>
      <c r="SLX4" s="65"/>
      <c r="SLY4" s="65"/>
      <c r="SLZ4" s="65"/>
      <c r="SMA4" s="65"/>
      <c r="SMB4" s="65"/>
      <c r="SMC4" s="65"/>
      <c r="SMD4" s="65"/>
      <c r="SME4" s="65"/>
      <c r="SMF4" s="65"/>
      <c r="SMG4" s="65"/>
      <c r="SMH4" s="65"/>
      <c r="SMI4" s="65"/>
      <c r="SMJ4" s="65"/>
      <c r="SMK4" s="65"/>
      <c r="SML4" s="65"/>
      <c r="SMM4" s="65"/>
      <c r="SMN4" s="65"/>
      <c r="SMO4" s="65"/>
      <c r="SMP4" s="65"/>
      <c r="SMQ4" s="65"/>
      <c r="SMR4" s="65"/>
      <c r="SMS4" s="65"/>
      <c r="SMT4" s="65"/>
      <c r="SMU4" s="65"/>
      <c r="SMV4" s="65"/>
      <c r="SMW4" s="65"/>
      <c r="SMX4" s="65"/>
      <c r="SMY4" s="65"/>
      <c r="SMZ4" s="65"/>
      <c r="SNA4" s="65"/>
      <c r="SNB4" s="65"/>
      <c r="SNC4" s="65"/>
      <c r="SND4" s="65"/>
      <c r="SNE4" s="65"/>
      <c r="SNF4" s="65"/>
      <c r="SNG4" s="65"/>
      <c r="SNH4" s="65"/>
      <c r="SNI4" s="65"/>
      <c r="SNJ4" s="65"/>
      <c r="SNK4" s="65"/>
      <c r="SNL4" s="65"/>
      <c r="SNM4" s="65"/>
      <c r="SNN4" s="65"/>
      <c r="SNO4" s="65"/>
      <c r="SNP4" s="65"/>
      <c r="SNQ4" s="65"/>
      <c r="SNR4" s="65"/>
      <c r="SNS4" s="65"/>
      <c r="SNT4" s="65"/>
      <c r="SNU4" s="65"/>
      <c r="SNV4" s="65"/>
      <c r="SNW4" s="65"/>
      <c r="SNX4" s="65"/>
      <c r="SNY4" s="65"/>
      <c r="SNZ4" s="65"/>
      <c r="SOA4" s="65"/>
      <c r="SOB4" s="65"/>
      <c r="SOC4" s="65"/>
      <c r="SOD4" s="65"/>
      <c r="SOE4" s="65"/>
      <c r="SOF4" s="65"/>
      <c r="SOG4" s="65"/>
      <c r="SOH4" s="65"/>
      <c r="SOI4" s="65"/>
      <c r="SOJ4" s="65"/>
      <c r="SOK4" s="65"/>
      <c r="SOL4" s="65"/>
      <c r="SOM4" s="65"/>
      <c r="SON4" s="65"/>
      <c r="SOO4" s="65"/>
      <c r="SOP4" s="65"/>
      <c r="SOQ4" s="65"/>
      <c r="SOR4" s="65"/>
      <c r="SOS4" s="65"/>
      <c r="SOT4" s="65"/>
      <c r="SOU4" s="65"/>
      <c r="SOV4" s="65"/>
      <c r="SOW4" s="65"/>
      <c r="SOX4" s="65"/>
      <c r="SOY4" s="65"/>
      <c r="SOZ4" s="65"/>
      <c r="SPA4" s="65"/>
      <c r="SPB4" s="65"/>
      <c r="SPC4" s="65"/>
      <c r="SPD4" s="65"/>
      <c r="SPE4" s="65"/>
      <c r="SPF4" s="65"/>
      <c r="SPG4" s="65"/>
      <c r="SPH4" s="65"/>
      <c r="SPI4" s="65"/>
      <c r="SPJ4" s="65"/>
      <c r="SPK4" s="65"/>
      <c r="SPL4" s="65"/>
      <c r="SPM4" s="65"/>
      <c r="SPN4" s="65"/>
      <c r="SPO4" s="65"/>
      <c r="SPP4" s="65"/>
      <c r="SPQ4" s="65"/>
      <c r="SPR4" s="65"/>
      <c r="SPS4" s="65"/>
      <c r="SPT4" s="65"/>
      <c r="SPU4" s="65"/>
      <c r="SPV4" s="65"/>
      <c r="SPW4" s="65"/>
      <c r="SPX4" s="65"/>
      <c r="SPY4" s="65"/>
      <c r="SPZ4" s="65"/>
      <c r="SQA4" s="65"/>
      <c r="SQB4" s="65"/>
      <c r="SQC4" s="65"/>
      <c r="SQD4" s="65"/>
      <c r="SQE4" s="65"/>
      <c r="SQF4" s="65"/>
      <c r="SQG4" s="65"/>
      <c r="SQH4" s="65"/>
      <c r="SQI4" s="65"/>
      <c r="SQJ4" s="65"/>
      <c r="SQK4" s="65"/>
      <c r="SQL4" s="65"/>
      <c r="SQM4" s="65"/>
      <c r="SQN4" s="65"/>
      <c r="SQO4" s="65"/>
      <c r="SQP4" s="65"/>
      <c r="SQQ4" s="65"/>
      <c r="SQR4" s="65"/>
      <c r="SQS4" s="65"/>
      <c r="SQT4" s="65"/>
      <c r="SQU4" s="65"/>
      <c r="SQV4" s="65"/>
      <c r="SQW4" s="65"/>
      <c r="SQX4" s="65"/>
      <c r="SQY4" s="65"/>
      <c r="SQZ4" s="65"/>
      <c r="SRA4" s="65"/>
      <c r="SRB4" s="65"/>
      <c r="SRC4" s="65"/>
      <c r="SRD4" s="65"/>
      <c r="SRE4" s="65"/>
      <c r="SRF4" s="65"/>
      <c r="SRG4" s="65"/>
      <c r="SRH4" s="65"/>
      <c r="SRI4" s="65"/>
      <c r="SRJ4" s="65"/>
      <c r="SRK4" s="65"/>
      <c r="SRL4" s="65"/>
      <c r="SRM4" s="65"/>
      <c r="SRN4" s="65"/>
      <c r="SRO4" s="65"/>
      <c r="SRP4" s="65"/>
      <c r="SRQ4" s="65"/>
      <c r="SRR4" s="65"/>
      <c r="SRS4" s="65"/>
      <c r="SRT4" s="65"/>
      <c r="SRU4" s="65"/>
      <c r="SRV4" s="65"/>
      <c r="SRW4" s="65"/>
      <c r="SRX4" s="65"/>
      <c r="SRY4" s="65"/>
      <c r="SRZ4" s="65"/>
      <c r="SSA4" s="65"/>
      <c r="SSB4" s="65"/>
      <c r="SSC4" s="65"/>
      <c r="SSD4" s="65"/>
      <c r="SSE4" s="65"/>
      <c r="SSF4" s="65"/>
      <c r="SSG4" s="65"/>
      <c r="SSH4" s="65"/>
      <c r="SSI4" s="65"/>
      <c r="SSJ4" s="65"/>
      <c r="SSK4" s="65"/>
      <c r="SSL4" s="65"/>
      <c r="SSM4" s="65"/>
      <c r="SSN4" s="65"/>
      <c r="SSO4" s="65"/>
      <c r="SSP4" s="65"/>
      <c r="SSQ4" s="65"/>
      <c r="SSR4" s="65"/>
      <c r="SSS4" s="65"/>
      <c r="SST4" s="65"/>
      <c r="SSU4" s="65"/>
      <c r="SSV4" s="65"/>
      <c r="SSW4" s="65"/>
      <c r="SSX4" s="65"/>
      <c r="SSY4" s="65"/>
      <c r="SSZ4" s="65"/>
      <c r="STA4" s="65"/>
      <c r="STB4" s="65"/>
      <c r="STC4" s="65"/>
      <c r="STD4" s="65"/>
      <c r="STE4" s="65"/>
      <c r="STF4" s="65"/>
      <c r="STG4" s="65"/>
      <c r="STH4" s="65"/>
      <c r="STI4" s="65"/>
      <c r="STJ4" s="65"/>
      <c r="STK4" s="65"/>
      <c r="STL4" s="65"/>
      <c r="STM4" s="65"/>
      <c r="STN4" s="65"/>
      <c r="STO4" s="65"/>
      <c r="STP4" s="65"/>
      <c r="STQ4" s="65"/>
      <c r="STR4" s="65"/>
      <c r="STS4" s="65"/>
      <c r="STT4" s="65"/>
      <c r="STU4" s="65"/>
      <c r="STV4" s="65"/>
      <c r="STW4" s="65"/>
      <c r="STX4" s="65"/>
      <c r="STY4" s="65"/>
      <c r="STZ4" s="65"/>
      <c r="SUA4" s="65"/>
      <c r="SUB4" s="65"/>
      <c r="SUC4" s="65"/>
      <c r="SUD4" s="65"/>
      <c r="SUE4" s="65"/>
      <c r="SUF4" s="65"/>
      <c r="SUG4" s="65"/>
      <c r="SUH4" s="65"/>
      <c r="SUI4" s="65"/>
      <c r="SUJ4" s="65"/>
      <c r="SUK4" s="65"/>
      <c r="SUL4" s="65"/>
      <c r="SUM4" s="65"/>
      <c r="SUN4" s="65"/>
      <c r="SUO4" s="65"/>
      <c r="SUP4" s="65"/>
      <c r="SUQ4" s="65"/>
      <c r="SUR4" s="65"/>
      <c r="SUS4" s="65"/>
      <c r="SUT4" s="65"/>
      <c r="SUU4" s="65"/>
      <c r="SUV4" s="65"/>
      <c r="SUW4" s="65"/>
      <c r="SUX4" s="65"/>
      <c r="SUY4" s="65"/>
      <c r="SUZ4" s="65"/>
      <c r="SVA4" s="65"/>
      <c r="SVB4" s="65"/>
      <c r="SVC4" s="65"/>
      <c r="SVD4" s="65"/>
      <c r="SVE4" s="65"/>
      <c r="SVF4" s="65"/>
      <c r="SVG4" s="65"/>
      <c r="SVH4" s="65"/>
      <c r="SVI4" s="65"/>
      <c r="SVJ4" s="65"/>
      <c r="SVK4" s="65"/>
      <c r="SVL4" s="65"/>
      <c r="SVM4" s="65"/>
      <c r="SVN4" s="65"/>
      <c r="SVO4" s="65"/>
      <c r="SVP4" s="65"/>
      <c r="SVQ4" s="65"/>
      <c r="SVR4" s="65"/>
      <c r="SVS4" s="65"/>
      <c r="SVT4" s="65"/>
      <c r="SVU4" s="65"/>
      <c r="SVV4" s="65"/>
      <c r="SVW4" s="65"/>
      <c r="SVX4" s="65"/>
      <c r="SVY4" s="65"/>
      <c r="SVZ4" s="65"/>
      <c r="SWA4" s="65"/>
      <c r="SWB4" s="65"/>
      <c r="SWC4" s="65"/>
      <c r="SWD4" s="65"/>
      <c r="SWE4" s="65"/>
      <c r="SWF4" s="65"/>
      <c r="SWG4" s="65"/>
      <c r="SWH4" s="65"/>
      <c r="SWI4" s="65"/>
      <c r="SWJ4" s="65"/>
      <c r="SWK4" s="65"/>
      <c r="SWL4" s="65"/>
      <c r="SWM4" s="65"/>
      <c r="SWN4" s="65"/>
      <c r="SWO4" s="65"/>
      <c r="SWP4" s="65"/>
      <c r="SWQ4" s="65"/>
      <c r="SWR4" s="65"/>
      <c r="SWS4" s="65"/>
      <c r="SWT4" s="65"/>
      <c r="SWU4" s="65"/>
      <c r="SWV4" s="65"/>
      <c r="SWW4" s="65"/>
      <c r="SWX4" s="65"/>
      <c r="SWY4" s="65"/>
      <c r="SWZ4" s="65"/>
      <c r="SXA4" s="65"/>
      <c r="SXB4" s="65"/>
      <c r="SXC4" s="65"/>
      <c r="SXD4" s="65"/>
      <c r="SXE4" s="65"/>
      <c r="SXF4" s="65"/>
      <c r="SXG4" s="65"/>
      <c r="SXH4" s="65"/>
      <c r="SXI4" s="65"/>
      <c r="SXJ4" s="65"/>
      <c r="SXK4" s="65"/>
      <c r="SXL4" s="65"/>
      <c r="SXM4" s="65"/>
      <c r="SXN4" s="65"/>
      <c r="SXO4" s="65"/>
      <c r="SXP4" s="65"/>
      <c r="SXQ4" s="65"/>
      <c r="SXR4" s="65"/>
      <c r="SXS4" s="65"/>
      <c r="SXT4" s="65"/>
      <c r="SXU4" s="65"/>
      <c r="SXV4" s="65"/>
      <c r="SXW4" s="65"/>
      <c r="SXX4" s="65"/>
      <c r="SXY4" s="65"/>
      <c r="SXZ4" s="65"/>
      <c r="SYA4" s="65"/>
      <c r="SYB4" s="65"/>
      <c r="SYC4" s="65"/>
      <c r="SYD4" s="65"/>
      <c r="SYE4" s="65"/>
      <c r="SYF4" s="65"/>
      <c r="SYG4" s="65"/>
      <c r="SYH4" s="65"/>
      <c r="SYI4" s="65"/>
      <c r="SYJ4" s="65"/>
      <c r="SYK4" s="65"/>
      <c r="SYL4" s="65"/>
      <c r="SYM4" s="65"/>
      <c r="SYN4" s="65"/>
      <c r="SYO4" s="65"/>
      <c r="SYP4" s="65"/>
      <c r="SYQ4" s="65"/>
      <c r="SYR4" s="65"/>
      <c r="SYS4" s="65"/>
      <c r="SYT4" s="65"/>
      <c r="SYU4" s="65"/>
      <c r="SYV4" s="65"/>
      <c r="SYW4" s="65"/>
      <c r="SYX4" s="65"/>
      <c r="SYY4" s="65"/>
      <c r="SYZ4" s="65"/>
      <c r="SZA4" s="65"/>
      <c r="SZB4" s="65"/>
      <c r="SZC4" s="65"/>
      <c r="SZD4" s="65"/>
      <c r="SZE4" s="65"/>
      <c r="SZF4" s="65"/>
      <c r="SZG4" s="65"/>
      <c r="SZH4" s="65"/>
      <c r="SZI4" s="65"/>
      <c r="SZJ4" s="65"/>
      <c r="SZK4" s="65"/>
      <c r="SZL4" s="65"/>
      <c r="SZM4" s="65"/>
      <c r="SZN4" s="65"/>
      <c r="SZO4" s="65"/>
      <c r="SZP4" s="65"/>
      <c r="SZQ4" s="65"/>
      <c r="SZR4" s="65"/>
      <c r="SZS4" s="65"/>
      <c r="SZT4" s="65"/>
      <c r="SZU4" s="65"/>
      <c r="SZV4" s="65"/>
      <c r="SZW4" s="65"/>
      <c r="SZX4" s="65"/>
      <c r="SZY4" s="65"/>
      <c r="SZZ4" s="65"/>
      <c r="TAA4" s="65"/>
      <c r="TAB4" s="65"/>
      <c r="TAC4" s="65"/>
      <c r="TAD4" s="65"/>
      <c r="TAE4" s="65"/>
      <c r="TAF4" s="65"/>
      <c r="TAG4" s="65"/>
      <c r="TAH4" s="65"/>
      <c r="TAI4" s="65"/>
      <c r="TAJ4" s="65"/>
      <c r="TAK4" s="65"/>
      <c r="TAL4" s="65"/>
      <c r="TAM4" s="65"/>
      <c r="TAN4" s="65"/>
      <c r="TAO4" s="65"/>
      <c r="TAP4" s="65"/>
      <c r="TAQ4" s="65"/>
      <c r="TAR4" s="65"/>
      <c r="TAS4" s="65"/>
      <c r="TAT4" s="65"/>
      <c r="TAU4" s="65"/>
      <c r="TAV4" s="65"/>
      <c r="TAW4" s="65"/>
      <c r="TAX4" s="65"/>
      <c r="TAY4" s="65"/>
      <c r="TAZ4" s="65"/>
      <c r="TBA4" s="65"/>
      <c r="TBB4" s="65"/>
      <c r="TBC4" s="65"/>
      <c r="TBD4" s="65"/>
      <c r="TBE4" s="65"/>
      <c r="TBF4" s="65"/>
      <c r="TBG4" s="65"/>
      <c r="TBH4" s="65"/>
      <c r="TBI4" s="65"/>
      <c r="TBJ4" s="65"/>
      <c r="TBK4" s="65"/>
      <c r="TBL4" s="65"/>
      <c r="TBM4" s="65"/>
      <c r="TBN4" s="65"/>
      <c r="TBO4" s="65"/>
      <c r="TBP4" s="65"/>
      <c r="TBQ4" s="65"/>
      <c r="TBR4" s="65"/>
      <c r="TBS4" s="65"/>
      <c r="TBT4" s="65"/>
      <c r="TBU4" s="65"/>
      <c r="TBV4" s="65"/>
      <c r="TBW4" s="65"/>
      <c r="TBX4" s="65"/>
      <c r="TBY4" s="65"/>
      <c r="TBZ4" s="65"/>
      <c r="TCA4" s="65"/>
      <c r="TCB4" s="65"/>
      <c r="TCC4" s="65"/>
      <c r="TCD4" s="65"/>
      <c r="TCE4" s="65"/>
      <c r="TCF4" s="65"/>
      <c r="TCG4" s="65"/>
      <c r="TCH4" s="65"/>
      <c r="TCI4" s="65"/>
      <c r="TCJ4" s="65"/>
      <c r="TCK4" s="65"/>
      <c r="TCL4" s="65"/>
      <c r="TCM4" s="65"/>
      <c r="TCN4" s="65"/>
      <c r="TCO4" s="65"/>
      <c r="TCP4" s="65"/>
      <c r="TCQ4" s="65"/>
      <c r="TCR4" s="65"/>
      <c r="TCS4" s="65"/>
      <c r="TCT4" s="65"/>
      <c r="TCU4" s="65"/>
      <c r="TCV4" s="65"/>
      <c r="TCW4" s="65"/>
      <c r="TCX4" s="65"/>
      <c r="TCY4" s="65"/>
      <c r="TCZ4" s="65"/>
      <c r="TDA4" s="65"/>
      <c r="TDB4" s="65"/>
      <c r="TDC4" s="65"/>
      <c r="TDD4" s="65"/>
      <c r="TDE4" s="65"/>
      <c r="TDF4" s="65"/>
      <c r="TDG4" s="65"/>
      <c r="TDH4" s="65"/>
      <c r="TDI4" s="65"/>
      <c r="TDJ4" s="65"/>
      <c r="TDK4" s="65"/>
      <c r="TDL4" s="65"/>
      <c r="TDM4" s="65"/>
      <c r="TDN4" s="65"/>
      <c r="TDO4" s="65"/>
      <c r="TDP4" s="65"/>
      <c r="TDQ4" s="65"/>
      <c r="TDR4" s="65"/>
      <c r="TDS4" s="65"/>
      <c r="TDT4" s="65"/>
      <c r="TDU4" s="65"/>
      <c r="TDV4" s="65"/>
      <c r="TDW4" s="65"/>
      <c r="TDX4" s="65"/>
      <c r="TDY4" s="65"/>
      <c r="TDZ4" s="65"/>
      <c r="TEA4" s="65"/>
      <c r="TEB4" s="65"/>
      <c r="TEC4" s="65"/>
      <c r="TED4" s="65"/>
      <c r="TEE4" s="65"/>
      <c r="TEF4" s="65"/>
      <c r="TEG4" s="65"/>
      <c r="TEH4" s="65"/>
      <c r="TEI4" s="65"/>
      <c r="TEJ4" s="65"/>
      <c r="TEK4" s="65"/>
      <c r="TEL4" s="65"/>
      <c r="TEM4" s="65"/>
      <c r="TEN4" s="65"/>
      <c r="TEO4" s="65"/>
      <c r="TEP4" s="65"/>
      <c r="TEQ4" s="65"/>
      <c r="TER4" s="65"/>
      <c r="TES4" s="65"/>
      <c r="TET4" s="65"/>
      <c r="TEU4" s="65"/>
      <c r="TEV4" s="65"/>
      <c r="TEW4" s="65"/>
      <c r="TEX4" s="65"/>
      <c r="TEY4" s="65"/>
      <c r="TEZ4" s="65"/>
      <c r="TFA4" s="65"/>
      <c r="TFB4" s="65"/>
      <c r="TFC4" s="65"/>
      <c r="TFD4" s="65"/>
      <c r="TFE4" s="65"/>
      <c r="TFF4" s="65"/>
      <c r="TFG4" s="65"/>
      <c r="TFH4" s="65"/>
      <c r="TFI4" s="65"/>
      <c r="TFJ4" s="65"/>
      <c r="TFK4" s="65"/>
      <c r="TFL4" s="65"/>
      <c r="TFM4" s="65"/>
      <c r="TFN4" s="65"/>
      <c r="TFO4" s="65"/>
      <c r="TFP4" s="65"/>
      <c r="TFQ4" s="65"/>
      <c r="TFR4" s="65"/>
      <c r="TFS4" s="65"/>
      <c r="TFT4" s="65"/>
      <c r="TFU4" s="65"/>
      <c r="TFV4" s="65"/>
      <c r="TFW4" s="65"/>
      <c r="TFX4" s="65"/>
      <c r="TFY4" s="65"/>
      <c r="TFZ4" s="65"/>
      <c r="TGA4" s="65"/>
      <c r="TGB4" s="65"/>
      <c r="TGC4" s="65"/>
      <c r="TGD4" s="65"/>
      <c r="TGE4" s="65"/>
      <c r="TGF4" s="65"/>
      <c r="TGG4" s="65"/>
      <c r="TGH4" s="65"/>
      <c r="TGI4" s="65"/>
      <c r="TGJ4" s="65"/>
      <c r="TGK4" s="65"/>
      <c r="TGL4" s="65"/>
      <c r="TGM4" s="65"/>
      <c r="TGN4" s="65"/>
      <c r="TGO4" s="65"/>
      <c r="TGP4" s="65"/>
      <c r="TGQ4" s="65"/>
      <c r="TGR4" s="65"/>
      <c r="TGS4" s="65"/>
      <c r="TGT4" s="65"/>
      <c r="TGU4" s="65"/>
      <c r="TGV4" s="65"/>
      <c r="TGW4" s="65"/>
      <c r="TGX4" s="65"/>
      <c r="TGY4" s="65"/>
      <c r="TGZ4" s="65"/>
      <c r="THA4" s="65"/>
      <c r="THB4" s="65"/>
      <c r="THC4" s="65"/>
      <c r="THD4" s="65"/>
      <c r="THE4" s="65"/>
      <c r="THF4" s="65"/>
      <c r="THG4" s="65"/>
      <c r="THH4" s="65"/>
      <c r="THI4" s="65"/>
      <c r="THJ4" s="65"/>
      <c r="THK4" s="65"/>
      <c r="THL4" s="65"/>
      <c r="THM4" s="65"/>
      <c r="THN4" s="65"/>
      <c r="THO4" s="65"/>
      <c r="THP4" s="65"/>
      <c r="THQ4" s="65"/>
      <c r="THR4" s="65"/>
      <c r="THS4" s="65"/>
      <c r="THT4" s="65"/>
      <c r="THU4" s="65"/>
      <c r="THV4" s="65"/>
      <c r="THW4" s="65"/>
      <c r="THX4" s="65"/>
      <c r="THY4" s="65"/>
      <c r="THZ4" s="65"/>
      <c r="TIA4" s="65"/>
      <c r="TIB4" s="65"/>
      <c r="TIC4" s="65"/>
      <c r="TID4" s="65"/>
      <c r="TIE4" s="65"/>
      <c r="TIF4" s="65"/>
      <c r="TIG4" s="65"/>
      <c r="TIH4" s="65"/>
      <c r="TII4" s="65"/>
      <c r="TIJ4" s="65"/>
      <c r="TIK4" s="65"/>
      <c r="TIL4" s="65"/>
      <c r="TIM4" s="65"/>
      <c r="TIN4" s="65"/>
      <c r="TIO4" s="65"/>
      <c r="TIP4" s="65"/>
      <c r="TIQ4" s="65"/>
      <c r="TIR4" s="65"/>
      <c r="TIS4" s="65"/>
      <c r="TIT4" s="65"/>
      <c r="TIU4" s="65"/>
      <c r="TIV4" s="65"/>
      <c r="TIW4" s="65"/>
      <c r="TIX4" s="65"/>
      <c r="TIY4" s="65"/>
      <c r="TIZ4" s="65"/>
      <c r="TJA4" s="65"/>
      <c r="TJB4" s="65"/>
      <c r="TJC4" s="65"/>
      <c r="TJD4" s="65"/>
      <c r="TJE4" s="65"/>
      <c r="TJF4" s="65"/>
      <c r="TJG4" s="65"/>
      <c r="TJH4" s="65"/>
      <c r="TJI4" s="65"/>
      <c r="TJJ4" s="65"/>
      <c r="TJK4" s="65"/>
      <c r="TJL4" s="65"/>
      <c r="TJM4" s="65"/>
      <c r="TJN4" s="65"/>
      <c r="TJO4" s="65"/>
      <c r="TJP4" s="65"/>
      <c r="TJQ4" s="65"/>
      <c r="TJR4" s="65"/>
      <c r="TJS4" s="65"/>
      <c r="TJT4" s="65"/>
      <c r="TJU4" s="65"/>
      <c r="TJV4" s="65"/>
      <c r="TJW4" s="65"/>
      <c r="TJX4" s="65"/>
      <c r="TJY4" s="65"/>
      <c r="TJZ4" s="65"/>
      <c r="TKA4" s="65"/>
      <c r="TKB4" s="65"/>
      <c r="TKC4" s="65"/>
      <c r="TKD4" s="65"/>
      <c r="TKE4" s="65"/>
      <c r="TKF4" s="65"/>
      <c r="TKG4" s="65"/>
      <c r="TKH4" s="65"/>
      <c r="TKI4" s="65"/>
      <c r="TKJ4" s="65"/>
      <c r="TKK4" s="65"/>
      <c r="TKL4" s="65"/>
      <c r="TKM4" s="65"/>
      <c r="TKN4" s="65"/>
      <c r="TKO4" s="65"/>
      <c r="TKP4" s="65"/>
      <c r="TKQ4" s="65"/>
      <c r="TKR4" s="65"/>
      <c r="TKS4" s="65"/>
      <c r="TKT4" s="65"/>
      <c r="TKU4" s="65"/>
      <c r="TKV4" s="65"/>
      <c r="TKW4" s="65"/>
      <c r="TKX4" s="65"/>
      <c r="TKY4" s="65"/>
      <c r="TKZ4" s="65"/>
      <c r="TLA4" s="65"/>
      <c r="TLB4" s="65"/>
      <c r="TLC4" s="65"/>
      <c r="TLD4" s="65"/>
      <c r="TLE4" s="65"/>
      <c r="TLF4" s="65"/>
      <c r="TLG4" s="65"/>
      <c r="TLH4" s="65"/>
      <c r="TLI4" s="65"/>
      <c r="TLJ4" s="65"/>
      <c r="TLK4" s="65"/>
      <c r="TLL4" s="65"/>
      <c r="TLM4" s="65"/>
      <c r="TLN4" s="65"/>
      <c r="TLO4" s="65"/>
      <c r="TLP4" s="65"/>
      <c r="TLQ4" s="65"/>
      <c r="TLR4" s="65"/>
      <c r="TLS4" s="65"/>
      <c r="TLT4" s="65"/>
      <c r="TLU4" s="65"/>
      <c r="TLV4" s="65"/>
      <c r="TLW4" s="65"/>
      <c r="TLX4" s="65"/>
      <c r="TLY4" s="65"/>
      <c r="TLZ4" s="65"/>
      <c r="TMA4" s="65"/>
      <c r="TMB4" s="65"/>
      <c r="TMC4" s="65"/>
      <c r="TMD4" s="65"/>
      <c r="TME4" s="65"/>
      <c r="TMF4" s="65"/>
      <c r="TMG4" s="65"/>
      <c r="TMH4" s="65"/>
      <c r="TMI4" s="65"/>
      <c r="TMJ4" s="65"/>
      <c r="TMK4" s="65"/>
      <c r="TML4" s="65"/>
      <c r="TMM4" s="65"/>
      <c r="TMN4" s="65"/>
      <c r="TMO4" s="65"/>
      <c r="TMP4" s="65"/>
      <c r="TMQ4" s="65"/>
      <c r="TMR4" s="65"/>
      <c r="TMS4" s="65"/>
      <c r="TMT4" s="65"/>
      <c r="TMU4" s="65"/>
      <c r="TMV4" s="65"/>
      <c r="TMW4" s="65"/>
      <c r="TMX4" s="65"/>
      <c r="TMY4" s="65"/>
      <c r="TMZ4" s="65"/>
      <c r="TNA4" s="65"/>
      <c r="TNB4" s="65"/>
      <c r="TNC4" s="65"/>
      <c r="TND4" s="65"/>
      <c r="TNE4" s="65"/>
      <c r="TNF4" s="65"/>
      <c r="TNG4" s="65"/>
      <c r="TNH4" s="65"/>
      <c r="TNI4" s="65"/>
      <c r="TNJ4" s="65"/>
      <c r="TNK4" s="65"/>
      <c r="TNL4" s="65"/>
      <c r="TNM4" s="65"/>
      <c r="TNN4" s="65"/>
      <c r="TNO4" s="65"/>
      <c r="TNP4" s="65"/>
      <c r="TNQ4" s="65"/>
      <c r="TNR4" s="65"/>
      <c r="TNS4" s="65"/>
      <c r="TNT4" s="65"/>
      <c r="TNU4" s="65"/>
      <c r="TNV4" s="65"/>
      <c r="TNW4" s="65"/>
      <c r="TNX4" s="65"/>
      <c r="TNY4" s="65"/>
      <c r="TNZ4" s="65"/>
      <c r="TOA4" s="65"/>
      <c r="TOB4" s="65"/>
      <c r="TOC4" s="65"/>
      <c r="TOD4" s="65"/>
      <c r="TOE4" s="65"/>
      <c r="TOF4" s="65"/>
      <c r="TOG4" s="65"/>
      <c r="TOH4" s="65"/>
      <c r="TOI4" s="65"/>
      <c r="TOJ4" s="65"/>
      <c r="TOK4" s="65"/>
      <c r="TOL4" s="65"/>
      <c r="TOM4" s="65"/>
      <c r="TON4" s="65"/>
      <c r="TOO4" s="65"/>
      <c r="TOP4" s="65"/>
      <c r="TOQ4" s="65"/>
      <c r="TOR4" s="65"/>
      <c r="TOS4" s="65"/>
      <c r="TOT4" s="65"/>
      <c r="TOU4" s="65"/>
      <c r="TOV4" s="65"/>
      <c r="TOW4" s="65"/>
      <c r="TOX4" s="65"/>
      <c r="TOY4" s="65"/>
      <c r="TOZ4" s="65"/>
      <c r="TPA4" s="65"/>
      <c r="TPB4" s="65"/>
      <c r="TPC4" s="65"/>
      <c r="TPD4" s="65"/>
      <c r="TPE4" s="65"/>
      <c r="TPF4" s="65"/>
      <c r="TPG4" s="65"/>
      <c r="TPH4" s="65"/>
      <c r="TPI4" s="65"/>
      <c r="TPJ4" s="65"/>
      <c r="TPK4" s="65"/>
      <c r="TPL4" s="65"/>
      <c r="TPM4" s="65"/>
      <c r="TPN4" s="65"/>
      <c r="TPO4" s="65"/>
      <c r="TPP4" s="65"/>
      <c r="TPQ4" s="65"/>
      <c r="TPR4" s="65"/>
      <c r="TPS4" s="65"/>
      <c r="TPT4" s="65"/>
      <c r="TPU4" s="65"/>
      <c r="TPV4" s="65"/>
      <c r="TPW4" s="65"/>
      <c r="TPX4" s="65"/>
      <c r="TPY4" s="65"/>
      <c r="TPZ4" s="65"/>
      <c r="TQA4" s="65"/>
      <c r="TQB4" s="65"/>
      <c r="TQC4" s="65"/>
      <c r="TQD4" s="65"/>
      <c r="TQE4" s="65"/>
      <c r="TQF4" s="65"/>
      <c r="TQG4" s="65"/>
      <c r="TQH4" s="65"/>
      <c r="TQI4" s="65"/>
      <c r="TQJ4" s="65"/>
      <c r="TQK4" s="65"/>
      <c r="TQL4" s="65"/>
      <c r="TQM4" s="65"/>
      <c r="TQN4" s="65"/>
      <c r="TQO4" s="65"/>
      <c r="TQP4" s="65"/>
      <c r="TQQ4" s="65"/>
      <c r="TQR4" s="65"/>
      <c r="TQS4" s="65"/>
      <c r="TQT4" s="65"/>
      <c r="TQU4" s="65"/>
      <c r="TQV4" s="65"/>
      <c r="TQW4" s="65"/>
      <c r="TQX4" s="65"/>
      <c r="TQY4" s="65"/>
      <c r="TQZ4" s="65"/>
      <c r="TRA4" s="65"/>
      <c r="TRB4" s="65"/>
      <c r="TRC4" s="65"/>
      <c r="TRD4" s="65"/>
      <c r="TRE4" s="65"/>
      <c r="TRF4" s="65"/>
      <c r="TRG4" s="65"/>
      <c r="TRH4" s="65"/>
      <c r="TRI4" s="65"/>
      <c r="TRJ4" s="65"/>
      <c r="TRK4" s="65"/>
      <c r="TRL4" s="65"/>
      <c r="TRM4" s="65"/>
      <c r="TRN4" s="65"/>
      <c r="TRO4" s="65"/>
      <c r="TRP4" s="65"/>
      <c r="TRQ4" s="65"/>
      <c r="TRR4" s="65"/>
      <c r="TRS4" s="65"/>
      <c r="TRT4" s="65"/>
      <c r="TRU4" s="65"/>
      <c r="TRV4" s="65"/>
      <c r="TRW4" s="65"/>
      <c r="TRX4" s="65"/>
      <c r="TRY4" s="65"/>
      <c r="TRZ4" s="65"/>
      <c r="TSA4" s="65"/>
      <c r="TSB4" s="65"/>
      <c r="TSC4" s="65"/>
      <c r="TSD4" s="65"/>
      <c r="TSE4" s="65"/>
      <c r="TSF4" s="65"/>
      <c r="TSG4" s="65"/>
      <c r="TSH4" s="65"/>
      <c r="TSI4" s="65"/>
      <c r="TSJ4" s="65"/>
      <c r="TSK4" s="65"/>
      <c r="TSL4" s="65"/>
      <c r="TSM4" s="65"/>
      <c r="TSN4" s="65"/>
      <c r="TSO4" s="65"/>
      <c r="TSP4" s="65"/>
      <c r="TSQ4" s="65"/>
      <c r="TSR4" s="65"/>
      <c r="TSS4" s="65"/>
      <c r="TST4" s="65"/>
      <c r="TSU4" s="65"/>
      <c r="TSV4" s="65"/>
      <c r="TSW4" s="65"/>
      <c r="TSX4" s="65"/>
      <c r="TSY4" s="65"/>
      <c r="TSZ4" s="65"/>
      <c r="TTA4" s="65"/>
      <c r="TTB4" s="65"/>
      <c r="TTC4" s="65"/>
      <c r="TTD4" s="65"/>
      <c r="TTE4" s="65"/>
      <c r="TTF4" s="65"/>
      <c r="TTG4" s="65"/>
      <c r="TTH4" s="65"/>
      <c r="TTI4" s="65"/>
      <c r="TTJ4" s="65"/>
      <c r="TTK4" s="65"/>
      <c r="TTL4" s="65"/>
      <c r="TTM4" s="65"/>
      <c r="TTN4" s="65"/>
      <c r="TTO4" s="65"/>
      <c r="TTP4" s="65"/>
      <c r="TTQ4" s="65"/>
      <c r="TTR4" s="65"/>
      <c r="TTS4" s="65"/>
      <c r="TTT4" s="65"/>
      <c r="TTU4" s="65"/>
      <c r="TTV4" s="65"/>
      <c r="TTW4" s="65"/>
      <c r="TTX4" s="65"/>
      <c r="TTY4" s="65"/>
      <c r="TTZ4" s="65"/>
      <c r="TUA4" s="65"/>
      <c r="TUB4" s="65"/>
      <c r="TUC4" s="65"/>
      <c r="TUD4" s="65"/>
      <c r="TUE4" s="65"/>
      <c r="TUF4" s="65"/>
      <c r="TUG4" s="65"/>
      <c r="TUH4" s="65"/>
      <c r="TUI4" s="65"/>
      <c r="TUJ4" s="65"/>
      <c r="TUK4" s="65"/>
      <c r="TUL4" s="65"/>
      <c r="TUM4" s="65"/>
      <c r="TUN4" s="65"/>
      <c r="TUO4" s="65"/>
      <c r="TUP4" s="65"/>
      <c r="TUQ4" s="65"/>
      <c r="TUR4" s="65"/>
      <c r="TUS4" s="65"/>
      <c r="TUT4" s="65"/>
      <c r="TUU4" s="65"/>
      <c r="TUV4" s="65"/>
      <c r="TUW4" s="65"/>
      <c r="TUX4" s="65"/>
      <c r="TUY4" s="65"/>
      <c r="TUZ4" s="65"/>
      <c r="TVA4" s="65"/>
      <c r="TVB4" s="65"/>
      <c r="TVC4" s="65"/>
      <c r="TVD4" s="65"/>
      <c r="TVE4" s="65"/>
      <c r="TVF4" s="65"/>
      <c r="TVG4" s="65"/>
      <c r="TVH4" s="65"/>
      <c r="TVI4" s="65"/>
      <c r="TVJ4" s="65"/>
      <c r="TVK4" s="65"/>
      <c r="TVL4" s="65"/>
      <c r="TVM4" s="65"/>
      <c r="TVN4" s="65"/>
      <c r="TVO4" s="65"/>
      <c r="TVP4" s="65"/>
      <c r="TVQ4" s="65"/>
      <c r="TVR4" s="65"/>
      <c r="TVS4" s="65"/>
      <c r="TVT4" s="65"/>
      <c r="TVU4" s="65"/>
      <c r="TVV4" s="65"/>
      <c r="TVW4" s="65"/>
      <c r="TVX4" s="65"/>
      <c r="TVY4" s="65"/>
      <c r="TVZ4" s="65"/>
      <c r="TWA4" s="65"/>
      <c r="TWB4" s="65"/>
      <c r="TWC4" s="65"/>
      <c r="TWD4" s="65"/>
      <c r="TWE4" s="65"/>
      <c r="TWF4" s="65"/>
      <c r="TWG4" s="65"/>
      <c r="TWH4" s="65"/>
      <c r="TWI4" s="65"/>
      <c r="TWJ4" s="65"/>
      <c r="TWK4" s="65"/>
      <c r="TWL4" s="65"/>
      <c r="TWM4" s="65"/>
      <c r="TWN4" s="65"/>
      <c r="TWO4" s="65"/>
      <c r="TWP4" s="65"/>
      <c r="TWQ4" s="65"/>
      <c r="TWR4" s="65"/>
      <c r="TWS4" s="65"/>
      <c r="TWT4" s="65"/>
      <c r="TWU4" s="65"/>
      <c r="TWV4" s="65"/>
      <c r="TWW4" s="65"/>
      <c r="TWX4" s="65"/>
      <c r="TWY4" s="65"/>
      <c r="TWZ4" s="65"/>
      <c r="TXA4" s="65"/>
      <c r="TXB4" s="65"/>
      <c r="TXC4" s="65"/>
      <c r="TXD4" s="65"/>
      <c r="TXE4" s="65"/>
      <c r="TXF4" s="65"/>
      <c r="TXG4" s="65"/>
      <c r="TXH4" s="65"/>
      <c r="TXI4" s="65"/>
      <c r="TXJ4" s="65"/>
      <c r="TXK4" s="65"/>
      <c r="TXL4" s="65"/>
      <c r="TXM4" s="65"/>
      <c r="TXN4" s="65"/>
      <c r="TXO4" s="65"/>
      <c r="TXP4" s="65"/>
      <c r="TXQ4" s="65"/>
      <c r="TXR4" s="65"/>
      <c r="TXS4" s="65"/>
      <c r="TXT4" s="65"/>
      <c r="TXU4" s="65"/>
      <c r="TXV4" s="65"/>
      <c r="TXW4" s="65"/>
      <c r="TXX4" s="65"/>
      <c r="TXY4" s="65"/>
      <c r="TXZ4" s="65"/>
      <c r="TYA4" s="65"/>
      <c r="TYB4" s="65"/>
      <c r="TYC4" s="65"/>
      <c r="TYD4" s="65"/>
      <c r="TYE4" s="65"/>
      <c r="TYF4" s="65"/>
      <c r="TYG4" s="65"/>
      <c r="TYH4" s="65"/>
      <c r="TYI4" s="65"/>
      <c r="TYJ4" s="65"/>
      <c r="TYK4" s="65"/>
      <c r="TYL4" s="65"/>
      <c r="TYM4" s="65"/>
      <c r="TYN4" s="65"/>
      <c r="TYO4" s="65"/>
      <c r="TYP4" s="65"/>
      <c r="TYQ4" s="65"/>
      <c r="TYR4" s="65"/>
      <c r="TYS4" s="65"/>
      <c r="TYT4" s="65"/>
      <c r="TYU4" s="65"/>
      <c r="TYV4" s="65"/>
      <c r="TYW4" s="65"/>
      <c r="TYX4" s="65"/>
      <c r="TYY4" s="65"/>
      <c r="TYZ4" s="65"/>
      <c r="TZA4" s="65"/>
      <c r="TZB4" s="65"/>
      <c r="TZC4" s="65"/>
      <c r="TZD4" s="65"/>
      <c r="TZE4" s="65"/>
      <c r="TZF4" s="65"/>
      <c r="TZG4" s="65"/>
      <c r="TZH4" s="65"/>
      <c r="TZI4" s="65"/>
      <c r="TZJ4" s="65"/>
      <c r="TZK4" s="65"/>
      <c r="TZL4" s="65"/>
      <c r="TZM4" s="65"/>
      <c r="TZN4" s="65"/>
      <c r="TZO4" s="65"/>
      <c r="TZP4" s="65"/>
      <c r="TZQ4" s="65"/>
      <c r="TZR4" s="65"/>
      <c r="TZS4" s="65"/>
      <c r="TZT4" s="65"/>
      <c r="TZU4" s="65"/>
      <c r="TZV4" s="65"/>
      <c r="TZW4" s="65"/>
      <c r="TZX4" s="65"/>
      <c r="TZY4" s="65"/>
      <c r="TZZ4" s="65"/>
      <c r="UAA4" s="65"/>
      <c r="UAB4" s="65"/>
      <c r="UAC4" s="65"/>
      <c r="UAD4" s="65"/>
      <c r="UAE4" s="65"/>
      <c r="UAF4" s="65"/>
      <c r="UAG4" s="65"/>
      <c r="UAH4" s="65"/>
      <c r="UAI4" s="65"/>
      <c r="UAJ4" s="65"/>
      <c r="UAK4" s="65"/>
      <c r="UAL4" s="65"/>
      <c r="UAM4" s="65"/>
      <c r="UAN4" s="65"/>
      <c r="UAO4" s="65"/>
      <c r="UAP4" s="65"/>
      <c r="UAQ4" s="65"/>
      <c r="UAR4" s="65"/>
      <c r="UAS4" s="65"/>
      <c r="UAT4" s="65"/>
      <c r="UAU4" s="65"/>
      <c r="UAV4" s="65"/>
      <c r="UAW4" s="65"/>
      <c r="UAX4" s="65"/>
      <c r="UAY4" s="65"/>
      <c r="UAZ4" s="65"/>
      <c r="UBA4" s="65"/>
      <c r="UBB4" s="65"/>
      <c r="UBC4" s="65"/>
      <c r="UBD4" s="65"/>
      <c r="UBE4" s="65"/>
      <c r="UBF4" s="65"/>
      <c r="UBG4" s="65"/>
      <c r="UBH4" s="65"/>
      <c r="UBI4" s="65"/>
      <c r="UBJ4" s="65"/>
      <c r="UBK4" s="65"/>
      <c r="UBL4" s="65"/>
      <c r="UBM4" s="65"/>
      <c r="UBN4" s="65"/>
      <c r="UBO4" s="65"/>
      <c r="UBP4" s="65"/>
      <c r="UBQ4" s="65"/>
      <c r="UBR4" s="65"/>
      <c r="UBS4" s="65"/>
      <c r="UBT4" s="65"/>
      <c r="UBU4" s="65"/>
      <c r="UBV4" s="65"/>
      <c r="UBW4" s="65"/>
      <c r="UBX4" s="65"/>
      <c r="UBY4" s="65"/>
      <c r="UBZ4" s="65"/>
      <c r="UCA4" s="65"/>
      <c r="UCB4" s="65"/>
      <c r="UCC4" s="65"/>
      <c r="UCD4" s="65"/>
      <c r="UCE4" s="65"/>
      <c r="UCF4" s="65"/>
      <c r="UCG4" s="65"/>
      <c r="UCH4" s="65"/>
      <c r="UCI4" s="65"/>
      <c r="UCJ4" s="65"/>
      <c r="UCK4" s="65"/>
      <c r="UCL4" s="65"/>
      <c r="UCM4" s="65"/>
      <c r="UCN4" s="65"/>
      <c r="UCO4" s="65"/>
      <c r="UCP4" s="65"/>
      <c r="UCQ4" s="65"/>
      <c r="UCR4" s="65"/>
      <c r="UCS4" s="65"/>
      <c r="UCT4" s="65"/>
      <c r="UCU4" s="65"/>
      <c r="UCV4" s="65"/>
      <c r="UCW4" s="65"/>
      <c r="UCX4" s="65"/>
      <c r="UCY4" s="65"/>
      <c r="UCZ4" s="65"/>
      <c r="UDA4" s="65"/>
      <c r="UDB4" s="65"/>
      <c r="UDC4" s="65"/>
      <c r="UDD4" s="65"/>
      <c r="UDE4" s="65"/>
      <c r="UDF4" s="65"/>
      <c r="UDG4" s="65"/>
      <c r="UDH4" s="65"/>
      <c r="UDI4" s="65"/>
      <c r="UDJ4" s="65"/>
      <c r="UDK4" s="65"/>
      <c r="UDL4" s="65"/>
      <c r="UDM4" s="65"/>
      <c r="UDN4" s="65"/>
      <c r="UDO4" s="65"/>
      <c r="UDP4" s="65"/>
      <c r="UDQ4" s="65"/>
      <c r="UDR4" s="65"/>
      <c r="UDS4" s="65"/>
      <c r="UDT4" s="65"/>
      <c r="UDU4" s="65"/>
      <c r="UDV4" s="65"/>
      <c r="UDW4" s="65"/>
      <c r="UDX4" s="65"/>
      <c r="UDY4" s="65"/>
      <c r="UDZ4" s="65"/>
      <c r="UEA4" s="65"/>
      <c r="UEB4" s="65"/>
      <c r="UEC4" s="65"/>
      <c r="UED4" s="65"/>
      <c r="UEE4" s="65"/>
      <c r="UEF4" s="65"/>
      <c r="UEG4" s="65"/>
      <c r="UEH4" s="65"/>
      <c r="UEI4" s="65"/>
      <c r="UEJ4" s="65"/>
      <c r="UEK4" s="65"/>
      <c r="UEL4" s="65"/>
      <c r="UEM4" s="65"/>
      <c r="UEN4" s="65"/>
      <c r="UEO4" s="65"/>
      <c r="UEP4" s="65"/>
      <c r="UEQ4" s="65"/>
      <c r="UER4" s="65"/>
      <c r="UES4" s="65"/>
      <c r="UET4" s="65"/>
      <c r="UEU4" s="65"/>
      <c r="UEV4" s="65"/>
      <c r="UEW4" s="65"/>
      <c r="UEX4" s="65"/>
      <c r="UEY4" s="65"/>
      <c r="UEZ4" s="65"/>
      <c r="UFA4" s="65"/>
      <c r="UFB4" s="65"/>
      <c r="UFC4" s="65"/>
      <c r="UFD4" s="65"/>
      <c r="UFE4" s="65"/>
      <c r="UFF4" s="65"/>
      <c r="UFG4" s="65"/>
      <c r="UFH4" s="65"/>
      <c r="UFI4" s="65"/>
      <c r="UFJ4" s="65"/>
      <c r="UFK4" s="65"/>
      <c r="UFL4" s="65"/>
      <c r="UFM4" s="65"/>
      <c r="UFN4" s="65"/>
      <c r="UFO4" s="65"/>
      <c r="UFP4" s="65"/>
      <c r="UFQ4" s="65"/>
      <c r="UFR4" s="65"/>
      <c r="UFS4" s="65"/>
      <c r="UFT4" s="65"/>
      <c r="UFU4" s="65"/>
      <c r="UFV4" s="65"/>
      <c r="UFW4" s="65"/>
      <c r="UFX4" s="65"/>
      <c r="UFY4" s="65"/>
      <c r="UFZ4" s="65"/>
      <c r="UGA4" s="65"/>
      <c r="UGB4" s="65"/>
      <c r="UGC4" s="65"/>
      <c r="UGD4" s="65"/>
      <c r="UGE4" s="65"/>
      <c r="UGF4" s="65"/>
      <c r="UGG4" s="65"/>
      <c r="UGH4" s="65"/>
      <c r="UGI4" s="65"/>
      <c r="UGJ4" s="65"/>
      <c r="UGK4" s="65"/>
      <c r="UGL4" s="65"/>
      <c r="UGM4" s="65"/>
      <c r="UGN4" s="65"/>
      <c r="UGO4" s="65"/>
      <c r="UGP4" s="65"/>
      <c r="UGQ4" s="65"/>
      <c r="UGR4" s="65"/>
      <c r="UGS4" s="65"/>
      <c r="UGT4" s="65"/>
      <c r="UGU4" s="65"/>
      <c r="UGV4" s="65"/>
      <c r="UGW4" s="65"/>
      <c r="UGX4" s="65"/>
      <c r="UGY4" s="65"/>
      <c r="UGZ4" s="65"/>
      <c r="UHA4" s="65"/>
      <c r="UHB4" s="65"/>
      <c r="UHC4" s="65"/>
      <c r="UHD4" s="65"/>
      <c r="UHE4" s="65"/>
      <c r="UHF4" s="65"/>
      <c r="UHG4" s="65"/>
      <c r="UHH4" s="65"/>
      <c r="UHI4" s="65"/>
      <c r="UHJ4" s="65"/>
      <c r="UHK4" s="65"/>
      <c r="UHL4" s="65"/>
      <c r="UHM4" s="65"/>
      <c r="UHN4" s="65"/>
      <c r="UHO4" s="65"/>
      <c r="UHP4" s="65"/>
      <c r="UHQ4" s="65"/>
      <c r="UHR4" s="65"/>
      <c r="UHS4" s="65"/>
      <c r="UHT4" s="65"/>
      <c r="UHU4" s="65"/>
      <c r="UHV4" s="65"/>
      <c r="UHW4" s="65"/>
      <c r="UHX4" s="65"/>
      <c r="UHY4" s="65"/>
      <c r="UHZ4" s="65"/>
      <c r="UIA4" s="65"/>
      <c r="UIB4" s="65"/>
      <c r="UIC4" s="65"/>
      <c r="UID4" s="65"/>
      <c r="UIE4" s="65"/>
      <c r="UIF4" s="65"/>
      <c r="UIG4" s="65"/>
      <c r="UIH4" s="65"/>
      <c r="UII4" s="65"/>
      <c r="UIJ4" s="65"/>
      <c r="UIK4" s="65"/>
      <c r="UIL4" s="65"/>
      <c r="UIM4" s="65"/>
      <c r="UIN4" s="65"/>
      <c r="UIO4" s="65"/>
      <c r="UIP4" s="65"/>
      <c r="UIQ4" s="65"/>
      <c r="UIR4" s="65"/>
      <c r="UIS4" s="65"/>
      <c r="UIT4" s="65"/>
      <c r="UIU4" s="65"/>
      <c r="UIV4" s="65"/>
      <c r="UIW4" s="65"/>
      <c r="UIX4" s="65"/>
      <c r="UIY4" s="65"/>
      <c r="UIZ4" s="65"/>
      <c r="UJA4" s="65"/>
      <c r="UJB4" s="65"/>
      <c r="UJC4" s="65"/>
      <c r="UJD4" s="65"/>
      <c r="UJE4" s="65"/>
      <c r="UJF4" s="65"/>
      <c r="UJG4" s="65"/>
      <c r="UJH4" s="65"/>
      <c r="UJI4" s="65"/>
      <c r="UJJ4" s="65"/>
      <c r="UJK4" s="65"/>
      <c r="UJL4" s="65"/>
      <c r="UJM4" s="65"/>
      <c r="UJN4" s="65"/>
      <c r="UJO4" s="65"/>
      <c r="UJP4" s="65"/>
      <c r="UJQ4" s="65"/>
      <c r="UJR4" s="65"/>
      <c r="UJS4" s="65"/>
      <c r="UJT4" s="65"/>
      <c r="UJU4" s="65"/>
      <c r="UJV4" s="65"/>
      <c r="UJW4" s="65"/>
      <c r="UJX4" s="65"/>
      <c r="UJY4" s="65"/>
      <c r="UJZ4" s="65"/>
      <c r="UKA4" s="65"/>
      <c r="UKB4" s="65"/>
      <c r="UKC4" s="65"/>
      <c r="UKD4" s="65"/>
      <c r="UKE4" s="65"/>
      <c r="UKF4" s="65"/>
      <c r="UKG4" s="65"/>
      <c r="UKH4" s="65"/>
      <c r="UKI4" s="65"/>
      <c r="UKJ4" s="65"/>
      <c r="UKK4" s="65"/>
      <c r="UKL4" s="65"/>
      <c r="UKM4" s="65"/>
      <c r="UKN4" s="65"/>
      <c r="UKO4" s="65"/>
      <c r="UKP4" s="65"/>
      <c r="UKQ4" s="65"/>
      <c r="UKR4" s="65"/>
      <c r="UKS4" s="65"/>
      <c r="UKT4" s="65"/>
      <c r="UKU4" s="65"/>
      <c r="UKV4" s="65"/>
      <c r="UKW4" s="65"/>
      <c r="UKX4" s="65"/>
      <c r="UKY4" s="65"/>
      <c r="UKZ4" s="65"/>
      <c r="ULA4" s="65"/>
      <c r="ULB4" s="65"/>
      <c r="ULC4" s="65"/>
      <c r="ULD4" s="65"/>
      <c r="ULE4" s="65"/>
      <c r="ULF4" s="65"/>
      <c r="ULG4" s="65"/>
      <c r="ULH4" s="65"/>
      <c r="ULI4" s="65"/>
      <c r="ULJ4" s="65"/>
      <c r="ULK4" s="65"/>
      <c r="ULL4" s="65"/>
      <c r="ULM4" s="65"/>
      <c r="ULN4" s="65"/>
      <c r="ULO4" s="65"/>
      <c r="ULP4" s="65"/>
      <c r="ULQ4" s="65"/>
      <c r="ULR4" s="65"/>
      <c r="ULS4" s="65"/>
      <c r="ULT4" s="65"/>
      <c r="ULU4" s="65"/>
      <c r="ULV4" s="65"/>
      <c r="ULW4" s="65"/>
      <c r="ULX4" s="65"/>
      <c r="ULY4" s="65"/>
      <c r="ULZ4" s="65"/>
      <c r="UMA4" s="65"/>
      <c r="UMB4" s="65"/>
      <c r="UMC4" s="65"/>
      <c r="UMD4" s="65"/>
      <c r="UME4" s="65"/>
      <c r="UMF4" s="65"/>
      <c r="UMG4" s="65"/>
      <c r="UMH4" s="65"/>
      <c r="UMI4" s="65"/>
      <c r="UMJ4" s="65"/>
      <c r="UMK4" s="65"/>
      <c r="UML4" s="65"/>
      <c r="UMM4" s="65"/>
      <c r="UMN4" s="65"/>
      <c r="UMO4" s="65"/>
      <c r="UMP4" s="65"/>
      <c r="UMQ4" s="65"/>
      <c r="UMR4" s="65"/>
      <c r="UMS4" s="65"/>
      <c r="UMT4" s="65"/>
      <c r="UMU4" s="65"/>
      <c r="UMV4" s="65"/>
      <c r="UMW4" s="65"/>
      <c r="UMX4" s="65"/>
      <c r="UMY4" s="65"/>
      <c r="UMZ4" s="65"/>
      <c r="UNA4" s="65"/>
      <c r="UNB4" s="65"/>
      <c r="UNC4" s="65"/>
      <c r="UND4" s="65"/>
      <c r="UNE4" s="65"/>
      <c r="UNF4" s="65"/>
      <c r="UNG4" s="65"/>
      <c r="UNH4" s="65"/>
      <c r="UNI4" s="65"/>
      <c r="UNJ4" s="65"/>
      <c r="UNK4" s="65"/>
      <c r="UNL4" s="65"/>
      <c r="UNM4" s="65"/>
      <c r="UNN4" s="65"/>
      <c r="UNO4" s="65"/>
      <c r="UNP4" s="65"/>
      <c r="UNQ4" s="65"/>
      <c r="UNR4" s="65"/>
      <c r="UNS4" s="65"/>
      <c r="UNT4" s="65"/>
      <c r="UNU4" s="65"/>
      <c r="UNV4" s="65"/>
      <c r="UNW4" s="65"/>
      <c r="UNX4" s="65"/>
      <c r="UNY4" s="65"/>
      <c r="UNZ4" s="65"/>
      <c r="UOA4" s="65"/>
      <c r="UOB4" s="65"/>
      <c r="UOC4" s="65"/>
      <c r="UOD4" s="65"/>
      <c r="UOE4" s="65"/>
      <c r="UOF4" s="65"/>
      <c r="UOG4" s="65"/>
      <c r="UOH4" s="65"/>
      <c r="UOI4" s="65"/>
      <c r="UOJ4" s="65"/>
      <c r="UOK4" s="65"/>
      <c r="UOL4" s="65"/>
      <c r="UOM4" s="65"/>
      <c r="UON4" s="65"/>
      <c r="UOO4" s="65"/>
      <c r="UOP4" s="65"/>
      <c r="UOQ4" s="65"/>
      <c r="UOR4" s="65"/>
      <c r="UOS4" s="65"/>
      <c r="UOT4" s="65"/>
      <c r="UOU4" s="65"/>
      <c r="UOV4" s="65"/>
      <c r="UOW4" s="65"/>
      <c r="UOX4" s="65"/>
      <c r="UOY4" s="65"/>
      <c r="UOZ4" s="65"/>
      <c r="UPA4" s="65"/>
      <c r="UPB4" s="65"/>
      <c r="UPC4" s="65"/>
      <c r="UPD4" s="65"/>
      <c r="UPE4" s="65"/>
      <c r="UPF4" s="65"/>
      <c r="UPG4" s="65"/>
      <c r="UPH4" s="65"/>
      <c r="UPI4" s="65"/>
      <c r="UPJ4" s="65"/>
      <c r="UPK4" s="65"/>
      <c r="UPL4" s="65"/>
      <c r="UPM4" s="65"/>
      <c r="UPN4" s="65"/>
      <c r="UPO4" s="65"/>
      <c r="UPP4" s="65"/>
      <c r="UPQ4" s="65"/>
      <c r="UPR4" s="65"/>
      <c r="UPS4" s="65"/>
      <c r="UPT4" s="65"/>
      <c r="UPU4" s="65"/>
      <c r="UPV4" s="65"/>
      <c r="UPW4" s="65"/>
      <c r="UPX4" s="65"/>
      <c r="UPY4" s="65"/>
      <c r="UPZ4" s="65"/>
      <c r="UQA4" s="65"/>
      <c r="UQB4" s="65"/>
      <c r="UQC4" s="65"/>
      <c r="UQD4" s="65"/>
      <c r="UQE4" s="65"/>
      <c r="UQF4" s="65"/>
      <c r="UQG4" s="65"/>
      <c r="UQH4" s="65"/>
      <c r="UQI4" s="65"/>
      <c r="UQJ4" s="65"/>
      <c r="UQK4" s="65"/>
      <c r="UQL4" s="65"/>
      <c r="UQM4" s="65"/>
      <c r="UQN4" s="65"/>
      <c r="UQO4" s="65"/>
      <c r="UQP4" s="65"/>
      <c r="UQQ4" s="65"/>
      <c r="UQR4" s="65"/>
      <c r="UQS4" s="65"/>
      <c r="UQT4" s="65"/>
      <c r="UQU4" s="65"/>
      <c r="UQV4" s="65"/>
      <c r="UQW4" s="65"/>
      <c r="UQX4" s="65"/>
      <c r="UQY4" s="65"/>
      <c r="UQZ4" s="65"/>
      <c r="URA4" s="65"/>
      <c r="URB4" s="65"/>
      <c r="URC4" s="65"/>
      <c r="URD4" s="65"/>
      <c r="URE4" s="65"/>
      <c r="URF4" s="65"/>
      <c r="URG4" s="65"/>
      <c r="URH4" s="65"/>
      <c r="URI4" s="65"/>
      <c r="URJ4" s="65"/>
      <c r="URK4" s="65"/>
      <c r="URL4" s="65"/>
      <c r="URM4" s="65"/>
      <c r="URN4" s="65"/>
      <c r="URO4" s="65"/>
      <c r="URP4" s="65"/>
      <c r="URQ4" s="65"/>
      <c r="URR4" s="65"/>
      <c r="URS4" s="65"/>
      <c r="URT4" s="65"/>
      <c r="URU4" s="65"/>
      <c r="URV4" s="65"/>
      <c r="URW4" s="65"/>
      <c r="URX4" s="65"/>
      <c r="URY4" s="65"/>
      <c r="URZ4" s="65"/>
      <c r="USA4" s="65"/>
      <c r="USB4" s="65"/>
      <c r="USC4" s="65"/>
      <c r="USD4" s="65"/>
      <c r="USE4" s="65"/>
      <c r="USF4" s="65"/>
      <c r="USG4" s="65"/>
      <c r="USH4" s="65"/>
      <c r="USI4" s="65"/>
      <c r="USJ4" s="65"/>
      <c r="USK4" s="65"/>
      <c r="USL4" s="65"/>
      <c r="USM4" s="65"/>
      <c r="USN4" s="65"/>
      <c r="USO4" s="65"/>
      <c r="USP4" s="65"/>
      <c r="USQ4" s="65"/>
      <c r="USR4" s="65"/>
      <c r="USS4" s="65"/>
      <c r="UST4" s="65"/>
      <c r="USU4" s="65"/>
      <c r="USV4" s="65"/>
      <c r="USW4" s="65"/>
      <c r="USX4" s="65"/>
      <c r="USY4" s="65"/>
      <c r="USZ4" s="65"/>
      <c r="UTA4" s="65"/>
      <c r="UTB4" s="65"/>
      <c r="UTC4" s="65"/>
      <c r="UTD4" s="65"/>
      <c r="UTE4" s="65"/>
      <c r="UTF4" s="65"/>
      <c r="UTG4" s="65"/>
      <c r="UTH4" s="65"/>
      <c r="UTI4" s="65"/>
      <c r="UTJ4" s="65"/>
      <c r="UTK4" s="65"/>
      <c r="UTL4" s="65"/>
      <c r="UTM4" s="65"/>
      <c r="UTN4" s="65"/>
      <c r="UTO4" s="65"/>
      <c r="UTP4" s="65"/>
      <c r="UTQ4" s="65"/>
      <c r="UTR4" s="65"/>
      <c r="UTS4" s="65"/>
      <c r="UTT4" s="65"/>
      <c r="UTU4" s="65"/>
      <c r="UTV4" s="65"/>
      <c r="UTW4" s="65"/>
      <c r="UTX4" s="65"/>
      <c r="UTY4" s="65"/>
      <c r="UTZ4" s="65"/>
      <c r="UUA4" s="65"/>
      <c r="UUB4" s="65"/>
      <c r="UUC4" s="65"/>
      <c r="UUD4" s="65"/>
      <c r="UUE4" s="65"/>
      <c r="UUF4" s="65"/>
      <c r="UUG4" s="65"/>
      <c r="UUH4" s="65"/>
      <c r="UUI4" s="65"/>
      <c r="UUJ4" s="65"/>
      <c r="UUK4" s="65"/>
      <c r="UUL4" s="65"/>
      <c r="UUM4" s="65"/>
      <c r="UUN4" s="65"/>
      <c r="UUO4" s="65"/>
      <c r="UUP4" s="65"/>
      <c r="UUQ4" s="65"/>
      <c r="UUR4" s="65"/>
      <c r="UUS4" s="65"/>
      <c r="UUT4" s="65"/>
      <c r="UUU4" s="65"/>
      <c r="UUV4" s="65"/>
      <c r="UUW4" s="65"/>
      <c r="UUX4" s="65"/>
      <c r="UUY4" s="65"/>
      <c r="UUZ4" s="65"/>
      <c r="UVA4" s="65"/>
      <c r="UVB4" s="65"/>
      <c r="UVC4" s="65"/>
      <c r="UVD4" s="65"/>
      <c r="UVE4" s="65"/>
      <c r="UVF4" s="65"/>
      <c r="UVG4" s="65"/>
      <c r="UVH4" s="65"/>
      <c r="UVI4" s="65"/>
      <c r="UVJ4" s="65"/>
      <c r="UVK4" s="65"/>
      <c r="UVL4" s="65"/>
      <c r="UVM4" s="65"/>
      <c r="UVN4" s="65"/>
      <c r="UVO4" s="65"/>
      <c r="UVP4" s="65"/>
      <c r="UVQ4" s="65"/>
      <c r="UVR4" s="65"/>
      <c r="UVS4" s="65"/>
      <c r="UVT4" s="65"/>
      <c r="UVU4" s="65"/>
      <c r="UVV4" s="65"/>
      <c r="UVW4" s="65"/>
      <c r="UVX4" s="65"/>
      <c r="UVY4" s="65"/>
      <c r="UVZ4" s="65"/>
      <c r="UWA4" s="65"/>
      <c r="UWB4" s="65"/>
      <c r="UWC4" s="65"/>
      <c r="UWD4" s="65"/>
      <c r="UWE4" s="65"/>
      <c r="UWF4" s="65"/>
      <c r="UWG4" s="65"/>
      <c r="UWH4" s="65"/>
      <c r="UWI4" s="65"/>
      <c r="UWJ4" s="65"/>
      <c r="UWK4" s="65"/>
      <c r="UWL4" s="65"/>
      <c r="UWM4" s="65"/>
      <c r="UWN4" s="65"/>
      <c r="UWO4" s="65"/>
      <c r="UWP4" s="65"/>
      <c r="UWQ4" s="65"/>
      <c r="UWR4" s="65"/>
      <c r="UWS4" s="65"/>
      <c r="UWT4" s="65"/>
      <c r="UWU4" s="65"/>
      <c r="UWV4" s="65"/>
      <c r="UWW4" s="65"/>
      <c r="UWX4" s="65"/>
      <c r="UWY4" s="65"/>
      <c r="UWZ4" s="65"/>
      <c r="UXA4" s="65"/>
      <c r="UXB4" s="65"/>
      <c r="UXC4" s="65"/>
      <c r="UXD4" s="65"/>
      <c r="UXE4" s="65"/>
      <c r="UXF4" s="65"/>
      <c r="UXG4" s="65"/>
      <c r="UXH4" s="65"/>
      <c r="UXI4" s="65"/>
      <c r="UXJ4" s="65"/>
      <c r="UXK4" s="65"/>
      <c r="UXL4" s="65"/>
      <c r="UXM4" s="65"/>
      <c r="UXN4" s="65"/>
      <c r="UXO4" s="65"/>
      <c r="UXP4" s="65"/>
      <c r="UXQ4" s="65"/>
      <c r="UXR4" s="65"/>
      <c r="UXS4" s="65"/>
      <c r="UXT4" s="65"/>
      <c r="UXU4" s="65"/>
      <c r="UXV4" s="65"/>
      <c r="UXW4" s="65"/>
      <c r="UXX4" s="65"/>
      <c r="UXY4" s="65"/>
      <c r="UXZ4" s="65"/>
      <c r="UYA4" s="65"/>
      <c r="UYB4" s="65"/>
      <c r="UYC4" s="65"/>
      <c r="UYD4" s="65"/>
      <c r="UYE4" s="65"/>
      <c r="UYF4" s="65"/>
      <c r="UYG4" s="65"/>
      <c r="UYH4" s="65"/>
      <c r="UYI4" s="65"/>
      <c r="UYJ4" s="65"/>
      <c r="UYK4" s="65"/>
      <c r="UYL4" s="65"/>
      <c r="UYM4" s="65"/>
      <c r="UYN4" s="65"/>
      <c r="UYO4" s="65"/>
      <c r="UYP4" s="65"/>
      <c r="UYQ4" s="65"/>
      <c r="UYR4" s="65"/>
      <c r="UYS4" s="65"/>
      <c r="UYT4" s="65"/>
      <c r="UYU4" s="65"/>
      <c r="UYV4" s="65"/>
      <c r="UYW4" s="65"/>
      <c r="UYX4" s="65"/>
      <c r="UYY4" s="65"/>
      <c r="UYZ4" s="65"/>
      <c r="UZA4" s="65"/>
      <c r="UZB4" s="65"/>
      <c r="UZC4" s="65"/>
      <c r="UZD4" s="65"/>
      <c r="UZE4" s="65"/>
      <c r="UZF4" s="65"/>
      <c r="UZG4" s="65"/>
      <c r="UZH4" s="65"/>
      <c r="UZI4" s="65"/>
      <c r="UZJ4" s="65"/>
      <c r="UZK4" s="65"/>
      <c r="UZL4" s="65"/>
      <c r="UZM4" s="65"/>
      <c r="UZN4" s="65"/>
      <c r="UZO4" s="65"/>
      <c r="UZP4" s="65"/>
      <c r="UZQ4" s="65"/>
      <c r="UZR4" s="65"/>
      <c r="UZS4" s="65"/>
      <c r="UZT4" s="65"/>
      <c r="UZU4" s="65"/>
      <c r="UZV4" s="65"/>
      <c r="UZW4" s="65"/>
      <c r="UZX4" s="65"/>
      <c r="UZY4" s="65"/>
      <c r="UZZ4" s="65"/>
      <c r="VAA4" s="65"/>
      <c r="VAB4" s="65"/>
      <c r="VAC4" s="65"/>
      <c r="VAD4" s="65"/>
      <c r="VAE4" s="65"/>
      <c r="VAF4" s="65"/>
      <c r="VAG4" s="65"/>
      <c r="VAH4" s="65"/>
      <c r="VAI4" s="65"/>
      <c r="VAJ4" s="65"/>
      <c r="VAK4" s="65"/>
      <c r="VAL4" s="65"/>
      <c r="VAM4" s="65"/>
      <c r="VAN4" s="65"/>
      <c r="VAO4" s="65"/>
      <c r="VAP4" s="65"/>
      <c r="VAQ4" s="65"/>
      <c r="VAR4" s="65"/>
      <c r="VAS4" s="65"/>
      <c r="VAT4" s="65"/>
      <c r="VAU4" s="65"/>
      <c r="VAV4" s="65"/>
      <c r="VAW4" s="65"/>
      <c r="VAX4" s="65"/>
      <c r="VAY4" s="65"/>
      <c r="VAZ4" s="65"/>
      <c r="VBA4" s="65"/>
      <c r="VBB4" s="65"/>
      <c r="VBC4" s="65"/>
      <c r="VBD4" s="65"/>
      <c r="VBE4" s="65"/>
      <c r="VBF4" s="65"/>
      <c r="VBG4" s="65"/>
      <c r="VBH4" s="65"/>
      <c r="VBI4" s="65"/>
      <c r="VBJ4" s="65"/>
      <c r="VBK4" s="65"/>
      <c r="VBL4" s="65"/>
      <c r="VBM4" s="65"/>
      <c r="VBN4" s="65"/>
      <c r="VBO4" s="65"/>
      <c r="VBP4" s="65"/>
      <c r="VBQ4" s="65"/>
      <c r="VBR4" s="65"/>
      <c r="VBS4" s="65"/>
      <c r="VBT4" s="65"/>
      <c r="VBU4" s="65"/>
      <c r="VBV4" s="65"/>
      <c r="VBW4" s="65"/>
      <c r="VBX4" s="65"/>
      <c r="VBY4" s="65"/>
      <c r="VBZ4" s="65"/>
      <c r="VCA4" s="65"/>
      <c r="VCB4" s="65"/>
      <c r="VCC4" s="65"/>
      <c r="VCD4" s="65"/>
      <c r="VCE4" s="65"/>
      <c r="VCF4" s="65"/>
      <c r="VCG4" s="65"/>
      <c r="VCH4" s="65"/>
      <c r="VCI4" s="65"/>
      <c r="VCJ4" s="65"/>
      <c r="VCK4" s="65"/>
      <c r="VCL4" s="65"/>
      <c r="VCM4" s="65"/>
      <c r="VCN4" s="65"/>
      <c r="VCO4" s="65"/>
      <c r="VCP4" s="65"/>
      <c r="VCQ4" s="65"/>
      <c r="VCR4" s="65"/>
      <c r="VCS4" s="65"/>
      <c r="VCT4" s="65"/>
      <c r="VCU4" s="65"/>
      <c r="VCV4" s="65"/>
      <c r="VCW4" s="65"/>
      <c r="VCX4" s="65"/>
      <c r="VCY4" s="65"/>
      <c r="VCZ4" s="65"/>
      <c r="VDA4" s="65"/>
      <c r="VDB4" s="65"/>
      <c r="VDC4" s="65"/>
      <c r="VDD4" s="65"/>
      <c r="VDE4" s="65"/>
      <c r="VDF4" s="65"/>
      <c r="VDG4" s="65"/>
      <c r="VDH4" s="65"/>
      <c r="VDI4" s="65"/>
      <c r="VDJ4" s="65"/>
      <c r="VDK4" s="65"/>
      <c r="VDL4" s="65"/>
      <c r="VDM4" s="65"/>
      <c r="VDN4" s="65"/>
      <c r="VDO4" s="65"/>
      <c r="VDP4" s="65"/>
      <c r="VDQ4" s="65"/>
      <c r="VDR4" s="65"/>
      <c r="VDS4" s="65"/>
      <c r="VDT4" s="65"/>
      <c r="VDU4" s="65"/>
      <c r="VDV4" s="65"/>
      <c r="VDW4" s="65"/>
      <c r="VDX4" s="65"/>
      <c r="VDY4" s="65"/>
      <c r="VDZ4" s="65"/>
      <c r="VEA4" s="65"/>
      <c r="VEB4" s="65"/>
      <c r="VEC4" s="65"/>
      <c r="VED4" s="65"/>
      <c r="VEE4" s="65"/>
      <c r="VEF4" s="65"/>
      <c r="VEG4" s="65"/>
      <c r="VEH4" s="65"/>
      <c r="VEI4" s="65"/>
      <c r="VEJ4" s="65"/>
      <c r="VEK4" s="65"/>
      <c r="VEL4" s="65"/>
      <c r="VEM4" s="65"/>
      <c r="VEN4" s="65"/>
      <c r="VEO4" s="65"/>
      <c r="VEP4" s="65"/>
      <c r="VEQ4" s="65"/>
      <c r="VER4" s="65"/>
      <c r="VES4" s="65"/>
      <c r="VET4" s="65"/>
      <c r="VEU4" s="65"/>
      <c r="VEV4" s="65"/>
      <c r="VEW4" s="65"/>
      <c r="VEX4" s="65"/>
      <c r="VEY4" s="65"/>
      <c r="VEZ4" s="65"/>
      <c r="VFA4" s="65"/>
      <c r="VFB4" s="65"/>
      <c r="VFC4" s="65"/>
      <c r="VFD4" s="65"/>
      <c r="VFE4" s="65"/>
      <c r="VFF4" s="65"/>
      <c r="VFG4" s="65"/>
      <c r="VFH4" s="65"/>
      <c r="VFI4" s="65"/>
      <c r="VFJ4" s="65"/>
      <c r="VFK4" s="65"/>
      <c r="VFL4" s="65"/>
      <c r="VFM4" s="65"/>
      <c r="VFN4" s="65"/>
      <c r="VFO4" s="65"/>
      <c r="VFP4" s="65"/>
      <c r="VFQ4" s="65"/>
      <c r="VFR4" s="65"/>
      <c r="VFS4" s="65"/>
      <c r="VFT4" s="65"/>
      <c r="VFU4" s="65"/>
      <c r="VFV4" s="65"/>
      <c r="VFW4" s="65"/>
      <c r="VFX4" s="65"/>
      <c r="VFY4" s="65"/>
      <c r="VFZ4" s="65"/>
      <c r="VGA4" s="65"/>
      <c r="VGB4" s="65"/>
      <c r="VGC4" s="65"/>
      <c r="VGD4" s="65"/>
      <c r="VGE4" s="65"/>
      <c r="VGF4" s="65"/>
      <c r="VGG4" s="65"/>
      <c r="VGH4" s="65"/>
      <c r="VGI4" s="65"/>
      <c r="VGJ4" s="65"/>
      <c r="VGK4" s="65"/>
      <c r="VGL4" s="65"/>
      <c r="VGM4" s="65"/>
      <c r="VGN4" s="65"/>
      <c r="VGO4" s="65"/>
      <c r="VGP4" s="65"/>
      <c r="VGQ4" s="65"/>
      <c r="VGR4" s="65"/>
      <c r="VGS4" s="65"/>
      <c r="VGT4" s="65"/>
      <c r="VGU4" s="65"/>
      <c r="VGV4" s="65"/>
      <c r="VGW4" s="65"/>
      <c r="VGX4" s="65"/>
      <c r="VGY4" s="65"/>
      <c r="VGZ4" s="65"/>
      <c r="VHA4" s="65"/>
      <c r="VHB4" s="65"/>
      <c r="VHC4" s="65"/>
      <c r="VHD4" s="65"/>
      <c r="VHE4" s="65"/>
      <c r="VHF4" s="65"/>
      <c r="VHG4" s="65"/>
      <c r="VHH4" s="65"/>
      <c r="VHI4" s="65"/>
      <c r="VHJ4" s="65"/>
      <c r="VHK4" s="65"/>
      <c r="VHL4" s="65"/>
      <c r="VHM4" s="65"/>
      <c r="VHN4" s="65"/>
      <c r="VHO4" s="65"/>
      <c r="VHP4" s="65"/>
      <c r="VHQ4" s="65"/>
      <c r="VHR4" s="65"/>
      <c r="VHS4" s="65"/>
      <c r="VHT4" s="65"/>
      <c r="VHU4" s="65"/>
      <c r="VHV4" s="65"/>
      <c r="VHW4" s="65"/>
      <c r="VHX4" s="65"/>
      <c r="VHY4" s="65"/>
      <c r="VHZ4" s="65"/>
      <c r="VIA4" s="65"/>
      <c r="VIB4" s="65"/>
      <c r="VIC4" s="65"/>
      <c r="VID4" s="65"/>
      <c r="VIE4" s="65"/>
      <c r="VIF4" s="65"/>
      <c r="VIG4" s="65"/>
      <c r="VIH4" s="65"/>
      <c r="VII4" s="65"/>
      <c r="VIJ4" s="65"/>
      <c r="VIK4" s="65"/>
      <c r="VIL4" s="65"/>
      <c r="VIM4" s="65"/>
      <c r="VIN4" s="65"/>
      <c r="VIO4" s="65"/>
      <c r="VIP4" s="65"/>
      <c r="VIQ4" s="65"/>
      <c r="VIR4" s="65"/>
      <c r="VIS4" s="65"/>
      <c r="VIT4" s="65"/>
      <c r="VIU4" s="65"/>
      <c r="VIV4" s="65"/>
      <c r="VIW4" s="65"/>
      <c r="VIX4" s="65"/>
      <c r="VIY4" s="65"/>
      <c r="VIZ4" s="65"/>
      <c r="VJA4" s="65"/>
      <c r="VJB4" s="65"/>
      <c r="VJC4" s="65"/>
      <c r="VJD4" s="65"/>
      <c r="VJE4" s="65"/>
      <c r="VJF4" s="65"/>
      <c r="VJG4" s="65"/>
      <c r="VJH4" s="65"/>
      <c r="VJI4" s="65"/>
      <c r="VJJ4" s="65"/>
      <c r="VJK4" s="65"/>
      <c r="VJL4" s="65"/>
      <c r="VJM4" s="65"/>
      <c r="VJN4" s="65"/>
      <c r="VJO4" s="65"/>
      <c r="VJP4" s="65"/>
      <c r="VJQ4" s="65"/>
      <c r="VJR4" s="65"/>
      <c r="VJS4" s="65"/>
      <c r="VJT4" s="65"/>
      <c r="VJU4" s="65"/>
      <c r="VJV4" s="65"/>
      <c r="VJW4" s="65"/>
      <c r="VJX4" s="65"/>
      <c r="VJY4" s="65"/>
      <c r="VJZ4" s="65"/>
      <c r="VKA4" s="65"/>
      <c r="VKB4" s="65"/>
      <c r="VKC4" s="65"/>
      <c r="VKD4" s="65"/>
      <c r="VKE4" s="65"/>
      <c r="VKF4" s="65"/>
      <c r="VKG4" s="65"/>
      <c r="VKH4" s="65"/>
      <c r="VKI4" s="65"/>
      <c r="VKJ4" s="65"/>
      <c r="VKK4" s="65"/>
      <c r="VKL4" s="65"/>
      <c r="VKM4" s="65"/>
      <c r="VKN4" s="65"/>
      <c r="VKO4" s="65"/>
      <c r="VKP4" s="65"/>
      <c r="VKQ4" s="65"/>
      <c r="VKR4" s="65"/>
      <c r="VKS4" s="65"/>
      <c r="VKT4" s="65"/>
      <c r="VKU4" s="65"/>
      <c r="VKV4" s="65"/>
      <c r="VKW4" s="65"/>
      <c r="VKX4" s="65"/>
      <c r="VKY4" s="65"/>
      <c r="VKZ4" s="65"/>
      <c r="VLA4" s="65"/>
      <c r="VLB4" s="65"/>
      <c r="VLC4" s="65"/>
      <c r="VLD4" s="65"/>
      <c r="VLE4" s="65"/>
      <c r="VLF4" s="65"/>
      <c r="VLG4" s="65"/>
      <c r="VLH4" s="65"/>
      <c r="VLI4" s="65"/>
      <c r="VLJ4" s="65"/>
      <c r="VLK4" s="65"/>
      <c r="VLL4" s="65"/>
      <c r="VLM4" s="65"/>
      <c r="VLN4" s="65"/>
      <c r="VLO4" s="65"/>
      <c r="VLP4" s="65"/>
      <c r="VLQ4" s="65"/>
      <c r="VLR4" s="65"/>
      <c r="VLS4" s="65"/>
      <c r="VLT4" s="65"/>
      <c r="VLU4" s="65"/>
      <c r="VLV4" s="65"/>
      <c r="VLW4" s="65"/>
      <c r="VLX4" s="65"/>
      <c r="VLY4" s="65"/>
      <c r="VLZ4" s="65"/>
      <c r="VMA4" s="65"/>
      <c r="VMB4" s="65"/>
      <c r="VMC4" s="65"/>
      <c r="VMD4" s="65"/>
      <c r="VME4" s="65"/>
      <c r="VMF4" s="65"/>
      <c r="VMG4" s="65"/>
      <c r="VMH4" s="65"/>
      <c r="VMI4" s="65"/>
      <c r="VMJ4" s="65"/>
      <c r="VMK4" s="65"/>
      <c r="VML4" s="65"/>
      <c r="VMM4" s="65"/>
      <c r="VMN4" s="65"/>
      <c r="VMO4" s="65"/>
      <c r="VMP4" s="65"/>
      <c r="VMQ4" s="65"/>
      <c r="VMR4" s="65"/>
      <c r="VMS4" s="65"/>
      <c r="VMT4" s="65"/>
      <c r="VMU4" s="65"/>
      <c r="VMV4" s="65"/>
      <c r="VMW4" s="65"/>
      <c r="VMX4" s="65"/>
      <c r="VMY4" s="65"/>
      <c r="VMZ4" s="65"/>
      <c r="VNA4" s="65"/>
      <c r="VNB4" s="65"/>
      <c r="VNC4" s="65"/>
      <c r="VND4" s="65"/>
      <c r="VNE4" s="65"/>
      <c r="VNF4" s="65"/>
      <c r="VNG4" s="65"/>
      <c r="VNH4" s="65"/>
      <c r="VNI4" s="65"/>
      <c r="VNJ4" s="65"/>
      <c r="VNK4" s="65"/>
      <c r="VNL4" s="65"/>
      <c r="VNM4" s="65"/>
      <c r="VNN4" s="65"/>
      <c r="VNO4" s="65"/>
      <c r="VNP4" s="65"/>
      <c r="VNQ4" s="65"/>
      <c r="VNR4" s="65"/>
      <c r="VNS4" s="65"/>
      <c r="VNT4" s="65"/>
      <c r="VNU4" s="65"/>
      <c r="VNV4" s="65"/>
      <c r="VNW4" s="65"/>
      <c r="VNX4" s="65"/>
      <c r="VNY4" s="65"/>
      <c r="VNZ4" s="65"/>
      <c r="VOA4" s="65"/>
      <c r="VOB4" s="65"/>
      <c r="VOC4" s="65"/>
      <c r="VOD4" s="65"/>
      <c r="VOE4" s="65"/>
      <c r="VOF4" s="65"/>
      <c r="VOG4" s="65"/>
      <c r="VOH4" s="65"/>
      <c r="VOI4" s="65"/>
      <c r="VOJ4" s="65"/>
      <c r="VOK4" s="65"/>
      <c r="VOL4" s="65"/>
      <c r="VOM4" s="65"/>
      <c r="VON4" s="65"/>
      <c r="VOO4" s="65"/>
      <c r="VOP4" s="65"/>
      <c r="VOQ4" s="65"/>
      <c r="VOR4" s="65"/>
      <c r="VOS4" s="65"/>
      <c r="VOT4" s="65"/>
      <c r="VOU4" s="65"/>
      <c r="VOV4" s="65"/>
      <c r="VOW4" s="65"/>
      <c r="VOX4" s="65"/>
      <c r="VOY4" s="65"/>
      <c r="VOZ4" s="65"/>
      <c r="VPA4" s="65"/>
      <c r="VPB4" s="65"/>
      <c r="VPC4" s="65"/>
      <c r="VPD4" s="65"/>
      <c r="VPE4" s="65"/>
      <c r="VPF4" s="65"/>
      <c r="VPG4" s="65"/>
      <c r="VPH4" s="65"/>
      <c r="VPI4" s="65"/>
      <c r="VPJ4" s="65"/>
      <c r="VPK4" s="65"/>
      <c r="VPL4" s="65"/>
      <c r="VPM4" s="65"/>
      <c r="VPN4" s="65"/>
      <c r="VPO4" s="65"/>
      <c r="VPP4" s="65"/>
      <c r="VPQ4" s="65"/>
      <c r="VPR4" s="65"/>
      <c r="VPS4" s="65"/>
      <c r="VPT4" s="65"/>
      <c r="VPU4" s="65"/>
      <c r="VPV4" s="65"/>
      <c r="VPW4" s="65"/>
      <c r="VPX4" s="65"/>
      <c r="VPY4" s="65"/>
      <c r="VPZ4" s="65"/>
      <c r="VQA4" s="65"/>
      <c r="VQB4" s="65"/>
      <c r="VQC4" s="65"/>
      <c r="VQD4" s="65"/>
      <c r="VQE4" s="65"/>
      <c r="VQF4" s="65"/>
      <c r="VQG4" s="65"/>
      <c r="VQH4" s="65"/>
      <c r="VQI4" s="65"/>
      <c r="VQJ4" s="65"/>
      <c r="VQK4" s="65"/>
      <c r="VQL4" s="65"/>
      <c r="VQM4" s="65"/>
      <c r="VQN4" s="65"/>
      <c r="VQO4" s="65"/>
      <c r="VQP4" s="65"/>
      <c r="VQQ4" s="65"/>
      <c r="VQR4" s="65"/>
      <c r="VQS4" s="65"/>
      <c r="VQT4" s="65"/>
      <c r="VQU4" s="65"/>
      <c r="VQV4" s="65"/>
      <c r="VQW4" s="65"/>
      <c r="VQX4" s="65"/>
      <c r="VQY4" s="65"/>
      <c r="VQZ4" s="65"/>
      <c r="VRA4" s="65"/>
      <c r="VRB4" s="65"/>
      <c r="VRC4" s="65"/>
      <c r="VRD4" s="65"/>
      <c r="VRE4" s="65"/>
      <c r="VRF4" s="65"/>
      <c r="VRG4" s="65"/>
      <c r="VRH4" s="65"/>
      <c r="VRI4" s="65"/>
      <c r="VRJ4" s="65"/>
      <c r="VRK4" s="65"/>
      <c r="VRL4" s="65"/>
      <c r="VRM4" s="65"/>
      <c r="VRN4" s="65"/>
      <c r="VRO4" s="65"/>
      <c r="VRP4" s="65"/>
      <c r="VRQ4" s="65"/>
      <c r="VRR4" s="65"/>
      <c r="VRS4" s="65"/>
      <c r="VRT4" s="65"/>
      <c r="VRU4" s="65"/>
      <c r="VRV4" s="65"/>
      <c r="VRW4" s="65"/>
      <c r="VRX4" s="65"/>
      <c r="VRY4" s="65"/>
      <c r="VRZ4" s="65"/>
      <c r="VSA4" s="65"/>
      <c r="VSB4" s="65"/>
      <c r="VSC4" s="65"/>
      <c r="VSD4" s="65"/>
      <c r="VSE4" s="65"/>
      <c r="VSF4" s="65"/>
      <c r="VSG4" s="65"/>
      <c r="VSH4" s="65"/>
      <c r="VSI4" s="65"/>
      <c r="VSJ4" s="65"/>
      <c r="VSK4" s="65"/>
      <c r="VSL4" s="65"/>
      <c r="VSM4" s="65"/>
      <c r="VSN4" s="65"/>
      <c r="VSO4" s="65"/>
      <c r="VSP4" s="65"/>
      <c r="VSQ4" s="65"/>
      <c r="VSR4" s="65"/>
      <c r="VSS4" s="65"/>
      <c r="VST4" s="65"/>
      <c r="VSU4" s="65"/>
      <c r="VSV4" s="65"/>
      <c r="VSW4" s="65"/>
      <c r="VSX4" s="65"/>
      <c r="VSY4" s="65"/>
      <c r="VSZ4" s="65"/>
      <c r="VTA4" s="65"/>
      <c r="VTB4" s="65"/>
      <c r="VTC4" s="65"/>
      <c r="VTD4" s="65"/>
      <c r="VTE4" s="65"/>
      <c r="VTF4" s="65"/>
      <c r="VTG4" s="65"/>
      <c r="VTH4" s="65"/>
      <c r="VTI4" s="65"/>
      <c r="VTJ4" s="65"/>
      <c r="VTK4" s="65"/>
      <c r="VTL4" s="65"/>
      <c r="VTM4" s="65"/>
      <c r="VTN4" s="65"/>
      <c r="VTO4" s="65"/>
      <c r="VTP4" s="65"/>
      <c r="VTQ4" s="65"/>
      <c r="VTR4" s="65"/>
      <c r="VTS4" s="65"/>
      <c r="VTT4" s="65"/>
      <c r="VTU4" s="65"/>
      <c r="VTV4" s="65"/>
      <c r="VTW4" s="65"/>
      <c r="VTX4" s="65"/>
      <c r="VTY4" s="65"/>
      <c r="VTZ4" s="65"/>
      <c r="VUA4" s="65"/>
      <c r="VUB4" s="65"/>
      <c r="VUC4" s="65"/>
      <c r="VUD4" s="65"/>
      <c r="VUE4" s="65"/>
      <c r="VUF4" s="65"/>
      <c r="VUG4" s="65"/>
      <c r="VUH4" s="65"/>
      <c r="VUI4" s="65"/>
      <c r="VUJ4" s="65"/>
      <c r="VUK4" s="65"/>
      <c r="VUL4" s="65"/>
      <c r="VUM4" s="65"/>
      <c r="VUN4" s="65"/>
      <c r="VUO4" s="65"/>
      <c r="VUP4" s="65"/>
      <c r="VUQ4" s="65"/>
      <c r="VUR4" s="65"/>
      <c r="VUS4" s="65"/>
      <c r="VUT4" s="65"/>
      <c r="VUU4" s="65"/>
      <c r="VUV4" s="65"/>
      <c r="VUW4" s="65"/>
      <c r="VUX4" s="65"/>
      <c r="VUY4" s="65"/>
      <c r="VUZ4" s="65"/>
      <c r="VVA4" s="65"/>
      <c r="VVB4" s="65"/>
      <c r="VVC4" s="65"/>
      <c r="VVD4" s="65"/>
      <c r="VVE4" s="65"/>
      <c r="VVF4" s="65"/>
      <c r="VVG4" s="65"/>
      <c r="VVH4" s="65"/>
      <c r="VVI4" s="65"/>
      <c r="VVJ4" s="65"/>
      <c r="VVK4" s="65"/>
      <c r="VVL4" s="65"/>
      <c r="VVM4" s="65"/>
      <c r="VVN4" s="65"/>
      <c r="VVO4" s="65"/>
      <c r="VVP4" s="65"/>
      <c r="VVQ4" s="65"/>
      <c r="VVR4" s="65"/>
      <c r="VVS4" s="65"/>
      <c r="VVT4" s="65"/>
      <c r="VVU4" s="65"/>
      <c r="VVV4" s="65"/>
      <c r="VVW4" s="65"/>
      <c r="VVX4" s="65"/>
      <c r="VVY4" s="65"/>
      <c r="VVZ4" s="65"/>
      <c r="VWA4" s="65"/>
      <c r="VWB4" s="65"/>
      <c r="VWC4" s="65"/>
      <c r="VWD4" s="65"/>
      <c r="VWE4" s="65"/>
      <c r="VWF4" s="65"/>
      <c r="VWG4" s="65"/>
      <c r="VWH4" s="65"/>
      <c r="VWI4" s="65"/>
      <c r="VWJ4" s="65"/>
      <c r="VWK4" s="65"/>
      <c r="VWL4" s="65"/>
      <c r="VWM4" s="65"/>
      <c r="VWN4" s="65"/>
      <c r="VWO4" s="65"/>
      <c r="VWP4" s="65"/>
      <c r="VWQ4" s="65"/>
      <c r="VWR4" s="65"/>
      <c r="VWS4" s="65"/>
      <c r="VWT4" s="65"/>
      <c r="VWU4" s="65"/>
      <c r="VWV4" s="65"/>
      <c r="VWW4" s="65"/>
      <c r="VWX4" s="65"/>
      <c r="VWY4" s="65"/>
      <c r="VWZ4" s="65"/>
      <c r="VXA4" s="65"/>
      <c r="VXB4" s="65"/>
      <c r="VXC4" s="65"/>
      <c r="VXD4" s="65"/>
      <c r="VXE4" s="65"/>
      <c r="VXF4" s="65"/>
      <c r="VXG4" s="65"/>
      <c r="VXH4" s="65"/>
      <c r="VXI4" s="65"/>
      <c r="VXJ4" s="65"/>
      <c r="VXK4" s="65"/>
      <c r="VXL4" s="65"/>
      <c r="VXM4" s="65"/>
      <c r="VXN4" s="65"/>
      <c r="VXO4" s="65"/>
      <c r="VXP4" s="65"/>
      <c r="VXQ4" s="65"/>
      <c r="VXR4" s="65"/>
      <c r="VXS4" s="65"/>
      <c r="VXT4" s="65"/>
      <c r="VXU4" s="65"/>
      <c r="VXV4" s="65"/>
      <c r="VXW4" s="65"/>
      <c r="VXX4" s="65"/>
      <c r="VXY4" s="65"/>
      <c r="VXZ4" s="65"/>
      <c r="VYA4" s="65"/>
      <c r="VYB4" s="65"/>
      <c r="VYC4" s="65"/>
      <c r="VYD4" s="65"/>
      <c r="VYE4" s="65"/>
      <c r="VYF4" s="65"/>
      <c r="VYG4" s="65"/>
      <c r="VYH4" s="65"/>
      <c r="VYI4" s="65"/>
      <c r="VYJ4" s="65"/>
      <c r="VYK4" s="65"/>
      <c r="VYL4" s="65"/>
      <c r="VYM4" s="65"/>
      <c r="VYN4" s="65"/>
      <c r="VYO4" s="65"/>
      <c r="VYP4" s="65"/>
      <c r="VYQ4" s="65"/>
      <c r="VYR4" s="65"/>
      <c r="VYS4" s="65"/>
      <c r="VYT4" s="65"/>
      <c r="VYU4" s="65"/>
      <c r="VYV4" s="65"/>
      <c r="VYW4" s="65"/>
      <c r="VYX4" s="65"/>
      <c r="VYY4" s="65"/>
      <c r="VYZ4" s="65"/>
      <c r="VZA4" s="65"/>
      <c r="VZB4" s="65"/>
      <c r="VZC4" s="65"/>
      <c r="VZD4" s="65"/>
      <c r="VZE4" s="65"/>
      <c r="VZF4" s="65"/>
      <c r="VZG4" s="65"/>
      <c r="VZH4" s="65"/>
      <c r="VZI4" s="65"/>
      <c r="VZJ4" s="65"/>
      <c r="VZK4" s="65"/>
      <c r="VZL4" s="65"/>
      <c r="VZM4" s="65"/>
      <c r="VZN4" s="65"/>
      <c r="VZO4" s="65"/>
      <c r="VZP4" s="65"/>
      <c r="VZQ4" s="65"/>
      <c r="VZR4" s="65"/>
      <c r="VZS4" s="65"/>
      <c r="VZT4" s="65"/>
      <c r="VZU4" s="65"/>
      <c r="VZV4" s="65"/>
      <c r="VZW4" s="65"/>
      <c r="VZX4" s="65"/>
      <c r="VZY4" s="65"/>
      <c r="VZZ4" s="65"/>
      <c r="WAA4" s="65"/>
      <c r="WAB4" s="65"/>
      <c r="WAC4" s="65"/>
      <c r="WAD4" s="65"/>
      <c r="WAE4" s="65"/>
      <c r="WAF4" s="65"/>
      <c r="WAG4" s="65"/>
      <c r="WAH4" s="65"/>
      <c r="WAI4" s="65"/>
      <c r="WAJ4" s="65"/>
      <c r="WAK4" s="65"/>
      <c r="WAL4" s="65"/>
      <c r="WAM4" s="65"/>
      <c r="WAN4" s="65"/>
      <c r="WAO4" s="65"/>
      <c r="WAP4" s="65"/>
      <c r="WAQ4" s="65"/>
      <c r="WAR4" s="65"/>
      <c r="WAS4" s="65"/>
      <c r="WAT4" s="65"/>
      <c r="WAU4" s="65"/>
      <c r="WAV4" s="65"/>
      <c r="WAW4" s="65"/>
      <c r="WAX4" s="65"/>
      <c r="WAY4" s="65"/>
      <c r="WAZ4" s="65"/>
      <c r="WBA4" s="65"/>
      <c r="WBB4" s="65"/>
      <c r="WBC4" s="65"/>
      <c r="WBD4" s="65"/>
      <c r="WBE4" s="65"/>
      <c r="WBF4" s="65"/>
      <c r="WBG4" s="65"/>
      <c r="WBH4" s="65"/>
      <c r="WBI4" s="65"/>
      <c r="WBJ4" s="65"/>
      <c r="WBK4" s="65"/>
      <c r="WBL4" s="65"/>
      <c r="WBM4" s="65"/>
      <c r="WBN4" s="65"/>
      <c r="WBO4" s="65"/>
      <c r="WBP4" s="65"/>
      <c r="WBQ4" s="65"/>
      <c r="WBR4" s="65"/>
      <c r="WBS4" s="65"/>
      <c r="WBT4" s="65"/>
      <c r="WBU4" s="65"/>
      <c r="WBV4" s="65"/>
      <c r="WBW4" s="65"/>
      <c r="WBX4" s="65"/>
      <c r="WBY4" s="65"/>
      <c r="WBZ4" s="65"/>
      <c r="WCA4" s="65"/>
      <c r="WCB4" s="65"/>
      <c r="WCC4" s="65"/>
      <c r="WCD4" s="65"/>
      <c r="WCE4" s="65"/>
      <c r="WCF4" s="65"/>
      <c r="WCG4" s="65"/>
      <c r="WCH4" s="65"/>
      <c r="WCI4" s="65"/>
      <c r="WCJ4" s="65"/>
      <c r="WCK4" s="65"/>
      <c r="WCL4" s="65"/>
      <c r="WCM4" s="65"/>
      <c r="WCN4" s="65"/>
      <c r="WCO4" s="65"/>
      <c r="WCP4" s="65"/>
      <c r="WCQ4" s="65"/>
      <c r="WCR4" s="65"/>
      <c r="WCS4" s="65"/>
      <c r="WCT4" s="65"/>
      <c r="WCU4" s="65"/>
      <c r="WCV4" s="65"/>
      <c r="WCW4" s="65"/>
      <c r="WCX4" s="65"/>
      <c r="WCY4" s="65"/>
      <c r="WCZ4" s="65"/>
      <c r="WDA4" s="65"/>
      <c r="WDB4" s="65"/>
      <c r="WDC4" s="65"/>
      <c r="WDD4" s="65"/>
      <c r="WDE4" s="65"/>
      <c r="WDF4" s="65"/>
      <c r="WDG4" s="65"/>
      <c r="WDH4" s="65"/>
      <c r="WDI4" s="65"/>
      <c r="WDJ4" s="65"/>
      <c r="WDK4" s="65"/>
      <c r="WDL4" s="65"/>
      <c r="WDM4" s="65"/>
      <c r="WDN4" s="65"/>
      <c r="WDO4" s="65"/>
      <c r="WDP4" s="65"/>
      <c r="WDQ4" s="65"/>
      <c r="WDR4" s="65"/>
      <c r="WDS4" s="65"/>
      <c r="WDT4" s="65"/>
      <c r="WDU4" s="65"/>
      <c r="WDV4" s="65"/>
      <c r="WDW4" s="65"/>
      <c r="WDX4" s="65"/>
      <c r="WDY4" s="65"/>
      <c r="WDZ4" s="65"/>
      <c r="WEA4" s="65"/>
      <c r="WEB4" s="65"/>
      <c r="WEC4" s="65"/>
      <c r="WED4" s="65"/>
      <c r="WEE4" s="65"/>
      <c r="WEF4" s="65"/>
      <c r="WEG4" s="65"/>
      <c r="WEH4" s="65"/>
      <c r="WEI4" s="65"/>
      <c r="WEJ4" s="65"/>
      <c r="WEK4" s="65"/>
      <c r="WEL4" s="65"/>
      <c r="WEM4" s="65"/>
      <c r="WEN4" s="65"/>
      <c r="WEO4" s="65"/>
      <c r="WEP4" s="65"/>
      <c r="WEQ4" s="65"/>
      <c r="WER4" s="65"/>
      <c r="WES4" s="65"/>
      <c r="WET4" s="65"/>
      <c r="WEU4" s="65"/>
      <c r="WEV4" s="65"/>
      <c r="WEW4" s="65"/>
      <c r="WEX4" s="65"/>
      <c r="WEY4" s="65"/>
      <c r="WEZ4" s="65"/>
      <c r="WFA4" s="65"/>
      <c r="WFB4" s="65"/>
      <c r="WFC4" s="65"/>
      <c r="WFD4" s="65"/>
      <c r="WFE4" s="65"/>
      <c r="WFF4" s="65"/>
      <c r="WFG4" s="65"/>
      <c r="WFH4" s="65"/>
      <c r="WFI4" s="65"/>
      <c r="WFJ4" s="65"/>
      <c r="WFK4" s="65"/>
      <c r="WFL4" s="65"/>
      <c r="WFM4" s="65"/>
      <c r="WFN4" s="65"/>
      <c r="WFO4" s="65"/>
      <c r="WFP4" s="65"/>
      <c r="WFQ4" s="65"/>
      <c r="WFR4" s="65"/>
      <c r="WFS4" s="65"/>
      <c r="WFT4" s="65"/>
      <c r="WFU4" s="65"/>
      <c r="WFV4" s="65"/>
      <c r="WFW4" s="65"/>
      <c r="WFX4" s="65"/>
      <c r="WFY4" s="65"/>
      <c r="WFZ4" s="65"/>
      <c r="WGA4" s="65"/>
      <c r="WGB4" s="65"/>
      <c r="WGC4" s="65"/>
      <c r="WGD4" s="65"/>
      <c r="WGE4" s="65"/>
      <c r="WGF4" s="65"/>
      <c r="WGG4" s="65"/>
      <c r="WGH4" s="65"/>
      <c r="WGI4" s="65"/>
      <c r="WGJ4" s="65"/>
      <c r="WGK4" s="65"/>
      <c r="WGL4" s="65"/>
      <c r="WGM4" s="65"/>
      <c r="WGN4" s="65"/>
      <c r="WGO4" s="65"/>
      <c r="WGP4" s="65"/>
      <c r="WGQ4" s="65"/>
      <c r="WGR4" s="65"/>
      <c r="WGS4" s="65"/>
      <c r="WGT4" s="65"/>
      <c r="WGU4" s="65"/>
      <c r="WGV4" s="65"/>
      <c r="WGW4" s="65"/>
      <c r="WGX4" s="65"/>
      <c r="WGY4" s="65"/>
      <c r="WGZ4" s="65"/>
      <c r="WHA4" s="65"/>
      <c r="WHB4" s="65"/>
      <c r="WHC4" s="65"/>
      <c r="WHD4" s="65"/>
      <c r="WHE4" s="65"/>
      <c r="WHF4" s="65"/>
      <c r="WHG4" s="65"/>
      <c r="WHH4" s="65"/>
      <c r="WHI4" s="65"/>
      <c r="WHJ4" s="65"/>
      <c r="WHK4" s="65"/>
      <c r="WHL4" s="65"/>
      <c r="WHM4" s="65"/>
      <c r="WHN4" s="65"/>
      <c r="WHO4" s="65"/>
      <c r="WHP4" s="65"/>
      <c r="WHQ4" s="65"/>
      <c r="WHR4" s="65"/>
      <c r="WHS4" s="65"/>
      <c r="WHT4" s="65"/>
      <c r="WHU4" s="65"/>
      <c r="WHV4" s="65"/>
      <c r="WHW4" s="65"/>
      <c r="WHX4" s="65"/>
      <c r="WHY4" s="65"/>
      <c r="WHZ4" s="65"/>
      <c r="WIA4" s="65"/>
      <c r="WIB4" s="65"/>
      <c r="WIC4" s="65"/>
      <c r="WID4" s="65"/>
      <c r="WIE4" s="65"/>
      <c r="WIF4" s="65"/>
      <c r="WIG4" s="65"/>
      <c r="WIH4" s="65"/>
      <c r="WII4" s="65"/>
      <c r="WIJ4" s="65"/>
      <c r="WIK4" s="65"/>
      <c r="WIL4" s="65"/>
      <c r="WIM4" s="65"/>
      <c r="WIN4" s="65"/>
      <c r="WIO4" s="65"/>
      <c r="WIP4" s="65"/>
      <c r="WIQ4" s="65"/>
      <c r="WIR4" s="65"/>
      <c r="WIS4" s="65"/>
      <c r="WIT4" s="65"/>
      <c r="WIU4" s="65"/>
      <c r="WIV4" s="65"/>
      <c r="WIW4" s="65"/>
      <c r="WIX4" s="65"/>
      <c r="WIY4" s="65"/>
      <c r="WIZ4" s="65"/>
      <c r="WJA4" s="65"/>
      <c r="WJB4" s="65"/>
      <c r="WJC4" s="65"/>
      <c r="WJD4" s="65"/>
      <c r="WJE4" s="65"/>
      <c r="WJF4" s="65"/>
      <c r="WJG4" s="65"/>
      <c r="WJH4" s="65"/>
      <c r="WJI4" s="65"/>
      <c r="WJJ4" s="65"/>
      <c r="WJK4" s="65"/>
      <c r="WJL4" s="65"/>
      <c r="WJM4" s="65"/>
      <c r="WJN4" s="65"/>
      <c r="WJO4" s="65"/>
      <c r="WJP4" s="65"/>
      <c r="WJQ4" s="65"/>
      <c r="WJR4" s="65"/>
      <c r="WJS4" s="65"/>
      <c r="WJT4" s="65"/>
      <c r="WJU4" s="65"/>
      <c r="WJV4" s="65"/>
      <c r="WJW4" s="65"/>
      <c r="WJX4" s="65"/>
      <c r="WJY4" s="65"/>
      <c r="WJZ4" s="65"/>
      <c r="WKA4" s="65"/>
      <c r="WKB4" s="65"/>
      <c r="WKC4" s="65"/>
      <c r="WKD4" s="65"/>
      <c r="WKE4" s="65"/>
      <c r="WKF4" s="65"/>
      <c r="WKG4" s="65"/>
      <c r="WKH4" s="65"/>
      <c r="WKI4" s="65"/>
      <c r="WKJ4" s="65"/>
      <c r="WKK4" s="65"/>
      <c r="WKL4" s="65"/>
      <c r="WKM4" s="65"/>
      <c r="WKN4" s="65"/>
      <c r="WKO4" s="65"/>
      <c r="WKP4" s="65"/>
      <c r="WKQ4" s="65"/>
      <c r="WKR4" s="65"/>
      <c r="WKS4" s="65"/>
      <c r="WKT4" s="65"/>
      <c r="WKU4" s="65"/>
      <c r="WKV4" s="65"/>
      <c r="WKW4" s="65"/>
      <c r="WKX4" s="65"/>
      <c r="WKY4" s="65"/>
      <c r="WKZ4" s="65"/>
      <c r="WLA4" s="65"/>
      <c r="WLB4" s="65"/>
      <c r="WLC4" s="65"/>
      <c r="WLD4" s="65"/>
      <c r="WLE4" s="65"/>
      <c r="WLF4" s="65"/>
      <c r="WLG4" s="65"/>
      <c r="WLH4" s="65"/>
      <c r="WLI4" s="65"/>
      <c r="WLJ4" s="65"/>
      <c r="WLK4" s="65"/>
      <c r="WLL4" s="65"/>
      <c r="WLM4" s="65"/>
      <c r="WLN4" s="65"/>
      <c r="WLO4" s="65"/>
      <c r="WLP4" s="65"/>
      <c r="WLQ4" s="65"/>
      <c r="WLR4" s="65"/>
      <c r="WLS4" s="65"/>
      <c r="WLT4" s="65"/>
      <c r="WLU4" s="65"/>
      <c r="WLV4" s="65"/>
      <c r="WLW4" s="65"/>
      <c r="WLX4" s="65"/>
      <c r="WLY4" s="65"/>
      <c r="WLZ4" s="65"/>
      <c r="WMA4" s="65"/>
      <c r="WMB4" s="65"/>
      <c r="WMC4" s="65"/>
      <c r="WMD4" s="65"/>
      <c r="WME4" s="65"/>
      <c r="WMF4" s="65"/>
      <c r="WMG4" s="65"/>
      <c r="WMH4" s="65"/>
      <c r="WMI4" s="65"/>
      <c r="WMJ4" s="65"/>
      <c r="WMK4" s="65"/>
      <c r="WML4" s="65"/>
      <c r="WMM4" s="65"/>
      <c r="WMN4" s="65"/>
      <c r="WMO4" s="65"/>
      <c r="WMP4" s="65"/>
      <c r="WMQ4" s="65"/>
      <c r="WMR4" s="65"/>
      <c r="WMS4" s="65"/>
      <c r="WMT4" s="65"/>
      <c r="WMU4" s="65"/>
      <c r="WMV4" s="65"/>
      <c r="WMW4" s="65"/>
      <c r="WMX4" s="65"/>
      <c r="WMY4" s="65"/>
      <c r="WMZ4" s="65"/>
      <c r="WNA4" s="65"/>
      <c r="WNB4" s="65"/>
      <c r="WNC4" s="65"/>
      <c r="WND4" s="65"/>
      <c r="WNE4" s="65"/>
      <c r="WNF4" s="65"/>
      <c r="WNG4" s="65"/>
      <c r="WNH4" s="65"/>
      <c r="WNI4" s="65"/>
      <c r="WNJ4" s="65"/>
      <c r="WNK4" s="65"/>
      <c r="WNL4" s="65"/>
      <c r="WNM4" s="65"/>
      <c r="WNN4" s="65"/>
      <c r="WNO4" s="65"/>
      <c r="WNP4" s="65"/>
      <c r="WNQ4" s="65"/>
      <c r="WNR4" s="65"/>
      <c r="WNS4" s="65"/>
      <c r="WNT4" s="65"/>
      <c r="WNU4" s="65"/>
      <c r="WNV4" s="65"/>
      <c r="WNW4" s="65"/>
      <c r="WNX4" s="65"/>
      <c r="WNY4" s="65"/>
      <c r="WNZ4" s="65"/>
      <c r="WOA4" s="65"/>
      <c r="WOB4" s="65"/>
      <c r="WOC4" s="65"/>
      <c r="WOD4" s="65"/>
      <c r="WOE4" s="65"/>
      <c r="WOF4" s="65"/>
      <c r="WOG4" s="65"/>
      <c r="WOH4" s="65"/>
      <c r="WOI4" s="65"/>
      <c r="WOJ4" s="65"/>
      <c r="WOK4" s="65"/>
      <c r="WOL4" s="65"/>
      <c r="WOM4" s="65"/>
      <c r="WON4" s="65"/>
      <c r="WOO4" s="65"/>
      <c r="WOP4" s="65"/>
      <c r="WOQ4" s="65"/>
      <c r="WOR4" s="65"/>
      <c r="WOS4" s="65"/>
      <c r="WOT4" s="65"/>
      <c r="WOU4" s="65"/>
      <c r="WOV4" s="65"/>
      <c r="WOW4" s="65"/>
      <c r="WOX4" s="65"/>
      <c r="WOY4" s="65"/>
      <c r="WOZ4" s="65"/>
      <c r="WPA4" s="65"/>
      <c r="WPB4" s="65"/>
      <c r="WPC4" s="65"/>
      <c r="WPD4" s="65"/>
      <c r="WPE4" s="65"/>
      <c r="WPF4" s="65"/>
      <c r="WPG4" s="65"/>
      <c r="WPH4" s="65"/>
      <c r="WPI4" s="65"/>
      <c r="WPJ4" s="65"/>
      <c r="WPK4" s="65"/>
      <c r="WPL4" s="65"/>
      <c r="WPM4" s="65"/>
      <c r="WPN4" s="65"/>
      <c r="WPO4" s="65"/>
      <c r="WPP4" s="65"/>
      <c r="WPQ4" s="65"/>
      <c r="WPR4" s="65"/>
      <c r="WPS4" s="65"/>
      <c r="WPT4" s="65"/>
      <c r="WPU4" s="65"/>
      <c r="WPV4" s="65"/>
      <c r="WPW4" s="65"/>
      <c r="WPX4" s="65"/>
      <c r="WPY4" s="65"/>
      <c r="WPZ4" s="65"/>
      <c r="WQA4" s="65"/>
      <c r="WQB4" s="65"/>
      <c r="WQC4" s="65"/>
      <c r="WQD4" s="65"/>
      <c r="WQE4" s="65"/>
      <c r="WQF4" s="65"/>
      <c r="WQG4" s="65"/>
      <c r="WQH4" s="65"/>
      <c r="WQI4" s="65"/>
      <c r="WQJ4" s="65"/>
      <c r="WQK4" s="65"/>
      <c r="WQL4" s="65"/>
      <c r="WQM4" s="65"/>
      <c r="WQN4" s="65"/>
      <c r="WQO4" s="65"/>
      <c r="WQP4" s="65"/>
      <c r="WQQ4" s="65"/>
      <c r="WQR4" s="65"/>
      <c r="WQS4" s="65"/>
      <c r="WQT4" s="65"/>
      <c r="WQU4" s="65"/>
      <c r="WQV4" s="65"/>
      <c r="WQW4" s="65"/>
      <c r="WQX4" s="65"/>
      <c r="WQY4" s="65"/>
      <c r="WQZ4" s="65"/>
      <c r="WRA4" s="65"/>
      <c r="WRB4" s="65"/>
      <c r="WRC4" s="65"/>
      <c r="WRD4" s="65"/>
      <c r="WRE4" s="65"/>
      <c r="WRF4" s="65"/>
      <c r="WRG4" s="65"/>
      <c r="WRH4" s="65"/>
      <c r="WRI4" s="65"/>
      <c r="WRJ4" s="65"/>
      <c r="WRK4" s="65"/>
      <c r="WRL4" s="65"/>
      <c r="WRM4" s="65"/>
      <c r="WRN4" s="65"/>
      <c r="WRO4" s="65"/>
      <c r="WRP4" s="65"/>
      <c r="WRQ4" s="65"/>
      <c r="WRR4" s="65"/>
      <c r="WRS4" s="65"/>
      <c r="WRT4" s="65"/>
      <c r="WRU4" s="65"/>
      <c r="WRV4" s="65"/>
      <c r="WRW4" s="65"/>
      <c r="WRX4" s="65"/>
      <c r="WRY4" s="65"/>
      <c r="WRZ4" s="65"/>
      <c r="WSA4" s="65"/>
      <c r="WSB4" s="65"/>
      <c r="WSC4" s="65"/>
      <c r="WSD4" s="65"/>
      <c r="WSE4" s="65"/>
      <c r="WSF4" s="65"/>
      <c r="WSG4" s="65"/>
      <c r="WSH4" s="65"/>
      <c r="WSI4" s="65"/>
      <c r="WSJ4" s="65"/>
      <c r="WSK4" s="65"/>
      <c r="WSL4" s="65"/>
      <c r="WSM4" s="65"/>
      <c r="WSN4" s="65"/>
      <c r="WSO4" s="65"/>
      <c r="WSP4" s="65"/>
      <c r="WSQ4" s="65"/>
      <c r="WSR4" s="65"/>
      <c r="WSS4" s="65"/>
      <c r="WST4" s="65"/>
      <c r="WSU4" s="65"/>
      <c r="WSV4" s="65"/>
      <c r="WSW4" s="65"/>
      <c r="WSX4" s="65"/>
      <c r="WSY4" s="65"/>
      <c r="WSZ4" s="65"/>
      <c r="WTA4" s="65"/>
      <c r="WTB4" s="65"/>
      <c r="WTC4" s="65"/>
      <c r="WTD4" s="65"/>
      <c r="WTE4" s="65"/>
      <c r="WTF4" s="65"/>
      <c r="WTG4" s="65"/>
      <c r="WTH4" s="65"/>
      <c r="WTI4" s="65"/>
      <c r="WTJ4" s="65"/>
      <c r="WTK4" s="65"/>
      <c r="WTL4" s="65"/>
      <c r="WTM4" s="65"/>
      <c r="WTN4" s="65"/>
      <c r="WTO4" s="65"/>
      <c r="WTP4" s="65"/>
      <c r="WTQ4" s="65"/>
      <c r="WTR4" s="65"/>
      <c r="WTS4" s="65"/>
      <c r="WTT4" s="65"/>
      <c r="WTU4" s="65"/>
      <c r="WTV4" s="65"/>
      <c r="WTW4" s="65"/>
      <c r="WTX4" s="65"/>
      <c r="WTY4" s="65"/>
      <c r="WTZ4" s="65"/>
      <c r="WUA4" s="65"/>
      <c r="WUB4" s="65"/>
      <c r="WUC4" s="65"/>
      <c r="WUD4" s="65"/>
      <c r="WUE4" s="65"/>
      <c r="WUF4" s="65"/>
      <c r="WUG4" s="65"/>
      <c r="WUH4" s="65"/>
      <c r="WUI4" s="65"/>
      <c r="WUJ4" s="65"/>
      <c r="WUK4" s="65"/>
      <c r="WUL4" s="65"/>
      <c r="WUM4" s="65"/>
      <c r="WUN4" s="65"/>
      <c r="WUO4" s="65"/>
      <c r="WUP4" s="65"/>
      <c r="WUQ4" s="65"/>
      <c r="WUR4" s="65"/>
      <c r="WUS4" s="65"/>
      <c r="WUT4" s="65"/>
      <c r="WUU4" s="65"/>
      <c r="WUV4" s="65"/>
      <c r="WUW4" s="65"/>
      <c r="WUX4" s="65"/>
      <c r="WUY4" s="65"/>
      <c r="WUZ4" s="65"/>
      <c r="WVA4" s="65"/>
      <c r="WVB4" s="65"/>
      <c r="WVC4" s="65"/>
      <c r="WVD4" s="65"/>
      <c r="WVE4" s="65"/>
      <c r="WVF4" s="65"/>
      <c r="WVG4" s="65"/>
      <c r="WVH4" s="65"/>
      <c r="WVI4" s="65"/>
      <c r="WVJ4" s="65"/>
      <c r="WVK4" s="65"/>
      <c r="WVL4" s="65"/>
      <c r="WVM4" s="65"/>
      <c r="WVN4" s="65"/>
      <c r="WVO4" s="65"/>
      <c r="WVP4" s="65"/>
      <c r="WVQ4" s="65"/>
      <c r="WVR4" s="65"/>
      <c r="WVS4" s="65"/>
      <c r="WVT4" s="65"/>
      <c r="WVU4" s="65"/>
      <c r="WVV4" s="65"/>
      <c r="WVW4" s="65"/>
      <c r="WVX4" s="65"/>
      <c r="WVY4" s="65"/>
      <c r="WVZ4" s="65"/>
      <c r="WWA4" s="65"/>
      <c r="WWB4" s="65"/>
      <c r="WWC4" s="65"/>
      <c r="WWD4" s="65"/>
      <c r="WWE4" s="65"/>
      <c r="WWF4" s="65"/>
      <c r="WWG4" s="65"/>
      <c r="WWH4" s="65"/>
      <c r="WWI4" s="65"/>
      <c r="WWJ4" s="65"/>
      <c r="WWK4" s="65"/>
      <c r="WWL4" s="65"/>
      <c r="WWM4" s="65"/>
      <c r="WWN4" s="65"/>
      <c r="WWO4" s="65"/>
      <c r="WWP4" s="65"/>
      <c r="WWQ4" s="65"/>
      <c r="WWR4" s="65"/>
      <c r="WWS4" s="65"/>
      <c r="WWT4" s="65"/>
      <c r="WWU4" s="65"/>
      <c r="WWV4" s="65"/>
      <c r="WWW4" s="65"/>
      <c r="WWX4" s="65"/>
      <c r="WWY4" s="65"/>
      <c r="WWZ4" s="65"/>
      <c r="WXA4" s="65"/>
      <c r="WXB4" s="65"/>
      <c r="WXC4" s="65"/>
      <c r="WXD4" s="65"/>
      <c r="WXE4" s="65"/>
      <c r="WXF4" s="65"/>
      <c r="WXG4" s="65"/>
      <c r="WXH4" s="65"/>
      <c r="WXI4" s="65"/>
      <c r="WXJ4" s="65"/>
      <c r="WXK4" s="65"/>
      <c r="WXL4" s="65"/>
      <c r="WXM4" s="65"/>
      <c r="WXN4" s="65"/>
      <c r="WXO4" s="65"/>
      <c r="WXP4" s="65"/>
      <c r="WXQ4" s="65"/>
      <c r="WXR4" s="65"/>
      <c r="WXS4" s="65"/>
      <c r="WXT4" s="65"/>
      <c r="WXU4" s="65"/>
      <c r="WXV4" s="65"/>
      <c r="WXW4" s="65"/>
      <c r="WXX4" s="65"/>
      <c r="WXY4" s="65"/>
      <c r="WXZ4" s="65"/>
      <c r="WYA4" s="65"/>
      <c r="WYB4" s="65"/>
      <c r="WYC4" s="65"/>
      <c r="WYD4" s="65"/>
      <c r="WYE4" s="65"/>
      <c r="WYF4" s="65"/>
      <c r="WYG4" s="65"/>
      <c r="WYH4" s="65"/>
      <c r="WYI4" s="65"/>
      <c r="WYJ4" s="65"/>
      <c r="WYK4" s="65"/>
      <c r="WYL4" s="65"/>
      <c r="WYM4" s="65"/>
      <c r="WYN4" s="65"/>
      <c r="WYO4" s="65"/>
      <c r="WYP4" s="65"/>
      <c r="WYQ4" s="65"/>
      <c r="WYR4" s="65"/>
      <c r="WYS4" s="65"/>
      <c r="WYT4" s="65"/>
      <c r="WYU4" s="65"/>
      <c r="WYV4" s="65"/>
      <c r="WYW4" s="65"/>
      <c r="WYX4" s="65"/>
      <c r="WYY4" s="65"/>
      <c r="WYZ4" s="65"/>
      <c r="WZA4" s="65"/>
      <c r="WZB4" s="65"/>
      <c r="WZC4" s="65"/>
      <c r="WZD4" s="65"/>
      <c r="WZE4" s="65"/>
      <c r="WZF4" s="65"/>
      <c r="WZG4" s="65"/>
      <c r="WZH4" s="65"/>
      <c r="WZI4" s="65"/>
      <c r="WZJ4" s="65"/>
      <c r="WZK4" s="65"/>
      <c r="WZL4" s="65"/>
      <c r="WZM4" s="65"/>
      <c r="WZN4" s="65"/>
      <c r="WZO4" s="65"/>
      <c r="WZP4" s="65"/>
      <c r="WZQ4" s="65"/>
      <c r="WZR4" s="65"/>
      <c r="WZS4" s="65"/>
      <c r="WZT4" s="65"/>
      <c r="WZU4" s="65"/>
      <c r="WZV4" s="65"/>
      <c r="WZW4" s="65"/>
      <c r="WZX4" s="65"/>
      <c r="WZY4" s="65"/>
      <c r="WZZ4" s="65"/>
      <c r="XAA4" s="65"/>
      <c r="XAB4" s="65"/>
      <c r="XAC4" s="65"/>
      <c r="XAD4" s="65"/>
      <c r="XAE4" s="65"/>
      <c r="XAF4" s="65"/>
      <c r="XAG4" s="65"/>
      <c r="XAH4" s="65"/>
      <c r="XAI4" s="65"/>
      <c r="XAJ4" s="65"/>
      <c r="XAK4" s="65"/>
      <c r="XAL4" s="65"/>
      <c r="XAM4" s="65"/>
      <c r="XAN4" s="65"/>
      <c r="XAO4" s="65"/>
      <c r="XAP4" s="65"/>
      <c r="XAQ4" s="65"/>
      <c r="XAR4" s="65"/>
      <c r="XAS4" s="65"/>
      <c r="XAT4" s="65"/>
      <c r="XAU4" s="65"/>
      <c r="XAV4" s="65"/>
      <c r="XAW4" s="65"/>
      <c r="XAX4" s="65"/>
      <c r="XAY4" s="65"/>
      <c r="XAZ4" s="65"/>
      <c r="XBA4" s="65"/>
      <c r="XBB4" s="65"/>
      <c r="XBC4" s="65"/>
      <c r="XBD4" s="65"/>
      <c r="XBE4" s="65"/>
      <c r="XBF4" s="65"/>
      <c r="XBG4" s="65"/>
      <c r="XBH4" s="65"/>
      <c r="XBI4" s="65"/>
      <c r="XBJ4" s="65"/>
      <c r="XBK4" s="65"/>
      <c r="XBL4" s="65"/>
      <c r="XBM4" s="65"/>
      <c r="XBN4" s="65"/>
      <c r="XBO4" s="65"/>
      <c r="XBP4" s="65"/>
      <c r="XBQ4" s="65"/>
      <c r="XBR4" s="65"/>
      <c r="XBS4" s="65"/>
      <c r="XBT4" s="65"/>
      <c r="XBU4" s="65"/>
      <c r="XBV4" s="65"/>
      <c r="XBW4" s="65"/>
      <c r="XBX4" s="65"/>
      <c r="XBY4" s="65"/>
      <c r="XBZ4" s="65"/>
      <c r="XCA4" s="65"/>
      <c r="XCB4" s="65"/>
      <c r="XCC4" s="65"/>
      <c r="XCD4" s="65"/>
      <c r="XCE4" s="65"/>
      <c r="XCF4" s="65"/>
      <c r="XCG4" s="65"/>
      <c r="XCH4" s="65"/>
      <c r="XCI4" s="65"/>
      <c r="XCJ4" s="65"/>
      <c r="XCK4" s="65"/>
      <c r="XCL4" s="65"/>
      <c r="XCM4" s="65"/>
      <c r="XCN4" s="65"/>
      <c r="XCO4" s="65"/>
      <c r="XCP4" s="65"/>
      <c r="XCQ4" s="65"/>
      <c r="XCR4" s="65"/>
      <c r="XCS4" s="65"/>
      <c r="XCT4" s="65"/>
      <c r="XCU4" s="65"/>
      <c r="XCV4" s="65"/>
      <c r="XCW4" s="65"/>
      <c r="XCX4" s="65"/>
      <c r="XCY4" s="65"/>
      <c r="XCZ4" s="65"/>
      <c r="XDA4" s="65"/>
      <c r="XDB4" s="65"/>
      <c r="XDC4" s="65"/>
      <c r="XDD4" s="65"/>
      <c r="XDE4" s="65"/>
      <c r="XDF4" s="65"/>
      <c r="XDG4" s="65"/>
      <c r="XDH4" s="65"/>
      <c r="XDI4" s="65"/>
      <c r="XDJ4" s="65"/>
      <c r="XDK4" s="65"/>
      <c r="XDL4" s="65"/>
      <c r="XDM4" s="65"/>
      <c r="XDN4" s="65"/>
      <c r="XDO4" s="65"/>
      <c r="XDP4" s="65"/>
      <c r="XDQ4" s="65"/>
      <c r="XDR4" s="65"/>
      <c r="XDS4" s="65"/>
      <c r="XDT4" s="65"/>
      <c r="XDU4" s="65"/>
      <c r="XDV4" s="65"/>
      <c r="XDW4" s="65"/>
      <c r="XDX4" s="65"/>
      <c r="XDY4" s="65"/>
      <c r="XDZ4" s="65"/>
      <c r="XEA4" s="65"/>
      <c r="XEB4" s="65"/>
      <c r="XEC4" s="65"/>
      <c r="XED4" s="65"/>
      <c r="XEE4" s="65"/>
      <c r="XEF4" s="65"/>
      <c r="XEG4" s="65"/>
      <c r="XEH4" s="65"/>
      <c r="XEI4" s="65"/>
      <c r="XEJ4" s="65"/>
      <c r="XEK4" s="65"/>
      <c r="XEL4" s="65"/>
      <c r="XEM4" s="65"/>
      <c r="XEN4" s="65"/>
      <c r="XEO4" s="65"/>
      <c r="XEP4" s="65"/>
      <c r="XEQ4" s="65"/>
      <c r="XER4" s="65"/>
      <c r="XES4" s="65"/>
      <c r="XET4" s="65"/>
      <c r="XEU4" s="65"/>
      <c r="XEV4" s="65"/>
      <c r="XEW4" s="65"/>
      <c r="XEX4" s="65"/>
      <c r="XEY4" s="65"/>
      <c r="XEZ4" s="65"/>
    </row>
    <row r="5" spans="1:16380">
      <c r="A5" s="170" t="s">
        <v>129</v>
      </c>
      <c r="B5" s="170"/>
      <c r="C5" s="170"/>
      <c r="D5" s="170"/>
      <c r="E5" s="170"/>
      <c r="F5" s="170"/>
      <c r="G5" s="170"/>
      <c r="H5" s="65"/>
      <c r="I5" s="65"/>
      <c r="J5" s="61" t="s">
        <v>167</v>
      </c>
      <c r="K5" s="61">
        <v>5</v>
      </c>
      <c r="L5" s="66"/>
      <c r="M5" s="61">
        <v>2015</v>
      </c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5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5"/>
      <c r="HA5" s="65"/>
      <c r="HB5" s="65"/>
      <c r="HC5" s="65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  <c r="HZ5" s="65"/>
      <c r="IA5" s="65"/>
      <c r="IB5" s="65"/>
      <c r="IC5" s="65"/>
      <c r="ID5" s="65"/>
      <c r="IE5" s="65"/>
      <c r="IF5" s="65"/>
      <c r="IG5" s="65"/>
      <c r="IH5" s="65"/>
      <c r="II5" s="65"/>
      <c r="IJ5" s="65"/>
      <c r="IK5" s="65"/>
      <c r="IL5" s="65"/>
      <c r="IM5" s="65"/>
      <c r="IN5" s="65"/>
      <c r="IO5" s="65"/>
      <c r="IP5" s="65"/>
      <c r="IQ5" s="65"/>
      <c r="IR5" s="65"/>
      <c r="IS5" s="65"/>
      <c r="IT5" s="65"/>
      <c r="IU5" s="65"/>
      <c r="IV5" s="65"/>
      <c r="IW5" s="65"/>
      <c r="IX5" s="65"/>
      <c r="IY5" s="65"/>
      <c r="IZ5" s="65"/>
      <c r="JA5" s="65"/>
      <c r="JB5" s="65"/>
      <c r="JC5" s="65"/>
      <c r="JD5" s="65"/>
      <c r="JE5" s="65"/>
      <c r="JF5" s="65"/>
      <c r="JG5" s="65"/>
      <c r="JH5" s="65"/>
      <c r="JI5" s="65"/>
      <c r="JJ5" s="65"/>
      <c r="JK5" s="65"/>
      <c r="JL5" s="65"/>
      <c r="JM5" s="65"/>
      <c r="JN5" s="65"/>
      <c r="JO5" s="65"/>
      <c r="JP5" s="65"/>
      <c r="JQ5" s="65"/>
      <c r="JR5" s="65"/>
      <c r="JS5" s="65"/>
      <c r="JT5" s="65"/>
      <c r="JU5" s="65"/>
      <c r="JV5" s="65"/>
      <c r="JW5" s="65"/>
      <c r="JX5" s="65"/>
      <c r="JY5" s="65"/>
      <c r="JZ5" s="65"/>
      <c r="KA5" s="65"/>
      <c r="KB5" s="65"/>
      <c r="KC5" s="65"/>
      <c r="KD5" s="65"/>
      <c r="KE5" s="65"/>
      <c r="KF5" s="65"/>
      <c r="KG5" s="65"/>
      <c r="KH5" s="65"/>
      <c r="KI5" s="65"/>
      <c r="KJ5" s="65"/>
      <c r="KK5" s="65"/>
      <c r="KL5" s="65"/>
      <c r="KM5" s="65"/>
      <c r="KN5" s="65"/>
      <c r="KO5" s="65"/>
      <c r="KP5" s="65"/>
      <c r="KQ5" s="65"/>
      <c r="KR5" s="65"/>
      <c r="KS5" s="65"/>
      <c r="KT5" s="65"/>
      <c r="KU5" s="65"/>
      <c r="KV5" s="65"/>
      <c r="KW5" s="65"/>
      <c r="KX5" s="65"/>
      <c r="KY5" s="65"/>
      <c r="KZ5" s="65"/>
      <c r="LA5" s="65"/>
      <c r="LB5" s="65"/>
      <c r="LC5" s="65"/>
      <c r="LD5" s="65"/>
      <c r="LE5" s="65"/>
      <c r="LF5" s="65"/>
      <c r="LG5" s="65"/>
      <c r="LH5" s="65"/>
      <c r="LI5" s="65"/>
      <c r="LJ5" s="65"/>
      <c r="LK5" s="65"/>
      <c r="LL5" s="65"/>
      <c r="LM5" s="65"/>
      <c r="LN5" s="65"/>
      <c r="LO5" s="65"/>
      <c r="LP5" s="65"/>
      <c r="LQ5" s="65"/>
      <c r="LR5" s="65"/>
      <c r="LS5" s="65"/>
      <c r="LT5" s="65"/>
      <c r="LU5" s="65"/>
      <c r="LV5" s="65"/>
      <c r="LW5" s="65"/>
      <c r="LX5" s="65"/>
      <c r="LY5" s="65"/>
      <c r="LZ5" s="65"/>
      <c r="MA5" s="65"/>
      <c r="MB5" s="65"/>
      <c r="MC5" s="65"/>
      <c r="MD5" s="65"/>
      <c r="ME5" s="65"/>
      <c r="MF5" s="65"/>
      <c r="MG5" s="65"/>
      <c r="MH5" s="65"/>
      <c r="MI5" s="65"/>
      <c r="MJ5" s="65"/>
      <c r="MK5" s="65"/>
      <c r="ML5" s="65"/>
      <c r="MM5" s="65"/>
      <c r="MN5" s="65"/>
      <c r="MO5" s="65"/>
      <c r="MP5" s="65"/>
      <c r="MQ5" s="65"/>
      <c r="MR5" s="65"/>
      <c r="MS5" s="65"/>
      <c r="MT5" s="65"/>
      <c r="MU5" s="65"/>
      <c r="MV5" s="65"/>
      <c r="MW5" s="65"/>
      <c r="MX5" s="65"/>
      <c r="MY5" s="65"/>
      <c r="MZ5" s="65"/>
      <c r="NA5" s="65"/>
      <c r="NB5" s="65"/>
      <c r="NC5" s="65"/>
      <c r="ND5" s="65"/>
      <c r="NE5" s="65"/>
      <c r="NF5" s="65"/>
      <c r="NG5" s="65"/>
      <c r="NH5" s="65"/>
      <c r="NI5" s="65"/>
      <c r="NJ5" s="65"/>
      <c r="NK5" s="65"/>
      <c r="NL5" s="65"/>
      <c r="NM5" s="65"/>
      <c r="NN5" s="65"/>
      <c r="NO5" s="65"/>
      <c r="NP5" s="65"/>
      <c r="NQ5" s="65"/>
      <c r="NR5" s="65"/>
      <c r="NS5" s="65"/>
      <c r="NT5" s="65"/>
      <c r="NU5" s="65"/>
      <c r="NV5" s="65"/>
      <c r="NW5" s="65"/>
      <c r="NX5" s="65"/>
      <c r="NY5" s="65"/>
      <c r="NZ5" s="65"/>
      <c r="OA5" s="65"/>
      <c r="OB5" s="65"/>
      <c r="OC5" s="65"/>
      <c r="OD5" s="65"/>
      <c r="OE5" s="65"/>
      <c r="OF5" s="65"/>
      <c r="OG5" s="65"/>
      <c r="OH5" s="65"/>
      <c r="OI5" s="65"/>
      <c r="OJ5" s="65"/>
      <c r="OK5" s="65"/>
      <c r="OL5" s="65"/>
      <c r="OM5" s="65"/>
      <c r="ON5" s="65"/>
      <c r="OO5" s="65"/>
      <c r="OP5" s="65"/>
      <c r="OQ5" s="65"/>
      <c r="OR5" s="65"/>
      <c r="OS5" s="65"/>
      <c r="OT5" s="65"/>
      <c r="OU5" s="65"/>
      <c r="OV5" s="65"/>
      <c r="OW5" s="65"/>
      <c r="OX5" s="65"/>
      <c r="OY5" s="65"/>
      <c r="OZ5" s="65"/>
      <c r="PA5" s="65"/>
      <c r="PB5" s="65"/>
      <c r="PC5" s="65"/>
      <c r="PD5" s="65"/>
      <c r="PE5" s="65"/>
      <c r="PF5" s="65"/>
      <c r="PG5" s="65"/>
      <c r="PH5" s="65"/>
      <c r="PI5" s="65"/>
      <c r="PJ5" s="65"/>
      <c r="PK5" s="65"/>
      <c r="PL5" s="65"/>
      <c r="PM5" s="65"/>
      <c r="PN5" s="65"/>
      <c r="PO5" s="65"/>
      <c r="PP5" s="65"/>
      <c r="PQ5" s="65"/>
      <c r="PR5" s="65"/>
      <c r="PS5" s="65"/>
      <c r="PT5" s="65"/>
      <c r="PU5" s="65"/>
      <c r="PV5" s="65"/>
      <c r="PW5" s="65"/>
      <c r="PX5" s="65"/>
      <c r="PY5" s="65"/>
      <c r="PZ5" s="65"/>
      <c r="QA5" s="65"/>
      <c r="QB5" s="65"/>
      <c r="QC5" s="65"/>
      <c r="QD5" s="65"/>
      <c r="QE5" s="65"/>
      <c r="QF5" s="65"/>
      <c r="QG5" s="65"/>
      <c r="QH5" s="65"/>
      <c r="QI5" s="65"/>
      <c r="QJ5" s="65"/>
      <c r="QK5" s="65"/>
      <c r="QL5" s="65"/>
      <c r="QM5" s="65"/>
      <c r="QN5" s="65"/>
      <c r="QO5" s="65"/>
      <c r="QP5" s="65"/>
      <c r="QQ5" s="65"/>
      <c r="QR5" s="65"/>
      <c r="QS5" s="65"/>
      <c r="QT5" s="65"/>
      <c r="QU5" s="65"/>
      <c r="QV5" s="65"/>
      <c r="QW5" s="65"/>
      <c r="QX5" s="65"/>
      <c r="QY5" s="65"/>
      <c r="QZ5" s="65"/>
      <c r="RA5" s="65"/>
      <c r="RB5" s="65"/>
      <c r="RC5" s="65"/>
      <c r="RD5" s="65"/>
      <c r="RE5" s="65"/>
      <c r="RF5" s="65"/>
      <c r="RG5" s="65"/>
      <c r="RH5" s="65"/>
      <c r="RI5" s="65"/>
      <c r="RJ5" s="65"/>
      <c r="RK5" s="65"/>
      <c r="RL5" s="65"/>
      <c r="RM5" s="65"/>
      <c r="RN5" s="65"/>
      <c r="RO5" s="65"/>
      <c r="RP5" s="65"/>
      <c r="RQ5" s="65"/>
      <c r="RR5" s="65"/>
      <c r="RS5" s="65"/>
      <c r="RT5" s="65"/>
      <c r="RU5" s="65"/>
      <c r="RV5" s="65"/>
      <c r="RW5" s="65"/>
      <c r="RX5" s="65"/>
      <c r="RY5" s="65"/>
      <c r="RZ5" s="65"/>
      <c r="SA5" s="65"/>
      <c r="SB5" s="65"/>
      <c r="SC5" s="65"/>
      <c r="SD5" s="65"/>
      <c r="SE5" s="65"/>
      <c r="SF5" s="65"/>
      <c r="SG5" s="65"/>
      <c r="SH5" s="65"/>
      <c r="SI5" s="65"/>
      <c r="SJ5" s="65"/>
      <c r="SK5" s="65"/>
      <c r="SL5" s="65"/>
      <c r="SM5" s="65"/>
      <c r="SN5" s="65"/>
      <c r="SO5" s="65"/>
      <c r="SP5" s="65"/>
      <c r="SQ5" s="65"/>
      <c r="SR5" s="65"/>
      <c r="SS5" s="65"/>
      <c r="ST5" s="65"/>
      <c r="SU5" s="65"/>
      <c r="SV5" s="65"/>
      <c r="SW5" s="65"/>
      <c r="SX5" s="65"/>
      <c r="SY5" s="65"/>
      <c r="SZ5" s="65"/>
      <c r="TA5" s="65"/>
      <c r="TB5" s="65"/>
      <c r="TC5" s="65"/>
      <c r="TD5" s="65"/>
      <c r="TE5" s="65"/>
      <c r="TF5" s="65"/>
      <c r="TG5" s="65"/>
      <c r="TH5" s="65"/>
      <c r="TI5" s="65"/>
      <c r="TJ5" s="65"/>
      <c r="TK5" s="65"/>
      <c r="TL5" s="65"/>
      <c r="TM5" s="65"/>
      <c r="TN5" s="65"/>
      <c r="TO5" s="65"/>
      <c r="TP5" s="65"/>
      <c r="TQ5" s="65"/>
      <c r="TR5" s="65"/>
      <c r="TS5" s="65"/>
      <c r="TT5" s="65"/>
      <c r="TU5" s="65"/>
      <c r="TV5" s="65"/>
      <c r="TW5" s="65"/>
      <c r="TX5" s="65"/>
      <c r="TY5" s="65"/>
      <c r="TZ5" s="65"/>
      <c r="UA5" s="65"/>
      <c r="UB5" s="65"/>
      <c r="UC5" s="65"/>
      <c r="UD5" s="65"/>
      <c r="UE5" s="65"/>
      <c r="UF5" s="65"/>
      <c r="UG5" s="65"/>
      <c r="UH5" s="65"/>
      <c r="UI5" s="65"/>
      <c r="UJ5" s="65"/>
      <c r="UK5" s="65"/>
      <c r="UL5" s="65"/>
      <c r="UM5" s="65"/>
      <c r="UN5" s="65"/>
      <c r="UO5" s="65"/>
      <c r="UP5" s="65"/>
      <c r="UQ5" s="65"/>
      <c r="UR5" s="65"/>
      <c r="US5" s="65"/>
      <c r="UT5" s="65"/>
      <c r="UU5" s="65"/>
      <c r="UV5" s="65"/>
      <c r="UW5" s="65"/>
      <c r="UX5" s="65"/>
      <c r="UY5" s="65"/>
      <c r="UZ5" s="65"/>
      <c r="VA5" s="65"/>
      <c r="VB5" s="65"/>
      <c r="VC5" s="65"/>
      <c r="VD5" s="65"/>
      <c r="VE5" s="65"/>
      <c r="VF5" s="65"/>
      <c r="VG5" s="65"/>
      <c r="VH5" s="65"/>
      <c r="VI5" s="65"/>
      <c r="VJ5" s="65"/>
      <c r="VK5" s="65"/>
      <c r="VL5" s="65"/>
      <c r="VM5" s="65"/>
      <c r="VN5" s="65"/>
      <c r="VO5" s="65"/>
      <c r="VP5" s="65"/>
      <c r="VQ5" s="65"/>
      <c r="VR5" s="65"/>
      <c r="VS5" s="65"/>
      <c r="VT5" s="65"/>
      <c r="VU5" s="65"/>
      <c r="VV5" s="65"/>
      <c r="VW5" s="65"/>
      <c r="VX5" s="65"/>
      <c r="VY5" s="65"/>
      <c r="VZ5" s="65"/>
      <c r="WA5" s="65"/>
      <c r="WB5" s="65"/>
      <c r="WC5" s="65"/>
      <c r="WD5" s="65"/>
      <c r="WE5" s="65"/>
      <c r="WF5" s="65"/>
      <c r="WG5" s="65"/>
      <c r="WH5" s="65"/>
      <c r="WI5" s="65"/>
      <c r="WJ5" s="65"/>
      <c r="WK5" s="65"/>
      <c r="WL5" s="65"/>
      <c r="WM5" s="65"/>
      <c r="WN5" s="65"/>
      <c r="WO5" s="65"/>
      <c r="WP5" s="65"/>
      <c r="WQ5" s="65"/>
      <c r="WR5" s="65"/>
      <c r="WS5" s="65"/>
      <c r="WT5" s="65"/>
      <c r="WU5" s="65"/>
      <c r="WV5" s="65"/>
      <c r="WW5" s="65"/>
      <c r="WX5" s="65"/>
      <c r="WY5" s="65"/>
      <c r="WZ5" s="65"/>
      <c r="XA5" s="65"/>
      <c r="XB5" s="65"/>
      <c r="XC5" s="65"/>
      <c r="XD5" s="65"/>
      <c r="XE5" s="65"/>
      <c r="XF5" s="65"/>
      <c r="XG5" s="65"/>
      <c r="XH5" s="65"/>
      <c r="XI5" s="65"/>
      <c r="XJ5" s="65"/>
      <c r="XK5" s="65"/>
      <c r="XL5" s="65"/>
      <c r="XM5" s="65"/>
      <c r="XN5" s="65"/>
      <c r="XO5" s="65"/>
      <c r="XP5" s="65"/>
      <c r="XQ5" s="65"/>
      <c r="XR5" s="65"/>
      <c r="XS5" s="65"/>
      <c r="XT5" s="65"/>
      <c r="XU5" s="65"/>
      <c r="XV5" s="65"/>
      <c r="XW5" s="65"/>
      <c r="XX5" s="65"/>
      <c r="XY5" s="65"/>
      <c r="XZ5" s="65"/>
      <c r="YA5" s="65"/>
      <c r="YB5" s="65"/>
      <c r="YC5" s="65"/>
      <c r="YD5" s="65"/>
      <c r="YE5" s="65"/>
      <c r="YF5" s="65"/>
      <c r="YG5" s="65"/>
      <c r="YH5" s="65"/>
      <c r="YI5" s="65"/>
      <c r="YJ5" s="65"/>
      <c r="YK5" s="65"/>
      <c r="YL5" s="65"/>
      <c r="YM5" s="65"/>
      <c r="YN5" s="65"/>
      <c r="YO5" s="65"/>
      <c r="YP5" s="65"/>
      <c r="YQ5" s="65"/>
      <c r="YR5" s="65"/>
      <c r="YS5" s="65"/>
      <c r="YT5" s="65"/>
      <c r="YU5" s="65"/>
      <c r="YV5" s="65"/>
      <c r="YW5" s="65"/>
      <c r="YX5" s="65"/>
      <c r="YY5" s="65"/>
      <c r="YZ5" s="65"/>
      <c r="ZA5" s="65"/>
      <c r="ZB5" s="65"/>
      <c r="ZC5" s="65"/>
      <c r="ZD5" s="65"/>
      <c r="ZE5" s="65"/>
      <c r="ZF5" s="65"/>
      <c r="ZG5" s="65"/>
      <c r="ZH5" s="65"/>
      <c r="ZI5" s="65"/>
      <c r="ZJ5" s="65"/>
      <c r="ZK5" s="65"/>
      <c r="ZL5" s="65"/>
      <c r="ZM5" s="65"/>
      <c r="ZN5" s="65"/>
      <c r="ZO5" s="65"/>
      <c r="ZP5" s="65"/>
      <c r="ZQ5" s="65"/>
      <c r="ZR5" s="65"/>
      <c r="ZS5" s="65"/>
      <c r="ZT5" s="65"/>
      <c r="ZU5" s="65"/>
      <c r="ZV5" s="65"/>
      <c r="ZW5" s="65"/>
      <c r="ZX5" s="65"/>
      <c r="ZY5" s="65"/>
      <c r="ZZ5" s="65"/>
      <c r="AAA5" s="65"/>
      <c r="AAB5" s="65"/>
      <c r="AAC5" s="65"/>
      <c r="AAD5" s="65"/>
      <c r="AAE5" s="65"/>
      <c r="AAF5" s="65"/>
      <c r="AAG5" s="65"/>
      <c r="AAH5" s="65"/>
      <c r="AAI5" s="65"/>
      <c r="AAJ5" s="65"/>
      <c r="AAK5" s="65"/>
      <c r="AAL5" s="65"/>
      <c r="AAM5" s="65"/>
      <c r="AAN5" s="65"/>
      <c r="AAO5" s="65"/>
      <c r="AAP5" s="65"/>
      <c r="AAQ5" s="65"/>
      <c r="AAR5" s="65"/>
      <c r="AAS5" s="65"/>
      <c r="AAT5" s="65"/>
      <c r="AAU5" s="65"/>
      <c r="AAV5" s="65"/>
      <c r="AAW5" s="65"/>
      <c r="AAX5" s="65"/>
      <c r="AAY5" s="65"/>
      <c r="AAZ5" s="65"/>
      <c r="ABA5" s="65"/>
      <c r="ABB5" s="65"/>
      <c r="ABC5" s="65"/>
      <c r="ABD5" s="65"/>
      <c r="ABE5" s="65"/>
      <c r="ABF5" s="65"/>
      <c r="ABG5" s="65"/>
      <c r="ABH5" s="65"/>
      <c r="ABI5" s="65"/>
      <c r="ABJ5" s="65"/>
      <c r="ABK5" s="65"/>
      <c r="ABL5" s="65"/>
      <c r="ABM5" s="65"/>
      <c r="ABN5" s="65"/>
      <c r="ABO5" s="65"/>
      <c r="ABP5" s="65"/>
      <c r="ABQ5" s="65"/>
      <c r="ABR5" s="65"/>
      <c r="ABS5" s="65"/>
      <c r="ABT5" s="65"/>
      <c r="ABU5" s="65"/>
      <c r="ABV5" s="65"/>
      <c r="ABW5" s="65"/>
      <c r="ABX5" s="65"/>
      <c r="ABY5" s="65"/>
      <c r="ABZ5" s="65"/>
      <c r="ACA5" s="65"/>
      <c r="ACB5" s="65"/>
      <c r="ACC5" s="65"/>
      <c r="ACD5" s="65"/>
      <c r="ACE5" s="65"/>
      <c r="ACF5" s="65"/>
      <c r="ACG5" s="65"/>
      <c r="ACH5" s="65"/>
      <c r="ACI5" s="65"/>
      <c r="ACJ5" s="65"/>
      <c r="ACK5" s="65"/>
      <c r="ACL5" s="65"/>
      <c r="ACM5" s="65"/>
      <c r="ACN5" s="65"/>
      <c r="ACO5" s="65"/>
      <c r="ACP5" s="65"/>
      <c r="ACQ5" s="65"/>
      <c r="ACR5" s="65"/>
      <c r="ACS5" s="65"/>
      <c r="ACT5" s="65"/>
      <c r="ACU5" s="65"/>
      <c r="ACV5" s="65"/>
      <c r="ACW5" s="65"/>
      <c r="ACX5" s="65"/>
      <c r="ACY5" s="65"/>
      <c r="ACZ5" s="65"/>
      <c r="ADA5" s="65"/>
      <c r="ADB5" s="65"/>
      <c r="ADC5" s="65"/>
      <c r="ADD5" s="65"/>
      <c r="ADE5" s="65"/>
      <c r="ADF5" s="65"/>
      <c r="ADG5" s="65"/>
      <c r="ADH5" s="65"/>
      <c r="ADI5" s="65"/>
      <c r="ADJ5" s="65"/>
      <c r="ADK5" s="65"/>
      <c r="ADL5" s="65"/>
      <c r="ADM5" s="65"/>
      <c r="ADN5" s="65"/>
      <c r="ADO5" s="65"/>
      <c r="ADP5" s="65"/>
      <c r="ADQ5" s="65"/>
      <c r="ADR5" s="65"/>
      <c r="ADS5" s="65"/>
      <c r="ADT5" s="65"/>
      <c r="ADU5" s="65"/>
      <c r="ADV5" s="65"/>
      <c r="ADW5" s="65"/>
      <c r="ADX5" s="65"/>
      <c r="ADY5" s="65"/>
      <c r="ADZ5" s="65"/>
      <c r="AEA5" s="65"/>
      <c r="AEB5" s="65"/>
      <c r="AEC5" s="65"/>
      <c r="AED5" s="65"/>
      <c r="AEE5" s="65"/>
      <c r="AEF5" s="65"/>
      <c r="AEG5" s="65"/>
      <c r="AEH5" s="65"/>
      <c r="AEI5" s="65"/>
      <c r="AEJ5" s="65"/>
      <c r="AEK5" s="65"/>
      <c r="AEL5" s="65"/>
      <c r="AEM5" s="65"/>
      <c r="AEN5" s="65"/>
      <c r="AEO5" s="65"/>
      <c r="AEP5" s="65"/>
      <c r="AEQ5" s="65"/>
      <c r="AER5" s="65"/>
      <c r="AES5" s="65"/>
      <c r="AET5" s="65"/>
      <c r="AEU5" s="65"/>
      <c r="AEV5" s="65"/>
      <c r="AEW5" s="65"/>
      <c r="AEX5" s="65"/>
      <c r="AEY5" s="65"/>
      <c r="AEZ5" s="65"/>
      <c r="AFA5" s="65"/>
      <c r="AFB5" s="65"/>
      <c r="AFC5" s="65"/>
      <c r="AFD5" s="65"/>
      <c r="AFE5" s="65"/>
      <c r="AFF5" s="65"/>
      <c r="AFG5" s="65"/>
      <c r="AFH5" s="65"/>
      <c r="AFI5" s="65"/>
      <c r="AFJ5" s="65"/>
      <c r="AFK5" s="65"/>
      <c r="AFL5" s="65"/>
      <c r="AFM5" s="65"/>
      <c r="AFN5" s="65"/>
      <c r="AFO5" s="65"/>
      <c r="AFP5" s="65"/>
      <c r="AFQ5" s="65"/>
      <c r="AFR5" s="65"/>
      <c r="AFS5" s="65"/>
      <c r="AFT5" s="65"/>
      <c r="AFU5" s="65"/>
      <c r="AFV5" s="65"/>
      <c r="AFW5" s="65"/>
      <c r="AFX5" s="65"/>
      <c r="AFY5" s="65"/>
      <c r="AFZ5" s="65"/>
      <c r="AGA5" s="65"/>
      <c r="AGB5" s="65"/>
      <c r="AGC5" s="65"/>
      <c r="AGD5" s="65"/>
      <c r="AGE5" s="65"/>
      <c r="AGF5" s="65"/>
      <c r="AGG5" s="65"/>
      <c r="AGH5" s="65"/>
      <c r="AGI5" s="65"/>
      <c r="AGJ5" s="65"/>
      <c r="AGK5" s="65"/>
      <c r="AGL5" s="65"/>
      <c r="AGM5" s="65"/>
      <c r="AGN5" s="65"/>
      <c r="AGO5" s="65"/>
      <c r="AGP5" s="65"/>
      <c r="AGQ5" s="65"/>
      <c r="AGR5" s="65"/>
      <c r="AGS5" s="65"/>
      <c r="AGT5" s="65"/>
      <c r="AGU5" s="65"/>
      <c r="AGV5" s="65"/>
      <c r="AGW5" s="65"/>
      <c r="AGX5" s="65"/>
      <c r="AGY5" s="65"/>
      <c r="AGZ5" s="65"/>
      <c r="AHA5" s="65"/>
      <c r="AHB5" s="65"/>
      <c r="AHC5" s="65"/>
      <c r="AHD5" s="65"/>
      <c r="AHE5" s="65"/>
      <c r="AHF5" s="65"/>
      <c r="AHG5" s="65"/>
      <c r="AHH5" s="65"/>
      <c r="AHI5" s="65"/>
      <c r="AHJ5" s="65"/>
      <c r="AHK5" s="65"/>
      <c r="AHL5" s="65"/>
      <c r="AHM5" s="65"/>
      <c r="AHN5" s="65"/>
      <c r="AHO5" s="65"/>
      <c r="AHP5" s="65"/>
      <c r="AHQ5" s="65"/>
      <c r="AHR5" s="65"/>
      <c r="AHS5" s="65"/>
      <c r="AHT5" s="65"/>
      <c r="AHU5" s="65"/>
      <c r="AHV5" s="65"/>
      <c r="AHW5" s="65"/>
      <c r="AHX5" s="65"/>
      <c r="AHY5" s="65"/>
      <c r="AHZ5" s="65"/>
      <c r="AIA5" s="65"/>
      <c r="AIB5" s="65"/>
      <c r="AIC5" s="65"/>
      <c r="AID5" s="65"/>
      <c r="AIE5" s="65"/>
      <c r="AIF5" s="65"/>
      <c r="AIG5" s="65"/>
      <c r="AIH5" s="65"/>
      <c r="AII5" s="65"/>
      <c r="AIJ5" s="65"/>
      <c r="AIK5" s="65"/>
      <c r="AIL5" s="65"/>
      <c r="AIM5" s="65"/>
      <c r="AIN5" s="65"/>
      <c r="AIO5" s="65"/>
      <c r="AIP5" s="65"/>
      <c r="AIQ5" s="65"/>
      <c r="AIR5" s="65"/>
      <c r="AIS5" s="65"/>
      <c r="AIT5" s="65"/>
      <c r="AIU5" s="65"/>
      <c r="AIV5" s="65"/>
      <c r="AIW5" s="65"/>
      <c r="AIX5" s="65"/>
      <c r="AIY5" s="65"/>
      <c r="AIZ5" s="65"/>
      <c r="AJA5" s="65"/>
      <c r="AJB5" s="65"/>
      <c r="AJC5" s="65"/>
      <c r="AJD5" s="65"/>
      <c r="AJE5" s="65"/>
      <c r="AJF5" s="65"/>
      <c r="AJG5" s="65"/>
      <c r="AJH5" s="65"/>
      <c r="AJI5" s="65"/>
      <c r="AJJ5" s="65"/>
      <c r="AJK5" s="65"/>
      <c r="AJL5" s="65"/>
      <c r="AJM5" s="65"/>
      <c r="AJN5" s="65"/>
      <c r="AJO5" s="65"/>
      <c r="AJP5" s="65"/>
      <c r="AJQ5" s="65"/>
      <c r="AJR5" s="65"/>
      <c r="AJS5" s="65"/>
      <c r="AJT5" s="65"/>
      <c r="AJU5" s="65"/>
      <c r="AJV5" s="65"/>
      <c r="AJW5" s="65"/>
      <c r="AJX5" s="65"/>
      <c r="AJY5" s="65"/>
      <c r="AJZ5" s="65"/>
      <c r="AKA5" s="65"/>
      <c r="AKB5" s="65"/>
      <c r="AKC5" s="65"/>
      <c r="AKD5" s="65"/>
      <c r="AKE5" s="65"/>
      <c r="AKF5" s="65"/>
      <c r="AKG5" s="65"/>
      <c r="AKH5" s="65"/>
      <c r="AKI5" s="65"/>
      <c r="AKJ5" s="65"/>
      <c r="AKK5" s="65"/>
      <c r="AKL5" s="65"/>
      <c r="AKM5" s="65"/>
      <c r="AKN5" s="65"/>
      <c r="AKO5" s="65"/>
      <c r="AKP5" s="65"/>
      <c r="AKQ5" s="65"/>
      <c r="AKR5" s="65"/>
      <c r="AKS5" s="65"/>
      <c r="AKT5" s="65"/>
      <c r="AKU5" s="65"/>
      <c r="AKV5" s="65"/>
      <c r="AKW5" s="65"/>
      <c r="AKX5" s="65"/>
      <c r="AKY5" s="65"/>
      <c r="AKZ5" s="65"/>
      <c r="ALA5" s="65"/>
      <c r="ALB5" s="65"/>
      <c r="ALC5" s="65"/>
      <c r="ALD5" s="65"/>
      <c r="ALE5" s="65"/>
      <c r="ALF5" s="65"/>
      <c r="ALG5" s="65"/>
      <c r="ALH5" s="65"/>
      <c r="ALI5" s="65"/>
      <c r="ALJ5" s="65"/>
      <c r="ALK5" s="65"/>
      <c r="ALL5" s="65"/>
      <c r="ALM5" s="65"/>
      <c r="ALN5" s="65"/>
      <c r="ALO5" s="65"/>
      <c r="ALP5" s="65"/>
      <c r="ALQ5" s="65"/>
      <c r="ALR5" s="65"/>
      <c r="ALS5" s="65"/>
      <c r="ALT5" s="65"/>
      <c r="ALU5" s="65"/>
      <c r="ALV5" s="65"/>
      <c r="ALW5" s="65"/>
      <c r="ALX5" s="65"/>
      <c r="ALY5" s="65"/>
      <c r="ALZ5" s="65"/>
      <c r="AMA5" s="65"/>
      <c r="AMB5" s="65"/>
      <c r="AMC5" s="65"/>
      <c r="AMD5" s="65"/>
      <c r="AME5" s="65"/>
      <c r="AMF5" s="65"/>
      <c r="AMG5" s="65"/>
      <c r="AMH5" s="65"/>
      <c r="AMI5" s="65"/>
      <c r="AMJ5" s="65"/>
      <c r="AMK5" s="65"/>
      <c r="AML5" s="65"/>
      <c r="AMM5" s="65"/>
      <c r="AMN5" s="65"/>
      <c r="AMO5" s="65"/>
      <c r="AMP5" s="65"/>
      <c r="AMQ5" s="65"/>
      <c r="AMR5" s="65"/>
      <c r="AMS5" s="65"/>
      <c r="AMT5" s="65"/>
      <c r="AMU5" s="65"/>
      <c r="AMV5" s="65"/>
      <c r="AMW5" s="65"/>
      <c r="AMX5" s="65"/>
      <c r="AMY5" s="65"/>
      <c r="AMZ5" s="65"/>
      <c r="ANA5" s="65"/>
      <c r="ANB5" s="65"/>
      <c r="ANC5" s="65"/>
      <c r="AND5" s="65"/>
      <c r="ANE5" s="65"/>
      <c r="ANF5" s="65"/>
      <c r="ANG5" s="65"/>
      <c r="ANH5" s="65"/>
      <c r="ANI5" s="65"/>
      <c r="ANJ5" s="65"/>
      <c r="ANK5" s="65"/>
      <c r="ANL5" s="65"/>
      <c r="ANM5" s="65"/>
      <c r="ANN5" s="65"/>
      <c r="ANO5" s="65"/>
      <c r="ANP5" s="65"/>
      <c r="ANQ5" s="65"/>
      <c r="ANR5" s="65"/>
      <c r="ANS5" s="65"/>
      <c r="ANT5" s="65"/>
      <c r="ANU5" s="65"/>
      <c r="ANV5" s="65"/>
      <c r="ANW5" s="65"/>
      <c r="ANX5" s="65"/>
      <c r="ANY5" s="65"/>
      <c r="ANZ5" s="65"/>
      <c r="AOA5" s="65"/>
      <c r="AOB5" s="65"/>
      <c r="AOC5" s="65"/>
      <c r="AOD5" s="65"/>
      <c r="AOE5" s="65"/>
      <c r="AOF5" s="65"/>
      <c r="AOG5" s="65"/>
      <c r="AOH5" s="65"/>
      <c r="AOI5" s="65"/>
      <c r="AOJ5" s="65"/>
      <c r="AOK5" s="65"/>
      <c r="AOL5" s="65"/>
      <c r="AOM5" s="65"/>
      <c r="AON5" s="65"/>
      <c r="AOO5" s="65"/>
      <c r="AOP5" s="65"/>
      <c r="AOQ5" s="65"/>
      <c r="AOR5" s="65"/>
      <c r="AOS5" s="65"/>
      <c r="AOT5" s="65"/>
      <c r="AOU5" s="65"/>
      <c r="AOV5" s="65"/>
      <c r="AOW5" s="65"/>
      <c r="AOX5" s="65"/>
      <c r="AOY5" s="65"/>
      <c r="AOZ5" s="65"/>
      <c r="APA5" s="65"/>
      <c r="APB5" s="65"/>
      <c r="APC5" s="65"/>
      <c r="APD5" s="65"/>
      <c r="APE5" s="65"/>
      <c r="APF5" s="65"/>
      <c r="APG5" s="65"/>
      <c r="APH5" s="65"/>
      <c r="API5" s="65"/>
      <c r="APJ5" s="65"/>
      <c r="APK5" s="65"/>
      <c r="APL5" s="65"/>
      <c r="APM5" s="65"/>
      <c r="APN5" s="65"/>
      <c r="APO5" s="65"/>
      <c r="APP5" s="65"/>
      <c r="APQ5" s="65"/>
      <c r="APR5" s="65"/>
      <c r="APS5" s="65"/>
      <c r="APT5" s="65"/>
      <c r="APU5" s="65"/>
      <c r="APV5" s="65"/>
      <c r="APW5" s="65"/>
      <c r="APX5" s="65"/>
      <c r="APY5" s="65"/>
      <c r="APZ5" s="65"/>
      <c r="AQA5" s="65"/>
      <c r="AQB5" s="65"/>
      <c r="AQC5" s="65"/>
      <c r="AQD5" s="65"/>
      <c r="AQE5" s="65"/>
      <c r="AQF5" s="65"/>
      <c r="AQG5" s="65"/>
      <c r="AQH5" s="65"/>
      <c r="AQI5" s="65"/>
      <c r="AQJ5" s="65"/>
      <c r="AQK5" s="65"/>
      <c r="AQL5" s="65"/>
      <c r="AQM5" s="65"/>
      <c r="AQN5" s="65"/>
      <c r="AQO5" s="65"/>
      <c r="AQP5" s="65"/>
      <c r="AQQ5" s="65"/>
      <c r="AQR5" s="65"/>
      <c r="AQS5" s="65"/>
      <c r="AQT5" s="65"/>
      <c r="AQU5" s="65"/>
      <c r="AQV5" s="65"/>
      <c r="AQW5" s="65"/>
      <c r="AQX5" s="65"/>
      <c r="AQY5" s="65"/>
      <c r="AQZ5" s="65"/>
      <c r="ARA5" s="65"/>
      <c r="ARB5" s="65"/>
      <c r="ARC5" s="65"/>
      <c r="ARD5" s="65"/>
      <c r="ARE5" s="65"/>
      <c r="ARF5" s="65"/>
      <c r="ARG5" s="65"/>
      <c r="ARH5" s="65"/>
      <c r="ARI5" s="65"/>
      <c r="ARJ5" s="65"/>
      <c r="ARK5" s="65"/>
      <c r="ARL5" s="65"/>
      <c r="ARM5" s="65"/>
      <c r="ARN5" s="65"/>
      <c r="ARO5" s="65"/>
      <c r="ARP5" s="65"/>
      <c r="ARQ5" s="65"/>
      <c r="ARR5" s="65"/>
      <c r="ARS5" s="65"/>
      <c r="ART5" s="65"/>
      <c r="ARU5" s="65"/>
      <c r="ARV5" s="65"/>
      <c r="ARW5" s="65"/>
      <c r="ARX5" s="65"/>
      <c r="ARY5" s="65"/>
      <c r="ARZ5" s="65"/>
      <c r="ASA5" s="65"/>
      <c r="ASB5" s="65"/>
      <c r="ASC5" s="65"/>
      <c r="ASD5" s="65"/>
      <c r="ASE5" s="65"/>
      <c r="ASF5" s="65"/>
      <c r="ASG5" s="65"/>
      <c r="ASH5" s="65"/>
      <c r="ASI5" s="65"/>
      <c r="ASJ5" s="65"/>
      <c r="ASK5" s="65"/>
      <c r="ASL5" s="65"/>
      <c r="ASM5" s="65"/>
      <c r="ASN5" s="65"/>
      <c r="ASO5" s="65"/>
      <c r="ASP5" s="65"/>
      <c r="ASQ5" s="65"/>
      <c r="ASR5" s="65"/>
      <c r="ASS5" s="65"/>
      <c r="AST5" s="65"/>
      <c r="ASU5" s="65"/>
      <c r="ASV5" s="65"/>
      <c r="ASW5" s="65"/>
      <c r="ASX5" s="65"/>
      <c r="ASY5" s="65"/>
      <c r="ASZ5" s="65"/>
      <c r="ATA5" s="65"/>
      <c r="ATB5" s="65"/>
      <c r="ATC5" s="65"/>
      <c r="ATD5" s="65"/>
      <c r="ATE5" s="65"/>
      <c r="ATF5" s="65"/>
      <c r="ATG5" s="65"/>
      <c r="ATH5" s="65"/>
      <c r="ATI5" s="65"/>
      <c r="ATJ5" s="65"/>
      <c r="ATK5" s="65"/>
      <c r="ATL5" s="65"/>
      <c r="ATM5" s="65"/>
      <c r="ATN5" s="65"/>
      <c r="ATO5" s="65"/>
      <c r="ATP5" s="65"/>
      <c r="ATQ5" s="65"/>
      <c r="ATR5" s="65"/>
      <c r="ATS5" s="65"/>
      <c r="ATT5" s="65"/>
      <c r="ATU5" s="65"/>
      <c r="ATV5" s="65"/>
      <c r="ATW5" s="65"/>
      <c r="ATX5" s="65"/>
      <c r="ATY5" s="65"/>
      <c r="ATZ5" s="65"/>
      <c r="AUA5" s="65"/>
      <c r="AUB5" s="65"/>
      <c r="AUC5" s="65"/>
      <c r="AUD5" s="65"/>
      <c r="AUE5" s="65"/>
      <c r="AUF5" s="65"/>
      <c r="AUG5" s="65"/>
      <c r="AUH5" s="65"/>
      <c r="AUI5" s="65"/>
      <c r="AUJ5" s="65"/>
      <c r="AUK5" s="65"/>
      <c r="AUL5" s="65"/>
      <c r="AUM5" s="65"/>
      <c r="AUN5" s="65"/>
      <c r="AUO5" s="65"/>
      <c r="AUP5" s="65"/>
      <c r="AUQ5" s="65"/>
      <c r="AUR5" s="65"/>
      <c r="AUS5" s="65"/>
      <c r="AUT5" s="65"/>
      <c r="AUU5" s="65"/>
      <c r="AUV5" s="65"/>
      <c r="AUW5" s="65"/>
      <c r="AUX5" s="65"/>
      <c r="AUY5" s="65"/>
      <c r="AUZ5" s="65"/>
      <c r="AVA5" s="65"/>
      <c r="AVB5" s="65"/>
      <c r="AVC5" s="65"/>
      <c r="AVD5" s="65"/>
      <c r="AVE5" s="65"/>
      <c r="AVF5" s="65"/>
      <c r="AVG5" s="65"/>
      <c r="AVH5" s="65"/>
      <c r="AVI5" s="65"/>
      <c r="AVJ5" s="65"/>
      <c r="AVK5" s="65"/>
      <c r="AVL5" s="65"/>
      <c r="AVM5" s="65"/>
      <c r="AVN5" s="65"/>
      <c r="AVO5" s="65"/>
      <c r="AVP5" s="65"/>
      <c r="AVQ5" s="65"/>
      <c r="AVR5" s="65"/>
      <c r="AVS5" s="65"/>
      <c r="AVT5" s="65"/>
      <c r="AVU5" s="65"/>
      <c r="AVV5" s="65"/>
      <c r="AVW5" s="65"/>
      <c r="AVX5" s="65"/>
      <c r="AVY5" s="65"/>
      <c r="AVZ5" s="65"/>
      <c r="AWA5" s="65"/>
      <c r="AWB5" s="65"/>
      <c r="AWC5" s="65"/>
      <c r="AWD5" s="65"/>
      <c r="AWE5" s="65"/>
      <c r="AWF5" s="65"/>
      <c r="AWG5" s="65"/>
      <c r="AWH5" s="65"/>
      <c r="AWI5" s="65"/>
      <c r="AWJ5" s="65"/>
      <c r="AWK5" s="65"/>
      <c r="AWL5" s="65"/>
      <c r="AWM5" s="65"/>
      <c r="AWN5" s="65"/>
      <c r="AWO5" s="65"/>
      <c r="AWP5" s="65"/>
      <c r="AWQ5" s="65"/>
      <c r="AWR5" s="65"/>
      <c r="AWS5" s="65"/>
      <c r="AWT5" s="65"/>
      <c r="AWU5" s="65"/>
      <c r="AWV5" s="65"/>
      <c r="AWW5" s="65"/>
      <c r="AWX5" s="65"/>
      <c r="AWY5" s="65"/>
      <c r="AWZ5" s="65"/>
      <c r="AXA5" s="65"/>
      <c r="AXB5" s="65"/>
      <c r="AXC5" s="65"/>
      <c r="AXD5" s="65"/>
      <c r="AXE5" s="65"/>
      <c r="AXF5" s="65"/>
      <c r="AXG5" s="65"/>
      <c r="AXH5" s="65"/>
      <c r="AXI5" s="65"/>
      <c r="AXJ5" s="65"/>
      <c r="AXK5" s="65"/>
      <c r="AXL5" s="65"/>
      <c r="AXM5" s="65"/>
      <c r="AXN5" s="65"/>
      <c r="AXO5" s="65"/>
      <c r="AXP5" s="65"/>
      <c r="AXQ5" s="65"/>
      <c r="AXR5" s="65"/>
      <c r="AXS5" s="65"/>
      <c r="AXT5" s="65"/>
      <c r="AXU5" s="65"/>
      <c r="AXV5" s="65"/>
      <c r="AXW5" s="65"/>
      <c r="AXX5" s="65"/>
      <c r="AXY5" s="65"/>
      <c r="AXZ5" s="65"/>
      <c r="AYA5" s="65"/>
      <c r="AYB5" s="65"/>
      <c r="AYC5" s="65"/>
      <c r="AYD5" s="65"/>
      <c r="AYE5" s="65"/>
      <c r="AYF5" s="65"/>
      <c r="AYG5" s="65"/>
      <c r="AYH5" s="65"/>
      <c r="AYI5" s="65"/>
      <c r="AYJ5" s="65"/>
      <c r="AYK5" s="65"/>
      <c r="AYL5" s="65"/>
      <c r="AYM5" s="65"/>
      <c r="AYN5" s="65"/>
      <c r="AYO5" s="65"/>
      <c r="AYP5" s="65"/>
      <c r="AYQ5" s="65"/>
      <c r="AYR5" s="65"/>
      <c r="AYS5" s="65"/>
      <c r="AYT5" s="65"/>
      <c r="AYU5" s="65"/>
      <c r="AYV5" s="65"/>
      <c r="AYW5" s="65"/>
      <c r="AYX5" s="65"/>
      <c r="AYY5" s="65"/>
      <c r="AYZ5" s="65"/>
      <c r="AZA5" s="65"/>
      <c r="AZB5" s="65"/>
      <c r="AZC5" s="65"/>
      <c r="AZD5" s="65"/>
      <c r="AZE5" s="65"/>
      <c r="AZF5" s="65"/>
      <c r="AZG5" s="65"/>
      <c r="AZH5" s="65"/>
      <c r="AZI5" s="65"/>
      <c r="AZJ5" s="65"/>
      <c r="AZK5" s="65"/>
      <c r="AZL5" s="65"/>
      <c r="AZM5" s="65"/>
      <c r="AZN5" s="65"/>
      <c r="AZO5" s="65"/>
      <c r="AZP5" s="65"/>
      <c r="AZQ5" s="65"/>
      <c r="AZR5" s="65"/>
      <c r="AZS5" s="65"/>
      <c r="AZT5" s="65"/>
      <c r="AZU5" s="65"/>
      <c r="AZV5" s="65"/>
      <c r="AZW5" s="65"/>
      <c r="AZX5" s="65"/>
      <c r="AZY5" s="65"/>
      <c r="AZZ5" s="65"/>
      <c r="BAA5" s="65"/>
      <c r="BAB5" s="65"/>
      <c r="BAC5" s="65"/>
      <c r="BAD5" s="65"/>
      <c r="BAE5" s="65"/>
      <c r="BAF5" s="65"/>
      <c r="BAG5" s="65"/>
      <c r="BAH5" s="65"/>
      <c r="BAI5" s="65"/>
      <c r="BAJ5" s="65"/>
      <c r="BAK5" s="65"/>
      <c r="BAL5" s="65"/>
      <c r="BAM5" s="65"/>
      <c r="BAN5" s="65"/>
      <c r="BAO5" s="65"/>
      <c r="BAP5" s="65"/>
      <c r="BAQ5" s="65"/>
      <c r="BAR5" s="65"/>
      <c r="BAS5" s="65"/>
      <c r="BAT5" s="65"/>
      <c r="BAU5" s="65"/>
      <c r="BAV5" s="65"/>
      <c r="BAW5" s="65"/>
      <c r="BAX5" s="65"/>
      <c r="BAY5" s="65"/>
      <c r="BAZ5" s="65"/>
      <c r="BBA5" s="65"/>
      <c r="BBB5" s="65"/>
      <c r="BBC5" s="65"/>
      <c r="BBD5" s="65"/>
      <c r="BBE5" s="65"/>
      <c r="BBF5" s="65"/>
      <c r="BBG5" s="65"/>
      <c r="BBH5" s="65"/>
      <c r="BBI5" s="65"/>
      <c r="BBJ5" s="65"/>
      <c r="BBK5" s="65"/>
      <c r="BBL5" s="65"/>
      <c r="BBM5" s="65"/>
      <c r="BBN5" s="65"/>
      <c r="BBO5" s="65"/>
      <c r="BBP5" s="65"/>
      <c r="BBQ5" s="65"/>
      <c r="BBR5" s="65"/>
      <c r="BBS5" s="65"/>
      <c r="BBT5" s="65"/>
      <c r="BBU5" s="65"/>
      <c r="BBV5" s="65"/>
      <c r="BBW5" s="65"/>
      <c r="BBX5" s="65"/>
      <c r="BBY5" s="65"/>
      <c r="BBZ5" s="65"/>
      <c r="BCA5" s="65"/>
      <c r="BCB5" s="65"/>
      <c r="BCC5" s="65"/>
      <c r="BCD5" s="65"/>
      <c r="BCE5" s="65"/>
      <c r="BCF5" s="65"/>
      <c r="BCG5" s="65"/>
      <c r="BCH5" s="65"/>
      <c r="BCI5" s="65"/>
      <c r="BCJ5" s="65"/>
      <c r="BCK5" s="65"/>
      <c r="BCL5" s="65"/>
      <c r="BCM5" s="65"/>
      <c r="BCN5" s="65"/>
      <c r="BCO5" s="65"/>
      <c r="BCP5" s="65"/>
      <c r="BCQ5" s="65"/>
      <c r="BCR5" s="65"/>
      <c r="BCS5" s="65"/>
      <c r="BCT5" s="65"/>
      <c r="BCU5" s="65"/>
      <c r="BCV5" s="65"/>
      <c r="BCW5" s="65"/>
      <c r="BCX5" s="65"/>
      <c r="BCY5" s="65"/>
      <c r="BCZ5" s="65"/>
      <c r="BDA5" s="65"/>
      <c r="BDB5" s="65"/>
      <c r="BDC5" s="65"/>
      <c r="BDD5" s="65"/>
      <c r="BDE5" s="65"/>
      <c r="BDF5" s="65"/>
      <c r="BDG5" s="65"/>
      <c r="BDH5" s="65"/>
      <c r="BDI5" s="65"/>
      <c r="BDJ5" s="65"/>
      <c r="BDK5" s="65"/>
      <c r="BDL5" s="65"/>
      <c r="BDM5" s="65"/>
      <c r="BDN5" s="65"/>
      <c r="BDO5" s="65"/>
      <c r="BDP5" s="65"/>
      <c r="BDQ5" s="65"/>
      <c r="BDR5" s="65"/>
      <c r="BDS5" s="65"/>
      <c r="BDT5" s="65"/>
      <c r="BDU5" s="65"/>
      <c r="BDV5" s="65"/>
      <c r="BDW5" s="65"/>
      <c r="BDX5" s="65"/>
      <c r="BDY5" s="65"/>
      <c r="BDZ5" s="65"/>
      <c r="BEA5" s="65"/>
      <c r="BEB5" s="65"/>
      <c r="BEC5" s="65"/>
      <c r="BED5" s="65"/>
      <c r="BEE5" s="65"/>
      <c r="BEF5" s="65"/>
      <c r="BEG5" s="65"/>
      <c r="BEH5" s="65"/>
      <c r="BEI5" s="65"/>
      <c r="BEJ5" s="65"/>
      <c r="BEK5" s="65"/>
      <c r="BEL5" s="65"/>
      <c r="BEM5" s="65"/>
      <c r="BEN5" s="65"/>
      <c r="BEO5" s="65"/>
      <c r="BEP5" s="65"/>
      <c r="BEQ5" s="65"/>
      <c r="BER5" s="65"/>
      <c r="BES5" s="65"/>
      <c r="BET5" s="65"/>
      <c r="BEU5" s="65"/>
      <c r="BEV5" s="65"/>
      <c r="BEW5" s="65"/>
      <c r="BEX5" s="65"/>
      <c r="BEY5" s="65"/>
      <c r="BEZ5" s="65"/>
      <c r="BFA5" s="65"/>
      <c r="BFB5" s="65"/>
      <c r="BFC5" s="65"/>
      <c r="BFD5" s="65"/>
      <c r="BFE5" s="65"/>
      <c r="BFF5" s="65"/>
      <c r="BFG5" s="65"/>
      <c r="BFH5" s="65"/>
      <c r="BFI5" s="65"/>
      <c r="BFJ5" s="65"/>
      <c r="BFK5" s="65"/>
      <c r="BFL5" s="65"/>
      <c r="BFM5" s="65"/>
      <c r="BFN5" s="65"/>
      <c r="BFO5" s="65"/>
      <c r="BFP5" s="65"/>
      <c r="BFQ5" s="65"/>
      <c r="BFR5" s="65"/>
      <c r="BFS5" s="65"/>
      <c r="BFT5" s="65"/>
      <c r="BFU5" s="65"/>
      <c r="BFV5" s="65"/>
      <c r="BFW5" s="65"/>
      <c r="BFX5" s="65"/>
      <c r="BFY5" s="65"/>
      <c r="BFZ5" s="65"/>
      <c r="BGA5" s="65"/>
      <c r="BGB5" s="65"/>
      <c r="BGC5" s="65"/>
      <c r="BGD5" s="65"/>
      <c r="BGE5" s="65"/>
      <c r="BGF5" s="65"/>
      <c r="BGG5" s="65"/>
      <c r="BGH5" s="65"/>
      <c r="BGI5" s="65"/>
      <c r="BGJ5" s="65"/>
      <c r="BGK5" s="65"/>
      <c r="BGL5" s="65"/>
      <c r="BGM5" s="65"/>
      <c r="BGN5" s="65"/>
      <c r="BGO5" s="65"/>
      <c r="BGP5" s="65"/>
      <c r="BGQ5" s="65"/>
      <c r="BGR5" s="65"/>
      <c r="BGS5" s="65"/>
      <c r="BGT5" s="65"/>
      <c r="BGU5" s="65"/>
      <c r="BGV5" s="65"/>
      <c r="BGW5" s="65"/>
      <c r="BGX5" s="65"/>
      <c r="BGY5" s="65"/>
      <c r="BGZ5" s="65"/>
      <c r="BHA5" s="65"/>
      <c r="BHB5" s="65"/>
      <c r="BHC5" s="65"/>
      <c r="BHD5" s="65"/>
      <c r="BHE5" s="65"/>
      <c r="BHF5" s="65"/>
      <c r="BHG5" s="65"/>
      <c r="BHH5" s="65"/>
      <c r="BHI5" s="65"/>
      <c r="BHJ5" s="65"/>
      <c r="BHK5" s="65"/>
      <c r="BHL5" s="65"/>
      <c r="BHM5" s="65"/>
      <c r="BHN5" s="65"/>
      <c r="BHO5" s="65"/>
      <c r="BHP5" s="65"/>
      <c r="BHQ5" s="65"/>
      <c r="BHR5" s="65"/>
      <c r="BHS5" s="65"/>
      <c r="BHT5" s="65"/>
      <c r="BHU5" s="65"/>
      <c r="BHV5" s="65"/>
      <c r="BHW5" s="65"/>
      <c r="BHX5" s="65"/>
      <c r="BHY5" s="65"/>
      <c r="BHZ5" s="65"/>
      <c r="BIA5" s="65"/>
      <c r="BIB5" s="65"/>
      <c r="BIC5" s="65"/>
      <c r="BID5" s="65"/>
      <c r="BIE5" s="65"/>
      <c r="BIF5" s="65"/>
      <c r="BIG5" s="65"/>
      <c r="BIH5" s="65"/>
      <c r="BII5" s="65"/>
      <c r="BIJ5" s="65"/>
      <c r="BIK5" s="65"/>
      <c r="BIL5" s="65"/>
      <c r="BIM5" s="65"/>
      <c r="BIN5" s="65"/>
      <c r="BIO5" s="65"/>
      <c r="BIP5" s="65"/>
      <c r="BIQ5" s="65"/>
      <c r="BIR5" s="65"/>
      <c r="BIS5" s="65"/>
      <c r="BIT5" s="65"/>
      <c r="BIU5" s="65"/>
      <c r="BIV5" s="65"/>
      <c r="BIW5" s="65"/>
      <c r="BIX5" s="65"/>
      <c r="BIY5" s="65"/>
      <c r="BIZ5" s="65"/>
      <c r="BJA5" s="65"/>
      <c r="BJB5" s="65"/>
      <c r="BJC5" s="65"/>
      <c r="BJD5" s="65"/>
      <c r="BJE5" s="65"/>
      <c r="BJF5" s="65"/>
      <c r="BJG5" s="65"/>
      <c r="BJH5" s="65"/>
      <c r="BJI5" s="65"/>
      <c r="BJJ5" s="65"/>
      <c r="BJK5" s="65"/>
      <c r="BJL5" s="65"/>
      <c r="BJM5" s="65"/>
      <c r="BJN5" s="65"/>
      <c r="BJO5" s="65"/>
      <c r="BJP5" s="65"/>
      <c r="BJQ5" s="65"/>
      <c r="BJR5" s="65"/>
      <c r="BJS5" s="65"/>
      <c r="BJT5" s="65"/>
      <c r="BJU5" s="65"/>
      <c r="BJV5" s="65"/>
      <c r="BJW5" s="65"/>
      <c r="BJX5" s="65"/>
      <c r="BJY5" s="65"/>
      <c r="BJZ5" s="65"/>
      <c r="BKA5" s="65"/>
      <c r="BKB5" s="65"/>
      <c r="BKC5" s="65"/>
      <c r="BKD5" s="65"/>
      <c r="BKE5" s="65"/>
      <c r="BKF5" s="65"/>
      <c r="BKG5" s="65"/>
      <c r="BKH5" s="65"/>
      <c r="BKI5" s="65"/>
      <c r="BKJ5" s="65"/>
      <c r="BKK5" s="65"/>
      <c r="BKL5" s="65"/>
      <c r="BKM5" s="65"/>
      <c r="BKN5" s="65"/>
      <c r="BKO5" s="65"/>
      <c r="BKP5" s="65"/>
      <c r="BKQ5" s="65"/>
      <c r="BKR5" s="65"/>
      <c r="BKS5" s="65"/>
      <c r="BKT5" s="65"/>
      <c r="BKU5" s="65"/>
      <c r="BKV5" s="65"/>
      <c r="BKW5" s="65"/>
      <c r="BKX5" s="65"/>
      <c r="BKY5" s="65"/>
      <c r="BKZ5" s="65"/>
      <c r="BLA5" s="65"/>
      <c r="BLB5" s="65"/>
      <c r="BLC5" s="65"/>
      <c r="BLD5" s="65"/>
      <c r="BLE5" s="65"/>
      <c r="BLF5" s="65"/>
      <c r="BLG5" s="65"/>
      <c r="BLH5" s="65"/>
      <c r="BLI5" s="65"/>
      <c r="BLJ5" s="65"/>
      <c r="BLK5" s="65"/>
      <c r="BLL5" s="65"/>
      <c r="BLM5" s="65"/>
      <c r="BLN5" s="65"/>
      <c r="BLO5" s="65"/>
      <c r="BLP5" s="65"/>
      <c r="BLQ5" s="65"/>
      <c r="BLR5" s="65"/>
      <c r="BLS5" s="65"/>
      <c r="BLT5" s="65"/>
      <c r="BLU5" s="65"/>
      <c r="BLV5" s="65"/>
      <c r="BLW5" s="65"/>
      <c r="BLX5" s="65"/>
      <c r="BLY5" s="65"/>
      <c r="BLZ5" s="65"/>
      <c r="BMA5" s="65"/>
      <c r="BMB5" s="65"/>
      <c r="BMC5" s="65"/>
      <c r="BMD5" s="65"/>
      <c r="BME5" s="65"/>
      <c r="BMF5" s="65"/>
      <c r="BMG5" s="65"/>
      <c r="BMH5" s="65"/>
      <c r="BMI5" s="65"/>
      <c r="BMJ5" s="65"/>
      <c r="BMK5" s="65"/>
      <c r="BML5" s="65"/>
      <c r="BMM5" s="65"/>
      <c r="BMN5" s="65"/>
      <c r="BMO5" s="65"/>
      <c r="BMP5" s="65"/>
      <c r="BMQ5" s="65"/>
      <c r="BMR5" s="65"/>
      <c r="BMS5" s="65"/>
      <c r="BMT5" s="65"/>
      <c r="BMU5" s="65"/>
      <c r="BMV5" s="65"/>
      <c r="BMW5" s="65"/>
      <c r="BMX5" s="65"/>
      <c r="BMY5" s="65"/>
      <c r="BMZ5" s="65"/>
      <c r="BNA5" s="65"/>
      <c r="BNB5" s="65"/>
      <c r="BNC5" s="65"/>
      <c r="BND5" s="65"/>
      <c r="BNE5" s="65"/>
      <c r="BNF5" s="65"/>
      <c r="BNG5" s="65"/>
      <c r="BNH5" s="65"/>
      <c r="BNI5" s="65"/>
      <c r="BNJ5" s="65"/>
      <c r="BNK5" s="65"/>
      <c r="BNL5" s="65"/>
      <c r="BNM5" s="65"/>
      <c r="BNN5" s="65"/>
      <c r="BNO5" s="65"/>
      <c r="BNP5" s="65"/>
      <c r="BNQ5" s="65"/>
      <c r="BNR5" s="65"/>
      <c r="BNS5" s="65"/>
      <c r="BNT5" s="65"/>
      <c r="BNU5" s="65"/>
      <c r="BNV5" s="65"/>
      <c r="BNW5" s="65"/>
      <c r="BNX5" s="65"/>
      <c r="BNY5" s="65"/>
      <c r="BNZ5" s="65"/>
      <c r="BOA5" s="65"/>
      <c r="BOB5" s="65"/>
      <c r="BOC5" s="65"/>
      <c r="BOD5" s="65"/>
      <c r="BOE5" s="65"/>
      <c r="BOF5" s="65"/>
      <c r="BOG5" s="65"/>
      <c r="BOH5" s="65"/>
      <c r="BOI5" s="65"/>
      <c r="BOJ5" s="65"/>
      <c r="BOK5" s="65"/>
      <c r="BOL5" s="65"/>
      <c r="BOM5" s="65"/>
      <c r="BON5" s="65"/>
      <c r="BOO5" s="65"/>
      <c r="BOP5" s="65"/>
      <c r="BOQ5" s="65"/>
      <c r="BOR5" s="65"/>
      <c r="BOS5" s="65"/>
      <c r="BOT5" s="65"/>
      <c r="BOU5" s="65"/>
      <c r="BOV5" s="65"/>
      <c r="BOW5" s="65"/>
      <c r="BOX5" s="65"/>
      <c r="BOY5" s="65"/>
      <c r="BOZ5" s="65"/>
      <c r="BPA5" s="65"/>
      <c r="BPB5" s="65"/>
      <c r="BPC5" s="65"/>
      <c r="BPD5" s="65"/>
      <c r="BPE5" s="65"/>
      <c r="BPF5" s="65"/>
      <c r="BPG5" s="65"/>
      <c r="BPH5" s="65"/>
      <c r="BPI5" s="65"/>
      <c r="BPJ5" s="65"/>
      <c r="BPK5" s="65"/>
      <c r="BPL5" s="65"/>
      <c r="BPM5" s="65"/>
      <c r="BPN5" s="65"/>
      <c r="BPO5" s="65"/>
      <c r="BPP5" s="65"/>
      <c r="BPQ5" s="65"/>
      <c r="BPR5" s="65"/>
      <c r="BPS5" s="65"/>
      <c r="BPT5" s="65"/>
      <c r="BPU5" s="65"/>
      <c r="BPV5" s="65"/>
      <c r="BPW5" s="65"/>
      <c r="BPX5" s="65"/>
      <c r="BPY5" s="65"/>
      <c r="BPZ5" s="65"/>
      <c r="BQA5" s="65"/>
      <c r="BQB5" s="65"/>
      <c r="BQC5" s="65"/>
      <c r="BQD5" s="65"/>
      <c r="BQE5" s="65"/>
      <c r="BQF5" s="65"/>
      <c r="BQG5" s="65"/>
      <c r="BQH5" s="65"/>
      <c r="BQI5" s="65"/>
      <c r="BQJ5" s="65"/>
      <c r="BQK5" s="65"/>
      <c r="BQL5" s="65"/>
      <c r="BQM5" s="65"/>
      <c r="BQN5" s="65"/>
      <c r="BQO5" s="65"/>
      <c r="BQP5" s="65"/>
      <c r="BQQ5" s="65"/>
      <c r="BQR5" s="65"/>
      <c r="BQS5" s="65"/>
      <c r="BQT5" s="65"/>
      <c r="BQU5" s="65"/>
      <c r="BQV5" s="65"/>
      <c r="BQW5" s="65"/>
      <c r="BQX5" s="65"/>
      <c r="BQY5" s="65"/>
      <c r="BQZ5" s="65"/>
      <c r="BRA5" s="65"/>
      <c r="BRB5" s="65"/>
      <c r="BRC5" s="65"/>
      <c r="BRD5" s="65"/>
      <c r="BRE5" s="65"/>
      <c r="BRF5" s="65"/>
      <c r="BRG5" s="65"/>
      <c r="BRH5" s="65"/>
      <c r="BRI5" s="65"/>
      <c r="BRJ5" s="65"/>
      <c r="BRK5" s="65"/>
      <c r="BRL5" s="65"/>
      <c r="BRM5" s="65"/>
      <c r="BRN5" s="65"/>
      <c r="BRO5" s="65"/>
      <c r="BRP5" s="65"/>
      <c r="BRQ5" s="65"/>
      <c r="BRR5" s="65"/>
      <c r="BRS5" s="65"/>
      <c r="BRT5" s="65"/>
      <c r="BRU5" s="65"/>
      <c r="BRV5" s="65"/>
      <c r="BRW5" s="65"/>
      <c r="BRX5" s="65"/>
      <c r="BRY5" s="65"/>
      <c r="BRZ5" s="65"/>
      <c r="BSA5" s="65"/>
      <c r="BSB5" s="65"/>
      <c r="BSC5" s="65"/>
      <c r="BSD5" s="65"/>
      <c r="BSE5" s="65"/>
      <c r="BSF5" s="65"/>
      <c r="BSG5" s="65"/>
      <c r="BSH5" s="65"/>
      <c r="BSI5" s="65"/>
      <c r="BSJ5" s="65"/>
      <c r="BSK5" s="65"/>
      <c r="BSL5" s="65"/>
      <c r="BSM5" s="65"/>
      <c r="BSN5" s="65"/>
      <c r="BSO5" s="65"/>
      <c r="BSP5" s="65"/>
      <c r="BSQ5" s="65"/>
      <c r="BSR5" s="65"/>
      <c r="BSS5" s="65"/>
      <c r="BST5" s="65"/>
      <c r="BSU5" s="65"/>
      <c r="BSV5" s="65"/>
      <c r="BSW5" s="65"/>
      <c r="BSX5" s="65"/>
      <c r="BSY5" s="65"/>
      <c r="BSZ5" s="65"/>
      <c r="BTA5" s="65"/>
      <c r="BTB5" s="65"/>
      <c r="BTC5" s="65"/>
      <c r="BTD5" s="65"/>
      <c r="BTE5" s="65"/>
      <c r="BTF5" s="65"/>
      <c r="BTG5" s="65"/>
      <c r="BTH5" s="65"/>
      <c r="BTI5" s="65"/>
      <c r="BTJ5" s="65"/>
      <c r="BTK5" s="65"/>
      <c r="BTL5" s="65"/>
      <c r="BTM5" s="65"/>
      <c r="BTN5" s="65"/>
      <c r="BTO5" s="65"/>
      <c r="BTP5" s="65"/>
      <c r="BTQ5" s="65"/>
      <c r="BTR5" s="65"/>
      <c r="BTS5" s="65"/>
      <c r="BTT5" s="65"/>
      <c r="BTU5" s="65"/>
      <c r="BTV5" s="65"/>
      <c r="BTW5" s="65"/>
      <c r="BTX5" s="65"/>
      <c r="BTY5" s="65"/>
      <c r="BTZ5" s="65"/>
      <c r="BUA5" s="65"/>
      <c r="BUB5" s="65"/>
      <c r="BUC5" s="65"/>
      <c r="BUD5" s="65"/>
      <c r="BUE5" s="65"/>
      <c r="BUF5" s="65"/>
      <c r="BUG5" s="65"/>
      <c r="BUH5" s="65"/>
      <c r="BUI5" s="65"/>
      <c r="BUJ5" s="65"/>
      <c r="BUK5" s="65"/>
      <c r="BUL5" s="65"/>
      <c r="BUM5" s="65"/>
      <c r="BUN5" s="65"/>
      <c r="BUO5" s="65"/>
      <c r="BUP5" s="65"/>
      <c r="BUQ5" s="65"/>
      <c r="BUR5" s="65"/>
      <c r="BUS5" s="65"/>
      <c r="BUT5" s="65"/>
      <c r="BUU5" s="65"/>
      <c r="BUV5" s="65"/>
      <c r="BUW5" s="65"/>
      <c r="BUX5" s="65"/>
      <c r="BUY5" s="65"/>
      <c r="BUZ5" s="65"/>
      <c r="BVA5" s="65"/>
      <c r="BVB5" s="65"/>
      <c r="BVC5" s="65"/>
      <c r="BVD5" s="65"/>
      <c r="BVE5" s="65"/>
      <c r="BVF5" s="65"/>
      <c r="BVG5" s="65"/>
      <c r="BVH5" s="65"/>
      <c r="BVI5" s="65"/>
      <c r="BVJ5" s="65"/>
      <c r="BVK5" s="65"/>
      <c r="BVL5" s="65"/>
      <c r="BVM5" s="65"/>
      <c r="BVN5" s="65"/>
      <c r="BVO5" s="65"/>
      <c r="BVP5" s="65"/>
      <c r="BVQ5" s="65"/>
      <c r="BVR5" s="65"/>
      <c r="BVS5" s="65"/>
      <c r="BVT5" s="65"/>
      <c r="BVU5" s="65"/>
      <c r="BVV5" s="65"/>
      <c r="BVW5" s="65"/>
      <c r="BVX5" s="65"/>
      <c r="BVY5" s="65"/>
      <c r="BVZ5" s="65"/>
      <c r="BWA5" s="65"/>
      <c r="BWB5" s="65"/>
      <c r="BWC5" s="65"/>
      <c r="BWD5" s="65"/>
      <c r="BWE5" s="65"/>
      <c r="BWF5" s="65"/>
      <c r="BWG5" s="65"/>
      <c r="BWH5" s="65"/>
      <c r="BWI5" s="65"/>
      <c r="BWJ5" s="65"/>
      <c r="BWK5" s="65"/>
      <c r="BWL5" s="65"/>
      <c r="BWM5" s="65"/>
      <c r="BWN5" s="65"/>
      <c r="BWO5" s="65"/>
      <c r="BWP5" s="65"/>
      <c r="BWQ5" s="65"/>
      <c r="BWR5" s="65"/>
      <c r="BWS5" s="65"/>
      <c r="BWT5" s="65"/>
      <c r="BWU5" s="65"/>
      <c r="BWV5" s="65"/>
      <c r="BWW5" s="65"/>
      <c r="BWX5" s="65"/>
      <c r="BWY5" s="65"/>
      <c r="BWZ5" s="65"/>
      <c r="BXA5" s="65"/>
      <c r="BXB5" s="65"/>
      <c r="BXC5" s="65"/>
      <c r="BXD5" s="65"/>
      <c r="BXE5" s="65"/>
      <c r="BXF5" s="65"/>
      <c r="BXG5" s="65"/>
      <c r="BXH5" s="65"/>
      <c r="BXI5" s="65"/>
      <c r="BXJ5" s="65"/>
      <c r="BXK5" s="65"/>
      <c r="BXL5" s="65"/>
      <c r="BXM5" s="65"/>
      <c r="BXN5" s="65"/>
      <c r="BXO5" s="65"/>
      <c r="BXP5" s="65"/>
      <c r="BXQ5" s="65"/>
      <c r="BXR5" s="65"/>
      <c r="BXS5" s="65"/>
      <c r="BXT5" s="65"/>
      <c r="BXU5" s="65"/>
      <c r="BXV5" s="65"/>
      <c r="BXW5" s="65"/>
      <c r="BXX5" s="65"/>
      <c r="BXY5" s="65"/>
      <c r="BXZ5" s="65"/>
      <c r="BYA5" s="65"/>
      <c r="BYB5" s="65"/>
      <c r="BYC5" s="65"/>
      <c r="BYD5" s="65"/>
      <c r="BYE5" s="65"/>
      <c r="BYF5" s="65"/>
      <c r="BYG5" s="65"/>
      <c r="BYH5" s="65"/>
      <c r="BYI5" s="65"/>
      <c r="BYJ5" s="65"/>
      <c r="BYK5" s="65"/>
      <c r="BYL5" s="65"/>
      <c r="BYM5" s="65"/>
      <c r="BYN5" s="65"/>
      <c r="BYO5" s="65"/>
      <c r="BYP5" s="65"/>
      <c r="BYQ5" s="65"/>
      <c r="BYR5" s="65"/>
      <c r="BYS5" s="65"/>
      <c r="BYT5" s="65"/>
      <c r="BYU5" s="65"/>
      <c r="BYV5" s="65"/>
      <c r="BYW5" s="65"/>
      <c r="BYX5" s="65"/>
      <c r="BYY5" s="65"/>
      <c r="BYZ5" s="65"/>
      <c r="BZA5" s="65"/>
      <c r="BZB5" s="65"/>
      <c r="BZC5" s="65"/>
      <c r="BZD5" s="65"/>
      <c r="BZE5" s="65"/>
      <c r="BZF5" s="65"/>
      <c r="BZG5" s="65"/>
      <c r="BZH5" s="65"/>
      <c r="BZI5" s="65"/>
      <c r="BZJ5" s="65"/>
      <c r="BZK5" s="65"/>
      <c r="BZL5" s="65"/>
      <c r="BZM5" s="65"/>
      <c r="BZN5" s="65"/>
      <c r="BZO5" s="65"/>
      <c r="BZP5" s="65"/>
      <c r="BZQ5" s="65"/>
      <c r="BZR5" s="65"/>
      <c r="BZS5" s="65"/>
      <c r="BZT5" s="65"/>
      <c r="BZU5" s="65"/>
      <c r="BZV5" s="65"/>
      <c r="BZW5" s="65"/>
      <c r="BZX5" s="65"/>
      <c r="BZY5" s="65"/>
      <c r="BZZ5" s="65"/>
      <c r="CAA5" s="65"/>
      <c r="CAB5" s="65"/>
      <c r="CAC5" s="65"/>
      <c r="CAD5" s="65"/>
      <c r="CAE5" s="65"/>
      <c r="CAF5" s="65"/>
      <c r="CAG5" s="65"/>
      <c r="CAH5" s="65"/>
      <c r="CAI5" s="65"/>
      <c r="CAJ5" s="65"/>
      <c r="CAK5" s="65"/>
      <c r="CAL5" s="65"/>
      <c r="CAM5" s="65"/>
      <c r="CAN5" s="65"/>
      <c r="CAO5" s="65"/>
      <c r="CAP5" s="65"/>
      <c r="CAQ5" s="65"/>
      <c r="CAR5" s="65"/>
      <c r="CAS5" s="65"/>
      <c r="CAT5" s="65"/>
      <c r="CAU5" s="65"/>
      <c r="CAV5" s="65"/>
      <c r="CAW5" s="65"/>
      <c r="CAX5" s="65"/>
      <c r="CAY5" s="65"/>
      <c r="CAZ5" s="65"/>
      <c r="CBA5" s="65"/>
      <c r="CBB5" s="65"/>
      <c r="CBC5" s="65"/>
      <c r="CBD5" s="65"/>
      <c r="CBE5" s="65"/>
      <c r="CBF5" s="65"/>
      <c r="CBG5" s="65"/>
      <c r="CBH5" s="65"/>
      <c r="CBI5" s="65"/>
      <c r="CBJ5" s="65"/>
      <c r="CBK5" s="65"/>
      <c r="CBL5" s="65"/>
      <c r="CBM5" s="65"/>
      <c r="CBN5" s="65"/>
      <c r="CBO5" s="65"/>
      <c r="CBP5" s="65"/>
      <c r="CBQ5" s="65"/>
      <c r="CBR5" s="65"/>
      <c r="CBS5" s="65"/>
      <c r="CBT5" s="65"/>
      <c r="CBU5" s="65"/>
      <c r="CBV5" s="65"/>
      <c r="CBW5" s="65"/>
      <c r="CBX5" s="65"/>
      <c r="CBY5" s="65"/>
      <c r="CBZ5" s="65"/>
      <c r="CCA5" s="65"/>
      <c r="CCB5" s="65"/>
      <c r="CCC5" s="65"/>
      <c r="CCD5" s="65"/>
      <c r="CCE5" s="65"/>
      <c r="CCF5" s="65"/>
      <c r="CCG5" s="65"/>
      <c r="CCH5" s="65"/>
      <c r="CCI5" s="65"/>
      <c r="CCJ5" s="65"/>
      <c r="CCK5" s="65"/>
      <c r="CCL5" s="65"/>
      <c r="CCM5" s="65"/>
      <c r="CCN5" s="65"/>
      <c r="CCO5" s="65"/>
      <c r="CCP5" s="65"/>
      <c r="CCQ5" s="65"/>
      <c r="CCR5" s="65"/>
      <c r="CCS5" s="65"/>
      <c r="CCT5" s="65"/>
      <c r="CCU5" s="65"/>
      <c r="CCV5" s="65"/>
      <c r="CCW5" s="65"/>
      <c r="CCX5" s="65"/>
      <c r="CCY5" s="65"/>
      <c r="CCZ5" s="65"/>
      <c r="CDA5" s="65"/>
      <c r="CDB5" s="65"/>
      <c r="CDC5" s="65"/>
      <c r="CDD5" s="65"/>
      <c r="CDE5" s="65"/>
      <c r="CDF5" s="65"/>
      <c r="CDG5" s="65"/>
      <c r="CDH5" s="65"/>
      <c r="CDI5" s="65"/>
      <c r="CDJ5" s="65"/>
      <c r="CDK5" s="65"/>
      <c r="CDL5" s="65"/>
      <c r="CDM5" s="65"/>
      <c r="CDN5" s="65"/>
      <c r="CDO5" s="65"/>
      <c r="CDP5" s="65"/>
      <c r="CDQ5" s="65"/>
      <c r="CDR5" s="65"/>
      <c r="CDS5" s="65"/>
      <c r="CDT5" s="65"/>
      <c r="CDU5" s="65"/>
      <c r="CDV5" s="65"/>
      <c r="CDW5" s="65"/>
      <c r="CDX5" s="65"/>
      <c r="CDY5" s="65"/>
      <c r="CDZ5" s="65"/>
      <c r="CEA5" s="65"/>
      <c r="CEB5" s="65"/>
      <c r="CEC5" s="65"/>
      <c r="CED5" s="65"/>
      <c r="CEE5" s="65"/>
      <c r="CEF5" s="65"/>
      <c r="CEG5" s="65"/>
      <c r="CEH5" s="65"/>
      <c r="CEI5" s="65"/>
      <c r="CEJ5" s="65"/>
      <c r="CEK5" s="65"/>
      <c r="CEL5" s="65"/>
      <c r="CEM5" s="65"/>
      <c r="CEN5" s="65"/>
      <c r="CEO5" s="65"/>
      <c r="CEP5" s="65"/>
      <c r="CEQ5" s="65"/>
      <c r="CER5" s="65"/>
      <c r="CES5" s="65"/>
      <c r="CET5" s="65"/>
      <c r="CEU5" s="65"/>
      <c r="CEV5" s="65"/>
      <c r="CEW5" s="65"/>
      <c r="CEX5" s="65"/>
      <c r="CEY5" s="65"/>
      <c r="CEZ5" s="65"/>
      <c r="CFA5" s="65"/>
      <c r="CFB5" s="65"/>
      <c r="CFC5" s="65"/>
      <c r="CFD5" s="65"/>
      <c r="CFE5" s="65"/>
      <c r="CFF5" s="65"/>
      <c r="CFG5" s="65"/>
      <c r="CFH5" s="65"/>
      <c r="CFI5" s="65"/>
      <c r="CFJ5" s="65"/>
      <c r="CFK5" s="65"/>
      <c r="CFL5" s="65"/>
      <c r="CFM5" s="65"/>
      <c r="CFN5" s="65"/>
      <c r="CFO5" s="65"/>
      <c r="CFP5" s="65"/>
      <c r="CFQ5" s="65"/>
      <c r="CFR5" s="65"/>
      <c r="CFS5" s="65"/>
      <c r="CFT5" s="65"/>
      <c r="CFU5" s="65"/>
      <c r="CFV5" s="65"/>
      <c r="CFW5" s="65"/>
      <c r="CFX5" s="65"/>
      <c r="CFY5" s="65"/>
      <c r="CFZ5" s="65"/>
      <c r="CGA5" s="65"/>
      <c r="CGB5" s="65"/>
      <c r="CGC5" s="65"/>
      <c r="CGD5" s="65"/>
      <c r="CGE5" s="65"/>
      <c r="CGF5" s="65"/>
      <c r="CGG5" s="65"/>
      <c r="CGH5" s="65"/>
      <c r="CGI5" s="65"/>
      <c r="CGJ5" s="65"/>
      <c r="CGK5" s="65"/>
      <c r="CGL5" s="65"/>
      <c r="CGM5" s="65"/>
      <c r="CGN5" s="65"/>
      <c r="CGO5" s="65"/>
      <c r="CGP5" s="65"/>
      <c r="CGQ5" s="65"/>
      <c r="CGR5" s="65"/>
      <c r="CGS5" s="65"/>
      <c r="CGT5" s="65"/>
      <c r="CGU5" s="65"/>
      <c r="CGV5" s="65"/>
      <c r="CGW5" s="65"/>
      <c r="CGX5" s="65"/>
      <c r="CGY5" s="65"/>
      <c r="CGZ5" s="65"/>
      <c r="CHA5" s="65"/>
      <c r="CHB5" s="65"/>
      <c r="CHC5" s="65"/>
      <c r="CHD5" s="65"/>
      <c r="CHE5" s="65"/>
      <c r="CHF5" s="65"/>
      <c r="CHG5" s="65"/>
      <c r="CHH5" s="65"/>
      <c r="CHI5" s="65"/>
      <c r="CHJ5" s="65"/>
      <c r="CHK5" s="65"/>
      <c r="CHL5" s="65"/>
      <c r="CHM5" s="65"/>
      <c r="CHN5" s="65"/>
      <c r="CHO5" s="65"/>
      <c r="CHP5" s="65"/>
      <c r="CHQ5" s="65"/>
      <c r="CHR5" s="65"/>
      <c r="CHS5" s="65"/>
      <c r="CHT5" s="65"/>
      <c r="CHU5" s="65"/>
      <c r="CHV5" s="65"/>
      <c r="CHW5" s="65"/>
      <c r="CHX5" s="65"/>
      <c r="CHY5" s="65"/>
      <c r="CHZ5" s="65"/>
      <c r="CIA5" s="65"/>
      <c r="CIB5" s="65"/>
      <c r="CIC5" s="65"/>
      <c r="CID5" s="65"/>
      <c r="CIE5" s="65"/>
      <c r="CIF5" s="65"/>
      <c r="CIG5" s="65"/>
      <c r="CIH5" s="65"/>
      <c r="CII5" s="65"/>
      <c r="CIJ5" s="65"/>
      <c r="CIK5" s="65"/>
      <c r="CIL5" s="65"/>
      <c r="CIM5" s="65"/>
      <c r="CIN5" s="65"/>
      <c r="CIO5" s="65"/>
      <c r="CIP5" s="65"/>
      <c r="CIQ5" s="65"/>
      <c r="CIR5" s="65"/>
      <c r="CIS5" s="65"/>
      <c r="CIT5" s="65"/>
      <c r="CIU5" s="65"/>
      <c r="CIV5" s="65"/>
      <c r="CIW5" s="65"/>
      <c r="CIX5" s="65"/>
      <c r="CIY5" s="65"/>
      <c r="CIZ5" s="65"/>
      <c r="CJA5" s="65"/>
      <c r="CJB5" s="65"/>
      <c r="CJC5" s="65"/>
      <c r="CJD5" s="65"/>
      <c r="CJE5" s="65"/>
      <c r="CJF5" s="65"/>
      <c r="CJG5" s="65"/>
      <c r="CJH5" s="65"/>
      <c r="CJI5" s="65"/>
      <c r="CJJ5" s="65"/>
      <c r="CJK5" s="65"/>
      <c r="CJL5" s="65"/>
      <c r="CJM5" s="65"/>
      <c r="CJN5" s="65"/>
      <c r="CJO5" s="65"/>
      <c r="CJP5" s="65"/>
      <c r="CJQ5" s="65"/>
      <c r="CJR5" s="65"/>
      <c r="CJS5" s="65"/>
      <c r="CJT5" s="65"/>
      <c r="CJU5" s="65"/>
      <c r="CJV5" s="65"/>
      <c r="CJW5" s="65"/>
      <c r="CJX5" s="65"/>
      <c r="CJY5" s="65"/>
      <c r="CJZ5" s="65"/>
      <c r="CKA5" s="65"/>
      <c r="CKB5" s="65"/>
      <c r="CKC5" s="65"/>
      <c r="CKD5" s="65"/>
      <c r="CKE5" s="65"/>
      <c r="CKF5" s="65"/>
      <c r="CKG5" s="65"/>
      <c r="CKH5" s="65"/>
      <c r="CKI5" s="65"/>
      <c r="CKJ5" s="65"/>
      <c r="CKK5" s="65"/>
      <c r="CKL5" s="65"/>
      <c r="CKM5" s="65"/>
      <c r="CKN5" s="65"/>
      <c r="CKO5" s="65"/>
      <c r="CKP5" s="65"/>
      <c r="CKQ5" s="65"/>
      <c r="CKR5" s="65"/>
      <c r="CKS5" s="65"/>
      <c r="CKT5" s="65"/>
      <c r="CKU5" s="65"/>
      <c r="CKV5" s="65"/>
      <c r="CKW5" s="65"/>
      <c r="CKX5" s="65"/>
      <c r="CKY5" s="65"/>
      <c r="CKZ5" s="65"/>
      <c r="CLA5" s="65"/>
      <c r="CLB5" s="65"/>
      <c r="CLC5" s="65"/>
      <c r="CLD5" s="65"/>
      <c r="CLE5" s="65"/>
      <c r="CLF5" s="65"/>
      <c r="CLG5" s="65"/>
      <c r="CLH5" s="65"/>
      <c r="CLI5" s="65"/>
      <c r="CLJ5" s="65"/>
      <c r="CLK5" s="65"/>
      <c r="CLL5" s="65"/>
      <c r="CLM5" s="65"/>
      <c r="CLN5" s="65"/>
      <c r="CLO5" s="65"/>
      <c r="CLP5" s="65"/>
      <c r="CLQ5" s="65"/>
      <c r="CLR5" s="65"/>
      <c r="CLS5" s="65"/>
      <c r="CLT5" s="65"/>
      <c r="CLU5" s="65"/>
      <c r="CLV5" s="65"/>
      <c r="CLW5" s="65"/>
      <c r="CLX5" s="65"/>
      <c r="CLY5" s="65"/>
      <c r="CLZ5" s="65"/>
      <c r="CMA5" s="65"/>
      <c r="CMB5" s="65"/>
      <c r="CMC5" s="65"/>
      <c r="CMD5" s="65"/>
      <c r="CME5" s="65"/>
      <c r="CMF5" s="65"/>
      <c r="CMG5" s="65"/>
      <c r="CMH5" s="65"/>
      <c r="CMI5" s="65"/>
      <c r="CMJ5" s="65"/>
      <c r="CMK5" s="65"/>
      <c r="CML5" s="65"/>
      <c r="CMM5" s="65"/>
      <c r="CMN5" s="65"/>
      <c r="CMO5" s="65"/>
      <c r="CMP5" s="65"/>
      <c r="CMQ5" s="65"/>
      <c r="CMR5" s="65"/>
      <c r="CMS5" s="65"/>
      <c r="CMT5" s="65"/>
      <c r="CMU5" s="65"/>
      <c r="CMV5" s="65"/>
      <c r="CMW5" s="65"/>
      <c r="CMX5" s="65"/>
      <c r="CMY5" s="65"/>
      <c r="CMZ5" s="65"/>
      <c r="CNA5" s="65"/>
      <c r="CNB5" s="65"/>
      <c r="CNC5" s="65"/>
      <c r="CND5" s="65"/>
      <c r="CNE5" s="65"/>
      <c r="CNF5" s="65"/>
      <c r="CNG5" s="65"/>
      <c r="CNH5" s="65"/>
      <c r="CNI5" s="65"/>
      <c r="CNJ5" s="65"/>
      <c r="CNK5" s="65"/>
      <c r="CNL5" s="65"/>
      <c r="CNM5" s="65"/>
      <c r="CNN5" s="65"/>
      <c r="CNO5" s="65"/>
      <c r="CNP5" s="65"/>
      <c r="CNQ5" s="65"/>
      <c r="CNR5" s="65"/>
      <c r="CNS5" s="65"/>
      <c r="CNT5" s="65"/>
      <c r="CNU5" s="65"/>
      <c r="CNV5" s="65"/>
      <c r="CNW5" s="65"/>
      <c r="CNX5" s="65"/>
      <c r="CNY5" s="65"/>
      <c r="CNZ5" s="65"/>
      <c r="COA5" s="65"/>
      <c r="COB5" s="65"/>
      <c r="COC5" s="65"/>
      <c r="COD5" s="65"/>
      <c r="COE5" s="65"/>
      <c r="COF5" s="65"/>
      <c r="COG5" s="65"/>
      <c r="COH5" s="65"/>
      <c r="COI5" s="65"/>
      <c r="COJ5" s="65"/>
      <c r="COK5" s="65"/>
      <c r="COL5" s="65"/>
      <c r="COM5" s="65"/>
      <c r="CON5" s="65"/>
      <c r="COO5" s="65"/>
      <c r="COP5" s="65"/>
      <c r="COQ5" s="65"/>
      <c r="COR5" s="65"/>
      <c r="COS5" s="65"/>
      <c r="COT5" s="65"/>
      <c r="COU5" s="65"/>
      <c r="COV5" s="65"/>
      <c r="COW5" s="65"/>
      <c r="COX5" s="65"/>
      <c r="COY5" s="65"/>
      <c r="COZ5" s="65"/>
      <c r="CPA5" s="65"/>
      <c r="CPB5" s="65"/>
      <c r="CPC5" s="65"/>
      <c r="CPD5" s="65"/>
      <c r="CPE5" s="65"/>
      <c r="CPF5" s="65"/>
      <c r="CPG5" s="65"/>
      <c r="CPH5" s="65"/>
      <c r="CPI5" s="65"/>
      <c r="CPJ5" s="65"/>
      <c r="CPK5" s="65"/>
      <c r="CPL5" s="65"/>
      <c r="CPM5" s="65"/>
      <c r="CPN5" s="65"/>
      <c r="CPO5" s="65"/>
      <c r="CPP5" s="65"/>
      <c r="CPQ5" s="65"/>
      <c r="CPR5" s="65"/>
      <c r="CPS5" s="65"/>
      <c r="CPT5" s="65"/>
      <c r="CPU5" s="65"/>
      <c r="CPV5" s="65"/>
      <c r="CPW5" s="65"/>
      <c r="CPX5" s="65"/>
      <c r="CPY5" s="65"/>
      <c r="CPZ5" s="65"/>
      <c r="CQA5" s="65"/>
      <c r="CQB5" s="65"/>
      <c r="CQC5" s="65"/>
      <c r="CQD5" s="65"/>
      <c r="CQE5" s="65"/>
      <c r="CQF5" s="65"/>
      <c r="CQG5" s="65"/>
      <c r="CQH5" s="65"/>
      <c r="CQI5" s="65"/>
      <c r="CQJ5" s="65"/>
      <c r="CQK5" s="65"/>
      <c r="CQL5" s="65"/>
      <c r="CQM5" s="65"/>
      <c r="CQN5" s="65"/>
      <c r="CQO5" s="65"/>
      <c r="CQP5" s="65"/>
      <c r="CQQ5" s="65"/>
      <c r="CQR5" s="65"/>
      <c r="CQS5" s="65"/>
      <c r="CQT5" s="65"/>
      <c r="CQU5" s="65"/>
      <c r="CQV5" s="65"/>
      <c r="CQW5" s="65"/>
      <c r="CQX5" s="65"/>
      <c r="CQY5" s="65"/>
      <c r="CQZ5" s="65"/>
      <c r="CRA5" s="65"/>
      <c r="CRB5" s="65"/>
      <c r="CRC5" s="65"/>
      <c r="CRD5" s="65"/>
      <c r="CRE5" s="65"/>
      <c r="CRF5" s="65"/>
      <c r="CRG5" s="65"/>
      <c r="CRH5" s="65"/>
      <c r="CRI5" s="65"/>
      <c r="CRJ5" s="65"/>
      <c r="CRK5" s="65"/>
      <c r="CRL5" s="65"/>
      <c r="CRM5" s="65"/>
      <c r="CRN5" s="65"/>
      <c r="CRO5" s="65"/>
      <c r="CRP5" s="65"/>
      <c r="CRQ5" s="65"/>
      <c r="CRR5" s="65"/>
      <c r="CRS5" s="65"/>
      <c r="CRT5" s="65"/>
      <c r="CRU5" s="65"/>
      <c r="CRV5" s="65"/>
      <c r="CRW5" s="65"/>
      <c r="CRX5" s="65"/>
      <c r="CRY5" s="65"/>
      <c r="CRZ5" s="65"/>
      <c r="CSA5" s="65"/>
      <c r="CSB5" s="65"/>
      <c r="CSC5" s="65"/>
      <c r="CSD5" s="65"/>
      <c r="CSE5" s="65"/>
      <c r="CSF5" s="65"/>
      <c r="CSG5" s="65"/>
      <c r="CSH5" s="65"/>
      <c r="CSI5" s="65"/>
      <c r="CSJ5" s="65"/>
      <c r="CSK5" s="65"/>
      <c r="CSL5" s="65"/>
      <c r="CSM5" s="65"/>
      <c r="CSN5" s="65"/>
      <c r="CSO5" s="65"/>
      <c r="CSP5" s="65"/>
      <c r="CSQ5" s="65"/>
      <c r="CSR5" s="65"/>
      <c r="CSS5" s="65"/>
      <c r="CST5" s="65"/>
      <c r="CSU5" s="65"/>
      <c r="CSV5" s="65"/>
      <c r="CSW5" s="65"/>
      <c r="CSX5" s="65"/>
      <c r="CSY5" s="65"/>
      <c r="CSZ5" s="65"/>
      <c r="CTA5" s="65"/>
      <c r="CTB5" s="65"/>
      <c r="CTC5" s="65"/>
      <c r="CTD5" s="65"/>
      <c r="CTE5" s="65"/>
      <c r="CTF5" s="65"/>
      <c r="CTG5" s="65"/>
      <c r="CTH5" s="65"/>
      <c r="CTI5" s="65"/>
      <c r="CTJ5" s="65"/>
      <c r="CTK5" s="65"/>
      <c r="CTL5" s="65"/>
      <c r="CTM5" s="65"/>
      <c r="CTN5" s="65"/>
      <c r="CTO5" s="65"/>
      <c r="CTP5" s="65"/>
      <c r="CTQ5" s="65"/>
      <c r="CTR5" s="65"/>
      <c r="CTS5" s="65"/>
      <c r="CTT5" s="65"/>
      <c r="CTU5" s="65"/>
      <c r="CTV5" s="65"/>
      <c r="CTW5" s="65"/>
      <c r="CTX5" s="65"/>
      <c r="CTY5" s="65"/>
      <c r="CTZ5" s="65"/>
      <c r="CUA5" s="65"/>
      <c r="CUB5" s="65"/>
      <c r="CUC5" s="65"/>
      <c r="CUD5" s="65"/>
      <c r="CUE5" s="65"/>
      <c r="CUF5" s="65"/>
      <c r="CUG5" s="65"/>
      <c r="CUH5" s="65"/>
      <c r="CUI5" s="65"/>
      <c r="CUJ5" s="65"/>
      <c r="CUK5" s="65"/>
      <c r="CUL5" s="65"/>
      <c r="CUM5" s="65"/>
      <c r="CUN5" s="65"/>
      <c r="CUO5" s="65"/>
      <c r="CUP5" s="65"/>
      <c r="CUQ5" s="65"/>
      <c r="CUR5" s="65"/>
      <c r="CUS5" s="65"/>
      <c r="CUT5" s="65"/>
      <c r="CUU5" s="65"/>
      <c r="CUV5" s="65"/>
      <c r="CUW5" s="65"/>
      <c r="CUX5" s="65"/>
      <c r="CUY5" s="65"/>
      <c r="CUZ5" s="65"/>
      <c r="CVA5" s="65"/>
      <c r="CVB5" s="65"/>
      <c r="CVC5" s="65"/>
      <c r="CVD5" s="65"/>
      <c r="CVE5" s="65"/>
      <c r="CVF5" s="65"/>
      <c r="CVG5" s="65"/>
      <c r="CVH5" s="65"/>
      <c r="CVI5" s="65"/>
      <c r="CVJ5" s="65"/>
      <c r="CVK5" s="65"/>
      <c r="CVL5" s="65"/>
      <c r="CVM5" s="65"/>
      <c r="CVN5" s="65"/>
      <c r="CVO5" s="65"/>
      <c r="CVP5" s="65"/>
      <c r="CVQ5" s="65"/>
      <c r="CVR5" s="65"/>
      <c r="CVS5" s="65"/>
      <c r="CVT5" s="65"/>
      <c r="CVU5" s="65"/>
      <c r="CVV5" s="65"/>
      <c r="CVW5" s="65"/>
      <c r="CVX5" s="65"/>
      <c r="CVY5" s="65"/>
      <c r="CVZ5" s="65"/>
      <c r="CWA5" s="65"/>
      <c r="CWB5" s="65"/>
      <c r="CWC5" s="65"/>
      <c r="CWD5" s="65"/>
      <c r="CWE5" s="65"/>
      <c r="CWF5" s="65"/>
      <c r="CWG5" s="65"/>
      <c r="CWH5" s="65"/>
      <c r="CWI5" s="65"/>
      <c r="CWJ5" s="65"/>
      <c r="CWK5" s="65"/>
      <c r="CWL5" s="65"/>
      <c r="CWM5" s="65"/>
      <c r="CWN5" s="65"/>
      <c r="CWO5" s="65"/>
      <c r="CWP5" s="65"/>
      <c r="CWQ5" s="65"/>
      <c r="CWR5" s="65"/>
      <c r="CWS5" s="65"/>
      <c r="CWT5" s="65"/>
      <c r="CWU5" s="65"/>
      <c r="CWV5" s="65"/>
      <c r="CWW5" s="65"/>
      <c r="CWX5" s="65"/>
      <c r="CWY5" s="65"/>
      <c r="CWZ5" s="65"/>
      <c r="CXA5" s="65"/>
      <c r="CXB5" s="65"/>
      <c r="CXC5" s="65"/>
      <c r="CXD5" s="65"/>
      <c r="CXE5" s="65"/>
      <c r="CXF5" s="65"/>
      <c r="CXG5" s="65"/>
      <c r="CXH5" s="65"/>
      <c r="CXI5" s="65"/>
      <c r="CXJ5" s="65"/>
      <c r="CXK5" s="65"/>
      <c r="CXL5" s="65"/>
      <c r="CXM5" s="65"/>
      <c r="CXN5" s="65"/>
      <c r="CXO5" s="65"/>
      <c r="CXP5" s="65"/>
      <c r="CXQ5" s="65"/>
      <c r="CXR5" s="65"/>
      <c r="CXS5" s="65"/>
      <c r="CXT5" s="65"/>
      <c r="CXU5" s="65"/>
      <c r="CXV5" s="65"/>
      <c r="CXW5" s="65"/>
      <c r="CXX5" s="65"/>
      <c r="CXY5" s="65"/>
      <c r="CXZ5" s="65"/>
      <c r="CYA5" s="65"/>
      <c r="CYB5" s="65"/>
      <c r="CYC5" s="65"/>
      <c r="CYD5" s="65"/>
      <c r="CYE5" s="65"/>
      <c r="CYF5" s="65"/>
      <c r="CYG5" s="65"/>
      <c r="CYH5" s="65"/>
      <c r="CYI5" s="65"/>
      <c r="CYJ5" s="65"/>
      <c r="CYK5" s="65"/>
      <c r="CYL5" s="65"/>
      <c r="CYM5" s="65"/>
      <c r="CYN5" s="65"/>
      <c r="CYO5" s="65"/>
      <c r="CYP5" s="65"/>
      <c r="CYQ5" s="65"/>
      <c r="CYR5" s="65"/>
      <c r="CYS5" s="65"/>
      <c r="CYT5" s="65"/>
      <c r="CYU5" s="65"/>
      <c r="CYV5" s="65"/>
      <c r="CYW5" s="65"/>
      <c r="CYX5" s="65"/>
      <c r="CYY5" s="65"/>
      <c r="CYZ5" s="65"/>
      <c r="CZA5" s="65"/>
      <c r="CZB5" s="65"/>
      <c r="CZC5" s="65"/>
      <c r="CZD5" s="65"/>
      <c r="CZE5" s="65"/>
      <c r="CZF5" s="65"/>
      <c r="CZG5" s="65"/>
      <c r="CZH5" s="65"/>
      <c r="CZI5" s="65"/>
      <c r="CZJ5" s="65"/>
      <c r="CZK5" s="65"/>
      <c r="CZL5" s="65"/>
      <c r="CZM5" s="65"/>
      <c r="CZN5" s="65"/>
      <c r="CZO5" s="65"/>
      <c r="CZP5" s="65"/>
      <c r="CZQ5" s="65"/>
      <c r="CZR5" s="65"/>
      <c r="CZS5" s="65"/>
      <c r="CZT5" s="65"/>
      <c r="CZU5" s="65"/>
      <c r="CZV5" s="65"/>
      <c r="CZW5" s="65"/>
      <c r="CZX5" s="65"/>
      <c r="CZY5" s="65"/>
      <c r="CZZ5" s="65"/>
      <c r="DAA5" s="65"/>
      <c r="DAB5" s="65"/>
      <c r="DAC5" s="65"/>
      <c r="DAD5" s="65"/>
      <c r="DAE5" s="65"/>
      <c r="DAF5" s="65"/>
      <c r="DAG5" s="65"/>
      <c r="DAH5" s="65"/>
      <c r="DAI5" s="65"/>
      <c r="DAJ5" s="65"/>
      <c r="DAK5" s="65"/>
      <c r="DAL5" s="65"/>
      <c r="DAM5" s="65"/>
      <c r="DAN5" s="65"/>
      <c r="DAO5" s="65"/>
      <c r="DAP5" s="65"/>
      <c r="DAQ5" s="65"/>
      <c r="DAR5" s="65"/>
      <c r="DAS5" s="65"/>
      <c r="DAT5" s="65"/>
      <c r="DAU5" s="65"/>
      <c r="DAV5" s="65"/>
      <c r="DAW5" s="65"/>
      <c r="DAX5" s="65"/>
      <c r="DAY5" s="65"/>
      <c r="DAZ5" s="65"/>
      <c r="DBA5" s="65"/>
      <c r="DBB5" s="65"/>
      <c r="DBC5" s="65"/>
      <c r="DBD5" s="65"/>
      <c r="DBE5" s="65"/>
      <c r="DBF5" s="65"/>
      <c r="DBG5" s="65"/>
      <c r="DBH5" s="65"/>
      <c r="DBI5" s="65"/>
      <c r="DBJ5" s="65"/>
      <c r="DBK5" s="65"/>
      <c r="DBL5" s="65"/>
      <c r="DBM5" s="65"/>
      <c r="DBN5" s="65"/>
      <c r="DBO5" s="65"/>
      <c r="DBP5" s="65"/>
      <c r="DBQ5" s="65"/>
      <c r="DBR5" s="65"/>
      <c r="DBS5" s="65"/>
      <c r="DBT5" s="65"/>
      <c r="DBU5" s="65"/>
      <c r="DBV5" s="65"/>
      <c r="DBW5" s="65"/>
      <c r="DBX5" s="65"/>
      <c r="DBY5" s="65"/>
      <c r="DBZ5" s="65"/>
      <c r="DCA5" s="65"/>
      <c r="DCB5" s="65"/>
      <c r="DCC5" s="65"/>
      <c r="DCD5" s="65"/>
      <c r="DCE5" s="65"/>
      <c r="DCF5" s="65"/>
      <c r="DCG5" s="65"/>
      <c r="DCH5" s="65"/>
      <c r="DCI5" s="65"/>
      <c r="DCJ5" s="65"/>
      <c r="DCK5" s="65"/>
      <c r="DCL5" s="65"/>
      <c r="DCM5" s="65"/>
      <c r="DCN5" s="65"/>
      <c r="DCO5" s="65"/>
      <c r="DCP5" s="65"/>
      <c r="DCQ5" s="65"/>
      <c r="DCR5" s="65"/>
      <c r="DCS5" s="65"/>
      <c r="DCT5" s="65"/>
      <c r="DCU5" s="65"/>
      <c r="DCV5" s="65"/>
      <c r="DCW5" s="65"/>
      <c r="DCX5" s="65"/>
      <c r="DCY5" s="65"/>
      <c r="DCZ5" s="65"/>
      <c r="DDA5" s="65"/>
      <c r="DDB5" s="65"/>
      <c r="DDC5" s="65"/>
      <c r="DDD5" s="65"/>
      <c r="DDE5" s="65"/>
      <c r="DDF5" s="65"/>
      <c r="DDG5" s="65"/>
      <c r="DDH5" s="65"/>
      <c r="DDI5" s="65"/>
      <c r="DDJ5" s="65"/>
      <c r="DDK5" s="65"/>
      <c r="DDL5" s="65"/>
      <c r="DDM5" s="65"/>
      <c r="DDN5" s="65"/>
      <c r="DDO5" s="65"/>
      <c r="DDP5" s="65"/>
      <c r="DDQ5" s="65"/>
      <c r="DDR5" s="65"/>
      <c r="DDS5" s="65"/>
      <c r="DDT5" s="65"/>
      <c r="DDU5" s="65"/>
      <c r="DDV5" s="65"/>
      <c r="DDW5" s="65"/>
      <c r="DDX5" s="65"/>
      <c r="DDY5" s="65"/>
      <c r="DDZ5" s="65"/>
      <c r="DEA5" s="65"/>
      <c r="DEB5" s="65"/>
      <c r="DEC5" s="65"/>
      <c r="DED5" s="65"/>
      <c r="DEE5" s="65"/>
      <c r="DEF5" s="65"/>
      <c r="DEG5" s="65"/>
      <c r="DEH5" s="65"/>
      <c r="DEI5" s="65"/>
      <c r="DEJ5" s="65"/>
      <c r="DEK5" s="65"/>
      <c r="DEL5" s="65"/>
      <c r="DEM5" s="65"/>
      <c r="DEN5" s="65"/>
      <c r="DEO5" s="65"/>
      <c r="DEP5" s="65"/>
      <c r="DEQ5" s="65"/>
      <c r="DER5" s="65"/>
      <c r="DES5" s="65"/>
      <c r="DET5" s="65"/>
      <c r="DEU5" s="65"/>
      <c r="DEV5" s="65"/>
      <c r="DEW5" s="65"/>
      <c r="DEX5" s="65"/>
      <c r="DEY5" s="65"/>
      <c r="DEZ5" s="65"/>
      <c r="DFA5" s="65"/>
      <c r="DFB5" s="65"/>
      <c r="DFC5" s="65"/>
      <c r="DFD5" s="65"/>
      <c r="DFE5" s="65"/>
      <c r="DFF5" s="65"/>
      <c r="DFG5" s="65"/>
      <c r="DFH5" s="65"/>
      <c r="DFI5" s="65"/>
      <c r="DFJ5" s="65"/>
      <c r="DFK5" s="65"/>
      <c r="DFL5" s="65"/>
      <c r="DFM5" s="65"/>
      <c r="DFN5" s="65"/>
      <c r="DFO5" s="65"/>
      <c r="DFP5" s="65"/>
      <c r="DFQ5" s="65"/>
      <c r="DFR5" s="65"/>
      <c r="DFS5" s="65"/>
      <c r="DFT5" s="65"/>
      <c r="DFU5" s="65"/>
      <c r="DFV5" s="65"/>
      <c r="DFW5" s="65"/>
      <c r="DFX5" s="65"/>
      <c r="DFY5" s="65"/>
      <c r="DFZ5" s="65"/>
      <c r="DGA5" s="65"/>
      <c r="DGB5" s="65"/>
      <c r="DGC5" s="65"/>
      <c r="DGD5" s="65"/>
      <c r="DGE5" s="65"/>
      <c r="DGF5" s="65"/>
      <c r="DGG5" s="65"/>
      <c r="DGH5" s="65"/>
      <c r="DGI5" s="65"/>
      <c r="DGJ5" s="65"/>
      <c r="DGK5" s="65"/>
      <c r="DGL5" s="65"/>
      <c r="DGM5" s="65"/>
      <c r="DGN5" s="65"/>
      <c r="DGO5" s="65"/>
      <c r="DGP5" s="65"/>
      <c r="DGQ5" s="65"/>
      <c r="DGR5" s="65"/>
      <c r="DGS5" s="65"/>
      <c r="DGT5" s="65"/>
      <c r="DGU5" s="65"/>
      <c r="DGV5" s="65"/>
      <c r="DGW5" s="65"/>
      <c r="DGX5" s="65"/>
      <c r="DGY5" s="65"/>
      <c r="DGZ5" s="65"/>
      <c r="DHA5" s="65"/>
      <c r="DHB5" s="65"/>
      <c r="DHC5" s="65"/>
      <c r="DHD5" s="65"/>
      <c r="DHE5" s="65"/>
      <c r="DHF5" s="65"/>
      <c r="DHG5" s="65"/>
      <c r="DHH5" s="65"/>
      <c r="DHI5" s="65"/>
      <c r="DHJ5" s="65"/>
      <c r="DHK5" s="65"/>
      <c r="DHL5" s="65"/>
      <c r="DHM5" s="65"/>
      <c r="DHN5" s="65"/>
      <c r="DHO5" s="65"/>
      <c r="DHP5" s="65"/>
      <c r="DHQ5" s="65"/>
      <c r="DHR5" s="65"/>
      <c r="DHS5" s="65"/>
      <c r="DHT5" s="65"/>
      <c r="DHU5" s="65"/>
      <c r="DHV5" s="65"/>
      <c r="DHW5" s="65"/>
      <c r="DHX5" s="65"/>
      <c r="DHY5" s="65"/>
      <c r="DHZ5" s="65"/>
      <c r="DIA5" s="65"/>
      <c r="DIB5" s="65"/>
      <c r="DIC5" s="65"/>
      <c r="DID5" s="65"/>
      <c r="DIE5" s="65"/>
      <c r="DIF5" s="65"/>
      <c r="DIG5" s="65"/>
      <c r="DIH5" s="65"/>
      <c r="DII5" s="65"/>
      <c r="DIJ5" s="65"/>
      <c r="DIK5" s="65"/>
      <c r="DIL5" s="65"/>
      <c r="DIM5" s="65"/>
      <c r="DIN5" s="65"/>
      <c r="DIO5" s="65"/>
      <c r="DIP5" s="65"/>
      <c r="DIQ5" s="65"/>
      <c r="DIR5" s="65"/>
      <c r="DIS5" s="65"/>
      <c r="DIT5" s="65"/>
      <c r="DIU5" s="65"/>
      <c r="DIV5" s="65"/>
      <c r="DIW5" s="65"/>
      <c r="DIX5" s="65"/>
      <c r="DIY5" s="65"/>
      <c r="DIZ5" s="65"/>
      <c r="DJA5" s="65"/>
      <c r="DJB5" s="65"/>
      <c r="DJC5" s="65"/>
      <c r="DJD5" s="65"/>
      <c r="DJE5" s="65"/>
      <c r="DJF5" s="65"/>
      <c r="DJG5" s="65"/>
      <c r="DJH5" s="65"/>
      <c r="DJI5" s="65"/>
      <c r="DJJ5" s="65"/>
      <c r="DJK5" s="65"/>
      <c r="DJL5" s="65"/>
      <c r="DJM5" s="65"/>
      <c r="DJN5" s="65"/>
      <c r="DJO5" s="65"/>
      <c r="DJP5" s="65"/>
      <c r="DJQ5" s="65"/>
      <c r="DJR5" s="65"/>
      <c r="DJS5" s="65"/>
      <c r="DJT5" s="65"/>
      <c r="DJU5" s="65"/>
      <c r="DJV5" s="65"/>
      <c r="DJW5" s="65"/>
      <c r="DJX5" s="65"/>
      <c r="DJY5" s="65"/>
      <c r="DJZ5" s="65"/>
      <c r="DKA5" s="65"/>
      <c r="DKB5" s="65"/>
      <c r="DKC5" s="65"/>
      <c r="DKD5" s="65"/>
      <c r="DKE5" s="65"/>
      <c r="DKF5" s="65"/>
      <c r="DKG5" s="65"/>
      <c r="DKH5" s="65"/>
      <c r="DKI5" s="65"/>
      <c r="DKJ5" s="65"/>
      <c r="DKK5" s="65"/>
      <c r="DKL5" s="65"/>
      <c r="DKM5" s="65"/>
      <c r="DKN5" s="65"/>
      <c r="DKO5" s="65"/>
      <c r="DKP5" s="65"/>
      <c r="DKQ5" s="65"/>
      <c r="DKR5" s="65"/>
      <c r="DKS5" s="65"/>
      <c r="DKT5" s="65"/>
      <c r="DKU5" s="65"/>
      <c r="DKV5" s="65"/>
      <c r="DKW5" s="65"/>
      <c r="DKX5" s="65"/>
      <c r="DKY5" s="65"/>
      <c r="DKZ5" s="65"/>
      <c r="DLA5" s="65"/>
      <c r="DLB5" s="65"/>
      <c r="DLC5" s="65"/>
      <c r="DLD5" s="65"/>
      <c r="DLE5" s="65"/>
      <c r="DLF5" s="65"/>
      <c r="DLG5" s="65"/>
      <c r="DLH5" s="65"/>
      <c r="DLI5" s="65"/>
      <c r="DLJ5" s="65"/>
      <c r="DLK5" s="65"/>
      <c r="DLL5" s="65"/>
      <c r="DLM5" s="65"/>
      <c r="DLN5" s="65"/>
      <c r="DLO5" s="65"/>
      <c r="DLP5" s="65"/>
      <c r="DLQ5" s="65"/>
      <c r="DLR5" s="65"/>
      <c r="DLS5" s="65"/>
      <c r="DLT5" s="65"/>
      <c r="DLU5" s="65"/>
      <c r="DLV5" s="65"/>
      <c r="DLW5" s="65"/>
      <c r="DLX5" s="65"/>
      <c r="DLY5" s="65"/>
      <c r="DLZ5" s="65"/>
      <c r="DMA5" s="65"/>
      <c r="DMB5" s="65"/>
      <c r="DMC5" s="65"/>
      <c r="DMD5" s="65"/>
      <c r="DME5" s="65"/>
      <c r="DMF5" s="65"/>
      <c r="DMG5" s="65"/>
      <c r="DMH5" s="65"/>
      <c r="DMI5" s="65"/>
      <c r="DMJ5" s="65"/>
      <c r="DMK5" s="65"/>
      <c r="DML5" s="65"/>
      <c r="DMM5" s="65"/>
      <c r="DMN5" s="65"/>
      <c r="DMO5" s="65"/>
      <c r="DMP5" s="65"/>
      <c r="DMQ5" s="65"/>
      <c r="DMR5" s="65"/>
      <c r="DMS5" s="65"/>
      <c r="DMT5" s="65"/>
      <c r="DMU5" s="65"/>
      <c r="DMV5" s="65"/>
      <c r="DMW5" s="65"/>
      <c r="DMX5" s="65"/>
      <c r="DMY5" s="65"/>
      <c r="DMZ5" s="65"/>
      <c r="DNA5" s="65"/>
      <c r="DNB5" s="65"/>
      <c r="DNC5" s="65"/>
      <c r="DND5" s="65"/>
      <c r="DNE5" s="65"/>
      <c r="DNF5" s="65"/>
      <c r="DNG5" s="65"/>
      <c r="DNH5" s="65"/>
      <c r="DNI5" s="65"/>
      <c r="DNJ5" s="65"/>
      <c r="DNK5" s="65"/>
      <c r="DNL5" s="65"/>
      <c r="DNM5" s="65"/>
      <c r="DNN5" s="65"/>
      <c r="DNO5" s="65"/>
      <c r="DNP5" s="65"/>
      <c r="DNQ5" s="65"/>
      <c r="DNR5" s="65"/>
      <c r="DNS5" s="65"/>
      <c r="DNT5" s="65"/>
      <c r="DNU5" s="65"/>
      <c r="DNV5" s="65"/>
      <c r="DNW5" s="65"/>
      <c r="DNX5" s="65"/>
      <c r="DNY5" s="65"/>
      <c r="DNZ5" s="65"/>
      <c r="DOA5" s="65"/>
      <c r="DOB5" s="65"/>
      <c r="DOC5" s="65"/>
      <c r="DOD5" s="65"/>
      <c r="DOE5" s="65"/>
      <c r="DOF5" s="65"/>
      <c r="DOG5" s="65"/>
      <c r="DOH5" s="65"/>
      <c r="DOI5" s="65"/>
      <c r="DOJ5" s="65"/>
      <c r="DOK5" s="65"/>
      <c r="DOL5" s="65"/>
      <c r="DOM5" s="65"/>
      <c r="DON5" s="65"/>
      <c r="DOO5" s="65"/>
      <c r="DOP5" s="65"/>
      <c r="DOQ5" s="65"/>
      <c r="DOR5" s="65"/>
      <c r="DOS5" s="65"/>
      <c r="DOT5" s="65"/>
      <c r="DOU5" s="65"/>
      <c r="DOV5" s="65"/>
      <c r="DOW5" s="65"/>
      <c r="DOX5" s="65"/>
      <c r="DOY5" s="65"/>
      <c r="DOZ5" s="65"/>
      <c r="DPA5" s="65"/>
      <c r="DPB5" s="65"/>
      <c r="DPC5" s="65"/>
      <c r="DPD5" s="65"/>
      <c r="DPE5" s="65"/>
      <c r="DPF5" s="65"/>
      <c r="DPG5" s="65"/>
      <c r="DPH5" s="65"/>
      <c r="DPI5" s="65"/>
      <c r="DPJ5" s="65"/>
      <c r="DPK5" s="65"/>
      <c r="DPL5" s="65"/>
      <c r="DPM5" s="65"/>
      <c r="DPN5" s="65"/>
      <c r="DPO5" s="65"/>
      <c r="DPP5" s="65"/>
      <c r="DPQ5" s="65"/>
      <c r="DPR5" s="65"/>
      <c r="DPS5" s="65"/>
      <c r="DPT5" s="65"/>
      <c r="DPU5" s="65"/>
      <c r="DPV5" s="65"/>
      <c r="DPW5" s="65"/>
      <c r="DPX5" s="65"/>
      <c r="DPY5" s="65"/>
      <c r="DPZ5" s="65"/>
      <c r="DQA5" s="65"/>
      <c r="DQB5" s="65"/>
      <c r="DQC5" s="65"/>
      <c r="DQD5" s="65"/>
      <c r="DQE5" s="65"/>
      <c r="DQF5" s="65"/>
      <c r="DQG5" s="65"/>
      <c r="DQH5" s="65"/>
      <c r="DQI5" s="65"/>
      <c r="DQJ5" s="65"/>
      <c r="DQK5" s="65"/>
      <c r="DQL5" s="65"/>
      <c r="DQM5" s="65"/>
      <c r="DQN5" s="65"/>
      <c r="DQO5" s="65"/>
      <c r="DQP5" s="65"/>
      <c r="DQQ5" s="65"/>
      <c r="DQR5" s="65"/>
      <c r="DQS5" s="65"/>
      <c r="DQT5" s="65"/>
      <c r="DQU5" s="65"/>
      <c r="DQV5" s="65"/>
      <c r="DQW5" s="65"/>
      <c r="DQX5" s="65"/>
      <c r="DQY5" s="65"/>
      <c r="DQZ5" s="65"/>
      <c r="DRA5" s="65"/>
      <c r="DRB5" s="65"/>
      <c r="DRC5" s="65"/>
      <c r="DRD5" s="65"/>
      <c r="DRE5" s="65"/>
      <c r="DRF5" s="65"/>
      <c r="DRG5" s="65"/>
      <c r="DRH5" s="65"/>
      <c r="DRI5" s="65"/>
      <c r="DRJ5" s="65"/>
      <c r="DRK5" s="65"/>
      <c r="DRL5" s="65"/>
      <c r="DRM5" s="65"/>
      <c r="DRN5" s="65"/>
      <c r="DRO5" s="65"/>
      <c r="DRP5" s="65"/>
      <c r="DRQ5" s="65"/>
      <c r="DRR5" s="65"/>
      <c r="DRS5" s="65"/>
      <c r="DRT5" s="65"/>
      <c r="DRU5" s="65"/>
      <c r="DRV5" s="65"/>
      <c r="DRW5" s="65"/>
      <c r="DRX5" s="65"/>
      <c r="DRY5" s="65"/>
      <c r="DRZ5" s="65"/>
      <c r="DSA5" s="65"/>
      <c r="DSB5" s="65"/>
      <c r="DSC5" s="65"/>
      <c r="DSD5" s="65"/>
      <c r="DSE5" s="65"/>
      <c r="DSF5" s="65"/>
      <c r="DSG5" s="65"/>
      <c r="DSH5" s="65"/>
      <c r="DSI5" s="65"/>
      <c r="DSJ5" s="65"/>
      <c r="DSK5" s="65"/>
      <c r="DSL5" s="65"/>
      <c r="DSM5" s="65"/>
      <c r="DSN5" s="65"/>
      <c r="DSO5" s="65"/>
      <c r="DSP5" s="65"/>
      <c r="DSQ5" s="65"/>
      <c r="DSR5" s="65"/>
      <c r="DSS5" s="65"/>
      <c r="DST5" s="65"/>
      <c r="DSU5" s="65"/>
      <c r="DSV5" s="65"/>
      <c r="DSW5" s="65"/>
      <c r="DSX5" s="65"/>
      <c r="DSY5" s="65"/>
      <c r="DSZ5" s="65"/>
      <c r="DTA5" s="65"/>
      <c r="DTB5" s="65"/>
      <c r="DTC5" s="65"/>
      <c r="DTD5" s="65"/>
      <c r="DTE5" s="65"/>
      <c r="DTF5" s="65"/>
      <c r="DTG5" s="65"/>
      <c r="DTH5" s="65"/>
      <c r="DTI5" s="65"/>
      <c r="DTJ5" s="65"/>
      <c r="DTK5" s="65"/>
      <c r="DTL5" s="65"/>
      <c r="DTM5" s="65"/>
      <c r="DTN5" s="65"/>
      <c r="DTO5" s="65"/>
      <c r="DTP5" s="65"/>
      <c r="DTQ5" s="65"/>
      <c r="DTR5" s="65"/>
      <c r="DTS5" s="65"/>
      <c r="DTT5" s="65"/>
      <c r="DTU5" s="65"/>
      <c r="DTV5" s="65"/>
      <c r="DTW5" s="65"/>
      <c r="DTX5" s="65"/>
      <c r="DTY5" s="65"/>
      <c r="DTZ5" s="65"/>
      <c r="DUA5" s="65"/>
      <c r="DUB5" s="65"/>
      <c r="DUC5" s="65"/>
      <c r="DUD5" s="65"/>
      <c r="DUE5" s="65"/>
      <c r="DUF5" s="65"/>
      <c r="DUG5" s="65"/>
      <c r="DUH5" s="65"/>
      <c r="DUI5" s="65"/>
      <c r="DUJ5" s="65"/>
      <c r="DUK5" s="65"/>
      <c r="DUL5" s="65"/>
      <c r="DUM5" s="65"/>
      <c r="DUN5" s="65"/>
      <c r="DUO5" s="65"/>
      <c r="DUP5" s="65"/>
      <c r="DUQ5" s="65"/>
      <c r="DUR5" s="65"/>
      <c r="DUS5" s="65"/>
      <c r="DUT5" s="65"/>
      <c r="DUU5" s="65"/>
      <c r="DUV5" s="65"/>
      <c r="DUW5" s="65"/>
      <c r="DUX5" s="65"/>
      <c r="DUY5" s="65"/>
      <c r="DUZ5" s="65"/>
      <c r="DVA5" s="65"/>
      <c r="DVB5" s="65"/>
      <c r="DVC5" s="65"/>
      <c r="DVD5" s="65"/>
      <c r="DVE5" s="65"/>
      <c r="DVF5" s="65"/>
      <c r="DVG5" s="65"/>
      <c r="DVH5" s="65"/>
      <c r="DVI5" s="65"/>
      <c r="DVJ5" s="65"/>
      <c r="DVK5" s="65"/>
      <c r="DVL5" s="65"/>
      <c r="DVM5" s="65"/>
      <c r="DVN5" s="65"/>
      <c r="DVO5" s="65"/>
      <c r="DVP5" s="65"/>
      <c r="DVQ5" s="65"/>
      <c r="DVR5" s="65"/>
      <c r="DVS5" s="65"/>
      <c r="DVT5" s="65"/>
      <c r="DVU5" s="65"/>
      <c r="DVV5" s="65"/>
      <c r="DVW5" s="65"/>
      <c r="DVX5" s="65"/>
      <c r="DVY5" s="65"/>
      <c r="DVZ5" s="65"/>
      <c r="DWA5" s="65"/>
      <c r="DWB5" s="65"/>
      <c r="DWC5" s="65"/>
      <c r="DWD5" s="65"/>
      <c r="DWE5" s="65"/>
      <c r="DWF5" s="65"/>
      <c r="DWG5" s="65"/>
      <c r="DWH5" s="65"/>
      <c r="DWI5" s="65"/>
      <c r="DWJ5" s="65"/>
      <c r="DWK5" s="65"/>
      <c r="DWL5" s="65"/>
      <c r="DWM5" s="65"/>
      <c r="DWN5" s="65"/>
      <c r="DWO5" s="65"/>
      <c r="DWP5" s="65"/>
      <c r="DWQ5" s="65"/>
      <c r="DWR5" s="65"/>
      <c r="DWS5" s="65"/>
      <c r="DWT5" s="65"/>
      <c r="DWU5" s="65"/>
      <c r="DWV5" s="65"/>
      <c r="DWW5" s="65"/>
      <c r="DWX5" s="65"/>
      <c r="DWY5" s="65"/>
      <c r="DWZ5" s="65"/>
      <c r="DXA5" s="65"/>
      <c r="DXB5" s="65"/>
      <c r="DXC5" s="65"/>
      <c r="DXD5" s="65"/>
      <c r="DXE5" s="65"/>
      <c r="DXF5" s="65"/>
      <c r="DXG5" s="65"/>
      <c r="DXH5" s="65"/>
      <c r="DXI5" s="65"/>
      <c r="DXJ5" s="65"/>
      <c r="DXK5" s="65"/>
      <c r="DXL5" s="65"/>
      <c r="DXM5" s="65"/>
      <c r="DXN5" s="65"/>
      <c r="DXO5" s="65"/>
      <c r="DXP5" s="65"/>
      <c r="DXQ5" s="65"/>
      <c r="DXR5" s="65"/>
      <c r="DXS5" s="65"/>
      <c r="DXT5" s="65"/>
      <c r="DXU5" s="65"/>
      <c r="DXV5" s="65"/>
      <c r="DXW5" s="65"/>
      <c r="DXX5" s="65"/>
      <c r="DXY5" s="65"/>
      <c r="DXZ5" s="65"/>
      <c r="DYA5" s="65"/>
      <c r="DYB5" s="65"/>
      <c r="DYC5" s="65"/>
      <c r="DYD5" s="65"/>
      <c r="DYE5" s="65"/>
      <c r="DYF5" s="65"/>
      <c r="DYG5" s="65"/>
      <c r="DYH5" s="65"/>
      <c r="DYI5" s="65"/>
      <c r="DYJ5" s="65"/>
      <c r="DYK5" s="65"/>
      <c r="DYL5" s="65"/>
      <c r="DYM5" s="65"/>
      <c r="DYN5" s="65"/>
      <c r="DYO5" s="65"/>
      <c r="DYP5" s="65"/>
      <c r="DYQ5" s="65"/>
      <c r="DYR5" s="65"/>
      <c r="DYS5" s="65"/>
      <c r="DYT5" s="65"/>
      <c r="DYU5" s="65"/>
      <c r="DYV5" s="65"/>
      <c r="DYW5" s="65"/>
      <c r="DYX5" s="65"/>
      <c r="DYY5" s="65"/>
      <c r="DYZ5" s="65"/>
      <c r="DZA5" s="65"/>
      <c r="DZB5" s="65"/>
      <c r="DZC5" s="65"/>
      <c r="DZD5" s="65"/>
      <c r="DZE5" s="65"/>
      <c r="DZF5" s="65"/>
      <c r="DZG5" s="65"/>
      <c r="DZH5" s="65"/>
      <c r="DZI5" s="65"/>
      <c r="DZJ5" s="65"/>
      <c r="DZK5" s="65"/>
      <c r="DZL5" s="65"/>
      <c r="DZM5" s="65"/>
      <c r="DZN5" s="65"/>
      <c r="DZO5" s="65"/>
      <c r="DZP5" s="65"/>
      <c r="DZQ5" s="65"/>
      <c r="DZR5" s="65"/>
      <c r="DZS5" s="65"/>
      <c r="DZT5" s="65"/>
      <c r="DZU5" s="65"/>
      <c r="DZV5" s="65"/>
      <c r="DZW5" s="65"/>
      <c r="DZX5" s="65"/>
      <c r="DZY5" s="65"/>
      <c r="DZZ5" s="65"/>
      <c r="EAA5" s="65"/>
      <c r="EAB5" s="65"/>
      <c r="EAC5" s="65"/>
      <c r="EAD5" s="65"/>
      <c r="EAE5" s="65"/>
      <c r="EAF5" s="65"/>
      <c r="EAG5" s="65"/>
      <c r="EAH5" s="65"/>
      <c r="EAI5" s="65"/>
      <c r="EAJ5" s="65"/>
      <c r="EAK5" s="65"/>
      <c r="EAL5" s="65"/>
      <c r="EAM5" s="65"/>
      <c r="EAN5" s="65"/>
      <c r="EAO5" s="65"/>
      <c r="EAP5" s="65"/>
      <c r="EAQ5" s="65"/>
      <c r="EAR5" s="65"/>
      <c r="EAS5" s="65"/>
      <c r="EAT5" s="65"/>
      <c r="EAU5" s="65"/>
      <c r="EAV5" s="65"/>
      <c r="EAW5" s="65"/>
      <c r="EAX5" s="65"/>
      <c r="EAY5" s="65"/>
      <c r="EAZ5" s="65"/>
      <c r="EBA5" s="65"/>
      <c r="EBB5" s="65"/>
      <c r="EBC5" s="65"/>
      <c r="EBD5" s="65"/>
      <c r="EBE5" s="65"/>
      <c r="EBF5" s="65"/>
      <c r="EBG5" s="65"/>
      <c r="EBH5" s="65"/>
      <c r="EBI5" s="65"/>
      <c r="EBJ5" s="65"/>
      <c r="EBK5" s="65"/>
      <c r="EBL5" s="65"/>
      <c r="EBM5" s="65"/>
      <c r="EBN5" s="65"/>
      <c r="EBO5" s="65"/>
      <c r="EBP5" s="65"/>
      <c r="EBQ5" s="65"/>
      <c r="EBR5" s="65"/>
      <c r="EBS5" s="65"/>
      <c r="EBT5" s="65"/>
      <c r="EBU5" s="65"/>
      <c r="EBV5" s="65"/>
      <c r="EBW5" s="65"/>
      <c r="EBX5" s="65"/>
      <c r="EBY5" s="65"/>
      <c r="EBZ5" s="65"/>
      <c r="ECA5" s="65"/>
      <c r="ECB5" s="65"/>
      <c r="ECC5" s="65"/>
      <c r="ECD5" s="65"/>
      <c r="ECE5" s="65"/>
      <c r="ECF5" s="65"/>
      <c r="ECG5" s="65"/>
      <c r="ECH5" s="65"/>
      <c r="ECI5" s="65"/>
      <c r="ECJ5" s="65"/>
      <c r="ECK5" s="65"/>
      <c r="ECL5" s="65"/>
      <c r="ECM5" s="65"/>
      <c r="ECN5" s="65"/>
      <c r="ECO5" s="65"/>
      <c r="ECP5" s="65"/>
      <c r="ECQ5" s="65"/>
      <c r="ECR5" s="65"/>
      <c r="ECS5" s="65"/>
      <c r="ECT5" s="65"/>
      <c r="ECU5" s="65"/>
      <c r="ECV5" s="65"/>
      <c r="ECW5" s="65"/>
      <c r="ECX5" s="65"/>
      <c r="ECY5" s="65"/>
      <c r="ECZ5" s="65"/>
      <c r="EDA5" s="65"/>
      <c r="EDB5" s="65"/>
      <c r="EDC5" s="65"/>
      <c r="EDD5" s="65"/>
      <c r="EDE5" s="65"/>
      <c r="EDF5" s="65"/>
      <c r="EDG5" s="65"/>
      <c r="EDH5" s="65"/>
      <c r="EDI5" s="65"/>
      <c r="EDJ5" s="65"/>
      <c r="EDK5" s="65"/>
      <c r="EDL5" s="65"/>
      <c r="EDM5" s="65"/>
      <c r="EDN5" s="65"/>
      <c r="EDO5" s="65"/>
      <c r="EDP5" s="65"/>
      <c r="EDQ5" s="65"/>
      <c r="EDR5" s="65"/>
      <c r="EDS5" s="65"/>
      <c r="EDT5" s="65"/>
      <c r="EDU5" s="65"/>
      <c r="EDV5" s="65"/>
      <c r="EDW5" s="65"/>
      <c r="EDX5" s="65"/>
      <c r="EDY5" s="65"/>
      <c r="EDZ5" s="65"/>
      <c r="EEA5" s="65"/>
      <c r="EEB5" s="65"/>
      <c r="EEC5" s="65"/>
      <c r="EED5" s="65"/>
      <c r="EEE5" s="65"/>
      <c r="EEF5" s="65"/>
      <c r="EEG5" s="65"/>
      <c r="EEH5" s="65"/>
      <c r="EEI5" s="65"/>
      <c r="EEJ5" s="65"/>
      <c r="EEK5" s="65"/>
      <c r="EEL5" s="65"/>
      <c r="EEM5" s="65"/>
      <c r="EEN5" s="65"/>
      <c r="EEO5" s="65"/>
      <c r="EEP5" s="65"/>
      <c r="EEQ5" s="65"/>
      <c r="EER5" s="65"/>
      <c r="EES5" s="65"/>
      <c r="EET5" s="65"/>
      <c r="EEU5" s="65"/>
      <c r="EEV5" s="65"/>
      <c r="EEW5" s="65"/>
      <c r="EEX5" s="65"/>
      <c r="EEY5" s="65"/>
      <c r="EEZ5" s="65"/>
      <c r="EFA5" s="65"/>
      <c r="EFB5" s="65"/>
      <c r="EFC5" s="65"/>
      <c r="EFD5" s="65"/>
      <c r="EFE5" s="65"/>
      <c r="EFF5" s="65"/>
      <c r="EFG5" s="65"/>
      <c r="EFH5" s="65"/>
      <c r="EFI5" s="65"/>
      <c r="EFJ5" s="65"/>
      <c r="EFK5" s="65"/>
      <c r="EFL5" s="65"/>
      <c r="EFM5" s="65"/>
      <c r="EFN5" s="65"/>
      <c r="EFO5" s="65"/>
      <c r="EFP5" s="65"/>
      <c r="EFQ5" s="65"/>
      <c r="EFR5" s="65"/>
      <c r="EFS5" s="65"/>
      <c r="EFT5" s="65"/>
      <c r="EFU5" s="65"/>
      <c r="EFV5" s="65"/>
      <c r="EFW5" s="65"/>
      <c r="EFX5" s="65"/>
      <c r="EFY5" s="65"/>
      <c r="EFZ5" s="65"/>
      <c r="EGA5" s="65"/>
      <c r="EGB5" s="65"/>
      <c r="EGC5" s="65"/>
      <c r="EGD5" s="65"/>
      <c r="EGE5" s="65"/>
      <c r="EGF5" s="65"/>
      <c r="EGG5" s="65"/>
      <c r="EGH5" s="65"/>
      <c r="EGI5" s="65"/>
      <c r="EGJ5" s="65"/>
      <c r="EGK5" s="65"/>
      <c r="EGL5" s="65"/>
      <c r="EGM5" s="65"/>
      <c r="EGN5" s="65"/>
      <c r="EGO5" s="65"/>
      <c r="EGP5" s="65"/>
      <c r="EGQ5" s="65"/>
      <c r="EGR5" s="65"/>
      <c r="EGS5" s="65"/>
      <c r="EGT5" s="65"/>
      <c r="EGU5" s="65"/>
      <c r="EGV5" s="65"/>
      <c r="EGW5" s="65"/>
      <c r="EGX5" s="65"/>
      <c r="EGY5" s="65"/>
      <c r="EGZ5" s="65"/>
      <c r="EHA5" s="65"/>
      <c r="EHB5" s="65"/>
      <c r="EHC5" s="65"/>
      <c r="EHD5" s="65"/>
      <c r="EHE5" s="65"/>
      <c r="EHF5" s="65"/>
      <c r="EHG5" s="65"/>
      <c r="EHH5" s="65"/>
      <c r="EHI5" s="65"/>
      <c r="EHJ5" s="65"/>
      <c r="EHK5" s="65"/>
      <c r="EHL5" s="65"/>
      <c r="EHM5" s="65"/>
      <c r="EHN5" s="65"/>
      <c r="EHO5" s="65"/>
      <c r="EHP5" s="65"/>
      <c r="EHQ5" s="65"/>
      <c r="EHR5" s="65"/>
      <c r="EHS5" s="65"/>
      <c r="EHT5" s="65"/>
      <c r="EHU5" s="65"/>
      <c r="EHV5" s="65"/>
      <c r="EHW5" s="65"/>
      <c r="EHX5" s="65"/>
      <c r="EHY5" s="65"/>
      <c r="EHZ5" s="65"/>
      <c r="EIA5" s="65"/>
      <c r="EIB5" s="65"/>
      <c r="EIC5" s="65"/>
      <c r="EID5" s="65"/>
      <c r="EIE5" s="65"/>
      <c r="EIF5" s="65"/>
      <c r="EIG5" s="65"/>
      <c r="EIH5" s="65"/>
      <c r="EII5" s="65"/>
      <c r="EIJ5" s="65"/>
      <c r="EIK5" s="65"/>
      <c r="EIL5" s="65"/>
      <c r="EIM5" s="65"/>
      <c r="EIN5" s="65"/>
      <c r="EIO5" s="65"/>
      <c r="EIP5" s="65"/>
      <c r="EIQ5" s="65"/>
      <c r="EIR5" s="65"/>
      <c r="EIS5" s="65"/>
      <c r="EIT5" s="65"/>
      <c r="EIU5" s="65"/>
      <c r="EIV5" s="65"/>
      <c r="EIW5" s="65"/>
      <c r="EIX5" s="65"/>
      <c r="EIY5" s="65"/>
      <c r="EIZ5" s="65"/>
      <c r="EJA5" s="65"/>
      <c r="EJB5" s="65"/>
      <c r="EJC5" s="65"/>
      <c r="EJD5" s="65"/>
      <c r="EJE5" s="65"/>
      <c r="EJF5" s="65"/>
      <c r="EJG5" s="65"/>
      <c r="EJH5" s="65"/>
      <c r="EJI5" s="65"/>
      <c r="EJJ5" s="65"/>
      <c r="EJK5" s="65"/>
      <c r="EJL5" s="65"/>
      <c r="EJM5" s="65"/>
      <c r="EJN5" s="65"/>
      <c r="EJO5" s="65"/>
      <c r="EJP5" s="65"/>
      <c r="EJQ5" s="65"/>
      <c r="EJR5" s="65"/>
      <c r="EJS5" s="65"/>
      <c r="EJT5" s="65"/>
      <c r="EJU5" s="65"/>
      <c r="EJV5" s="65"/>
      <c r="EJW5" s="65"/>
      <c r="EJX5" s="65"/>
      <c r="EJY5" s="65"/>
      <c r="EJZ5" s="65"/>
      <c r="EKA5" s="65"/>
      <c r="EKB5" s="65"/>
      <c r="EKC5" s="65"/>
      <c r="EKD5" s="65"/>
      <c r="EKE5" s="65"/>
      <c r="EKF5" s="65"/>
      <c r="EKG5" s="65"/>
      <c r="EKH5" s="65"/>
      <c r="EKI5" s="65"/>
      <c r="EKJ5" s="65"/>
      <c r="EKK5" s="65"/>
      <c r="EKL5" s="65"/>
      <c r="EKM5" s="65"/>
      <c r="EKN5" s="65"/>
      <c r="EKO5" s="65"/>
      <c r="EKP5" s="65"/>
      <c r="EKQ5" s="65"/>
      <c r="EKR5" s="65"/>
      <c r="EKS5" s="65"/>
      <c r="EKT5" s="65"/>
      <c r="EKU5" s="65"/>
      <c r="EKV5" s="65"/>
      <c r="EKW5" s="65"/>
      <c r="EKX5" s="65"/>
      <c r="EKY5" s="65"/>
      <c r="EKZ5" s="65"/>
      <c r="ELA5" s="65"/>
      <c r="ELB5" s="65"/>
      <c r="ELC5" s="65"/>
      <c r="ELD5" s="65"/>
      <c r="ELE5" s="65"/>
      <c r="ELF5" s="65"/>
      <c r="ELG5" s="65"/>
      <c r="ELH5" s="65"/>
      <c r="ELI5" s="65"/>
      <c r="ELJ5" s="65"/>
      <c r="ELK5" s="65"/>
      <c r="ELL5" s="65"/>
      <c r="ELM5" s="65"/>
      <c r="ELN5" s="65"/>
      <c r="ELO5" s="65"/>
      <c r="ELP5" s="65"/>
      <c r="ELQ5" s="65"/>
      <c r="ELR5" s="65"/>
      <c r="ELS5" s="65"/>
      <c r="ELT5" s="65"/>
      <c r="ELU5" s="65"/>
      <c r="ELV5" s="65"/>
      <c r="ELW5" s="65"/>
      <c r="ELX5" s="65"/>
      <c r="ELY5" s="65"/>
      <c r="ELZ5" s="65"/>
      <c r="EMA5" s="65"/>
      <c r="EMB5" s="65"/>
      <c r="EMC5" s="65"/>
      <c r="EMD5" s="65"/>
      <c r="EME5" s="65"/>
      <c r="EMF5" s="65"/>
      <c r="EMG5" s="65"/>
      <c r="EMH5" s="65"/>
      <c r="EMI5" s="65"/>
      <c r="EMJ5" s="65"/>
      <c r="EMK5" s="65"/>
      <c r="EML5" s="65"/>
      <c r="EMM5" s="65"/>
      <c r="EMN5" s="65"/>
      <c r="EMO5" s="65"/>
      <c r="EMP5" s="65"/>
      <c r="EMQ5" s="65"/>
      <c r="EMR5" s="65"/>
      <c r="EMS5" s="65"/>
      <c r="EMT5" s="65"/>
      <c r="EMU5" s="65"/>
      <c r="EMV5" s="65"/>
      <c r="EMW5" s="65"/>
      <c r="EMX5" s="65"/>
      <c r="EMY5" s="65"/>
      <c r="EMZ5" s="65"/>
      <c r="ENA5" s="65"/>
      <c r="ENB5" s="65"/>
      <c r="ENC5" s="65"/>
      <c r="END5" s="65"/>
      <c r="ENE5" s="65"/>
      <c r="ENF5" s="65"/>
      <c r="ENG5" s="65"/>
      <c r="ENH5" s="65"/>
      <c r="ENI5" s="65"/>
      <c r="ENJ5" s="65"/>
      <c r="ENK5" s="65"/>
      <c r="ENL5" s="65"/>
      <c r="ENM5" s="65"/>
      <c r="ENN5" s="65"/>
      <c r="ENO5" s="65"/>
      <c r="ENP5" s="65"/>
      <c r="ENQ5" s="65"/>
      <c r="ENR5" s="65"/>
      <c r="ENS5" s="65"/>
      <c r="ENT5" s="65"/>
      <c r="ENU5" s="65"/>
      <c r="ENV5" s="65"/>
      <c r="ENW5" s="65"/>
      <c r="ENX5" s="65"/>
      <c r="ENY5" s="65"/>
      <c r="ENZ5" s="65"/>
      <c r="EOA5" s="65"/>
      <c r="EOB5" s="65"/>
      <c r="EOC5" s="65"/>
      <c r="EOD5" s="65"/>
      <c r="EOE5" s="65"/>
      <c r="EOF5" s="65"/>
      <c r="EOG5" s="65"/>
      <c r="EOH5" s="65"/>
      <c r="EOI5" s="65"/>
      <c r="EOJ5" s="65"/>
      <c r="EOK5" s="65"/>
      <c r="EOL5" s="65"/>
      <c r="EOM5" s="65"/>
      <c r="EON5" s="65"/>
      <c r="EOO5" s="65"/>
      <c r="EOP5" s="65"/>
      <c r="EOQ5" s="65"/>
      <c r="EOR5" s="65"/>
      <c r="EOS5" s="65"/>
      <c r="EOT5" s="65"/>
      <c r="EOU5" s="65"/>
      <c r="EOV5" s="65"/>
      <c r="EOW5" s="65"/>
      <c r="EOX5" s="65"/>
      <c r="EOY5" s="65"/>
      <c r="EOZ5" s="65"/>
      <c r="EPA5" s="65"/>
      <c r="EPB5" s="65"/>
      <c r="EPC5" s="65"/>
      <c r="EPD5" s="65"/>
      <c r="EPE5" s="65"/>
      <c r="EPF5" s="65"/>
      <c r="EPG5" s="65"/>
      <c r="EPH5" s="65"/>
      <c r="EPI5" s="65"/>
      <c r="EPJ5" s="65"/>
      <c r="EPK5" s="65"/>
      <c r="EPL5" s="65"/>
      <c r="EPM5" s="65"/>
      <c r="EPN5" s="65"/>
      <c r="EPO5" s="65"/>
      <c r="EPP5" s="65"/>
      <c r="EPQ5" s="65"/>
      <c r="EPR5" s="65"/>
      <c r="EPS5" s="65"/>
      <c r="EPT5" s="65"/>
      <c r="EPU5" s="65"/>
      <c r="EPV5" s="65"/>
      <c r="EPW5" s="65"/>
      <c r="EPX5" s="65"/>
      <c r="EPY5" s="65"/>
      <c r="EPZ5" s="65"/>
      <c r="EQA5" s="65"/>
      <c r="EQB5" s="65"/>
      <c r="EQC5" s="65"/>
      <c r="EQD5" s="65"/>
      <c r="EQE5" s="65"/>
      <c r="EQF5" s="65"/>
      <c r="EQG5" s="65"/>
      <c r="EQH5" s="65"/>
      <c r="EQI5" s="65"/>
      <c r="EQJ5" s="65"/>
      <c r="EQK5" s="65"/>
      <c r="EQL5" s="65"/>
      <c r="EQM5" s="65"/>
      <c r="EQN5" s="65"/>
      <c r="EQO5" s="65"/>
      <c r="EQP5" s="65"/>
      <c r="EQQ5" s="65"/>
      <c r="EQR5" s="65"/>
      <c r="EQS5" s="65"/>
      <c r="EQT5" s="65"/>
      <c r="EQU5" s="65"/>
      <c r="EQV5" s="65"/>
      <c r="EQW5" s="65"/>
      <c r="EQX5" s="65"/>
      <c r="EQY5" s="65"/>
      <c r="EQZ5" s="65"/>
      <c r="ERA5" s="65"/>
      <c r="ERB5" s="65"/>
      <c r="ERC5" s="65"/>
      <c r="ERD5" s="65"/>
      <c r="ERE5" s="65"/>
      <c r="ERF5" s="65"/>
      <c r="ERG5" s="65"/>
      <c r="ERH5" s="65"/>
      <c r="ERI5" s="65"/>
      <c r="ERJ5" s="65"/>
      <c r="ERK5" s="65"/>
      <c r="ERL5" s="65"/>
      <c r="ERM5" s="65"/>
      <c r="ERN5" s="65"/>
      <c r="ERO5" s="65"/>
      <c r="ERP5" s="65"/>
      <c r="ERQ5" s="65"/>
      <c r="ERR5" s="65"/>
      <c r="ERS5" s="65"/>
      <c r="ERT5" s="65"/>
      <c r="ERU5" s="65"/>
      <c r="ERV5" s="65"/>
      <c r="ERW5" s="65"/>
      <c r="ERX5" s="65"/>
      <c r="ERY5" s="65"/>
      <c r="ERZ5" s="65"/>
      <c r="ESA5" s="65"/>
      <c r="ESB5" s="65"/>
      <c r="ESC5" s="65"/>
      <c r="ESD5" s="65"/>
      <c r="ESE5" s="65"/>
      <c r="ESF5" s="65"/>
      <c r="ESG5" s="65"/>
      <c r="ESH5" s="65"/>
      <c r="ESI5" s="65"/>
      <c r="ESJ5" s="65"/>
      <c r="ESK5" s="65"/>
      <c r="ESL5" s="65"/>
      <c r="ESM5" s="65"/>
      <c r="ESN5" s="65"/>
      <c r="ESO5" s="65"/>
      <c r="ESP5" s="65"/>
      <c r="ESQ5" s="65"/>
      <c r="ESR5" s="65"/>
      <c r="ESS5" s="65"/>
      <c r="EST5" s="65"/>
      <c r="ESU5" s="65"/>
      <c r="ESV5" s="65"/>
      <c r="ESW5" s="65"/>
      <c r="ESX5" s="65"/>
      <c r="ESY5" s="65"/>
      <c r="ESZ5" s="65"/>
      <c r="ETA5" s="65"/>
      <c r="ETB5" s="65"/>
      <c r="ETC5" s="65"/>
      <c r="ETD5" s="65"/>
      <c r="ETE5" s="65"/>
      <c r="ETF5" s="65"/>
      <c r="ETG5" s="65"/>
      <c r="ETH5" s="65"/>
      <c r="ETI5" s="65"/>
      <c r="ETJ5" s="65"/>
      <c r="ETK5" s="65"/>
      <c r="ETL5" s="65"/>
      <c r="ETM5" s="65"/>
      <c r="ETN5" s="65"/>
      <c r="ETO5" s="65"/>
      <c r="ETP5" s="65"/>
      <c r="ETQ5" s="65"/>
      <c r="ETR5" s="65"/>
      <c r="ETS5" s="65"/>
      <c r="ETT5" s="65"/>
      <c r="ETU5" s="65"/>
      <c r="ETV5" s="65"/>
      <c r="ETW5" s="65"/>
      <c r="ETX5" s="65"/>
      <c r="ETY5" s="65"/>
      <c r="ETZ5" s="65"/>
      <c r="EUA5" s="65"/>
      <c r="EUB5" s="65"/>
      <c r="EUC5" s="65"/>
      <c r="EUD5" s="65"/>
      <c r="EUE5" s="65"/>
      <c r="EUF5" s="65"/>
      <c r="EUG5" s="65"/>
      <c r="EUH5" s="65"/>
      <c r="EUI5" s="65"/>
      <c r="EUJ5" s="65"/>
      <c r="EUK5" s="65"/>
      <c r="EUL5" s="65"/>
      <c r="EUM5" s="65"/>
      <c r="EUN5" s="65"/>
      <c r="EUO5" s="65"/>
      <c r="EUP5" s="65"/>
      <c r="EUQ5" s="65"/>
      <c r="EUR5" s="65"/>
      <c r="EUS5" s="65"/>
      <c r="EUT5" s="65"/>
      <c r="EUU5" s="65"/>
      <c r="EUV5" s="65"/>
      <c r="EUW5" s="65"/>
      <c r="EUX5" s="65"/>
      <c r="EUY5" s="65"/>
      <c r="EUZ5" s="65"/>
      <c r="EVA5" s="65"/>
      <c r="EVB5" s="65"/>
      <c r="EVC5" s="65"/>
      <c r="EVD5" s="65"/>
      <c r="EVE5" s="65"/>
      <c r="EVF5" s="65"/>
      <c r="EVG5" s="65"/>
      <c r="EVH5" s="65"/>
      <c r="EVI5" s="65"/>
      <c r="EVJ5" s="65"/>
      <c r="EVK5" s="65"/>
      <c r="EVL5" s="65"/>
      <c r="EVM5" s="65"/>
      <c r="EVN5" s="65"/>
      <c r="EVO5" s="65"/>
      <c r="EVP5" s="65"/>
      <c r="EVQ5" s="65"/>
      <c r="EVR5" s="65"/>
      <c r="EVS5" s="65"/>
      <c r="EVT5" s="65"/>
      <c r="EVU5" s="65"/>
      <c r="EVV5" s="65"/>
      <c r="EVW5" s="65"/>
      <c r="EVX5" s="65"/>
      <c r="EVY5" s="65"/>
      <c r="EVZ5" s="65"/>
      <c r="EWA5" s="65"/>
      <c r="EWB5" s="65"/>
      <c r="EWC5" s="65"/>
      <c r="EWD5" s="65"/>
      <c r="EWE5" s="65"/>
      <c r="EWF5" s="65"/>
      <c r="EWG5" s="65"/>
      <c r="EWH5" s="65"/>
      <c r="EWI5" s="65"/>
      <c r="EWJ5" s="65"/>
      <c r="EWK5" s="65"/>
      <c r="EWL5" s="65"/>
      <c r="EWM5" s="65"/>
      <c r="EWN5" s="65"/>
      <c r="EWO5" s="65"/>
      <c r="EWP5" s="65"/>
      <c r="EWQ5" s="65"/>
      <c r="EWR5" s="65"/>
      <c r="EWS5" s="65"/>
      <c r="EWT5" s="65"/>
      <c r="EWU5" s="65"/>
      <c r="EWV5" s="65"/>
      <c r="EWW5" s="65"/>
      <c r="EWX5" s="65"/>
      <c r="EWY5" s="65"/>
      <c r="EWZ5" s="65"/>
      <c r="EXA5" s="65"/>
      <c r="EXB5" s="65"/>
      <c r="EXC5" s="65"/>
      <c r="EXD5" s="65"/>
      <c r="EXE5" s="65"/>
      <c r="EXF5" s="65"/>
      <c r="EXG5" s="65"/>
      <c r="EXH5" s="65"/>
      <c r="EXI5" s="65"/>
      <c r="EXJ5" s="65"/>
      <c r="EXK5" s="65"/>
      <c r="EXL5" s="65"/>
      <c r="EXM5" s="65"/>
      <c r="EXN5" s="65"/>
      <c r="EXO5" s="65"/>
      <c r="EXP5" s="65"/>
      <c r="EXQ5" s="65"/>
      <c r="EXR5" s="65"/>
      <c r="EXS5" s="65"/>
      <c r="EXT5" s="65"/>
      <c r="EXU5" s="65"/>
      <c r="EXV5" s="65"/>
      <c r="EXW5" s="65"/>
      <c r="EXX5" s="65"/>
      <c r="EXY5" s="65"/>
      <c r="EXZ5" s="65"/>
      <c r="EYA5" s="65"/>
      <c r="EYB5" s="65"/>
      <c r="EYC5" s="65"/>
      <c r="EYD5" s="65"/>
      <c r="EYE5" s="65"/>
      <c r="EYF5" s="65"/>
      <c r="EYG5" s="65"/>
      <c r="EYH5" s="65"/>
      <c r="EYI5" s="65"/>
      <c r="EYJ5" s="65"/>
      <c r="EYK5" s="65"/>
      <c r="EYL5" s="65"/>
      <c r="EYM5" s="65"/>
      <c r="EYN5" s="65"/>
      <c r="EYO5" s="65"/>
      <c r="EYP5" s="65"/>
      <c r="EYQ5" s="65"/>
      <c r="EYR5" s="65"/>
      <c r="EYS5" s="65"/>
      <c r="EYT5" s="65"/>
      <c r="EYU5" s="65"/>
      <c r="EYV5" s="65"/>
      <c r="EYW5" s="65"/>
      <c r="EYX5" s="65"/>
      <c r="EYY5" s="65"/>
      <c r="EYZ5" s="65"/>
      <c r="EZA5" s="65"/>
      <c r="EZB5" s="65"/>
      <c r="EZC5" s="65"/>
      <c r="EZD5" s="65"/>
      <c r="EZE5" s="65"/>
      <c r="EZF5" s="65"/>
      <c r="EZG5" s="65"/>
      <c r="EZH5" s="65"/>
      <c r="EZI5" s="65"/>
      <c r="EZJ5" s="65"/>
      <c r="EZK5" s="65"/>
      <c r="EZL5" s="65"/>
      <c r="EZM5" s="65"/>
      <c r="EZN5" s="65"/>
      <c r="EZO5" s="65"/>
      <c r="EZP5" s="65"/>
      <c r="EZQ5" s="65"/>
      <c r="EZR5" s="65"/>
      <c r="EZS5" s="65"/>
      <c r="EZT5" s="65"/>
      <c r="EZU5" s="65"/>
      <c r="EZV5" s="65"/>
      <c r="EZW5" s="65"/>
      <c r="EZX5" s="65"/>
      <c r="EZY5" s="65"/>
      <c r="EZZ5" s="65"/>
      <c r="FAA5" s="65"/>
      <c r="FAB5" s="65"/>
      <c r="FAC5" s="65"/>
      <c r="FAD5" s="65"/>
      <c r="FAE5" s="65"/>
      <c r="FAF5" s="65"/>
      <c r="FAG5" s="65"/>
      <c r="FAH5" s="65"/>
      <c r="FAI5" s="65"/>
      <c r="FAJ5" s="65"/>
      <c r="FAK5" s="65"/>
      <c r="FAL5" s="65"/>
      <c r="FAM5" s="65"/>
      <c r="FAN5" s="65"/>
      <c r="FAO5" s="65"/>
      <c r="FAP5" s="65"/>
      <c r="FAQ5" s="65"/>
      <c r="FAR5" s="65"/>
      <c r="FAS5" s="65"/>
      <c r="FAT5" s="65"/>
      <c r="FAU5" s="65"/>
      <c r="FAV5" s="65"/>
      <c r="FAW5" s="65"/>
      <c r="FAX5" s="65"/>
      <c r="FAY5" s="65"/>
      <c r="FAZ5" s="65"/>
      <c r="FBA5" s="65"/>
      <c r="FBB5" s="65"/>
      <c r="FBC5" s="65"/>
      <c r="FBD5" s="65"/>
      <c r="FBE5" s="65"/>
      <c r="FBF5" s="65"/>
      <c r="FBG5" s="65"/>
      <c r="FBH5" s="65"/>
      <c r="FBI5" s="65"/>
      <c r="FBJ5" s="65"/>
      <c r="FBK5" s="65"/>
      <c r="FBL5" s="65"/>
      <c r="FBM5" s="65"/>
      <c r="FBN5" s="65"/>
      <c r="FBO5" s="65"/>
      <c r="FBP5" s="65"/>
      <c r="FBQ5" s="65"/>
      <c r="FBR5" s="65"/>
      <c r="FBS5" s="65"/>
      <c r="FBT5" s="65"/>
      <c r="FBU5" s="65"/>
      <c r="FBV5" s="65"/>
      <c r="FBW5" s="65"/>
      <c r="FBX5" s="65"/>
      <c r="FBY5" s="65"/>
      <c r="FBZ5" s="65"/>
      <c r="FCA5" s="65"/>
      <c r="FCB5" s="65"/>
      <c r="FCC5" s="65"/>
      <c r="FCD5" s="65"/>
      <c r="FCE5" s="65"/>
      <c r="FCF5" s="65"/>
      <c r="FCG5" s="65"/>
      <c r="FCH5" s="65"/>
      <c r="FCI5" s="65"/>
      <c r="FCJ5" s="65"/>
      <c r="FCK5" s="65"/>
      <c r="FCL5" s="65"/>
      <c r="FCM5" s="65"/>
      <c r="FCN5" s="65"/>
      <c r="FCO5" s="65"/>
      <c r="FCP5" s="65"/>
      <c r="FCQ5" s="65"/>
      <c r="FCR5" s="65"/>
      <c r="FCS5" s="65"/>
      <c r="FCT5" s="65"/>
      <c r="FCU5" s="65"/>
      <c r="FCV5" s="65"/>
      <c r="FCW5" s="65"/>
      <c r="FCX5" s="65"/>
      <c r="FCY5" s="65"/>
      <c r="FCZ5" s="65"/>
      <c r="FDA5" s="65"/>
      <c r="FDB5" s="65"/>
      <c r="FDC5" s="65"/>
      <c r="FDD5" s="65"/>
      <c r="FDE5" s="65"/>
      <c r="FDF5" s="65"/>
      <c r="FDG5" s="65"/>
      <c r="FDH5" s="65"/>
      <c r="FDI5" s="65"/>
      <c r="FDJ5" s="65"/>
      <c r="FDK5" s="65"/>
      <c r="FDL5" s="65"/>
      <c r="FDM5" s="65"/>
      <c r="FDN5" s="65"/>
      <c r="FDO5" s="65"/>
      <c r="FDP5" s="65"/>
      <c r="FDQ5" s="65"/>
      <c r="FDR5" s="65"/>
      <c r="FDS5" s="65"/>
      <c r="FDT5" s="65"/>
      <c r="FDU5" s="65"/>
      <c r="FDV5" s="65"/>
      <c r="FDW5" s="65"/>
      <c r="FDX5" s="65"/>
      <c r="FDY5" s="65"/>
      <c r="FDZ5" s="65"/>
      <c r="FEA5" s="65"/>
      <c r="FEB5" s="65"/>
      <c r="FEC5" s="65"/>
      <c r="FED5" s="65"/>
      <c r="FEE5" s="65"/>
      <c r="FEF5" s="65"/>
      <c r="FEG5" s="65"/>
      <c r="FEH5" s="65"/>
      <c r="FEI5" s="65"/>
      <c r="FEJ5" s="65"/>
      <c r="FEK5" s="65"/>
      <c r="FEL5" s="65"/>
      <c r="FEM5" s="65"/>
      <c r="FEN5" s="65"/>
      <c r="FEO5" s="65"/>
      <c r="FEP5" s="65"/>
      <c r="FEQ5" s="65"/>
      <c r="FER5" s="65"/>
      <c r="FES5" s="65"/>
      <c r="FET5" s="65"/>
      <c r="FEU5" s="65"/>
      <c r="FEV5" s="65"/>
      <c r="FEW5" s="65"/>
      <c r="FEX5" s="65"/>
      <c r="FEY5" s="65"/>
      <c r="FEZ5" s="65"/>
      <c r="FFA5" s="65"/>
      <c r="FFB5" s="65"/>
      <c r="FFC5" s="65"/>
      <c r="FFD5" s="65"/>
      <c r="FFE5" s="65"/>
      <c r="FFF5" s="65"/>
      <c r="FFG5" s="65"/>
      <c r="FFH5" s="65"/>
      <c r="FFI5" s="65"/>
      <c r="FFJ5" s="65"/>
      <c r="FFK5" s="65"/>
      <c r="FFL5" s="65"/>
      <c r="FFM5" s="65"/>
      <c r="FFN5" s="65"/>
      <c r="FFO5" s="65"/>
      <c r="FFP5" s="65"/>
      <c r="FFQ5" s="65"/>
      <c r="FFR5" s="65"/>
      <c r="FFS5" s="65"/>
      <c r="FFT5" s="65"/>
      <c r="FFU5" s="65"/>
      <c r="FFV5" s="65"/>
      <c r="FFW5" s="65"/>
      <c r="FFX5" s="65"/>
      <c r="FFY5" s="65"/>
      <c r="FFZ5" s="65"/>
      <c r="FGA5" s="65"/>
      <c r="FGB5" s="65"/>
      <c r="FGC5" s="65"/>
      <c r="FGD5" s="65"/>
      <c r="FGE5" s="65"/>
      <c r="FGF5" s="65"/>
      <c r="FGG5" s="65"/>
      <c r="FGH5" s="65"/>
      <c r="FGI5" s="65"/>
      <c r="FGJ5" s="65"/>
      <c r="FGK5" s="65"/>
      <c r="FGL5" s="65"/>
      <c r="FGM5" s="65"/>
      <c r="FGN5" s="65"/>
      <c r="FGO5" s="65"/>
      <c r="FGP5" s="65"/>
      <c r="FGQ5" s="65"/>
      <c r="FGR5" s="65"/>
      <c r="FGS5" s="65"/>
      <c r="FGT5" s="65"/>
      <c r="FGU5" s="65"/>
      <c r="FGV5" s="65"/>
      <c r="FGW5" s="65"/>
      <c r="FGX5" s="65"/>
      <c r="FGY5" s="65"/>
      <c r="FGZ5" s="65"/>
      <c r="FHA5" s="65"/>
      <c r="FHB5" s="65"/>
      <c r="FHC5" s="65"/>
      <c r="FHD5" s="65"/>
      <c r="FHE5" s="65"/>
      <c r="FHF5" s="65"/>
      <c r="FHG5" s="65"/>
      <c r="FHH5" s="65"/>
      <c r="FHI5" s="65"/>
      <c r="FHJ5" s="65"/>
      <c r="FHK5" s="65"/>
      <c r="FHL5" s="65"/>
      <c r="FHM5" s="65"/>
      <c r="FHN5" s="65"/>
      <c r="FHO5" s="65"/>
      <c r="FHP5" s="65"/>
      <c r="FHQ5" s="65"/>
      <c r="FHR5" s="65"/>
      <c r="FHS5" s="65"/>
      <c r="FHT5" s="65"/>
      <c r="FHU5" s="65"/>
      <c r="FHV5" s="65"/>
      <c r="FHW5" s="65"/>
      <c r="FHX5" s="65"/>
      <c r="FHY5" s="65"/>
      <c r="FHZ5" s="65"/>
      <c r="FIA5" s="65"/>
      <c r="FIB5" s="65"/>
      <c r="FIC5" s="65"/>
      <c r="FID5" s="65"/>
      <c r="FIE5" s="65"/>
      <c r="FIF5" s="65"/>
      <c r="FIG5" s="65"/>
      <c r="FIH5" s="65"/>
      <c r="FII5" s="65"/>
      <c r="FIJ5" s="65"/>
      <c r="FIK5" s="65"/>
      <c r="FIL5" s="65"/>
      <c r="FIM5" s="65"/>
      <c r="FIN5" s="65"/>
      <c r="FIO5" s="65"/>
      <c r="FIP5" s="65"/>
      <c r="FIQ5" s="65"/>
      <c r="FIR5" s="65"/>
      <c r="FIS5" s="65"/>
      <c r="FIT5" s="65"/>
      <c r="FIU5" s="65"/>
      <c r="FIV5" s="65"/>
      <c r="FIW5" s="65"/>
      <c r="FIX5" s="65"/>
      <c r="FIY5" s="65"/>
      <c r="FIZ5" s="65"/>
      <c r="FJA5" s="65"/>
      <c r="FJB5" s="65"/>
      <c r="FJC5" s="65"/>
      <c r="FJD5" s="65"/>
      <c r="FJE5" s="65"/>
      <c r="FJF5" s="65"/>
      <c r="FJG5" s="65"/>
      <c r="FJH5" s="65"/>
      <c r="FJI5" s="65"/>
      <c r="FJJ5" s="65"/>
      <c r="FJK5" s="65"/>
      <c r="FJL5" s="65"/>
      <c r="FJM5" s="65"/>
      <c r="FJN5" s="65"/>
      <c r="FJO5" s="65"/>
      <c r="FJP5" s="65"/>
      <c r="FJQ5" s="65"/>
      <c r="FJR5" s="65"/>
      <c r="FJS5" s="65"/>
      <c r="FJT5" s="65"/>
      <c r="FJU5" s="65"/>
      <c r="FJV5" s="65"/>
      <c r="FJW5" s="65"/>
      <c r="FJX5" s="65"/>
      <c r="FJY5" s="65"/>
      <c r="FJZ5" s="65"/>
      <c r="FKA5" s="65"/>
      <c r="FKB5" s="65"/>
      <c r="FKC5" s="65"/>
      <c r="FKD5" s="65"/>
      <c r="FKE5" s="65"/>
      <c r="FKF5" s="65"/>
      <c r="FKG5" s="65"/>
      <c r="FKH5" s="65"/>
      <c r="FKI5" s="65"/>
      <c r="FKJ5" s="65"/>
      <c r="FKK5" s="65"/>
      <c r="FKL5" s="65"/>
      <c r="FKM5" s="65"/>
      <c r="FKN5" s="65"/>
      <c r="FKO5" s="65"/>
      <c r="FKP5" s="65"/>
      <c r="FKQ5" s="65"/>
      <c r="FKR5" s="65"/>
      <c r="FKS5" s="65"/>
      <c r="FKT5" s="65"/>
      <c r="FKU5" s="65"/>
      <c r="FKV5" s="65"/>
      <c r="FKW5" s="65"/>
      <c r="FKX5" s="65"/>
      <c r="FKY5" s="65"/>
      <c r="FKZ5" s="65"/>
      <c r="FLA5" s="65"/>
      <c r="FLB5" s="65"/>
      <c r="FLC5" s="65"/>
      <c r="FLD5" s="65"/>
      <c r="FLE5" s="65"/>
      <c r="FLF5" s="65"/>
      <c r="FLG5" s="65"/>
      <c r="FLH5" s="65"/>
      <c r="FLI5" s="65"/>
      <c r="FLJ5" s="65"/>
      <c r="FLK5" s="65"/>
      <c r="FLL5" s="65"/>
      <c r="FLM5" s="65"/>
      <c r="FLN5" s="65"/>
      <c r="FLO5" s="65"/>
      <c r="FLP5" s="65"/>
      <c r="FLQ5" s="65"/>
      <c r="FLR5" s="65"/>
      <c r="FLS5" s="65"/>
      <c r="FLT5" s="65"/>
      <c r="FLU5" s="65"/>
      <c r="FLV5" s="65"/>
      <c r="FLW5" s="65"/>
      <c r="FLX5" s="65"/>
      <c r="FLY5" s="65"/>
      <c r="FLZ5" s="65"/>
      <c r="FMA5" s="65"/>
      <c r="FMB5" s="65"/>
      <c r="FMC5" s="65"/>
      <c r="FMD5" s="65"/>
      <c r="FME5" s="65"/>
      <c r="FMF5" s="65"/>
      <c r="FMG5" s="65"/>
      <c r="FMH5" s="65"/>
      <c r="FMI5" s="65"/>
      <c r="FMJ5" s="65"/>
      <c r="FMK5" s="65"/>
      <c r="FML5" s="65"/>
      <c r="FMM5" s="65"/>
      <c r="FMN5" s="65"/>
      <c r="FMO5" s="65"/>
      <c r="FMP5" s="65"/>
      <c r="FMQ5" s="65"/>
      <c r="FMR5" s="65"/>
      <c r="FMS5" s="65"/>
      <c r="FMT5" s="65"/>
      <c r="FMU5" s="65"/>
      <c r="FMV5" s="65"/>
      <c r="FMW5" s="65"/>
      <c r="FMX5" s="65"/>
      <c r="FMY5" s="65"/>
      <c r="FMZ5" s="65"/>
      <c r="FNA5" s="65"/>
      <c r="FNB5" s="65"/>
      <c r="FNC5" s="65"/>
      <c r="FND5" s="65"/>
      <c r="FNE5" s="65"/>
      <c r="FNF5" s="65"/>
      <c r="FNG5" s="65"/>
      <c r="FNH5" s="65"/>
      <c r="FNI5" s="65"/>
      <c r="FNJ5" s="65"/>
      <c r="FNK5" s="65"/>
      <c r="FNL5" s="65"/>
      <c r="FNM5" s="65"/>
      <c r="FNN5" s="65"/>
      <c r="FNO5" s="65"/>
      <c r="FNP5" s="65"/>
      <c r="FNQ5" s="65"/>
      <c r="FNR5" s="65"/>
      <c r="FNS5" s="65"/>
      <c r="FNT5" s="65"/>
      <c r="FNU5" s="65"/>
      <c r="FNV5" s="65"/>
      <c r="FNW5" s="65"/>
      <c r="FNX5" s="65"/>
      <c r="FNY5" s="65"/>
      <c r="FNZ5" s="65"/>
      <c r="FOA5" s="65"/>
      <c r="FOB5" s="65"/>
      <c r="FOC5" s="65"/>
      <c r="FOD5" s="65"/>
      <c r="FOE5" s="65"/>
      <c r="FOF5" s="65"/>
      <c r="FOG5" s="65"/>
      <c r="FOH5" s="65"/>
      <c r="FOI5" s="65"/>
      <c r="FOJ5" s="65"/>
      <c r="FOK5" s="65"/>
      <c r="FOL5" s="65"/>
      <c r="FOM5" s="65"/>
      <c r="FON5" s="65"/>
      <c r="FOO5" s="65"/>
      <c r="FOP5" s="65"/>
      <c r="FOQ5" s="65"/>
      <c r="FOR5" s="65"/>
      <c r="FOS5" s="65"/>
      <c r="FOT5" s="65"/>
      <c r="FOU5" s="65"/>
      <c r="FOV5" s="65"/>
      <c r="FOW5" s="65"/>
      <c r="FOX5" s="65"/>
      <c r="FOY5" s="65"/>
      <c r="FOZ5" s="65"/>
      <c r="FPA5" s="65"/>
      <c r="FPB5" s="65"/>
      <c r="FPC5" s="65"/>
      <c r="FPD5" s="65"/>
      <c r="FPE5" s="65"/>
      <c r="FPF5" s="65"/>
      <c r="FPG5" s="65"/>
      <c r="FPH5" s="65"/>
      <c r="FPI5" s="65"/>
      <c r="FPJ5" s="65"/>
      <c r="FPK5" s="65"/>
      <c r="FPL5" s="65"/>
      <c r="FPM5" s="65"/>
      <c r="FPN5" s="65"/>
      <c r="FPO5" s="65"/>
      <c r="FPP5" s="65"/>
      <c r="FPQ5" s="65"/>
      <c r="FPR5" s="65"/>
      <c r="FPS5" s="65"/>
      <c r="FPT5" s="65"/>
      <c r="FPU5" s="65"/>
      <c r="FPV5" s="65"/>
      <c r="FPW5" s="65"/>
      <c r="FPX5" s="65"/>
      <c r="FPY5" s="65"/>
      <c r="FPZ5" s="65"/>
      <c r="FQA5" s="65"/>
      <c r="FQB5" s="65"/>
      <c r="FQC5" s="65"/>
      <c r="FQD5" s="65"/>
      <c r="FQE5" s="65"/>
      <c r="FQF5" s="65"/>
      <c r="FQG5" s="65"/>
      <c r="FQH5" s="65"/>
      <c r="FQI5" s="65"/>
      <c r="FQJ5" s="65"/>
      <c r="FQK5" s="65"/>
      <c r="FQL5" s="65"/>
      <c r="FQM5" s="65"/>
      <c r="FQN5" s="65"/>
      <c r="FQO5" s="65"/>
      <c r="FQP5" s="65"/>
      <c r="FQQ5" s="65"/>
      <c r="FQR5" s="65"/>
      <c r="FQS5" s="65"/>
      <c r="FQT5" s="65"/>
      <c r="FQU5" s="65"/>
      <c r="FQV5" s="65"/>
      <c r="FQW5" s="65"/>
      <c r="FQX5" s="65"/>
      <c r="FQY5" s="65"/>
      <c r="FQZ5" s="65"/>
      <c r="FRA5" s="65"/>
      <c r="FRB5" s="65"/>
      <c r="FRC5" s="65"/>
      <c r="FRD5" s="65"/>
      <c r="FRE5" s="65"/>
      <c r="FRF5" s="65"/>
      <c r="FRG5" s="65"/>
      <c r="FRH5" s="65"/>
      <c r="FRI5" s="65"/>
      <c r="FRJ5" s="65"/>
      <c r="FRK5" s="65"/>
      <c r="FRL5" s="65"/>
      <c r="FRM5" s="65"/>
      <c r="FRN5" s="65"/>
      <c r="FRO5" s="65"/>
      <c r="FRP5" s="65"/>
      <c r="FRQ5" s="65"/>
      <c r="FRR5" s="65"/>
      <c r="FRS5" s="65"/>
      <c r="FRT5" s="65"/>
      <c r="FRU5" s="65"/>
      <c r="FRV5" s="65"/>
      <c r="FRW5" s="65"/>
      <c r="FRX5" s="65"/>
      <c r="FRY5" s="65"/>
      <c r="FRZ5" s="65"/>
      <c r="FSA5" s="65"/>
      <c r="FSB5" s="65"/>
      <c r="FSC5" s="65"/>
      <c r="FSD5" s="65"/>
      <c r="FSE5" s="65"/>
      <c r="FSF5" s="65"/>
      <c r="FSG5" s="65"/>
      <c r="FSH5" s="65"/>
      <c r="FSI5" s="65"/>
      <c r="FSJ5" s="65"/>
      <c r="FSK5" s="65"/>
      <c r="FSL5" s="65"/>
      <c r="FSM5" s="65"/>
      <c r="FSN5" s="65"/>
      <c r="FSO5" s="65"/>
      <c r="FSP5" s="65"/>
      <c r="FSQ5" s="65"/>
      <c r="FSR5" s="65"/>
      <c r="FSS5" s="65"/>
      <c r="FST5" s="65"/>
      <c r="FSU5" s="65"/>
      <c r="FSV5" s="65"/>
      <c r="FSW5" s="65"/>
      <c r="FSX5" s="65"/>
      <c r="FSY5" s="65"/>
      <c r="FSZ5" s="65"/>
      <c r="FTA5" s="65"/>
      <c r="FTB5" s="65"/>
      <c r="FTC5" s="65"/>
      <c r="FTD5" s="65"/>
      <c r="FTE5" s="65"/>
      <c r="FTF5" s="65"/>
      <c r="FTG5" s="65"/>
      <c r="FTH5" s="65"/>
      <c r="FTI5" s="65"/>
      <c r="FTJ5" s="65"/>
      <c r="FTK5" s="65"/>
      <c r="FTL5" s="65"/>
      <c r="FTM5" s="65"/>
      <c r="FTN5" s="65"/>
      <c r="FTO5" s="65"/>
      <c r="FTP5" s="65"/>
      <c r="FTQ5" s="65"/>
      <c r="FTR5" s="65"/>
      <c r="FTS5" s="65"/>
      <c r="FTT5" s="65"/>
      <c r="FTU5" s="65"/>
      <c r="FTV5" s="65"/>
      <c r="FTW5" s="65"/>
      <c r="FTX5" s="65"/>
      <c r="FTY5" s="65"/>
      <c r="FTZ5" s="65"/>
      <c r="FUA5" s="65"/>
      <c r="FUB5" s="65"/>
      <c r="FUC5" s="65"/>
      <c r="FUD5" s="65"/>
      <c r="FUE5" s="65"/>
      <c r="FUF5" s="65"/>
      <c r="FUG5" s="65"/>
      <c r="FUH5" s="65"/>
      <c r="FUI5" s="65"/>
      <c r="FUJ5" s="65"/>
      <c r="FUK5" s="65"/>
      <c r="FUL5" s="65"/>
      <c r="FUM5" s="65"/>
      <c r="FUN5" s="65"/>
      <c r="FUO5" s="65"/>
      <c r="FUP5" s="65"/>
      <c r="FUQ5" s="65"/>
      <c r="FUR5" s="65"/>
      <c r="FUS5" s="65"/>
      <c r="FUT5" s="65"/>
      <c r="FUU5" s="65"/>
      <c r="FUV5" s="65"/>
      <c r="FUW5" s="65"/>
      <c r="FUX5" s="65"/>
      <c r="FUY5" s="65"/>
      <c r="FUZ5" s="65"/>
      <c r="FVA5" s="65"/>
      <c r="FVB5" s="65"/>
      <c r="FVC5" s="65"/>
      <c r="FVD5" s="65"/>
      <c r="FVE5" s="65"/>
      <c r="FVF5" s="65"/>
      <c r="FVG5" s="65"/>
      <c r="FVH5" s="65"/>
      <c r="FVI5" s="65"/>
      <c r="FVJ5" s="65"/>
      <c r="FVK5" s="65"/>
      <c r="FVL5" s="65"/>
      <c r="FVM5" s="65"/>
      <c r="FVN5" s="65"/>
      <c r="FVO5" s="65"/>
      <c r="FVP5" s="65"/>
      <c r="FVQ5" s="65"/>
      <c r="FVR5" s="65"/>
      <c r="FVS5" s="65"/>
      <c r="FVT5" s="65"/>
      <c r="FVU5" s="65"/>
      <c r="FVV5" s="65"/>
      <c r="FVW5" s="65"/>
      <c r="FVX5" s="65"/>
      <c r="FVY5" s="65"/>
      <c r="FVZ5" s="65"/>
      <c r="FWA5" s="65"/>
      <c r="FWB5" s="65"/>
      <c r="FWC5" s="65"/>
      <c r="FWD5" s="65"/>
      <c r="FWE5" s="65"/>
      <c r="FWF5" s="65"/>
      <c r="FWG5" s="65"/>
      <c r="FWH5" s="65"/>
      <c r="FWI5" s="65"/>
      <c r="FWJ5" s="65"/>
      <c r="FWK5" s="65"/>
      <c r="FWL5" s="65"/>
      <c r="FWM5" s="65"/>
      <c r="FWN5" s="65"/>
      <c r="FWO5" s="65"/>
      <c r="FWP5" s="65"/>
      <c r="FWQ5" s="65"/>
      <c r="FWR5" s="65"/>
      <c r="FWS5" s="65"/>
      <c r="FWT5" s="65"/>
      <c r="FWU5" s="65"/>
      <c r="FWV5" s="65"/>
      <c r="FWW5" s="65"/>
      <c r="FWX5" s="65"/>
      <c r="FWY5" s="65"/>
      <c r="FWZ5" s="65"/>
      <c r="FXA5" s="65"/>
      <c r="FXB5" s="65"/>
      <c r="FXC5" s="65"/>
      <c r="FXD5" s="65"/>
      <c r="FXE5" s="65"/>
      <c r="FXF5" s="65"/>
      <c r="FXG5" s="65"/>
      <c r="FXH5" s="65"/>
      <c r="FXI5" s="65"/>
      <c r="FXJ5" s="65"/>
      <c r="FXK5" s="65"/>
      <c r="FXL5" s="65"/>
      <c r="FXM5" s="65"/>
      <c r="FXN5" s="65"/>
      <c r="FXO5" s="65"/>
      <c r="FXP5" s="65"/>
      <c r="FXQ5" s="65"/>
      <c r="FXR5" s="65"/>
      <c r="FXS5" s="65"/>
      <c r="FXT5" s="65"/>
      <c r="FXU5" s="65"/>
      <c r="FXV5" s="65"/>
      <c r="FXW5" s="65"/>
      <c r="FXX5" s="65"/>
      <c r="FXY5" s="65"/>
      <c r="FXZ5" s="65"/>
      <c r="FYA5" s="65"/>
      <c r="FYB5" s="65"/>
      <c r="FYC5" s="65"/>
      <c r="FYD5" s="65"/>
      <c r="FYE5" s="65"/>
      <c r="FYF5" s="65"/>
      <c r="FYG5" s="65"/>
      <c r="FYH5" s="65"/>
      <c r="FYI5" s="65"/>
      <c r="FYJ5" s="65"/>
      <c r="FYK5" s="65"/>
      <c r="FYL5" s="65"/>
      <c r="FYM5" s="65"/>
      <c r="FYN5" s="65"/>
      <c r="FYO5" s="65"/>
      <c r="FYP5" s="65"/>
      <c r="FYQ5" s="65"/>
      <c r="FYR5" s="65"/>
      <c r="FYS5" s="65"/>
      <c r="FYT5" s="65"/>
      <c r="FYU5" s="65"/>
      <c r="FYV5" s="65"/>
      <c r="FYW5" s="65"/>
      <c r="FYX5" s="65"/>
      <c r="FYY5" s="65"/>
      <c r="FYZ5" s="65"/>
      <c r="FZA5" s="65"/>
      <c r="FZB5" s="65"/>
      <c r="FZC5" s="65"/>
      <c r="FZD5" s="65"/>
      <c r="FZE5" s="65"/>
      <c r="FZF5" s="65"/>
      <c r="FZG5" s="65"/>
      <c r="FZH5" s="65"/>
      <c r="FZI5" s="65"/>
      <c r="FZJ5" s="65"/>
      <c r="FZK5" s="65"/>
      <c r="FZL5" s="65"/>
      <c r="FZM5" s="65"/>
      <c r="FZN5" s="65"/>
      <c r="FZO5" s="65"/>
      <c r="FZP5" s="65"/>
      <c r="FZQ5" s="65"/>
      <c r="FZR5" s="65"/>
      <c r="FZS5" s="65"/>
      <c r="FZT5" s="65"/>
      <c r="FZU5" s="65"/>
      <c r="FZV5" s="65"/>
      <c r="FZW5" s="65"/>
      <c r="FZX5" s="65"/>
      <c r="FZY5" s="65"/>
      <c r="FZZ5" s="65"/>
      <c r="GAA5" s="65"/>
      <c r="GAB5" s="65"/>
      <c r="GAC5" s="65"/>
      <c r="GAD5" s="65"/>
      <c r="GAE5" s="65"/>
      <c r="GAF5" s="65"/>
      <c r="GAG5" s="65"/>
      <c r="GAH5" s="65"/>
      <c r="GAI5" s="65"/>
      <c r="GAJ5" s="65"/>
      <c r="GAK5" s="65"/>
      <c r="GAL5" s="65"/>
      <c r="GAM5" s="65"/>
      <c r="GAN5" s="65"/>
      <c r="GAO5" s="65"/>
      <c r="GAP5" s="65"/>
      <c r="GAQ5" s="65"/>
      <c r="GAR5" s="65"/>
      <c r="GAS5" s="65"/>
      <c r="GAT5" s="65"/>
      <c r="GAU5" s="65"/>
      <c r="GAV5" s="65"/>
      <c r="GAW5" s="65"/>
      <c r="GAX5" s="65"/>
      <c r="GAY5" s="65"/>
      <c r="GAZ5" s="65"/>
      <c r="GBA5" s="65"/>
      <c r="GBB5" s="65"/>
      <c r="GBC5" s="65"/>
      <c r="GBD5" s="65"/>
      <c r="GBE5" s="65"/>
      <c r="GBF5" s="65"/>
      <c r="GBG5" s="65"/>
      <c r="GBH5" s="65"/>
      <c r="GBI5" s="65"/>
      <c r="GBJ5" s="65"/>
      <c r="GBK5" s="65"/>
      <c r="GBL5" s="65"/>
      <c r="GBM5" s="65"/>
      <c r="GBN5" s="65"/>
      <c r="GBO5" s="65"/>
      <c r="GBP5" s="65"/>
      <c r="GBQ5" s="65"/>
      <c r="GBR5" s="65"/>
      <c r="GBS5" s="65"/>
      <c r="GBT5" s="65"/>
      <c r="GBU5" s="65"/>
      <c r="GBV5" s="65"/>
      <c r="GBW5" s="65"/>
      <c r="GBX5" s="65"/>
      <c r="GBY5" s="65"/>
      <c r="GBZ5" s="65"/>
      <c r="GCA5" s="65"/>
      <c r="GCB5" s="65"/>
      <c r="GCC5" s="65"/>
      <c r="GCD5" s="65"/>
      <c r="GCE5" s="65"/>
      <c r="GCF5" s="65"/>
      <c r="GCG5" s="65"/>
      <c r="GCH5" s="65"/>
      <c r="GCI5" s="65"/>
      <c r="GCJ5" s="65"/>
      <c r="GCK5" s="65"/>
      <c r="GCL5" s="65"/>
      <c r="GCM5" s="65"/>
      <c r="GCN5" s="65"/>
      <c r="GCO5" s="65"/>
      <c r="GCP5" s="65"/>
      <c r="GCQ5" s="65"/>
      <c r="GCR5" s="65"/>
      <c r="GCS5" s="65"/>
      <c r="GCT5" s="65"/>
      <c r="GCU5" s="65"/>
      <c r="GCV5" s="65"/>
      <c r="GCW5" s="65"/>
      <c r="GCX5" s="65"/>
      <c r="GCY5" s="65"/>
      <c r="GCZ5" s="65"/>
      <c r="GDA5" s="65"/>
      <c r="GDB5" s="65"/>
      <c r="GDC5" s="65"/>
      <c r="GDD5" s="65"/>
      <c r="GDE5" s="65"/>
      <c r="GDF5" s="65"/>
      <c r="GDG5" s="65"/>
      <c r="GDH5" s="65"/>
      <c r="GDI5" s="65"/>
      <c r="GDJ5" s="65"/>
      <c r="GDK5" s="65"/>
      <c r="GDL5" s="65"/>
      <c r="GDM5" s="65"/>
      <c r="GDN5" s="65"/>
      <c r="GDO5" s="65"/>
      <c r="GDP5" s="65"/>
      <c r="GDQ5" s="65"/>
      <c r="GDR5" s="65"/>
      <c r="GDS5" s="65"/>
      <c r="GDT5" s="65"/>
      <c r="GDU5" s="65"/>
      <c r="GDV5" s="65"/>
      <c r="GDW5" s="65"/>
      <c r="GDX5" s="65"/>
      <c r="GDY5" s="65"/>
      <c r="GDZ5" s="65"/>
      <c r="GEA5" s="65"/>
      <c r="GEB5" s="65"/>
      <c r="GEC5" s="65"/>
      <c r="GED5" s="65"/>
      <c r="GEE5" s="65"/>
      <c r="GEF5" s="65"/>
      <c r="GEG5" s="65"/>
      <c r="GEH5" s="65"/>
      <c r="GEI5" s="65"/>
      <c r="GEJ5" s="65"/>
      <c r="GEK5" s="65"/>
      <c r="GEL5" s="65"/>
      <c r="GEM5" s="65"/>
      <c r="GEN5" s="65"/>
      <c r="GEO5" s="65"/>
      <c r="GEP5" s="65"/>
      <c r="GEQ5" s="65"/>
      <c r="GER5" s="65"/>
      <c r="GES5" s="65"/>
      <c r="GET5" s="65"/>
      <c r="GEU5" s="65"/>
      <c r="GEV5" s="65"/>
      <c r="GEW5" s="65"/>
      <c r="GEX5" s="65"/>
      <c r="GEY5" s="65"/>
      <c r="GEZ5" s="65"/>
      <c r="GFA5" s="65"/>
      <c r="GFB5" s="65"/>
      <c r="GFC5" s="65"/>
      <c r="GFD5" s="65"/>
      <c r="GFE5" s="65"/>
      <c r="GFF5" s="65"/>
      <c r="GFG5" s="65"/>
      <c r="GFH5" s="65"/>
      <c r="GFI5" s="65"/>
      <c r="GFJ5" s="65"/>
      <c r="GFK5" s="65"/>
      <c r="GFL5" s="65"/>
      <c r="GFM5" s="65"/>
      <c r="GFN5" s="65"/>
      <c r="GFO5" s="65"/>
      <c r="GFP5" s="65"/>
      <c r="GFQ5" s="65"/>
      <c r="GFR5" s="65"/>
      <c r="GFS5" s="65"/>
      <c r="GFT5" s="65"/>
      <c r="GFU5" s="65"/>
      <c r="GFV5" s="65"/>
      <c r="GFW5" s="65"/>
      <c r="GFX5" s="65"/>
      <c r="GFY5" s="65"/>
      <c r="GFZ5" s="65"/>
      <c r="GGA5" s="65"/>
      <c r="GGB5" s="65"/>
      <c r="GGC5" s="65"/>
      <c r="GGD5" s="65"/>
      <c r="GGE5" s="65"/>
      <c r="GGF5" s="65"/>
      <c r="GGG5" s="65"/>
      <c r="GGH5" s="65"/>
      <c r="GGI5" s="65"/>
      <c r="GGJ5" s="65"/>
      <c r="GGK5" s="65"/>
      <c r="GGL5" s="65"/>
      <c r="GGM5" s="65"/>
      <c r="GGN5" s="65"/>
      <c r="GGO5" s="65"/>
      <c r="GGP5" s="65"/>
      <c r="GGQ5" s="65"/>
      <c r="GGR5" s="65"/>
      <c r="GGS5" s="65"/>
      <c r="GGT5" s="65"/>
      <c r="GGU5" s="65"/>
      <c r="GGV5" s="65"/>
      <c r="GGW5" s="65"/>
      <c r="GGX5" s="65"/>
      <c r="GGY5" s="65"/>
      <c r="GGZ5" s="65"/>
      <c r="GHA5" s="65"/>
      <c r="GHB5" s="65"/>
      <c r="GHC5" s="65"/>
      <c r="GHD5" s="65"/>
      <c r="GHE5" s="65"/>
      <c r="GHF5" s="65"/>
      <c r="GHG5" s="65"/>
      <c r="GHH5" s="65"/>
      <c r="GHI5" s="65"/>
      <c r="GHJ5" s="65"/>
      <c r="GHK5" s="65"/>
      <c r="GHL5" s="65"/>
      <c r="GHM5" s="65"/>
      <c r="GHN5" s="65"/>
      <c r="GHO5" s="65"/>
      <c r="GHP5" s="65"/>
      <c r="GHQ5" s="65"/>
      <c r="GHR5" s="65"/>
      <c r="GHS5" s="65"/>
      <c r="GHT5" s="65"/>
      <c r="GHU5" s="65"/>
      <c r="GHV5" s="65"/>
      <c r="GHW5" s="65"/>
      <c r="GHX5" s="65"/>
      <c r="GHY5" s="65"/>
      <c r="GHZ5" s="65"/>
      <c r="GIA5" s="65"/>
      <c r="GIB5" s="65"/>
      <c r="GIC5" s="65"/>
      <c r="GID5" s="65"/>
      <c r="GIE5" s="65"/>
      <c r="GIF5" s="65"/>
      <c r="GIG5" s="65"/>
      <c r="GIH5" s="65"/>
      <c r="GII5" s="65"/>
      <c r="GIJ5" s="65"/>
      <c r="GIK5" s="65"/>
      <c r="GIL5" s="65"/>
      <c r="GIM5" s="65"/>
      <c r="GIN5" s="65"/>
      <c r="GIO5" s="65"/>
      <c r="GIP5" s="65"/>
      <c r="GIQ5" s="65"/>
      <c r="GIR5" s="65"/>
      <c r="GIS5" s="65"/>
      <c r="GIT5" s="65"/>
      <c r="GIU5" s="65"/>
      <c r="GIV5" s="65"/>
      <c r="GIW5" s="65"/>
      <c r="GIX5" s="65"/>
      <c r="GIY5" s="65"/>
      <c r="GIZ5" s="65"/>
      <c r="GJA5" s="65"/>
      <c r="GJB5" s="65"/>
      <c r="GJC5" s="65"/>
      <c r="GJD5" s="65"/>
      <c r="GJE5" s="65"/>
      <c r="GJF5" s="65"/>
      <c r="GJG5" s="65"/>
      <c r="GJH5" s="65"/>
      <c r="GJI5" s="65"/>
      <c r="GJJ5" s="65"/>
      <c r="GJK5" s="65"/>
      <c r="GJL5" s="65"/>
      <c r="GJM5" s="65"/>
      <c r="GJN5" s="65"/>
      <c r="GJO5" s="65"/>
      <c r="GJP5" s="65"/>
      <c r="GJQ5" s="65"/>
      <c r="GJR5" s="65"/>
      <c r="GJS5" s="65"/>
      <c r="GJT5" s="65"/>
      <c r="GJU5" s="65"/>
      <c r="GJV5" s="65"/>
      <c r="GJW5" s="65"/>
      <c r="GJX5" s="65"/>
      <c r="GJY5" s="65"/>
      <c r="GJZ5" s="65"/>
      <c r="GKA5" s="65"/>
      <c r="GKB5" s="65"/>
      <c r="GKC5" s="65"/>
      <c r="GKD5" s="65"/>
      <c r="GKE5" s="65"/>
      <c r="GKF5" s="65"/>
      <c r="GKG5" s="65"/>
      <c r="GKH5" s="65"/>
      <c r="GKI5" s="65"/>
      <c r="GKJ5" s="65"/>
      <c r="GKK5" s="65"/>
      <c r="GKL5" s="65"/>
      <c r="GKM5" s="65"/>
      <c r="GKN5" s="65"/>
      <c r="GKO5" s="65"/>
      <c r="GKP5" s="65"/>
      <c r="GKQ5" s="65"/>
      <c r="GKR5" s="65"/>
      <c r="GKS5" s="65"/>
      <c r="GKT5" s="65"/>
      <c r="GKU5" s="65"/>
      <c r="GKV5" s="65"/>
      <c r="GKW5" s="65"/>
      <c r="GKX5" s="65"/>
      <c r="GKY5" s="65"/>
      <c r="GKZ5" s="65"/>
      <c r="GLA5" s="65"/>
      <c r="GLB5" s="65"/>
      <c r="GLC5" s="65"/>
      <c r="GLD5" s="65"/>
      <c r="GLE5" s="65"/>
      <c r="GLF5" s="65"/>
      <c r="GLG5" s="65"/>
      <c r="GLH5" s="65"/>
      <c r="GLI5" s="65"/>
      <c r="GLJ5" s="65"/>
      <c r="GLK5" s="65"/>
      <c r="GLL5" s="65"/>
      <c r="GLM5" s="65"/>
      <c r="GLN5" s="65"/>
      <c r="GLO5" s="65"/>
      <c r="GLP5" s="65"/>
      <c r="GLQ5" s="65"/>
      <c r="GLR5" s="65"/>
      <c r="GLS5" s="65"/>
      <c r="GLT5" s="65"/>
      <c r="GLU5" s="65"/>
      <c r="GLV5" s="65"/>
      <c r="GLW5" s="65"/>
      <c r="GLX5" s="65"/>
      <c r="GLY5" s="65"/>
      <c r="GLZ5" s="65"/>
      <c r="GMA5" s="65"/>
      <c r="GMB5" s="65"/>
      <c r="GMC5" s="65"/>
      <c r="GMD5" s="65"/>
      <c r="GME5" s="65"/>
      <c r="GMF5" s="65"/>
      <c r="GMG5" s="65"/>
      <c r="GMH5" s="65"/>
      <c r="GMI5" s="65"/>
      <c r="GMJ5" s="65"/>
      <c r="GMK5" s="65"/>
      <c r="GML5" s="65"/>
      <c r="GMM5" s="65"/>
      <c r="GMN5" s="65"/>
      <c r="GMO5" s="65"/>
      <c r="GMP5" s="65"/>
      <c r="GMQ5" s="65"/>
      <c r="GMR5" s="65"/>
      <c r="GMS5" s="65"/>
      <c r="GMT5" s="65"/>
      <c r="GMU5" s="65"/>
      <c r="GMV5" s="65"/>
      <c r="GMW5" s="65"/>
      <c r="GMX5" s="65"/>
      <c r="GMY5" s="65"/>
      <c r="GMZ5" s="65"/>
      <c r="GNA5" s="65"/>
      <c r="GNB5" s="65"/>
      <c r="GNC5" s="65"/>
      <c r="GND5" s="65"/>
      <c r="GNE5" s="65"/>
      <c r="GNF5" s="65"/>
      <c r="GNG5" s="65"/>
      <c r="GNH5" s="65"/>
      <c r="GNI5" s="65"/>
      <c r="GNJ5" s="65"/>
      <c r="GNK5" s="65"/>
      <c r="GNL5" s="65"/>
      <c r="GNM5" s="65"/>
      <c r="GNN5" s="65"/>
      <c r="GNO5" s="65"/>
      <c r="GNP5" s="65"/>
      <c r="GNQ5" s="65"/>
      <c r="GNR5" s="65"/>
      <c r="GNS5" s="65"/>
      <c r="GNT5" s="65"/>
      <c r="GNU5" s="65"/>
      <c r="GNV5" s="65"/>
      <c r="GNW5" s="65"/>
      <c r="GNX5" s="65"/>
      <c r="GNY5" s="65"/>
      <c r="GNZ5" s="65"/>
      <c r="GOA5" s="65"/>
      <c r="GOB5" s="65"/>
      <c r="GOC5" s="65"/>
      <c r="GOD5" s="65"/>
      <c r="GOE5" s="65"/>
      <c r="GOF5" s="65"/>
      <c r="GOG5" s="65"/>
      <c r="GOH5" s="65"/>
      <c r="GOI5" s="65"/>
      <c r="GOJ5" s="65"/>
      <c r="GOK5" s="65"/>
      <c r="GOL5" s="65"/>
      <c r="GOM5" s="65"/>
      <c r="GON5" s="65"/>
      <c r="GOO5" s="65"/>
      <c r="GOP5" s="65"/>
      <c r="GOQ5" s="65"/>
      <c r="GOR5" s="65"/>
      <c r="GOS5" s="65"/>
      <c r="GOT5" s="65"/>
      <c r="GOU5" s="65"/>
      <c r="GOV5" s="65"/>
      <c r="GOW5" s="65"/>
      <c r="GOX5" s="65"/>
      <c r="GOY5" s="65"/>
      <c r="GOZ5" s="65"/>
      <c r="GPA5" s="65"/>
      <c r="GPB5" s="65"/>
      <c r="GPC5" s="65"/>
      <c r="GPD5" s="65"/>
      <c r="GPE5" s="65"/>
      <c r="GPF5" s="65"/>
      <c r="GPG5" s="65"/>
      <c r="GPH5" s="65"/>
      <c r="GPI5" s="65"/>
      <c r="GPJ5" s="65"/>
      <c r="GPK5" s="65"/>
      <c r="GPL5" s="65"/>
      <c r="GPM5" s="65"/>
      <c r="GPN5" s="65"/>
      <c r="GPO5" s="65"/>
      <c r="GPP5" s="65"/>
      <c r="GPQ5" s="65"/>
      <c r="GPR5" s="65"/>
      <c r="GPS5" s="65"/>
      <c r="GPT5" s="65"/>
      <c r="GPU5" s="65"/>
      <c r="GPV5" s="65"/>
      <c r="GPW5" s="65"/>
      <c r="GPX5" s="65"/>
      <c r="GPY5" s="65"/>
      <c r="GPZ5" s="65"/>
      <c r="GQA5" s="65"/>
      <c r="GQB5" s="65"/>
      <c r="GQC5" s="65"/>
      <c r="GQD5" s="65"/>
      <c r="GQE5" s="65"/>
      <c r="GQF5" s="65"/>
      <c r="GQG5" s="65"/>
      <c r="GQH5" s="65"/>
      <c r="GQI5" s="65"/>
      <c r="GQJ5" s="65"/>
      <c r="GQK5" s="65"/>
      <c r="GQL5" s="65"/>
      <c r="GQM5" s="65"/>
      <c r="GQN5" s="65"/>
      <c r="GQO5" s="65"/>
      <c r="GQP5" s="65"/>
      <c r="GQQ5" s="65"/>
      <c r="GQR5" s="65"/>
      <c r="GQS5" s="65"/>
      <c r="GQT5" s="65"/>
      <c r="GQU5" s="65"/>
      <c r="GQV5" s="65"/>
      <c r="GQW5" s="65"/>
      <c r="GQX5" s="65"/>
      <c r="GQY5" s="65"/>
      <c r="GQZ5" s="65"/>
      <c r="GRA5" s="65"/>
      <c r="GRB5" s="65"/>
      <c r="GRC5" s="65"/>
      <c r="GRD5" s="65"/>
      <c r="GRE5" s="65"/>
      <c r="GRF5" s="65"/>
      <c r="GRG5" s="65"/>
      <c r="GRH5" s="65"/>
      <c r="GRI5" s="65"/>
      <c r="GRJ5" s="65"/>
      <c r="GRK5" s="65"/>
      <c r="GRL5" s="65"/>
      <c r="GRM5" s="65"/>
      <c r="GRN5" s="65"/>
      <c r="GRO5" s="65"/>
      <c r="GRP5" s="65"/>
      <c r="GRQ5" s="65"/>
      <c r="GRR5" s="65"/>
      <c r="GRS5" s="65"/>
      <c r="GRT5" s="65"/>
      <c r="GRU5" s="65"/>
      <c r="GRV5" s="65"/>
      <c r="GRW5" s="65"/>
      <c r="GRX5" s="65"/>
      <c r="GRY5" s="65"/>
      <c r="GRZ5" s="65"/>
      <c r="GSA5" s="65"/>
      <c r="GSB5" s="65"/>
      <c r="GSC5" s="65"/>
      <c r="GSD5" s="65"/>
      <c r="GSE5" s="65"/>
      <c r="GSF5" s="65"/>
      <c r="GSG5" s="65"/>
      <c r="GSH5" s="65"/>
      <c r="GSI5" s="65"/>
      <c r="GSJ5" s="65"/>
      <c r="GSK5" s="65"/>
      <c r="GSL5" s="65"/>
      <c r="GSM5" s="65"/>
      <c r="GSN5" s="65"/>
      <c r="GSO5" s="65"/>
      <c r="GSP5" s="65"/>
      <c r="GSQ5" s="65"/>
      <c r="GSR5" s="65"/>
      <c r="GSS5" s="65"/>
      <c r="GST5" s="65"/>
      <c r="GSU5" s="65"/>
      <c r="GSV5" s="65"/>
      <c r="GSW5" s="65"/>
      <c r="GSX5" s="65"/>
      <c r="GSY5" s="65"/>
      <c r="GSZ5" s="65"/>
      <c r="GTA5" s="65"/>
      <c r="GTB5" s="65"/>
      <c r="GTC5" s="65"/>
      <c r="GTD5" s="65"/>
      <c r="GTE5" s="65"/>
      <c r="GTF5" s="65"/>
      <c r="GTG5" s="65"/>
      <c r="GTH5" s="65"/>
      <c r="GTI5" s="65"/>
      <c r="GTJ5" s="65"/>
      <c r="GTK5" s="65"/>
      <c r="GTL5" s="65"/>
      <c r="GTM5" s="65"/>
      <c r="GTN5" s="65"/>
      <c r="GTO5" s="65"/>
      <c r="GTP5" s="65"/>
      <c r="GTQ5" s="65"/>
      <c r="GTR5" s="65"/>
      <c r="GTS5" s="65"/>
      <c r="GTT5" s="65"/>
      <c r="GTU5" s="65"/>
      <c r="GTV5" s="65"/>
      <c r="GTW5" s="65"/>
      <c r="GTX5" s="65"/>
      <c r="GTY5" s="65"/>
      <c r="GTZ5" s="65"/>
      <c r="GUA5" s="65"/>
      <c r="GUB5" s="65"/>
      <c r="GUC5" s="65"/>
      <c r="GUD5" s="65"/>
      <c r="GUE5" s="65"/>
      <c r="GUF5" s="65"/>
      <c r="GUG5" s="65"/>
      <c r="GUH5" s="65"/>
      <c r="GUI5" s="65"/>
      <c r="GUJ5" s="65"/>
      <c r="GUK5" s="65"/>
      <c r="GUL5" s="65"/>
      <c r="GUM5" s="65"/>
      <c r="GUN5" s="65"/>
      <c r="GUO5" s="65"/>
      <c r="GUP5" s="65"/>
      <c r="GUQ5" s="65"/>
      <c r="GUR5" s="65"/>
      <c r="GUS5" s="65"/>
      <c r="GUT5" s="65"/>
      <c r="GUU5" s="65"/>
      <c r="GUV5" s="65"/>
      <c r="GUW5" s="65"/>
      <c r="GUX5" s="65"/>
      <c r="GUY5" s="65"/>
      <c r="GUZ5" s="65"/>
      <c r="GVA5" s="65"/>
      <c r="GVB5" s="65"/>
      <c r="GVC5" s="65"/>
      <c r="GVD5" s="65"/>
      <c r="GVE5" s="65"/>
      <c r="GVF5" s="65"/>
      <c r="GVG5" s="65"/>
      <c r="GVH5" s="65"/>
      <c r="GVI5" s="65"/>
      <c r="GVJ5" s="65"/>
      <c r="GVK5" s="65"/>
      <c r="GVL5" s="65"/>
      <c r="GVM5" s="65"/>
      <c r="GVN5" s="65"/>
      <c r="GVO5" s="65"/>
      <c r="GVP5" s="65"/>
      <c r="GVQ5" s="65"/>
      <c r="GVR5" s="65"/>
      <c r="GVS5" s="65"/>
      <c r="GVT5" s="65"/>
      <c r="GVU5" s="65"/>
      <c r="GVV5" s="65"/>
      <c r="GVW5" s="65"/>
      <c r="GVX5" s="65"/>
      <c r="GVY5" s="65"/>
      <c r="GVZ5" s="65"/>
      <c r="GWA5" s="65"/>
      <c r="GWB5" s="65"/>
      <c r="GWC5" s="65"/>
      <c r="GWD5" s="65"/>
      <c r="GWE5" s="65"/>
      <c r="GWF5" s="65"/>
      <c r="GWG5" s="65"/>
      <c r="GWH5" s="65"/>
      <c r="GWI5" s="65"/>
      <c r="GWJ5" s="65"/>
      <c r="GWK5" s="65"/>
      <c r="GWL5" s="65"/>
      <c r="GWM5" s="65"/>
      <c r="GWN5" s="65"/>
      <c r="GWO5" s="65"/>
      <c r="GWP5" s="65"/>
      <c r="GWQ5" s="65"/>
      <c r="GWR5" s="65"/>
      <c r="GWS5" s="65"/>
      <c r="GWT5" s="65"/>
      <c r="GWU5" s="65"/>
      <c r="GWV5" s="65"/>
      <c r="GWW5" s="65"/>
      <c r="GWX5" s="65"/>
      <c r="GWY5" s="65"/>
      <c r="GWZ5" s="65"/>
      <c r="GXA5" s="65"/>
      <c r="GXB5" s="65"/>
      <c r="GXC5" s="65"/>
      <c r="GXD5" s="65"/>
      <c r="GXE5" s="65"/>
      <c r="GXF5" s="65"/>
      <c r="GXG5" s="65"/>
      <c r="GXH5" s="65"/>
      <c r="GXI5" s="65"/>
      <c r="GXJ5" s="65"/>
      <c r="GXK5" s="65"/>
      <c r="GXL5" s="65"/>
      <c r="GXM5" s="65"/>
      <c r="GXN5" s="65"/>
      <c r="GXO5" s="65"/>
      <c r="GXP5" s="65"/>
      <c r="GXQ5" s="65"/>
      <c r="GXR5" s="65"/>
      <c r="GXS5" s="65"/>
      <c r="GXT5" s="65"/>
      <c r="GXU5" s="65"/>
      <c r="GXV5" s="65"/>
      <c r="GXW5" s="65"/>
      <c r="GXX5" s="65"/>
      <c r="GXY5" s="65"/>
      <c r="GXZ5" s="65"/>
      <c r="GYA5" s="65"/>
      <c r="GYB5" s="65"/>
      <c r="GYC5" s="65"/>
      <c r="GYD5" s="65"/>
      <c r="GYE5" s="65"/>
      <c r="GYF5" s="65"/>
      <c r="GYG5" s="65"/>
      <c r="GYH5" s="65"/>
      <c r="GYI5" s="65"/>
      <c r="GYJ5" s="65"/>
      <c r="GYK5" s="65"/>
      <c r="GYL5" s="65"/>
      <c r="GYM5" s="65"/>
      <c r="GYN5" s="65"/>
      <c r="GYO5" s="65"/>
      <c r="GYP5" s="65"/>
      <c r="GYQ5" s="65"/>
      <c r="GYR5" s="65"/>
      <c r="GYS5" s="65"/>
      <c r="GYT5" s="65"/>
      <c r="GYU5" s="65"/>
      <c r="GYV5" s="65"/>
      <c r="GYW5" s="65"/>
      <c r="GYX5" s="65"/>
      <c r="GYY5" s="65"/>
      <c r="GYZ5" s="65"/>
      <c r="GZA5" s="65"/>
      <c r="GZB5" s="65"/>
      <c r="GZC5" s="65"/>
      <c r="GZD5" s="65"/>
      <c r="GZE5" s="65"/>
      <c r="GZF5" s="65"/>
      <c r="GZG5" s="65"/>
      <c r="GZH5" s="65"/>
      <c r="GZI5" s="65"/>
      <c r="GZJ5" s="65"/>
      <c r="GZK5" s="65"/>
      <c r="GZL5" s="65"/>
      <c r="GZM5" s="65"/>
      <c r="GZN5" s="65"/>
      <c r="GZO5" s="65"/>
      <c r="GZP5" s="65"/>
      <c r="GZQ5" s="65"/>
      <c r="GZR5" s="65"/>
      <c r="GZS5" s="65"/>
      <c r="GZT5" s="65"/>
      <c r="GZU5" s="65"/>
      <c r="GZV5" s="65"/>
      <c r="GZW5" s="65"/>
      <c r="GZX5" s="65"/>
      <c r="GZY5" s="65"/>
      <c r="GZZ5" s="65"/>
      <c r="HAA5" s="65"/>
      <c r="HAB5" s="65"/>
      <c r="HAC5" s="65"/>
      <c r="HAD5" s="65"/>
      <c r="HAE5" s="65"/>
      <c r="HAF5" s="65"/>
      <c r="HAG5" s="65"/>
      <c r="HAH5" s="65"/>
      <c r="HAI5" s="65"/>
      <c r="HAJ5" s="65"/>
      <c r="HAK5" s="65"/>
      <c r="HAL5" s="65"/>
      <c r="HAM5" s="65"/>
      <c r="HAN5" s="65"/>
      <c r="HAO5" s="65"/>
      <c r="HAP5" s="65"/>
      <c r="HAQ5" s="65"/>
      <c r="HAR5" s="65"/>
      <c r="HAS5" s="65"/>
      <c r="HAT5" s="65"/>
      <c r="HAU5" s="65"/>
      <c r="HAV5" s="65"/>
      <c r="HAW5" s="65"/>
      <c r="HAX5" s="65"/>
      <c r="HAY5" s="65"/>
      <c r="HAZ5" s="65"/>
      <c r="HBA5" s="65"/>
      <c r="HBB5" s="65"/>
      <c r="HBC5" s="65"/>
      <c r="HBD5" s="65"/>
      <c r="HBE5" s="65"/>
      <c r="HBF5" s="65"/>
      <c r="HBG5" s="65"/>
      <c r="HBH5" s="65"/>
      <c r="HBI5" s="65"/>
      <c r="HBJ5" s="65"/>
      <c r="HBK5" s="65"/>
      <c r="HBL5" s="65"/>
      <c r="HBM5" s="65"/>
      <c r="HBN5" s="65"/>
      <c r="HBO5" s="65"/>
      <c r="HBP5" s="65"/>
      <c r="HBQ5" s="65"/>
      <c r="HBR5" s="65"/>
      <c r="HBS5" s="65"/>
      <c r="HBT5" s="65"/>
      <c r="HBU5" s="65"/>
      <c r="HBV5" s="65"/>
      <c r="HBW5" s="65"/>
      <c r="HBX5" s="65"/>
      <c r="HBY5" s="65"/>
      <c r="HBZ5" s="65"/>
      <c r="HCA5" s="65"/>
      <c r="HCB5" s="65"/>
      <c r="HCC5" s="65"/>
      <c r="HCD5" s="65"/>
      <c r="HCE5" s="65"/>
      <c r="HCF5" s="65"/>
      <c r="HCG5" s="65"/>
      <c r="HCH5" s="65"/>
      <c r="HCI5" s="65"/>
      <c r="HCJ5" s="65"/>
      <c r="HCK5" s="65"/>
      <c r="HCL5" s="65"/>
      <c r="HCM5" s="65"/>
      <c r="HCN5" s="65"/>
      <c r="HCO5" s="65"/>
      <c r="HCP5" s="65"/>
      <c r="HCQ5" s="65"/>
      <c r="HCR5" s="65"/>
      <c r="HCS5" s="65"/>
      <c r="HCT5" s="65"/>
      <c r="HCU5" s="65"/>
      <c r="HCV5" s="65"/>
      <c r="HCW5" s="65"/>
      <c r="HCX5" s="65"/>
      <c r="HCY5" s="65"/>
      <c r="HCZ5" s="65"/>
      <c r="HDA5" s="65"/>
      <c r="HDB5" s="65"/>
      <c r="HDC5" s="65"/>
      <c r="HDD5" s="65"/>
      <c r="HDE5" s="65"/>
      <c r="HDF5" s="65"/>
      <c r="HDG5" s="65"/>
      <c r="HDH5" s="65"/>
      <c r="HDI5" s="65"/>
      <c r="HDJ5" s="65"/>
      <c r="HDK5" s="65"/>
      <c r="HDL5" s="65"/>
      <c r="HDM5" s="65"/>
      <c r="HDN5" s="65"/>
      <c r="HDO5" s="65"/>
      <c r="HDP5" s="65"/>
      <c r="HDQ5" s="65"/>
      <c r="HDR5" s="65"/>
      <c r="HDS5" s="65"/>
      <c r="HDT5" s="65"/>
      <c r="HDU5" s="65"/>
      <c r="HDV5" s="65"/>
      <c r="HDW5" s="65"/>
      <c r="HDX5" s="65"/>
      <c r="HDY5" s="65"/>
      <c r="HDZ5" s="65"/>
      <c r="HEA5" s="65"/>
      <c r="HEB5" s="65"/>
      <c r="HEC5" s="65"/>
      <c r="HED5" s="65"/>
      <c r="HEE5" s="65"/>
      <c r="HEF5" s="65"/>
      <c r="HEG5" s="65"/>
      <c r="HEH5" s="65"/>
      <c r="HEI5" s="65"/>
      <c r="HEJ5" s="65"/>
      <c r="HEK5" s="65"/>
      <c r="HEL5" s="65"/>
      <c r="HEM5" s="65"/>
      <c r="HEN5" s="65"/>
      <c r="HEO5" s="65"/>
      <c r="HEP5" s="65"/>
      <c r="HEQ5" s="65"/>
      <c r="HER5" s="65"/>
      <c r="HES5" s="65"/>
      <c r="HET5" s="65"/>
      <c r="HEU5" s="65"/>
      <c r="HEV5" s="65"/>
      <c r="HEW5" s="65"/>
      <c r="HEX5" s="65"/>
      <c r="HEY5" s="65"/>
      <c r="HEZ5" s="65"/>
      <c r="HFA5" s="65"/>
      <c r="HFB5" s="65"/>
      <c r="HFC5" s="65"/>
      <c r="HFD5" s="65"/>
      <c r="HFE5" s="65"/>
      <c r="HFF5" s="65"/>
      <c r="HFG5" s="65"/>
      <c r="HFH5" s="65"/>
      <c r="HFI5" s="65"/>
      <c r="HFJ5" s="65"/>
      <c r="HFK5" s="65"/>
      <c r="HFL5" s="65"/>
      <c r="HFM5" s="65"/>
      <c r="HFN5" s="65"/>
      <c r="HFO5" s="65"/>
      <c r="HFP5" s="65"/>
      <c r="HFQ5" s="65"/>
      <c r="HFR5" s="65"/>
      <c r="HFS5" s="65"/>
      <c r="HFT5" s="65"/>
      <c r="HFU5" s="65"/>
      <c r="HFV5" s="65"/>
      <c r="HFW5" s="65"/>
      <c r="HFX5" s="65"/>
      <c r="HFY5" s="65"/>
      <c r="HFZ5" s="65"/>
      <c r="HGA5" s="65"/>
      <c r="HGB5" s="65"/>
      <c r="HGC5" s="65"/>
      <c r="HGD5" s="65"/>
      <c r="HGE5" s="65"/>
      <c r="HGF5" s="65"/>
      <c r="HGG5" s="65"/>
      <c r="HGH5" s="65"/>
      <c r="HGI5" s="65"/>
      <c r="HGJ5" s="65"/>
      <c r="HGK5" s="65"/>
      <c r="HGL5" s="65"/>
      <c r="HGM5" s="65"/>
      <c r="HGN5" s="65"/>
      <c r="HGO5" s="65"/>
      <c r="HGP5" s="65"/>
      <c r="HGQ5" s="65"/>
      <c r="HGR5" s="65"/>
      <c r="HGS5" s="65"/>
      <c r="HGT5" s="65"/>
      <c r="HGU5" s="65"/>
      <c r="HGV5" s="65"/>
      <c r="HGW5" s="65"/>
      <c r="HGX5" s="65"/>
      <c r="HGY5" s="65"/>
      <c r="HGZ5" s="65"/>
      <c r="HHA5" s="65"/>
      <c r="HHB5" s="65"/>
      <c r="HHC5" s="65"/>
      <c r="HHD5" s="65"/>
      <c r="HHE5" s="65"/>
      <c r="HHF5" s="65"/>
      <c r="HHG5" s="65"/>
      <c r="HHH5" s="65"/>
      <c r="HHI5" s="65"/>
      <c r="HHJ5" s="65"/>
      <c r="HHK5" s="65"/>
      <c r="HHL5" s="65"/>
      <c r="HHM5" s="65"/>
      <c r="HHN5" s="65"/>
      <c r="HHO5" s="65"/>
      <c r="HHP5" s="65"/>
      <c r="HHQ5" s="65"/>
      <c r="HHR5" s="65"/>
      <c r="HHS5" s="65"/>
      <c r="HHT5" s="65"/>
      <c r="HHU5" s="65"/>
      <c r="HHV5" s="65"/>
      <c r="HHW5" s="65"/>
      <c r="HHX5" s="65"/>
      <c r="HHY5" s="65"/>
      <c r="HHZ5" s="65"/>
      <c r="HIA5" s="65"/>
      <c r="HIB5" s="65"/>
      <c r="HIC5" s="65"/>
      <c r="HID5" s="65"/>
      <c r="HIE5" s="65"/>
      <c r="HIF5" s="65"/>
      <c r="HIG5" s="65"/>
      <c r="HIH5" s="65"/>
      <c r="HII5" s="65"/>
      <c r="HIJ5" s="65"/>
      <c r="HIK5" s="65"/>
      <c r="HIL5" s="65"/>
      <c r="HIM5" s="65"/>
      <c r="HIN5" s="65"/>
      <c r="HIO5" s="65"/>
      <c r="HIP5" s="65"/>
      <c r="HIQ5" s="65"/>
      <c r="HIR5" s="65"/>
      <c r="HIS5" s="65"/>
      <c r="HIT5" s="65"/>
      <c r="HIU5" s="65"/>
      <c r="HIV5" s="65"/>
      <c r="HIW5" s="65"/>
      <c r="HIX5" s="65"/>
      <c r="HIY5" s="65"/>
      <c r="HIZ5" s="65"/>
      <c r="HJA5" s="65"/>
      <c r="HJB5" s="65"/>
      <c r="HJC5" s="65"/>
      <c r="HJD5" s="65"/>
      <c r="HJE5" s="65"/>
      <c r="HJF5" s="65"/>
      <c r="HJG5" s="65"/>
      <c r="HJH5" s="65"/>
      <c r="HJI5" s="65"/>
      <c r="HJJ5" s="65"/>
      <c r="HJK5" s="65"/>
      <c r="HJL5" s="65"/>
      <c r="HJM5" s="65"/>
      <c r="HJN5" s="65"/>
      <c r="HJO5" s="65"/>
      <c r="HJP5" s="65"/>
      <c r="HJQ5" s="65"/>
      <c r="HJR5" s="65"/>
      <c r="HJS5" s="65"/>
      <c r="HJT5" s="65"/>
      <c r="HJU5" s="65"/>
      <c r="HJV5" s="65"/>
      <c r="HJW5" s="65"/>
      <c r="HJX5" s="65"/>
      <c r="HJY5" s="65"/>
      <c r="HJZ5" s="65"/>
      <c r="HKA5" s="65"/>
      <c r="HKB5" s="65"/>
      <c r="HKC5" s="65"/>
      <c r="HKD5" s="65"/>
      <c r="HKE5" s="65"/>
      <c r="HKF5" s="65"/>
      <c r="HKG5" s="65"/>
      <c r="HKH5" s="65"/>
      <c r="HKI5" s="65"/>
      <c r="HKJ5" s="65"/>
      <c r="HKK5" s="65"/>
      <c r="HKL5" s="65"/>
      <c r="HKM5" s="65"/>
      <c r="HKN5" s="65"/>
      <c r="HKO5" s="65"/>
      <c r="HKP5" s="65"/>
      <c r="HKQ5" s="65"/>
      <c r="HKR5" s="65"/>
      <c r="HKS5" s="65"/>
      <c r="HKT5" s="65"/>
      <c r="HKU5" s="65"/>
      <c r="HKV5" s="65"/>
      <c r="HKW5" s="65"/>
      <c r="HKX5" s="65"/>
      <c r="HKY5" s="65"/>
      <c r="HKZ5" s="65"/>
      <c r="HLA5" s="65"/>
      <c r="HLB5" s="65"/>
      <c r="HLC5" s="65"/>
      <c r="HLD5" s="65"/>
      <c r="HLE5" s="65"/>
      <c r="HLF5" s="65"/>
      <c r="HLG5" s="65"/>
      <c r="HLH5" s="65"/>
      <c r="HLI5" s="65"/>
      <c r="HLJ5" s="65"/>
      <c r="HLK5" s="65"/>
      <c r="HLL5" s="65"/>
      <c r="HLM5" s="65"/>
      <c r="HLN5" s="65"/>
      <c r="HLO5" s="65"/>
      <c r="HLP5" s="65"/>
      <c r="HLQ5" s="65"/>
      <c r="HLR5" s="65"/>
      <c r="HLS5" s="65"/>
      <c r="HLT5" s="65"/>
      <c r="HLU5" s="65"/>
      <c r="HLV5" s="65"/>
      <c r="HLW5" s="65"/>
      <c r="HLX5" s="65"/>
      <c r="HLY5" s="65"/>
      <c r="HLZ5" s="65"/>
      <c r="HMA5" s="65"/>
      <c r="HMB5" s="65"/>
      <c r="HMC5" s="65"/>
      <c r="HMD5" s="65"/>
      <c r="HME5" s="65"/>
      <c r="HMF5" s="65"/>
      <c r="HMG5" s="65"/>
      <c r="HMH5" s="65"/>
      <c r="HMI5" s="65"/>
      <c r="HMJ5" s="65"/>
      <c r="HMK5" s="65"/>
      <c r="HML5" s="65"/>
      <c r="HMM5" s="65"/>
      <c r="HMN5" s="65"/>
      <c r="HMO5" s="65"/>
      <c r="HMP5" s="65"/>
      <c r="HMQ5" s="65"/>
      <c r="HMR5" s="65"/>
      <c r="HMS5" s="65"/>
      <c r="HMT5" s="65"/>
      <c r="HMU5" s="65"/>
      <c r="HMV5" s="65"/>
      <c r="HMW5" s="65"/>
      <c r="HMX5" s="65"/>
      <c r="HMY5" s="65"/>
      <c r="HMZ5" s="65"/>
      <c r="HNA5" s="65"/>
      <c r="HNB5" s="65"/>
      <c r="HNC5" s="65"/>
      <c r="HND5" s="65"/>
      <c r="HNE5" s="65"/>
      <c r="HNF5" s="65"/>
      <c r="HNG5" s="65"/>
      <c r="HNH5" s="65"/>
      <c r="HNI5" s="65"/>
      <c r="HNJ5" s="65"/>
      <c r="HNK5" s="65"/>
      <c r="HNL5" s="65"/>
      <c r="HNM5" s="65"/>
      <c r="HNN5" s="65"/>
      <c r="HNO5" s="65"/>
      <c r="HNP5" s="65"/>
      <c r="HNQ5" s="65"/>
      <c r="HNR5" s="65"/>
      <c r="HNS5" s="65"/>
      <c r="HNT5" s="65"/>
      <c r="HNU5" s="65"/>
      <c r="HNV5" s="65"/>
      <c r="HNW5" s="65"/>
      <c r="HNX5" s="65"/>
      <c r="HNY5" s="65"/>
      <c r="HNZ5" s="65"/>
      <c r="HOA5" s="65"/>
      <c r="HOB5" s="65"/>
      <c r="HOC5" s="65"/>
      <c r="HOD5" s="65"/>
      <c r="HOE5" s="65"/>
      <c r="HOF5" s="65"/>
      <c r="HOG5" s="65"/>
      <c r="HOH5" s="65"/>
      <c r="HOI5" s="65"/>
      <c r="HOJ5" s="65"/>
      <c r="HOK5" s="65"/>
      <c r="HOL5" s="65"/>
      <c r="HOM5" s="65"/>
      <c r="HON5" s="65"/>
      <c r="HOO5" s="65"/>
      <c r="HOP5" s="65"/>
      <c r="HOQ5" s="65"/>
      <c r="HOR5" s="65"/>
      <c r="HOS5" s="65"/>
      <c r="HOT5" s="65"/>
      <c r="HOU5" s="65"/>
      <c r="HOV5" s="65"/>
      <c r="HOW5" s="65"/>
      <c r="HOX5" s="65"/>
      <c r="HOY5" s="65"/>
      <c r="HOZ5" s="65"/>
      <c r="HPA5" s="65"/>
      <c r="HPB5" s="65"/>
      <c r="HPC5" s="65"/>
      <c r="HPD5" s="65"/>
      <c r="HPE5" s="65"/>
      <c r="HPF5" s="65"/>
      <c r="HPG5" s="65"/>
      <c r="HPH5" s="65"/>
      <c r="HPI5" s="65"/>
      <c r="HPJ5" s="65"/>
      <c r="HPK5" s="65"/>
      <c r="HPL5" s="65"/>
      <c r="HPM5" s="65"/>
      <c r="HPN5" s="65"/>
      <c r="HPO5" s="65"/>
      <c r="HPP5" s="65"/>
      <c r="HPQ5" s="65"/>
      <c r="HPR5" s="65"/>
      <c r="HPS5" s="65"/>
      <c r="HPT5" s="65"/>
      <c r="HPU5" s="65"/>
      <c r="HPV5" s="65"/>
      <c r="HPW5" s="65"/>
      <c r="HPX5" s="65"/>
      <c r="HPY5" s="65"/>
      <c r="HPZ5" s="65"/>
      <c r="HQA5" s="65"/>
      <c r="HQB5" s="65"/>
      <c r="HQC5" s="65"/>
      <c r="HQD5" s="65"/>
      <c r="HQE5" s="65"/>
      <c r="HQF5" s="65"/>
      <c r="HQG5" s="65"/>
      <c r="HQH5" s="65"/>
      <c r="HQI5" s="65"/>
      <c r="HQJ5" s="65"/>
      <c r="HQK5" s="65"/>
      <c r="HQL5" s="65"/>
      <c r="HQM5" s="65"/>
      <c r="HQN5" s="65"/>
      <c r="HQO5" s="65"/>
      <c r="HQP5" s="65"/>
      <c r="HQQ5" s="65"/>
      <c r="HQR5" s="65"/>
      <c r="HQS5" s="65"/>
      <c r="HQT5" s="65"/>
      <c r="HQU5" s="65"/>
      <c r="HQV5" s="65"/>
      <c r="HQW5" s="65"/>
      <c r="HQX5" s="65"/>
      <c r="HQY5" s="65"/>
      <c r="HQZ5" s="65"/>
      <c r="HRA5" s="65"/>
      <c r="HRB5" s="65"/>
      <c r="HRC5" s="65"/>
      <c r="HRD5" s="65"/>
      <c r="HRE5" s="65"/>
      <c r="HRF5" s="65"/>
      <c r="HRG5" s="65"/>
      <c r="HRH5" s="65"/>
      <c r="HRI5" s="65"/>
      <c r="HRJ5" s="65"/>
      <c r="HRK5" s="65"/>
      <c r="HRL5" s="65"/>
      <c r="HRM5" s="65"/>
      <c r="HRN5" s="65"/>
      <c r="HRO5" s="65"/>
      <c r="HRP5" s="65"/>
      <c r="HRQ5" s="65"/>
      <c r="HRR5" s="65"/>
      <c r="HRS5" s="65"/>
      <c r="HRT5" s="65"/>
      <c r="HRU5" s="65"/>
      <c r="HRV5" s="65"/>
      <c r="HRW5" s="65"/>
      <c r="HRX5" s="65"/>
      <c r="HRY5" s="65"/>
      <c r="HRZ5" s="65"/>
      <c r="HSA5" s="65"/>
      <c r="HSB5" s="65"/>
      <c r="HSC5" s="65"/>
      <c r="HSD5" s="65"/>
      <c r="HSE5" s="65"/>
      <c r="HSF5" s="65"/>
      <c r="HSG5" s="65"/>
      <c r="HSH5" s="65"/>
      <c r="HSI5" s="65"/>
      <c r="HSJ5" s="65"/>
      <c r="HSK5" s="65"/>
      <c r="HSL5" s="65"/>
      <c r="HSM5" s="65"/>
      <c r="HSN5" s="65"/>
      <c r="HSO5" s="65"/>
      <c r="HSP5" s="65"/>
      <c r="HSQ5" s="65"/>
      <c r="HSR5" s="65"/>
      <c r="HSS5" s="65"/>
      <c r="HST5" s="65"/>
      <c r="HSU5" s="65"/>
      <c r="HSV5" s="65"/>
      <c r="HSW5" s="65"/>
      <c r="HSX5" s="65"/>
      <c r="HSY5" s="65"/>
      <c r="HSZ5" s="65"/>
      <c r="HTA5" s="65"/>
      <c r="HTB5" s="65"/>
      <c r="HTC5" s="65"/>
      <c r="HTD5" s="65"/>
      <c r="HTE5" s="65"/>
      <c r="HTF5" s="65"/>
      <c r="HTG5" s="65"/>
      <c r="HTH5" s="65"/>
      <c r="HTI5" s="65"/>
      <c r="HTJ5" s="65"/>
      <c r="HTK5" s="65"/>
      <c r="HTL5" s="65"/>
      <c r="HTM5" s="65"/>
      <c r="HTN5" s="65"/>
      <c r="HTO5" s="65"/>
      <c r="HTP5" s="65"/>
      <c r="HTQ5" s="65"/>
      <c r="HTR5" s="65"/>
      <c r="HTS5" s="65"/>
      <c r="HTT5" s="65"/>
      <c r="HTU5" s="65"/>
      <c r="HTV5" s="65"/>
      <c r="HTW5" s="65"/>
      <c r="HTX5" s="65"/>
      <c r="HTY5" s="65"/>
      <c r="HTZ5" s="65"/>
      <c r="HUA5" s="65"/>
      <c r="HUB5" s="65"/>
      <c r="HUC5" s="65"/>
      <c r="HUD5" s="65"/>
      <c r="HUE5" s="65"/>
      <c r="HUF5" s="65"/>
      <c r="HUG5" s="65"/>
      <c r="HUH5" s="65"/>
      <c r="HUI5" s="65"/>
      <c r="HUJ5" s="65"/>
      <c r="HUK5" s="65"/>
      <c r="HUL5" s="65"/>
      <c r="HUM5" s="65"/>
      <c r="HUN5" s="65"/>
      <c r="HUO5" s="65"/>
      <c r="HUP5" s="65"/>
      <c r="HUQ5" s="65"/>
      <c r="HUR5" s="65"/>
      <c r="HUS5" s="65"/>
      <c r="HUT5" s="65"/>
      <c r="HUU5" s="65"/>
      <c r="HUV5" s="65"/>
      <c r="HUW5" s="65"/>
      <c r="HUX5" s="65"/>
      <c r="HUY5" s="65"/>
      <c r="HUZ5" s="65"/>
      <c r="HVA5" s="65"/>
      <c r="HVB5" s="65"/>
      <c r="HVC5" s="65"/>
      <c r="HVD5" s="65"/>
      <c r="HVE5" s="65"/>
      <c r="HVF5" s="65"/>
      <c r="HVG5" s="65"/>
      <c r="HVH5" s="65"/>
      <c r="HVI5" s="65"/>
      <c r="HVJ5" s="65"/>
      <c r="HVK5" s="65"/>
      <c r="HVL5" s="65"/>
      <c r="HVM5" s="65"/>
      <c r="HVN5" s="65"/>
      <c r="HVO5" s="65"/>
      <c r="HVP5" s="65"/>
      <c r="HVQ5" s="65"/>
      <c r="HVR5" s="65"/>
      <c r="HVS5" s="65"/>
      <c r="HVT5" s="65"/>
      <c r="HVU5" s="65"/>
      <c r="HVV5" s="65"/>
      <c r="HVW5" s="65"/>
      <c r="HVX5" s="65"/>
      <c r="HVY5" s="65"/>
      <c r="HVZ5" s="65"/>
      <c r="HWA5" s="65"/>
      <c r="HWB5" s="65"/>
      <c r="HWC5" s="65"/>
      <c r="HWD5" s="65"/>
      <c r="HWE5" s="65"/>
      <c r="HWF5" s="65"/>
      <c r="HWG5" s="65"/>
      <c r="HWH5" s="65"/>
      <c r="HWI5" s="65"/>
      <c r="HWJ5" s="65"/>
      <c r="HWK5" s="65"/>
      <c r="HWL5" s="65"/>
      <c r="HWM5" s="65"/>
      <c r="HWN5" s="65"/>
      <c r="HWO5" s="65"/>
      <c r="HWP5" s="65"/>
      <c r="HWQ5" s="65"/>
      <c r="HWR5" s="65"/>
      <c r="HWS5" s="65"/>
      <c r="HWT5" s="65"/>
      <c r="HWU5" s="65"/>
      <c r="HWV5" s="65"/>
      <c r="HWW5" s="65"/>
      <c r="HWX5" s="65"/>
      <c r="HWY5" s="65"/>
      <c r="HWZ5" s="65"/>
      <c r="HXA5" s="65"/>
      <c r="HXB5" s="65"/>
      <c r="HXC5" s="65"/>
      <c r="HXD5" s="65"/>
      <c r="HXE5" s="65"/>
      <c r="HXF5" s="65"/>
      <c r="HXG5" s="65"/>
      <c r="HXH5" s="65"/>
      <c r="HXI5" s="65"/>
      <c r="HXJ5" s="65"/>
      <c r="HXK5" s="65"/>
      <c r="HXL5" s="65"/>
      <c r="HXM5" s="65"/>
      <c r="HXN5" s="65"/>
      <c r="HXO5" s="65"/>
      <c r="HXP5" s="65"/>
      <c r="HXQ5" s="65"/>
      <c r="HXR5" s="65"/>
      <c r="HXS5" s="65"/>
      <c r="HXT5" s="65"/>
      <c r="HXU5" s="65"/>
      <c r="HXV5" s="65"/>
      <c r="HXW5" s="65"/>
      <c r="HXX5" s="65"/>
      <c r="HXY5" s="65"/>
      <c r="HXZ5" s="65"/>
      <c r="HYA5" s="65"/>
      <c r="HYB5" s="65"/>
      <c r="HYC5" s="65"/>
      <c r="HYD5" s="65"/>
      <c r="HYE5" s="65"/>
      <c r="HYF5" s="65"/>
      <c r="HYG5" s="65"/>
      <c r="HYH5" s="65"/>
      <c r="HYI5" s="65"/>
      <c r="HYJ5" s="65"/>
      <c r="HYK5" s="65"/>
      <c r="HYL5" s="65"/>
      <c r="HYM5" s="65"/>
      <c r="HYN5" s="65"/>
      <c r="HYO5" s="65"/>
      <c r="HYP5" s="65"/>
      <c r="HYQ5" s="65"/>
      <c r="HYR5" s="65"/>
      <c r="HYS5" s="65"/>
      <c r="HYT5" s="65"/>
      <c r="HYU5" s="65"/>
      <c r="HYV5" s="65"/>
      <c r="HYW5" s="65"/>
      <c r="HYX5" s="65"/>
      <c r="HYY5" s="65"/>
      <c r="HYZ5" s="65"/>
      <c r="HZA5" s="65"/>
      <c r="HZB5" s="65"/>
      <c r="HZC5" s="65"/>
      <c r="HZD5" s="65"/>
      <c r="HZE5" s="65"/>
      <c r="HZF5" s="65"/>
      <c r="HZG5" s="65"/>
      <c r="HZH5" s="65"/>
      <c r="HZI5" s="65"/>
      <c r="HZJ5" s="65"/>
      <c r="HZK5" s="65"/>
      <c r="HZL5" s="65"/>
      <c r="HZM5" s="65"/>
      <c r="HZN5" s="65"/>
      <c r="HZO5" s="65"/>
      <c r="HZP5" s="65"/>
      <c r="HZQ5" s="65"/>
      <c r="HZR5" s="65"/>
      <c r="HZS5" s="65"/>
      <c r="HZT5" s="65"/>
      <c r="HZU5" s="65"/>
      <c r="HZV5" s="65"/>
      <c r="HZW5" s="65"/>
      <c r="HZX5" s="65"/>
      <c r="HZY5" s="65"/>
      <c r="HZZ5" s="65"/>
      <c r="IAA5" s="65"/>
      <c r="IAB5" s="65"/>
      <c r="IAC5" s="65"/>
      <c r="IAD5" s="65"/>
      <c r="IAE5" s="65"/>
      <c r="IAF5" s="65"/>
      <c r="IAG5" s="65"/>
      <c r="IAH5" s="65"/>
      <c r="IAI5" s="65"/>
      <c r="IAJ5" s="65"/>
      <c r="IAK5" s="65"/>
      <c r="IAL5" s="65"/>
      <c r="IAM5" s="65"/>
      <c r="IAN5" s="65"/>
      <c r="IAO5" s="65"/>
      <c r="IAP5" s="65"/>
      <c r="IAQ5" s="65"/>
      <c r="IAR5" s="65"/>
      <c r="IAS5" s="65"/>
      <c r="IAT5" s="65"/>
      <c r="IAU5" s="65"/>
      <c r="IAV5" s="65"/>
      <c r="IAW5" s="65"/>
      <c r="IAX5" s="65"/>
      <c r="IAY5" s="65"/>
      <c r="IAZ5" s="65"/>
      <c r="IBA5" s="65"/>
      <c r="IBB5" s="65"/>
      <c r="IBC5" s="65"/>
      <c r="IBD5" s="65"/>
      <c r="IBE5" s="65"/>
      <c r="IBF5" s="65"/>
      <c r="IBG5" s="65"/>
      <c r="IBH5" s="65"/>
      <c r="IBI5" s="65"/>
      <c r="IBJ5" s="65"/>
      <c r="IBK5" s="65"/>
      <c r="IBL5" s="65"/>
      <c r="IBM5" s="65"/>
      <c r="IBN5" s="65"/>
      <c r="IBO5" s="65"/>
      <c r="IBP5" s="65"/>
      <c r="IBQ5" s="65"/>
      <c r="IBR5" s="65"/>
      <c r="IBS5" s="65"/>
      <c r="IBT5" s="65"/>
      <c r="IBU5" s="65"/>
      <c r="IBV5" s="65"/>
      <c r="IBW5" s="65"/>
      <c r="IBX5" s="65"/>
      <c r="IBY5" s="65"/>
      <c r="IBZ5" s="65"/>
      <c r="ICA5" s="65"/>
      <c r="ICB5" s="65"/>
      <c r="ICC5" s="65"/>
      <c r="ICD5" s="65"/>
      <c r="ICE5" s="65"/>
      <c r="ICF5" s="65"/>
      <c r="ICG5" s="65"/>
      <c r="ICH5" s="65"/>
      <c r="ICI5" s="65"/>
      <c r="ICJ5" s="65"/>
      <c r="ICK5" s="65"/>
      <c r="ICL5" s="65"/>
      <c r="ICM5" s="65"/>
      <c r="ICN5" s="65"/>
      <c r="ICO5" s="65"/>
      <c r="ICP5" s="65"/>
      <c r="ICQ5" s="65"/>
      <c r="ICR5" s="65"/>
      <c r="ICS5" s="65"/>
      <c r="ICT5" s="65"/>
      <c r="ICU5" s="65"/>
      <c r="ICV5" s="65"/>
      <c r="ICW5" s="65"/>
      <c r="ICX5" s="65"/>
      <c r="ICY5" s="65"/>
      <c r="ICZ5" s="65"/>
      <c r="IDA5" s="65"/>
      <c r="IDB5" s="65"/>
      <c r="IDC5" s="65"/>
      <c r="IDD5" s="65"/>
      <c r="IDE5" s="65"/>
      <c r="IDF5" s="65"/>
      <c r="IDG5" s="65"/>
      <c r="IDH5" s="65"/>
      <c r="IDI5" s="65"/>
      <c r="IDJ5" s="65"/>
      <c r="IDK5" s="65"/>
      <c r="IDL5" s="65"/>
      <c r="IDM5" s="65"/>
      <c r="IDN5" s="65"/>
      <c r="IDO5" s="65"/>
      <c r="IDP5" s="65"/>
      <c r="IDQ5" s="65"/>
      <c r="IDR5" s="65"/>
      <c r="IDS5" s="65"/>
      <c r="IDT5" s="65"/>
      <c r="IDU5" s="65"/>
      <c r="IDV5" s="65"/>
      <c r="IDW5" s="65"/>
      <c r="IDX5" s="65"/>
      <c r="IDY5" s="65"/>
      <c r="IDZ5" s="65"/>
      <c r="IEA5" s="65"/>
      <c r="IEB5" s="65"/>
      <c r="IEC5" s="65"/>
      <c r="IED5" s="65"/>
      <c r="IEE5" s="65"/>
      <c r="IEF5" s="65"/>
      <c r="IEG5" s="65"/>
      <c r="IEH5" s="65"/>
      <c r="IEI5" s="65"/>
      <c r="IEJ5" s="65"/>
      <c r="IEK5" s="65"/>
      <c r="IEL5" s="65"/>
      <c r="IEM5" s="65"/>
      <c r="IEN5" s="65"/>
      <c r="IEO5" s="65"/>
      <c r="IEP5" s="65"/>
      <c r="IEQ5" s="65"/>
      <c r="IER5" s="65"/>
      <c r="IES5" s="65"/>
      <c r="IET5" s="65"/>
      <c r="IEU5" s="65"/>
      <c r="IEV5" s="65"/>
      <c r="IEW5" s="65"/>
      <c r="IEX5" s="65"/>
      <c r="IEY5" s="65"/>
      <c r="IEZ5" s="65"/>
      <c r="IFA5" s="65"/>
      <c r="IFB5" s="65"/>
      <c r="IFC5" s="65"/>
      <c r="IFD5" s="65"/>
      <c r="IFE5" s="65"/>
      <c r="IFF5" s="65"/>
      <c r="IFG5" s="65"/>
      <c r="IFH5" s="65"/>
      <c r="IFI5" s="65"/>
      <c r="IFJ5" s="65"/>
      <c r="IFK5" s="65"/>
      <c r="IFL5" s="65"/>
      <c r="IFM5" s="65"/>
      <c r="IFN5" s="65"/>
      <c r="IFO5" s="65"/>
      <c r="IFP5" s="65"/>
      <c r="IFQ5" s="65"/>
      <c r="IFR5" s="65"/>
      <c r="IFS5" s="65"/>
      <c r="IFT5" s="65"/>
      <c r="IFU5" s="65"/>
      <c r="IFV5" s="65"/>
      <c r="IFW5" s="65"/>
      <c r="IFX5" s="65"/>
      <c r="IFY5" s="65"/>
      <c r="IFZ5" s="65"/>
      <c r="IGA5" s="65"/>
      <c r="IGB5" s="65"/>
      <c r="IGC5" s="65"/>
      <c r="IGD5" s="65"/>
      <c r="IGE5" s="65"/>
      <c r="IGF5" s="65"/>
      <c r="IGG5" s="65"/>
      <c r="IGH5" s="65"/>
      <c r="IGI5" s="65"/>
      <c r="IGJ5" s="65"/>
      <c r="IGK5" s="65"/>
      <c r="IGL5" s="65"/>
      <c r="IGM5" s="65"/>
      <c r="IGN5" s="65"/>
      <c r="IGO5" s="65"/>
      <c r="IGP5" s="65"/>
      <c r="IGQ5" s="65"/>
      <c r="IGR5" s="65"/>
      <c r="IGS5" s="65"/>
      <c r="IGT5" s="65"/>
      <c r="IGU5" s="65"/>
      <c r="IGV5" s="65"/>
      <c r="IGW5" s="65"/>
      <c r="IGX5" s="65"/>
      <c r="IGY5" s="65"/>
      <c r="IGZ5" s="65"/>
      <c r="IHA5" s="65"/>
      <c r="IHB5" s="65"/>
      <c r="IHC5" s="65"/>
      <c r="IHD5" s="65"/>
      <c r="IHE5" s="65"/>
      <c r="IHF5" s="65"/>
      <c r="IHG5" s="65"/>
      <c r="IHH5" s="65"/>
      <c r="IHI5" s="65"/>
      <c r="IHJ5" s="65"/>
      <c r="IHK5" s="65"/>
      <c r="IHL5" s="65"/>
      <c r="IHM5" s="65"/>
      <c r="IHN5" s="65"/>
      <c r="IHO5" s="65"/>
      <c r="IHP5" s="65"/>
      <c r="IHQ5" s="65"/>
      <c r="IHR5" s="65"/>
      <c r="IHS5" s="65"/>
      <c r="IHT5" s="65"/>
      <c r="IHU5" s="65"/>
      <c r="IHV5" s="65"/>
      <c r="IHW5" s="65"/>
      <c r="IHX5" s="65"/>
      <c r="IHY5" s="65"/>
      <c r="IHZ5" s="65"/>
      <c r="IIA5" s="65"/>
      <c r="IIB5" s="65"/>
      <c r="IIC5" s="65"/>
      <c r="IID5" s="65"/>
      <c r="IIE5" s="65"/>
      <c r="IIF5" s="65"/>
      <c r="IIG5" s="65"/>
      <c r="IIH5" s="65"/>
      <c r="III5" s="65"/>
      <c r="IIJ5" s="65"/>
      <c r="IIK5" s="65"/>
      <c r="IIL5" s="65"/>
      <c r="IIM5" s="65"/>
      <c r="IIN5" s="65"/>
      <c r="IIO5" s="65"/>
      <c r="IIP5" s="65"/>
      <c r="IIQ5" s="65"/>
      <c r="IIR5" s="65"/>
      <c r="IIS5" s="65"/>
      <c r="IIT5" s="65"/>
      <c r="IIU5" s="65"/>
      <c r="IIV5" s="65"/>
      <c r="IIW5" s="65"/>
      <c r="IIX5" s="65"/>
      <c r="IIY5" s="65"/>
      <c r="IIZ5" s="65"/>
      <c r="IJA5" s="65"/>
      <c r="IJB5" s="65"/>
      <c r="IJC5" s="65"/>
      <c r="IJD5" s="65"/>
      <c r="IJE5" s="65"/>
      <c r="IJF5" s="65"/>
      <c r="IJG5" s="65"/>
      <c r="IJH5" s="65"/>
      <c r="IJI5" s="65"/>
      <c r="IJJ5" s="65"/>
      <c r="IJK5" s="65"/>
      <c r="IJL5" s="65"/>
      <c r="IJM5" s="65"/>
      <c r="IJN5" s="65"/>
      <c r="IJO5" s="65"/>
      <c r="IJP5" s="65"/>
      <c r="IJQ5" s="65"/>
      <c r="IJR5" s="65"/>
      <c r="IJS5" s="65"/>
      <c r="IJT5" s="65"/>
      <c r="IJU5" s="65"/>
      <c r="IJV5" s="65"/>
      <c r="IJW5" s="65"/>
      <c r="IJX5" s="65"/>
      <c r="IJY5" s="65"/>
      <c r="IJZ5" s="65"/>
      <c r="IKA5" s="65"/>
      <c r="IKB5" s="65"/>
      <c r="IKC5" s="65"/>
      <c r="IKD5" s="65"/>
      <c r="IKE5" s="65"/>
      <c r="IKF5" s="65"/>
      <c r="IKG5" s="65"/>
      <c r="IKH5" s="65"/>
      <c r="IKI5" s="65"/>
      <c r="IKJ5" s="65"/>
      <c r="IKK5" s="65"/>
      <c r="IKL5" s="65"/>
      <c r="IKM5" s="65"/>
      <c r="IKN5" s="65"/>
      <c r="IKO5" s="65"/>
      <c r="IKP5" s="65"/>
      <c r="IKQ5" s="65"/>
      <c r="IKR5" s="65"/>
      <c r="IKS5" s="65"/>
      <c r="IKT5" s="65"/>
      <c r="IKU5" s="65"/>
      <c r="IKV5" s="65"/>
      <c r="IKW5" s="65"/>
      <c r="IKX5" s="65"/>
      <c r="IKY5" s="65"/>
      <c r="IKZ5" s="65"/>
      <c r="ILA5" s="65"/>
      <c r="ILB5" s="65"/>
      <c r="ILC5" s="65"/>
      <c r="ILD5" s="65"/>
      <c r="ILE5" s="65"/>
      <c r="ILF5" s="65"/>
      <c r="ILG5" s="65"/>
      <c r="ILH5" s="65"/>
      <c r="ILI5" s="65"/>
      <c r="ILJ5" s="65"/>
      <c r="ILK5" s="65"/>
      <c r="ILL5" s="65"/>
      <c r="ILM5" s="65"/>
      <c r="ILN5" s="65"/>
      <c r="ILO5" s="65"/>
      <c r="ILP5" s="65"/>
      <c r="ILQ5" s="65"/>
      <c r="ILR5" s="65"/>
      <c r="ILS5" s="65"/>
      <c r="ILT5" s="65"/>
      <c r="ILU5" s="65"/>
      <c r="ILV5" s="65"/>
      <c r="ILW5" s="65"/>
      <c r="ILX5" s="65"/>
      <c r="ILY5" s="65"/>
      <c r="ILZ5" s="65"/>
      <c r="IMA5" s="65"/>
      <c r="IMB5" s="65"/>
      <c r="IMC5" s="65"/>
      <c r="IMD5" s="65"/>
      <c r="IME5" s="65"/>
      <c r="IMF5" s="65"/>
      <c r="IMG5" s="65"/>
      <c r="IMH5" s="65"/>
      <c r="IMI5" s="65"/>
      <c r="IMJ5" s="65"/>
      <c r="IMK5" s="65"/>
      <c r="IML5" s="65"/>
      <c r="IMM5" s="65"/>
      <c r="IMN5" s="65"/>
      <c r="IMO5" s="65"/>
      <c r="IMP5" s="65"/>
      <c r="IMQ5" s="65"/>
      <c r="IMR5" s="65"/>
      <c r="IMS5" s="65"/>
      <c r="IMT5" s="65"/>
      <c r="IMU5" s="65"/>
      <c r="IMV5" s="65"/>
      <c r="IMW5" s="65"/>
      <c r="IMX5" s="65"/>
      <c r="IMY5" s="65"/>
      <c r="IMZ5" s="65"/>
      <c r="INA5" s="65"/>
      <c r="INB5" s="65"/>
      <c r="INC5" s="65"/>
      <c r="IND5" s="65"/>
      <c r="INE5" s="65"/>
      <c r="INF5" s="65"/>
      <c r="ING5" s="65"/>
      <c r="INH5" s="65"/>
      <c r="INI5" s="65"/>
      <c r="INJ5" s="65"/>
      <c r="INK5" s="65"/>
      <c r="INL5" s="65"/>
      <c r="INM5" s="65"/>
      <c r="INN5" s="65"/>
      <c r="INO5" s="65"/>
      <c r="INP5" s="65"/>
      <c r="INQ5" s="65"/>
      <c r="INR5" s="65"/>
      <c r="INS5" s="65"/>
      <c r="INT5" s="65"/>
      <c r="INU5" s="65"/>
      <c r="INV5" s="65"/>
      <c r="INW5" s="65"/>
      <c r="INX5" s="65"/>
      <c r="INY5" s="65"/>
      <c r="INZ5" s="65"/>
      <c r="IOA5" s="65"/>
      <c r="IOB5" s="65"/>
      <c r="IOC5" s="65"/>
      <c r="IOD5" s="65"/>
      <c r="IOE5" s="65"/>
      <c r="IOF5" s="65"/>
      <c r="IOG5" s="65"/>
      <c r="IOH5" s="65"/>
      <c r="IOI5" s="65"/>
      <c r="IOJ5" s="65"/>
      <c r="IOK5" s="65"/>
      <c r="IOL5" s="65"/>
      <c r="IOM5" s="65"/>
      <c r="ION5" s="65"/>
      <c r="IOO5" s="65"/>
      <c r="IOP5" s="65"/>
      <c r="IOQ5" s="65"/>
      <c r="IOR5" s="65"/>
      <c r="IOS5" s="65"/>
      <c r="IOT5" s="65"/>
      <c r="IOU5" s="65"/>
      <c r="IOV5" s="65"/>
      <c r="IOW5" s="65"/>
      <c r="IOX5" s="65"/>
      <c r="IOY5" s="65"/>
      <c r="IOZ5" s="65"/>
      <c r="IPA5" s="65"/>
      <c r="IPB5" s="65"/>
      <c r="IPC5" s="65"/>
      <c r="IPD5" s="65"/>
      <c r="IPE5" s="65"/>
      <c r="IPF5" s="65"/>
      <c r="IPG5" s="65"/>
      <c r="IPH5" s="65"/>
      <c r="IPI5" s="65"/>
      <c r="IPJ5" s="65"/>
      <c r="IPK5" s="65"/>
      <c r="IPL5" s="65"/>
      <c r="IPM5" s="65"/>
      <c r="IPN5" s="65"/>
      <c r="IPO5" s="65"/>
      <c r="IPP5" s="65"/>
      <c r="IPQ5" s="65"/>
      <c r="IPR5" s="65"/>
      <c r="IPS5" s="65"/>
      <c r="IPT5" s="65"/>
      <c r="IPU5" s="65"/>
      <c r="IPV5" s="65"/>
      <c r="IPW5" s="65"/>
      <c r="IPX5" s="65"/>
      <c r="IPY5" s="65"/>
      <c r="IPZ5" s="65"/>
      <c r="IQA5" s="65"/>
      <c r="IQB5" s="65"/>
      <c r="IQC5" s="65"/>
      <c r="IQD5" s="65"/>
      <c r="IQE5" s="65"/>
      <c r="IQF5" s="65"/>
      <c r="IQG5" s="65"/>
      <c r="IQH5" s="65"/>
      <c r="IQI5" s="65"/>
      <c r="IQJ5" s="65"/>
      <c r="IQK5" s="65"/>
      <c r="IQL5" s="65"/>
      <c r="IQM5" s="65"/>
      <c r="IQN5" s="65"/>
      <c r="IQO5" s="65"/>
      <c r="IQP5" s="65"/>
      <c r="IQQ5" s="65"/>
      <c r="IQR5" s="65"/>
      <c r="IQS5" s="65"/>
      <c r="IQT5" s="65"/>
      <c r="IQU5" s="65"/>
      <c r="IQV5" s="65"/>
      <c r="IQW5" s="65"/>
      <c r="IQX5" s="65"/>
      <c r="IQY5" s="65"/>
      <c r="IQZ5" s="65"/>
      <c r="IRA5" s="65"/>
      <c r="IRB5" s="65"/>
      <c r="IRC5" s="65"/>
      <c r="IRD5" s="65"/>
      <c r="IRE5" s="65"/>
      <c r="IRF5" s="65"/>
      <c r="IRG5" s="65"/>
      <c r="IRH5" s="65"/>
      <c r="IRI5" s="65"/>
      <c r="IRJ5" s="65"/>
      <c r="IRK5" s="65"/>
      <c r="IRL5" s="65"/>
      <c r="IRM5" s="65"/>
      <c r="IRN5" s="65"/>
      <c r="IRO5" s="65"/>
      <c r="IRP5" s="65"/>
      <c r="IRQ5" s="65"/>
      <c r="IRR5" s="65"/>
      <c r="IRS5" s="65"/>
      <c r="IRT5" s="65"/>
      <c r="IRU5" s="65"/>
      <c r="IRV5" s="65"/>
      <c r="IRW5" s="65"/>
      <c r="IRX5" s="65"/>
      <c r="IRY5" s="65"/>
      <c r="IRZ5" s="65"/>
      <c r="ISA5" s="65"/>
      <c r="ISB5" s="65"/>
      <c r="ISC5" s="65"/>
      <c r="ISD5" s="65"/>
      <c r="ISE5" s="65"/>
      <c r="ISF5" s="65"/>
      <c r="ISG5" s="65"/>
      <c r="ISH5" s="65"/>
      <c r="ISI5" s="65"/>
      <c r="ISJ5" s="65"/>
      <c r="ISK5" s="65"/>
      <c r="ISL5" s="65"/>
      <c r="ISM5" s="65"/>
      <c r="ISN5" s="65"/>
      <c r="ISO5" s="65"/>
      <c r="ISP5" s="65"/>
      <c r="ISQ5" s="65"/>
      <c r="ISR5" s="65"/>
      <c r="ISS5" s="65"/>
      <c r="IST5" s="65"/>
      <c r="ISU5" s="65"/>
      <c r="ISV5" s="65"/>
      <c r="ISW5" s="65"/>
      <c r="ISX5" s="65"/>
      <c r="ISY5" s="65"/>
      <c r="ISZ5" s="65"/>
      <c r="ITA5" s="65"/>
      <c r="ITB5" s="65"/>
      <c r="ITC5" s="65"/>
      <c r="ITD5" s="65"/>
      <c r="ITE5" s="65"/>
      <c r="ITF5" s="65"/>
      <c r="ITG5" s="65"/>
      <c r="ITH5" s="65"/>
      <c r="ITI5" s="65"/>
      <c r="ITJ5" s="65"/>
      <c r="ITK5" s="65"/>
      <c r="ITL5" s="65"/>
      <c r="ITM5" s="65"/>
      <c r="ITN5" s="65"/>
      <c r="ITO5" s="65"/>
      <c r="ITP5" s="65"/>
      <c r="ITQ5" s="65"/>
      <c r="ITR5" s="65"/>
      <c r="ITS5" s="65"/>
      <c r="ITT5" s="65"/>
      <c r="ITU5" s="65"/>
      <c r="ITV5" s="65"/>
      <c r="ITW5" s="65"/>
      <c r="ITX5" s="65"/>
      <c r="ITY5" s="65"/>
      <c r="ITZ5" s="65"/>
      <c r="IUA5" s="65"/>
      <c r="IUB5" s="65"/>
      <c r="IUC5" s="65"/>
      <c r="IUD5" s="65"/>
      <c r="IUE5" s="65"/>
      <c r="IUF5" s="65"/>
      <c r="IUG5" s="65"/>
      <c r="IUH5" s="65"/>
      <c r="IUI5" s="65"/>
      <c r="IUJ5" s="65"/>
      <c r="IUK5" s="65"/>
      <c r="IUL5" s="65"/>
      <c r="IUM5" s="65"/>
      <c r="IUN5" s="65"/>
      <c r="IUO5" s="65"/>
      <c r="IUP5" s="65"/>
      <c r="IUQ5" s="65"/>
      <c r="IUR5" s="65"/>
      <c r="IUS5" s="65"/>
      <c r="IUT5" s="65"/>
      <c r="IUU5" s="65"/>
      <c r="IUV5" s="65"/>
      <c r="IUW5" s="65"/>
      <c r="IUX5" s="65"/>
      <c r="IUY5" s="65"/>
      <c r="IUZ5" s="65"/>
      <c r="IVA5" s="65"/>
      <c r="IVB5" s="65"/>
      <c r="IVC5" s="65"/>
      <c r="IVD5" s="65"/>
      <c r="IVE5" s="65"/>
      <c r="IVF5" s="65"/>
      <c r="IVG5" s="65"/>
      <c r="IVH5" s="65"/>
      <c r="IVI5" s="65"/>
      <c r="IVJ5" s="65"/>
      <c r="IVK5" s="65"/>
      <c r="IVL5" s="65"/>
      <c r="IVM5" s="65"/>
      <c r="IVN5" s="65"/>
      <c r="IVO5" s="65"/>
      <c r="IVP5" s="65"/>
      <c r="IVQ5" s="65"/>
      <c r="IVR5" s="65"/>
      <c r="IVS5" s="65"/>
      <c r="IVT5" s="65"/>
      <c r="IVU5" s="65"/>
      <c r="IVV5" s="65"/>
      <c r="IVW5" s="65"/>
      <c r="IVX5" s="65"/>
      <c r="IVY5" s="65"/>
      <c r="IVZ5" s="65"/>
      <c r="IWA5" s="65"/>
      <c r="IWB5" s="65"/>
      <c r="IWC5" s="65"/>
      <c r="IWD5" s="65"/>
      <c r="IWE5" s="65"/>
      <c r="IWF5" s="65"/>
      <c r="IWG5" s="65"/>
      <c r="IWH5" s="65"/>
      <c r="IWI5" s="65"/>
      <c r="IWJ5" s="65"/>
      <c r="IWK5" s="65"/>
      <c r="IWL5" s="65"/>
      <c r="IWM5" s="65"/>
      <c r="IWN5" s="65"/>
      <c r="IWO5" s="65"/>
      <c r="IWP5" s="65"/>
      <c r="IWQ5" s="65"/>
      <c r="IWR5" s="65"/>
      <c r="IWS5" s="65"/>
      <c r="IWT5" s="65"/>
      <c r="IWU5" s="65"/>
      <c r="IWV5" s="65"/>
      <c r="IWW5" s="65"/>
      <c r="IWX5" s="65"/>
      <c r="IWY5" s="65"/>
      <c r="IWZ5" s="65"/>
      <c r="IXA5" s="65"/>
      <c r="IXB5" s="65"/>
      <c r="IXC5" s="65"/>
      <c r="IXD5" s="65"/>
      <c r="IXE5" s="65"/>
      <c r="IXF5" s="65"/>
      <c r="IXG5" s="65"/>
      <c r="IXH5" s="65"/>
      <c r="IXI5" s="65"/>
      <c r="IXJ5" s="65"/>
      <c r="IXK5" s="65"/>
      <c r="IXL5" s="65"/>
      <c r="IXM5" s="65"/>
      <c r="IXN5" s="65"/>
      <c r="IXO5" s="65"/>
      <c r="IXP5" s="65"/>
      <c r="IXQ5" s="65"/>
      <c r="IXR5" s="65"/>
      <c r="IXS5" s="65"/>
      <c r="IXT5" s="65"/>
      <c r="IXU5" s="65"/>
      <c r="IXV5" s="65"/>
      <c r="IXW5" s="65"/>
      <c r="IXX5" s="65"/>
      <c r="IXY5" s="65"/>
      <c r="IXZ5" s="65"/>
      <c r="IYA5" s="65"/>
      <c r="IYB5" s="65"/>
      <c r="IYC5" s="65"/>
      <c r="IYD5" s="65"/>
      <c r="IYE5" s="65"/>
      <c r="IYF5" s="65"/>
      <c r="IYG5" s="65"/>
      <c r="IYH5" s="65"/>
      <c r="IYI5" s="65"/>
      <c r="IYJ5" s="65"/>
      <c r="IYK5" s="65"/>
      <c r="IYL5" s="65"/>
      <c r="IYM5" s="65"/>
      <c r="IYN5" s="65"/>
      <c r="IYO5" s="65"/>
      <c r="IYP5" s="65"/>
      <c r="IYQ5" s="65"/>
      <c r="IYR5" s="65"/>
      <c r="IYS5" s="65"/>
      <c r="IYT5" s="65"/>
      <c r="IYU5" s="65"/>
      <c r="IYV5" s="65"/>
      <c r="IYW5" s="65"/>
      <c r="IYX5" s="65"/>
      <c r="IYY5" s="65"/>
      <c r="IYZ5" s="65"/>
      <c r="IZA5" s="65"/>
      <c r="IZB5" s="65"/>
      <c r="IZC5" s="65"/>
      <c r="IZD5" s="65"/>
      <c r="IZE5" s="65"/>
      <c r="IZF5" s="65"/>
      <c r="IZG5" s="65"/>
      <c r="IZH5" s="65"/>
      <c r="IZI5" s="65"/>
      <c r="IZJ5" s="65"/>
      <c r="IZK5" s="65"/>
      <c r="IZL5" s="65"/>
      <c r="IZM5" s="65"/>
      <c r="IZN5" s="65"/>
      <c r="IZO5" s="65"/>
      <c r="IZP5" s="65"/>
      <c r="IZQ5" s="65"/>
      <c r="IZR5" s="65"/>
      <c r="IZS5" s="65"/>
      <c r="IZT5" s="65"/>
      <c r="IZU5" s="65"/>
      <c r="IZV5" s="65"/>
      <c r="IZW5" s="65"/>
      <c r="IZX5" s="65"/>
      <c r="IZY5" s="65"/>
      <c r="IZZ5" s="65"/>
      <c r="JAA5" s="65"/>
      <c r="JAB5" s="65"/>
      <c r="JAC5" s="65"/>
      <c r="JAD5" s="65"/>
      <c r="JAE5" s="65"/>
      <c r="JAF5" s="65"/>
      <c r="JAG5" s="65"/>
      <c r="JAH5" s="65"/>
      <c r="JAI5" s="65"/>
      <c r="JAJ5" s="65"/>
      <c r="JAK5" s="65"/>
      <c r="JAL5" s="65"/>
      <c r="JAM5" s="65"/>
      <c r="JAN5" s="65"/>
      <c r="JAO5" s="65"/>
      <c r="JAP5" s="65"/>
      <c r="JAQ5" s="65"/>
      <c r="JAR5" s="65"/>
      <c r="JAS5" s="65"/>
      <c r="JAT5" s="65"/>
      <c r="JAU5" s="65"/>
      <c r="JAV5" s="65"/>
      <c r="JAW5" s="65"/>
      <c r="JAX5" s="65"/>
      <c r="JAY5" s="65"/>
      <c r="JAZ5" s="65"/>
      <c r="JBA5" s="65"/>
      <c r="JBB5" s="65"/>
      <c r="JBC5" s="65"/>
      <c r="JBD5" s="65"/>
      <c r="JBE5" s="65"/>
      <c r="JBF5" s="65"/>
      <c r="JBG5" s="65"/>
      <c r="JBH5" s="65"/>
      <c r="JBI5" s="65"/>
      <c r="JBJ5" s="65"/>
      <c r="JBK5" s="65"/>
      <c r="JBL5" s="65"/>
      <c r="JBM5" s="65"/>
      <c r="JBN5" s="65"/>
      <c r="JBO5" s="65"/>
      <c r="JBP5" s="65"/>
      <c r="JBQ5" s="65"/>
      <c r="JBR5" s="65"/>
      <c r="JBS5" s="65"/>
      <c r="JBT5" s="65"/>
      <c r="JBU5" s="65"/>
      <c r="JBV5" s="65"/>
      <c r="JBW5" s="65"/>
      <c r="JBX5" s="65"/>
      <c r="JBY5" s="65"/>
      <c r="JBZ5" s="65"/>
      <c r="JCA5" s="65"/>
      <c r="JCB5" s="65"/>
      <c r="JCC5" s="65"/>
      <c r="JCD5" s="65"/>
      <c r="JCE5" s="65"/>
      <c r="JCF5" s="65"/>
      <c r="JCG5" s="65"/>
      <c r="JCH5" s="65"/>
      <c r="JCI5" s="65"/>
      <c r="JCJ5" s="65"/>
      <c r="JCK5" s="65"/>
      <c r="JCL5" s="65"/>
      <c r="JCM5" s="65"/>
      <c r="JCN5" s="65"/>
      <c r="JCO5" s="65"/>
      <c r="JCP5" s="65"/>
      <c r="JCQ5" s="65"/>
      <c r="JCR5" s="65"/>
      <c r="JCS5" s="65"/>
      <c r="JCT5" s="65"/>
      <c r="JCU5" s="65"/>
      <c r="JCV5" s="65"/>
      <c r="JCW5" s="65"/>
      <c r="JCX5" s="65"/>
      <c r="JCY5" s="65"/>
      <c r="JCZ5" s="65"/>
      <c r="JDA5" s="65"/>
      <c r="JDB5" s="65"/>
      <c r="JDC5" s="65"/>
      <c r="JDD5" s="65"/>
      <c r="JDE5" s="65"/>
      <c r="JDF5" s="65"/>
      <c r="JDG5" s="65"/>
      <c r="JDH5" s="65"/>
      <c r="JDI5" s="65"/>
      <c r="JDJ5" s="65"/>
      <c r="JDK5" s="65"/>
      <c r="JDL5" s="65"/>
      <c r="JDM5" s="65"/>
      <c r="JDN5" s="65"/>
      <c r="JDO5" s="65"/>
      <c r="JDP5" s="65"/>
      <c r="JDQ5" s="65"/>
      <c r="JDR5" s="65"/>
      <c r="JDS5" s="65"/>
      <c r="JDT5" s="65"/>
      <c r="JDU5" s="65"/>
      <c r="JDV5" s="65"/>
      <c r="JDW5" s="65"/>
      <c r="JDX5" s="65"/>
      <c r="JDY5" s="65"/>
      <c r="JDZ5" s="65"/>
      <c r="JEA5" s="65"/>
      <c r="JEB5" s="65"/>
      <c r="JEC5" s="65"/>
      <c r="JED5" s="65"/>
      <c r="JEE5" s="65"/>
      <c r="JEF5" s="65"/>
      <c r="JEG5" s="65"/>
      <c r="JEH5" s="65"/>
      <c r="JEI5" s="65"/>
      <c r="JEJ5" s="65"/>
      <c r="JEK5" s="65"/>
      <c r="JEL5" s="65"/>
      <c r="JEM5" s="65"/>
      <c r="JEN5" s="65"/>
      <c r="JEO5" s="65"/>
      <c r="JEP5" s="65"/>
      <c r="JEQ5" s="65"/>
      <c r="JER5" s="65"/>
      <c r="JES5" s="65"/>
      <c r="JET5" s="65"/>
      <c r="JEU5" s="65"/>
      <c r="JEV5" s="65"/>
      <c r="JEW5" s="65"/>
      <c r="JEX5" s="65"/>
      <c r="JEY5" s="65"/>
      <c r="JEZ5" s="65"/>
      <c r="JFA5" s="65"/>
      <c r="JFB5" s="65"/>
      <c r="JFC5" s="65"/>
      <c r="JFD5" s="65"/>
      <c r="JFE5" s="65"/>
      <c r="JFF5" s="65"/>
      <c r="JFG5" s="65"/>
      <c r="JFH5" s="65"/>
      <c r="JFI5" s="65"/>
      <c r="JFJ5" s="65"/>
      <c r="JFK5" s="65"/>
      <c r="JFL5" s="65"/>
      <c r="JFM5" s="65"/>
      <c r="JFN5" s="65"/>
      <c r="JFO5" s="65"/>
      <c r="JFP5" s="65"/>
      <c r="JFQ5" s="65"/>
      <c r="JFR5" s="65"/>
      <c r="JFS5" s="65"/>
      <c r="JFT5" s="65"/>
      <c r="JFU5" s="65"/>
      <c r="JFV5" s="65"/>
      <c r="JFW5" s="65"/>
      <c r="JFX5" s="65"/>
      <c r="JFY5" s="65"/>
      <c r="JFZ5" s="65"/>
      <c r="JGA5" s="65"/>
      <c r="JGB5" s="65"/>
      <c r="JGC5" s="65"/>
      <c r="JGD5" s="65"/>
      <c r="JGE5" s="65"/>
      <c r="JGF5" s="65"/>
      <c r="JGG5" s="65"/>
      <c r="JGH5" s="65"/>
      <c r="JGI5" s="65"/>
      <c r="JGJ5" s="65"/>
      <c r="JGK5" s="65"/>
      <c r="JGL5" s="65"/>
      <c r="JGM5" s="65"/>
      <c r="JGN5" s="65"/>
      <c r="JGO5" s="65"/>
      <c r="JGP5" s="65"/>
      <c r="JGQ5" s="65"/>
      <c r="JGR5" s="65"/>
      <c r="JGS5" s="65"/>
      <c r="JGT5" s="65"/>
      <c r="JGU5" s="65"/>
      <c r="JGV5" s="65"/>
      <c r="JGW5" s="65"/>
      <c r="JGX5" s="65"/>
      <c r="JGY5" s="65"/>
      <c r="JGZ5" s="65"/>
      <c r="JHA5" s="65"/>
      <c r="JHB5" s="65"/>
      <c r="JHC5" s="65"/>
      <c r="JHD5" s="65"/>
      <c r="JHE5" s="65"/>
      <c r="JHF5" s="65"/>
      <c r="JHG5" s="65"/>
      <c r="JHH5" s="65"/>
      <c r="JHI5" s="65"/>
      <c r="JHJ5" s="65"/>
      <c r="JHK5" s="65"/>
      <c r="JHL5" s="65"/>
      <c r="JHM5" s="65"/>
      <c r="JHN5" s="65"/>
      <c r="JHO5" s="65"/>
      <c r="JHP5" s="65"/>
      <c r="JHQ5" s="65"/>
      <c r="JHR5" s="65"/>
      <c r="JHS5" s="65"/>
      <c r="JHT5" s="65"/>
      <c r="JHU5" s="65"/>
      <c r="JHV5" s="65"/>
      <c r="JHW5" s="65"/>
      <c r="JHX5" s="65"/>
      <c r="JHY5" s="65"/>
      <c r="JHZ5" s="65"/>
      <c r="JIA5" s="65"/>
      <c r="JIB5" s="65"/>
      <c r="JIC5" s="65"/>
      <c r="JID5" s="65"/>
      <c r="JIE5" s="65"/>
      <c r="JIF5" s="65"/>
      <c r="JIG5" s="65"/>
      <c r="JIH5" s="65"/>
      <c r="JII5" s="65"/>
      <c r="JIJ5" s="65"/>
      <c r="JIK5" s="65"/>
      <c r="JIL5" s="65"/>
      <c r="JIM5" s="65"/>
      <c r="JIN5" s="65"/>
      <c r="JIO5" s="65"/>
      <c r="JIP5" s="65"/>
      <c r="JIQ5" s="65"/>
      <c r="JIR5" s="65"/>
      <c r="JIS5" s="65"/>
      <c r="JIT5" s="65"/>
      <c r="JIU5" s="65"/>
      <c r="JIV5" s="65"/>
      <c r="JIW5" s="65"/>
      <c r="JIX5" s="65"/>
      <c r="JIY5" s="65"/>
      <c r="JIZ5" s="65"/>
      <c r="JJA5" s="65"/>
      <c r="JJB5" s="65"/>
      <c r="JJC5" s="65"/>
      <c r="JJD5" s="65"/>
      <c r="JJE5" s="65"/>
      <c r="JJF5" s="65"/>
      <c r="JJG5" s="65"/>
      <c r="JJH5" s="65"/>
      <c r="JJI5" s="65"/>
      <c r="JJJ5" s="65"/>
      <c r="JJK5" s="65"/>
      <c r="JJL5" s="65"/>
      <c r="JJM5" s="65"/>
      <c r="JJN5" s="65"/>
      <c r="JJO5" s="65"/>
      <c r="JJP5" s="65"/>
      <c r="JJQ5" s="65"/>
      <c r="JJR5" s="65"/>
      <c r="JJS5" s="65"/>
      <c r="JJT5" s="65"/>
      <c r="JJU5" s="65"/>
      <c r="JJV5" s="65"/>
      <c r="JJW5" s="65"/>
      <c r="JJX5" s="65"/>
      <c r="JJY5" s="65"/>
      <c r="JJZ5" s="65"/>
      <c r="JKA5" s="65"/>
      <c r="JKB5" s="65"/>
      <c r="JKC5" s="65"/>
      <c r="JKD5" s="65"/>
      <c r="JKE5" s="65"/>
      <c r="JKF5" s="65"/>
      <c r="JKG5" s="65"/>
      <c r="JKH5" s="65"/>
      <c r="JKI5" s="65"/>
      <c r="JKJ5" s="65"/>
      <c r="JKK5" s="65"/>
      <c r="JKL5" s="65"/>
      <c r="JKM5" s="65"/>
      <c r="JKN5" s="65"/>
      <c r="JKO5" s="65"/>
      <c r="JKP5" s="65"/>
      <c r="JKQ5" s="65"/>
      <c r="JKR5" s="65"/>
      <c r="JKS5" s="65"/>
      <c r="JKT5" s="65"/>
      <c r="JKU5" s="65"/>
      <c r="JKV5" s="65"/>
      <c r="JKW5" s="65"/>
      <c r="JKX5" s="65"/>
      <c r="JKY5" s="65"/>
      <c r="JKZ5" s="65"/>
      <c r="JLA5" s="65"/>
      <c r="JLB5" s="65"/>
      <c r="JLC5" s="65"/>
      <c r="JLD5" s="65"/>
      <c r="JLE5" s="65"/>
      <c r="JLF5" s="65"/>
      <c r="JLG5" s="65"/>
      <c r="JLH5" s="65"/>
      <c r="JLI5" s="65"/>
      <c r="JLJ5" s="65"/>
      <c r="JLK5" s="65"/>
      <c r="JLL5" s="65"/>
      <c r="JLM5" s="65"/>
      <c r="JLN5" s="65"/>
      <c r="JLO5" s="65"/>
      <c r="JLP5" s="65"/>
      <c r="JLQ5" s="65"/>
      <c r="JLR5" s="65"/>
      <c r="JLS5" s="65"/>
      <c r="JLT5" s="65"/>
      <c r="JLU5" s="65"/>
      <c r="JLV5" s="65"/>
      <c r="JLW5" s="65"/>
      <c r="JLX5" s="65"/>
      <c r="JLY5" s="65"/>
      <c r="JLZ5" s="65"/>
      <c r="JMA5" s="65"/>
      <c r="JMB5" s="65"/>
      <c r="JMC5" s="65"/>
      <c r="JMD5" s="65"/>
      <c r="JME5" s="65"/>
      <c r="JMF5" s="65"/>
      <c r="JMG5" s="65"/>
      <c r="JMH5" s="65"/>
      <c r="JMI5" s="65"/>
      <c r="JMJ5" s="65"/>
      <c r="JMK5" s="65"/>
      <c r="JML5" s="65"/>
      <c r="JMM5" s="65"/>
      <c r="JMN5" s="65"/>
      <c r="JMO5" s="65"/>
      <c r="JMP5" s="65"/>
      <c r="JMQ5" s="65"/>
      <c r="JMR5" s="65"/>
      <c r="JMS5" s="65"/>
      <c r="JMT5" s="65"/>
      <c r="JMU5" s="65"/>
      <c r="JMV5" s="65"/>
      <c r="JMW5" s="65"/>
      <c r="JMX5" s="65"/>
      <c r="JMY5" s="65"/>
      <c r="JMZ5" s="65"/>
      <c r="JNA5" s="65"/>
      <c r="JNB5" s="65"/>
      <c r="JNC5" s="65"/>
      <c r="JND5" s="65"/>
      <c r="JNE5" s="65"/>
      <c r="JNF5" s="65"/>
      <c r="JNG5" s="65"/>
      <c r="JNH5" s="65"/>
      <c r="JNI5" s="65"/>
      <c r="JNJ5" s="65"/>
      <c r="JNK5" s="65"/>
      <c r="JNL5" s="65"/>
      <c r="JNM5" s="65"/>
      <c r="JNN5" s="65"/>
      <c r="JNO5" s="65"/>
      <c r="JNP5" s="65"/>
      <c r="JNQ5" s="65"/>
      <c r="JNR5" s="65"/>
      <c r="JNS5" s="65"/>
      <c r="JNT5" s="65"/>
      <c r="JNU5" s="65"/>
      <c r="JNV5" s="65"/>
      <c r="JNW5" s="65"/>
      <c r="JNX5" s="65"/>
      <c r="JNY5" s="65"/>
      <c r="JNZ5" s="65"/>
      <c r="JOA5" s="65"/>
      <c r="JOB5" s="65"/>
      <c r="JOC5" s="65"/>
      <c r="JOD5" s="65"/>
      <c r="JOE5" s="65"/>
      <c r="JOF5" s="65"/>
      <c r="JOG5" s="65"/>
      <c r="JOH5" s="65"/>
      <c r="JOI5" s="65"/>
      <c r="JOJ5" s="65"/>
      <c r="JOK5" s="65"/>
      <c r="JOL5" s="65"/>
      <c r="JOM5" s="65"/>
      <c r="JON5" s="65"/>
      <c r="JOO5" s="65"/>
      <c r="JOP5" s="65"/>
      <c r="JOQ5" s="65"/>
      <c r="JOR5" s="65"/>
      <c r="JOS5" s="65"/>
      <c r="JOT5" s="65"/>
      <c r="JOU5" s="65"/>
      <c r="JOV5" s="65"/>
      <c r="JOW5" s="65"/>
      <c r="JOX5" s="65"/>
      <c r="JOY5" s="65"/>
      <c r="JOZ5" s="65"/>
      <c r="JPA5" s="65"/>
      <c r="JPB5" s="65"/>
      <c r="JPC5" s="65"/>
      <c r="JPD5" s="65"/>
      <c r="JPE5" s="65"/>
      <c r="JPF5" s="65"/>
      <c r="JPG5" s="65"/>
      <c r="JPH5" s="65"/>
      <c r="JPI5" s="65"/>
      <c r="JPJ5" s="65"/>
      <c r="JPK5" s="65"/>
      <c r="JPL5" s="65"/>
      <c r="JPM5" s="65"/>
      <c r="JPN5" s="65"/>
      <c r="JPO5" s="65"/>
      <c r="JPP5" s="65"/>
      <c r="JPQ5" s="65"/>
      <c r="JPR5" s="65"/>
      <c r="JPS5" s="65"/>
      <c r="JPT5" s="65"/>
      <c r="JPU5" s="65"/>
      <c r="JPV5" s="65"/>
      <c r="JPW5" s="65"/>
      <c r="JPX5" s="65"/>
      <c r="JPY5" s="65"/>
      <c r="JPZ5" s="65"/>
      <c r="JQA5" s="65"/>
      <c r="JQB5" s="65"/>
      <c r="JQC5" s="65"/>
      <c r="JQD5" s="65"/>
      <c r="JQE5" s="65"/>
      <c r="JQF5" s="65"/>
      <c r="JQG5" s="65"/>
      <c r="JQH5" s="65"/>
      <c r="JQI5" s="65"/>
      <c r="JQJ5" s="65"/>
      <c r="JQK5" s="65"/>
      <c r="JQL5" s="65"/>
      <c r="JQM5" s="65"/>
      <c r="JQN5" s="65"/>
      <c r="JQO5" s="65"/>
      <c r="JQP5" s="65"/>
      <c r="JQQ5" s="65"/>
      <c r="JQR5" s="65"/>
      <c r="JQS5" s="65"/>
      <c r="JQT5" s="65"/>
      <c r="JQU5" s="65"/>
      <c r="JQV5" s="65"/>
      <c r="JQW5" s="65"/>
      <c r="JQX5" s="65"/>
      <c r="JQY5" s="65"/>
      <c r="JQZ5" s="65"/>
      <c r="JRA5" s="65"/>
      <c r="JRB5" s="65"/>
      <c r="JRC5" s="65"/>
      <c r="JRD5" s="65"/>
      <c r="JRE5" s="65"/>
      <c r="JRF5" s="65"/>
      <c r="JRG5" s="65"/>
      <c r="JRH5" s="65"/>
      <c r="JRI5" s="65"/>
      <c r="JRJ5" s="65"/>
      <c r="JRK5" s="65"/>
      <c r="JRL5" s="65"/>
      <c r="JRM5" s="65"/>
      <c r="JRN5" s="65"/>
      <c r="JRO5" s="65"/>
      <c r="JRP5" s="65"/>
      <c r="JRQ5" s="65"/>
      <c r="JRR5" s="65"/>
      <c r="JRS5" s="65"/>
      <c r="JRT5" s="65"/>
      <c r="JRU5" s="65"/>
      <c r="JRV5" s="65"/>
      <c r="JRW5" s="65"/>
      <c r="JRX5" s="65"/>
      <c r="JRY5" s="65"/>
      <c r="JRZ5" s="65"/>
      <c r="JSA5" s="65"/>
      <c r="JSB5" s="65"/>
      <c r="JSC5" s="65"/>
      <c r="JSD5" s="65"/>
      <c r="JSE5" s="65"/>
      <c r="JSF5" s="65"/>
      <c r="JSG5" s="65"/>
      <c r="JSH5" s="65"/>
      <c r="JSI5" s="65"/>
      <c r="JSJ5" s="65"/>
      <c r="JSK5" s="65"/>
      <c r="JSL5" s="65"/>
      <c r="JSM5" s="65"/>
      <c r="JSN5" s="65"/>
      <c r="JSO5" s="65"/>
      <c r="JSP5" s="65"/>
      <c r="JSQ5" s="65"/>
      <c r="JSR5" s="65"/>
      <c r="JSS5" s="65"/>
      <c r="JST5" s="65"/>
      <c r="JSU5" s="65"/>
      <c r="JSV5" s="65"/>
      <c r="JSW5" s="65"/>
      <c r="JSX5" s="65"/>
      <c r="JSY5" s="65"/>
      <c r="JSZ5" s="65"/>
      <c r="JTA5" s="65"/>
      <c r="JTB5" s="65"/>
      <c r="JTC5" s="65"/>
      <c r="JTD5" s="65"/>
      <c r="JTE5" s="65"/>
      <c r="JTF5" s="65"/>
      <c r="JTG5" s="65"/>
      <c r="JTH5" s="65"/>
      <c r="JTI5" s="65"/>
      <c r="JTJ5" s="65"/>
      <c r="JTK5" s="65"/>
      <c r="JTL5" s="65"/>
      <c r="JTM5" s="65"/>
      <c r="JTN5" s="65"/>
      <c r="JTO5" s="65"/>
      <c r="JTP5" s="65"/>
      <c r="JTQ5" s="65"/>
      <c r="JTR5" s="65"/>
      <c r="JTS5" s="65"/>
      <c r="JTT5" s="65"/>
      <c r="JTU5" s="65"/>
      <c r="JTV5" s="65"/>
      <c r="JTW5" s="65"/>
      <c r="JTX5" s="65"/>
      <c r="JTY5" s="65"/>
      <c r="JTZ5" s="65"/>
      <c r="JUA5" s="65"/>
      <c r="JUB5" s="65"/>
      <c r="JUC5" s="65"/>
      <c r="JUD5" s="65"/>
      <c r="JUE5" s="65"/>
      <c r="JUF5" s="65"/>
      <c r="JUG5" s="65"/>
      <c r="JUH5" s="65"/>
      <c r="JUI5" s="65"/>
      <c r="JUJ5" s="65"/>
      <c r="JUK5" s="65"/>
      <c r="JUL5" s="65"/>
      <c r="JUM5" s="65"/>
      <c r="JUN5" s="65"/>
      <c r="JUO5" s="65"/>
      <c r="JUP5" s="65"/>
      <c r="JUQ5" s="65"/>
      <c r="JUR5" s="65"/>
      <c r="JUS5" s="65"/>
      <c r="JUT5" s="65"/>
      <c r="JUU5" s="65"/>
      <c r="JUV5" s="65"/>
      <c r="JUW5" s="65"/>
      <c r="JUX5" s="65"/>
      <c r="JUY5" s="65"/>
      <c r="JUZ5" s="65"/>
      <c r="JVA5" s="65"/>
      <c r="JVB5" s="65"/>
      <c r="JVC5" s="65"/>
      <c r="JVD5" s="65"/>
      <c r="JVE5" s="65"/>
      <c r="JVF5" s="65"/>
      <c r="JVG5" s="65"/>
      <c r="JVH5" s="65"/>
      <c r="JVI5" s="65"/>
      <c r="JVJ5" s="65"/>
      <c r="JVK5" s="65"/>
      <c r="JVL5" s="65"/>
      <c r="JVM5" s="65"/>
      <c r="JVN5" s="65"/>
      <c r="JVO5" s="65"/>
      <c r="JVP5" s="65"/>
      <c r="JVQ5" s="65"/>
      <c r="JVR5" s="65"/>
      <c r="JVS5" s="65"/>
      <c r="JVT5" s="65"/>
      <c r="JVU5" s="65"/>
      <c r="JVV5" s="65"/>
      <c r="JVW5" s="65"/>
      <c r="JVX5" s="65"/>
      <c r="JVY5" s="65"/>
      <c r="JVZ5" s="65"/>
      <c r="JWA5" s="65"/>
      <c r="JWB5" s="65"/>
      <c r="JWC5" s="65"/>
      <c r="JWD5" s="65"/>
      <c r="JWE5" s="65"/>
      <c r="JWF5" s="65"/>
      <c r="JWG5" s="65"/>
      <c r="JWH5" s="65"/>
      <c r="JWI5" s="65"/>
      <c r="JWJ5" s="65"/>
      <c r="JWK5" s="65"/>
      <c r="JWL5" s="65"/>
      <c r="JWM5" s="65"/>
      <c r="JWN5" s="65"/>
      <c r="JWO5" s="65"/>
      <c r="JWP5" s="65"/>
      <c r="JWQ5" s="65"/>
      <c r="JWR5" s="65"/>
      <c r="JWS5" s="65"/>
      <c r="JWT5" s="65"/>
      <c r="JWU5" s="65"/>
      <c r="JWV5" s="65"/>
      <c r="JWW5" s="65"/>
      <c r="JWX5" s="65"/>
      <c r="JWY5" s="65"/>
      <c r="JWZ5" s="65"/>
      <c r="JXA5" s="65"/>
      <c r="JXB5" s="65"/>
      <c r="JXC5" s="65"/>
      <c r="JXD5" s="65"/>
      <c r="JXE5" s="65"/>
      <c r="JXF5" s="65"/>
      <c r="JXG5" s="65"/>
      <c r="JXH5" s="65"/>
      <c r="JXI5" s="65"/>
      <c r="JXJ5" s="65"/>
      <c r="JXK5" s="65"/>
      <c r="JXL5" s="65"/>
      <c r="JXM5" s="65"/>
      <c r="JXN5" s="65"/>
      <c r="JXO5" s="65"/>
      <c r="JXP5" s="65"/>
      <c r="JXQ5" s="65"/>
      <c r="JXR5" s="65"/>
      <c r="JXS5" s="65"/>
      <c r="JXT5" s="65"/>
      <c r="JXU5" s="65"/>
      <c r="JXV5" s="65"/>
      <c r="JXW5" s="65"/>
      <c r="JXX5" s="65"/>
      <c r="JXY5" s="65"/>
      <c r="JXZ5" s="65"/>
      <c r="JYA5" s="65"/>
      <c r="JYB5" s="65"/>
      <c r="JYC5" s="65"/>
      <c r="JYD5" s="65"/>
      <c r="JYE5" s="65"/>
      <c r="JYF5" s="65"/>
      <c r="JYG5" s="65"/>
      <c r="JYH5" s="65"/>
      <c r="JYI5" s="65"/>
      <c r="JYJ5" s="65"/>
      <c r="JYK5" s="65"/>
      <c r="JYL5" s="65"/>
      <c r="JYM5" s="65"/>
      <c r="JYN5" s="65"/>
      <c r="JYO5" s="65"/>
      <c r="JYP5" s="65"/>
      <c r="JYQ5" s="65"/>
      <c r="JYR5" s="65"/>
      <c r="JYS5" s="65"/>
      <c r="JYT5" s="65"/>
      <c r="JYU5" s="65"/>
      <c r="JYV5" s="65"/>
      <c r="JYW5" s="65"/>
      <c r="JYX5" s="65"/>
      <c r="JYY5" s="65"/>
      <c r="JYZ5" s="65"/>
      <c r="JZA5" s="65"/>
      <c r="JZB5" s="65"/>
      <c r="JZC5" s="65"/>
      <c r="JZD5" s="65"/>
      <c r="JZE5" s="65"/>
      <c r="JZF5" s="65"/>
      <c r="JZG5" s="65"/>
      <c r="JZH5" s="65"/>
      <c r="JZI5" s="65"/>
      <c r="JZJ5" s="65"/>
      <c r="JZK5" s="65"/>
      <c r="JZL5" s="65"/>
      <c r="JZM5" s="65"/>
      <c r="JZN5" s="65"/>
      <c r="JZO5" s="65"/>
      <c r="JZP5" s="65"/>
      <c r="JZQ5" s="65"/>
      <c r="JZR5" s="65"/>
      <c r="JZS5" s="65"/>
      <c r="JZT5" s="65"/>
      <c r="JZU5" s="65"/>
      <c r="JZV5" s="65"/>
      <c r="JZW5" s="65"/>
      <c r="JZX5" s="65"/>
      <c r="JZY5" s="65"/>
      <c r="JZZ5" s="65"/>
      <c r="KAA5" s="65"/>
      <c r="KAB5" s="65"/>
      <c r="KAC5" s="65"/>
      <c r="KAD5" s="65"/>
      <c r="KAE5" s="65"/>
      <c r="KAF5" s="65"/>
      <c r="KAG5" s="65"/>
      <c r="KAH5" s="65"/>
      <c r="KAI5" s="65"/>
      <c r="KAJ5" s="65"/>
      <c r="KAK5" s="65"/>
      <c r="KAL5" s="65"/>
      <c r="KAM5" s="65"/>
      <c r="KAN5" s="65"/>
      <c r="KAO5" s="65"/>
      <c r="KAP5" s="65"/>
      <c r="KAQ5" s="65"/>
      <c r="KAR5" s="65"/>
      <c r="KAS5" s="65"/>
      <c r="KAT5" s="65"/>
      <c r="KAU5" s="65"/>
      <c r="KAV5" s="65"/>
      <c r="KAW5" s="65"/>
      <c r="KAX5" s="65"/>
      <c r="KAY5" s="65"/>
      <c r="KAZ5" s="65"/>
      <c r="KBA5" s="65"/>
      <c r="KBB5" s="65"/>
      <c r="KBC5" s="65"/>
      <c r="KBD5" s="65"/>
      <c r="KBE5" s="65"/>
      <c r="KBF5" s="65"/>
      <c r="KBG5" s="65"/>
      <c r="KBH5" s="65"/>
      <c r="KBI5" s="65"/>
      <c r="KBJ5" s="65"/>
      <c r="KBK5" s="65"/>
      <c r="KBL5" s="65"/>
      <c r="KBM5" s="65"/>
      <c r="KBN5" s="65"/>
      <c r="KBO5" s="65"/>
      <c r="KBP5" s="65"/>
      <c r="KBQ5" s="65"/>
      <c r="KBR5" s="65"/>
      <c r="KBS5" s="65"/>
      <c r="KBT5" s="65"/>
      <c r="KBU5" s="65"/>
      <c r="KBV5" s="65"/>
      <c r="KBW5" s="65"/>
      <c r="KBX5" s="65"/>
      <c r="KBY5" s="65"/>
      <c r="KBZ5" s="65"/>
      <c r="KCA5" s="65"/>
      <c r="KCB5" s="65"/>
      <c r="KCC5" s="65"/>
      <c r="KCD5" s="65"/>
      <c r="KCE5" s="65"/>
      <c r="KCF5" s="65"/>
      <c r="KCG5" s="65"/>
      <c r="KCH5" s="65"/>
      <c r="KCI5" s="65"/>
      <c r="KCJ5" s="65"/>
      <c r="KCK5" s="65"/>
      <c r="KCL5" s="65"/>
      <c r="KCM5" s="65"/>
      <c r="KCN5" s="65"/>
      <c r="KCO5" s="65"/>
      <c r="KCP5" s="65"/>
      <c r="KCQ5" s="65"/>
      <c r="KCR5" s="65"/>
      <c r="KCS5" s="65"/>
      <c r="KCT5" s="65"/>
      <c r="KCU5" s="65"/>
      <c r="KCV5" s="65"/>
      <c r="KCW5" s="65"/>
      <c r="KCX5" s="65"/>
      <c r="KCY5" s="65"/>
      <c r="KCZ5" s="65"/>
      <c r="KDA5" s="65"/>
      <c r="KDB5" s="65"/>
      <c r="KDC5" s="65"/>
      <c r="KDD5" s="65"/>
      <c r="KDE5" s="65"/>
      <c r="KDF5" s="65"/>
      <c r="KDG5" s="65"/>
      <c r="KDH5" s="65"/>
      <c r="KDI5" s="65"/>
      <c r="KDJ5" s="65"/>
      <c r="KDK5" s="65"/>
      <c r="KDL5" s="65"/>
      <c r="KDM5" s="65"/>
      <c r="KDN5" s="65"/>
      <c r="KDO5" s="65"/>
      <c r="KDP5" s="65"/>
      <c r="KDQ5" s="65"/>
      <c r="KDR5" s="65"/>
      <c r="KDS5" s="65"/>
      <c r="KDT5" s="65"/>
      <c r="KDU5" s="65"/>
      <c r="KDV5" s="65"/>
      <c r="KDW5" s="65"/>
      <c r="KDX5" s="65"/>
      <c r="KDY5" s="65"/>
      <c r="KDZ5" s="65"/>
      <c r="KEA5" s="65"/>
      <c r="KEB5" s="65"/>
      <c r="KEC5" s="65"/>
      <c r="KED5" s="65"/>
      <c r="KEE5" s="65"/>
      <c r="KEF5" s="65"/>
      <c r="KEG5" s="65"/>
      <c r="KEH5" s="65"/>
      <c r="KEI5" s="65"/>
      <c r="KEJ5" s="65"/>
      <c r="KEK5" s="65"/>
      <c r="KEL5" s="65"/>
      <c r="KEM5" s="65"/>
      <c r="KEN5" s="65"/>
      <c r="KEO5" s="65"/>
      <c r="KEP5" s="65"/>
      <c r="KEQ5" s="65"/>
      <c r="KER5" s="65"/>
      <c r="KES5" s="65"/>
      <c r="KET5" s="65"/>
      <c r="KEU5" s="65"/>
      <c r="KEV5" s="65"/>
      <c r="KEW5" s="65"/>
      <c r="KEX5" s="65"/>
      <c r="KEY5" s="65"/>
      <c r="KEZ5" s="65"/>
      <c r="KFA5" s="65"/>
      <c r="KFB5" s="65"/>
      <c r="KFC5" s="65"/>
      <c r="KFD5" s="65"/>
      <c r="KFE5" s="65"/>
      <c r="KFF5" s="65"/>
      <c r="KFG5" s="65"/>
      <c r="KFH5" s="65"/>
      <c r="KFI5" s="65"/>
      <c r="KFJ5" s="65"/>
      <c r="KFK5" s="65"/>
      <c r="KFL5" s="65"/>
      <c r="KFM5" s="65"/>
      <c r="KFN5" s="65"/>
      <c r="KFO5" s="65"/>
      <c r="KFP5" s="65"/>
      <c r="KFQ5" s="65"/>
      <c r="KFR5" s="65"/>
      <c r="KFS5" s="65"/>
      <c r="KFT5" s="65"/>
      <c r="KFU5" s="65"/>
      <c r="KFV5" s="65"/>
      <c r="KFW5" s="65"/>
      <c r="KFX5" s="65"/>
      <c r="KFY5" s="65"/>
      <c r="KFZ5" s="65"/>
      <c r="KGA5" s="65"/>
      <c r="KGB5" s="65"/>
      <c r="KGC5" s="65"/>
      <c r="KGD5" s="65"/>
      <c r="KGE5" s="65"/>
      <c r="KGF5" s="65"/>
      <c r="KGG5" s="65"/>
      <c r="KGH5" s="65"/>
      <c r="KGI5" s="65"/>
      <c r="KGJ5" s="65"/>
      <c r="KGK5" s="65"/>
      <c r="KGL5" s="65"/>
      <c r="KGM5" s="65"/>
      <c r="KGN5" s="65"/>
      <c r="KGO5" s="65"/>
      <c r="KGP5" s="65"/>
      <c r="KGQ5" s="65"/>
      <c r="KGR5" s="65"/>
      <c r="KGS5" s="65"/>
      <c r="KGT5" s="65"/>
      <c r="KGU5" s="65"/>
      <c r="KGV5" s="65"/>
      <c r="KGW5" s="65"/>
      <c r="KGX5" s="65"/>
      <c r="KGY5" s="65"/>
      <c r="KGZ5" s="65"/>
      <c r="KHA5" s="65"/>
      <c r="KHB5" s="65"/>
      <c r="KHC5" s="65"/>
      <c r="KHD5" s="65"/>
      <c r="KHE5" s="65"/>
      <c r="KHF5" s="65"/>
      <c r="KHG5" s="65"/>
      <c r="KHH5" s="65"/>
      <c r="KHI5" s="65"/>
      <c r="KHJ5" s="65"/>
      <c r="KHK5" s="65"/>
      <c r="KHL5" s="65"/>
      <c r="KHM5" s="65"/>
      <c r="KHN5" s="65"/>
      <c r="KHO5" s="65"/>
      <c r="KHP5" s="65"/>
      <c r="KHQ5" s="65"/>
      <c r="KHR5" s="65"/>
      <c r="KHS5" s="65"/>
      <c r="KHT5" s="65"/>
      <c r="KHU5" s="65"/>
      <c r="KHV5" s="65"/>
      <c r="KHW5" s="65"/>
      <c r="KHX5" s="65"/>
      <c r="KHY5" s="65"/>
      <c r="KHZ5" s="65"/>
      <c r="KIA5" s="65"/>
      <c r="KIB5" s="65"/>
      <c r="KIC5" s="65"/>
      <c r="KID5" s="65"/>
      <c r="KIE5" s="65"/>
      <c r="KIF5" s="65"/>
      <c r="KIG5" s="65"/>
      <c r="KIH5" s="65"/>
      <c r="KII5" s="65"/>
      <c r="KIJ5" s="65"/>
      <c r="KIK5" s="65"/>
      <c r="KIL5" s="65"/>
      <c r="KIM5" s="65"/>
      <c r="KIN5" s="65"/>
      <c r="KIO5" s="65"/>
      <c r="KIP5" s="65"/>
      <c r="KIQ5" s="65"/>
      <c r="KIR5" s="65"/>
      <c r="KIS5" s="65"/>
      <c r="KIT5" s="65"/>
      <c r="KIU5" s="65"/>
      <c r="KIV5" s="65"/>
      <c r="KIW5" s="65"/>
      <c r="KIX5" s="65"/>
      <c r="KIY5" s="65"/>
      <c r="KIZ5" s="65"/>
      <c r="KJA5" s="65"/>
      <c r="KJB5" s="65"/>
      <c r="KJC5" s="65"/>
      <c r="KJD5" s="65"/>
      <c r="KJE5" s="65"/>
      <c r="KJF5" s="65"/>
      <c r="KJG5" s="65"/>
      <c r="KJH5" s="65"/>
      <c r="KJI5" s="65"/>
      <c r="KJJ5" s="65"/>
      <c r="KJK5" s="65"/>
      <c r="KJL5" s="65"/>
      <c r="KJM5" s="65"/>
      <c r="KJN5" s="65"/>
      <c r="KJO5" s="65"/>
      <c r="KJP5" s="65"/>
      <c r="KJQ5" s="65"/>
      <c r="KJR5" s="65"/>
      <c r="KJS5" s="65"/>
      <c r="KJT5" s="65"/>
      <c r="KJU5" s="65"/>
      <c r="KJV5" s="65"/>
      <c r="KJW5" s="65"/>
      <c r="KJX5" s="65"/>
      <c r="KJY5" s="65"/>
      <c r="KJZ5" s="65"/>
      <c r="KKA5" s="65"/>
      <c r="KKB5" s="65"/>
      <c r="KKC5" s="65"/>
      <c r="KKD5" s="65"/>
      <c r="KKE5" s="65"/>
      <c r="KKF5" s="65"/>
      <c r="KKG5" s="65"/>
      <c r="KKH5" s="65"/>
      <c r="KKI5" s="65"/>
      <c r="KKJ5" s="65"/>
      <c r="KKK5" s="65"/>
      <c r="KKL5" s="65"/>
      <c r="KKM5" s="65"/>
      <c r="KKN5" s="65"/>
      <c r="KKO5" s="65"/>
      <c r="KKP5" s="65"/>
      <c r="KKQ5" s="65"/>
      <c r="KKR5" s="65"/>
      <c r="KKS5" s="65"/>
      <c r="KKT5" s="65"/>
      <c r="KKU5" s="65"/>
      <c r="KKV5" s="65"/>
      <c r="KKW5" s="65"/>
      <c r="KKX5" s="65"/>
      <c r="KKY5" s="65"/>
      <c r="KKZ5" s="65"/>
      <c r="KLA5" s="65"/>
      <c r="KLB5" s="65"/>
      <c r="KLC5" s="65"/>
      <c r="KLD5" s="65"/>
      <c r="KLE5" s="65"/>
      <c r="KLF5" s="65"/>
      <c r="KLG5" s="65"/>
      <c r="KLH5" s="65"/>
      <c r="KLI5" s="65"/>
      <c r="KLJ5" s="65"/>
      <c r="KLK5" s="65"/>
      <c r="KLL5" s="65"/>
      <c r="KLM5" s="65"/>
      <c r="KLN5" s="65"/>
      <c r="KLO5" s="65"/>
      <c r="KLP5" s="65"/>
      <c r="KLQ5" s="65"/>
      <c r="KLR5" s="65"/>
      <c r="KLS5" s="65"/>
      <c r="KLT5" s="65"/>
      <c r="KLU5" s="65"/>
      <c r="KLV5" s="65"/>
      <c r="KLW5" s="65"/>
      <c r="KLX5" s="65"/>
      <c r="KLY5" s="65"/>
      <c r="KLZ5" s="65"/>
      <c r="KMA5" s="65"/>
      <c r="KMB5" s="65"/>
      <c r="KMC5" s="65"/>
      <c r="KMD5" s="65"/>
      <c r="KME5" s="65"/>
      <c r="KMF5" s="65"/>
      <c r="KMG5" s="65"/>
      <c r="KMH5" s="65"/>
      <c r="KMI5" s="65"/>
      <c r="KMJ5" s="65"/>
      <c r="KMK5" s="65"/>
      <c r="KML5" s="65"/>
      <c r="KMM5" s="65"/>
      <c r="KMN5" s="65"/>
      <c r="KMO5" s="65"/>
      <c r="KMP5" s="65"/>
      <c r="KMQ5" s="65"/>
      <c r="KMR5" s="65"/>
      <c r="KMS5" s="65"/>
      <c r="KMT5" s="65"/>
      <c r="KMU5" s="65"/>
      <c r="KMV5" s="65"/>
      <c r="KMW5" s="65"/>
      <c r="KMX5" s="65"/>
      <c r="KMY5" s="65"/>
      <c r="KMZ5" s="65"/>
      <c r="KNA5" s="65"/>
      <c r="KNB5" s="65"/>
      <c r="KNC5" s="65"/>
      <c r="KND5" s="65"/>
      <c r="KNE5" s="65"/>
      <c r="KNF5" s="65"/>
      <c r="KNG5" s="65"/>
      <c r="KNH5" s="65"/>
      <c r="KNI5" s="65"/>
      <c r="KNJ5" s="65"/>
      <c r="KNK5" s="65"/>
      <c r="KNL5" s="65"/>
      <c r="KNM5" s="65"/>
      <c r="KNN5" s="65"/>
      <c r="KNO5" s="65"/>
      <c r="KNP5" s="65"/>
      <c r="KNQ5" s="65"/>
      <c r="KNR5" s="65"/>
      <c r="KNS5" s="65"/>
      <c r="KNT5" s="65"/>
      <c r="KNU5" s="65"/>
      <c r="KNV5" s="65"/>
      <c r="KNW5" s="65"/>
      <c r="KNX5" s="65"/>
      <c r="KNY5" s="65"/>
      <c r="KNZ5" s="65"/>
      <c r="KOA5" s="65"/>
      <c r="KOB5" s="65"/>
      <c r="KOC5" s="65"/>
      <c r="KOD5" s="65"/>
      <c r="KOE5" s="65"/>
      <c r="KOF5" s="65"/>
      <c r="KOG5" s="65"/>
      <c r="KOH5" s="65"/>
      <c r="KOI5" s="65"/>
      <c r="KOJ5" s="65"/>
      <c r="KOK5" s="65"/>
      <c r="KOL5" s="65"/>
      <c r="KOM5" s="65"/>
      <c r="KON5" s="65"/>
      <c r="KOO5" s="65"/>
      <c r="KOP5" s="65"/>
      <c r="KOQ5" s="65"/>
      <c r="KOR5" s="65"/>
      <c r="KOS5" s="65"/>
      <c r="KOT5" s="65"/>
      <c r="KOU5" s="65"/>
      <c r="KOV5" s="65"/>
      <c r="KOW5" s="65"/>
      <c r="KOX5" s="65"/>
      <c r="KOY5" s="65"/>
      <c r="KOZ5" s="65"/>
      <c r="KPA5" s="65"/>
      <c r="KPB5" s="65"/>
      <c r="KPC5" s="65"/>
      <c r="KPD5" s="65"/>
      <c r="KPE5" s="65"/>
      <c r="KPF5" s="65"/>
      <c r="KPG5" s="65"/>
      <c r="KPH5" s="65"/>
      <c r="KPI5" s="65"/>
      <c r="KPJ5" s="65"/>
      <c r="KPK5" s="65"/>
      <c r="KPL5" s="65"/>
      <c r="KPM5" s="65"/>
      <c r="KPN5" s="65"/>
      <c r="KPO5" s="65"/>
      <c r="KPP5" s="65"/>
      <c r="KPQ5" s="65"/>
      <c r="KPR5" s="65"/>
      <c r="KPS5" s="65"/>
      <c r="KPT5" s="65"/>
      <c r="KPU5" s="65"/>
      <c r="KPV5" s="65"/>
      <c r="KPW5" s="65"/>
      <c r="KPX5" s="65"/>
      <c r="KPY5" s="65"/>
      <c r="KPZ5" s="65"/>
      <c r="KQA5" s="65"/>
      <c r="KQB5" s="65"/>
      <c r="KQC5" s="65"/>
      <c r="KQD5" s="65"/>
      <c r="KQE5" s="65"/>
      <c r="KQF5" s="65"/>
      <c r="KQG5" s="65"/>
      <c r="KQH5" s="65"/>
      <c r="KQI5" s="65"/>
      <c r="KQJ5" s="65"/>
      <c r="KQK5" s="65"/>
      <c r="KQL5" s="65"/>
      <c r="KQM5" s="65"/>
      <c r="KQN5" s="65"/>
      <c r="KQO5" s="65"/>
      <c r="KQP5" s="65"/>
      <c r="KQQ5" s="65"/>
      <c r="KQR5" s="65"/>
      <c r="KQS5" s="65"/>
      <c r="KQT5" s="65"/>
      <c r="KQU5" s="65"/>
      <c r="KQV5" s="65"/>
      <c r="KQW5" s="65"/>
      <c r="KQX5" s="65"/>
      <c r="KQY5" s="65"/>
      <c r="KQZ5" s="65"/>
      <c r="KRA5" s="65"/>
      <c r="KRB5" s="65"/>
      <c r="KRC5" s="65"/>
      <c r="KRD5" s="65"/>
      <c r="KRE5" s="65"/>
      <c r="KRF5" s="65"/>
      <c r="KRG5" s="65"/>
      <c r="KRH5" s="65"/>
      <c r="KRI5" s="65"/>
      <c r="KRJ5" s="65"/>
      <c r="KRK5" s="65"/>
      <c r="KRL5" s="65"/>
      <c r="KRM5" s="65"/>
      <c r="KRN5" s="65"/>
      <c r="KRO5" s="65"/>
      <c r="KRP5" s="65"/>
      <c r="KRQ5" s="65"/>
      <c r="KRR5" s="65"/>
      <c r="KRS5" s="65"/>
      <c r="KRT5" s="65"/>
      <c r="KRU5" s="65"/>
      <c r="KRV5" s="65"/>
      <c r="KRW5" s="65"/>
      <c r="KRX5" s="65"/>
      <c r="KRY5" s="65"/>
      <c r="KRZ5" s="65"/>
      <c r="KSA5" s="65"/>
      <c r="KSB5" s="65"/>
      <c r="KSC5" s="65"/>
      <c r="KSD5" s="65"/>
      <c r="KSE5" s="65"/>
      <c r="KSF5" s="65"/>
      <c r="KSG5" s="65"/>
      <c r="KSH5" s="65"/>
      <c r="KSI5" s="65"/>
      <c r="KSJ5" s="65"/>
      <c r="KSK5" s="65"/>
      <c r="KSL5" s="65"/>
      <c r="KSM5" s="65"/>
      <c r="KSN5" s="65"/>
      <c r="KSO5" s="65"/>
      <c r="KSP5" s="65"/>
      <c r="KSQ5" s="65"/>
      <c r="KSR5" s="65"/>
      <c r="KSS5" s="65"/>
      <c r="KST5" s="65"/>
      <c r="KSU5" s="65"/>
      <c r="KSV5" s="65"/>
      <c r="KSW5" s="65"/>
      <c r="KSX5" s="65"/>
      <c r="KSY5" s="65"/>
      <c r="KSZ5" s="65"/>
      <c r="KTA5" s="65"/>
      <c r="KTB5" s="65"/>
      <c r="KTC5" s="65"/>
      <c r="KTD5" s="65"/>
      <c r="KTE5" s="65"/>
      <c r="KTF5" s="65"/>
      <c r="KTG5" s="65"/>
      <c r="KTH5" s="65"/>
      <c r="KTI5" s="65"/>
      <c r="KTJ5" s="65"/>
      <c r="KTK5" s="65"/>
      <c r="KTL5" s="65"/>
      <c r="KTM5" s="65"/>
      <c r="KTN5" s="65"/>
      <c r="KTO5" s="65"/>
      <c r="KTP5" s="65"/>
      <c r="KTQ5" s="65"/>
      <c r="KTR5" s="65"/>
      <c r="KTS5" s="65"/>
      <c r="KTT5" s="65"/>
      <c r="KTU5" s="65"/>
      <c r="KTV5" s="65"/>
      <c r="KTW5" s="65"/>
      <c r="KTX5" s="65"/>
      <c r="KTY5" s="65"/>
      <c r="KTZ5" s="65"/>
      <c r="KUA5" s="65"/>
      <c r="KUB5" s="65"/>
      <c r="KUC5" s="65"/>
      <c r="KUD5" s="65"/>
      <c r="KUE5" s="65"/>
      <c r="KUF5" s="65"/>
      <c r="KUG5" s="65"/>
      <c r="KUH5" s="65"/>
      <c r="KUI5" s="65"/>
      <c r="KUJ5" s="65"/>
      <c r="KUK5" s="65"/>
      <c r="KUL5" s="65"/>
      <c r="KUM5" s="65"/>
      <c r="KUN5" s="65"/>
      <c r="KUO5" s="65"/>
      <c r="KUP5" s="65"/>
      <c r="KUQ5" s="65"/>
      <c r="KUR5" s="65"/>
      <c r="KUS5" s="65"/>
      <c r="KUT5" s="65"/>
      <c r="KUU5" s="65"/>
      <c r="KUV5" s="65"/>
      <c r="KUW5" s="65"/>
      <c r="KUX5" s="65"/>
      <c r="KUY5" s="65"/>
      <c r="KUZ5" s="65"/>
      <c r="KVA5" s="65"/>
      <c r="KVB5" s="65"/>
      <c r="KVC5" s="65"/>
      <c r="KVD5" s="65"/>
      <c r="KVE5" s="65"/>
      <c r="KVF5" s="65"/>
      <c r="KVG5" s="65"/>
      <c r="KVH5" s="65"/>
      <c r="KVI5" s="65"/>
      <c r="KVJ5" s="65"/>
      <c r="KVK5" s="65"/>
      <c r="KVL5" s="65"/>
      <c r="KVM5" s="65"/>
      <c r="KVN5" s="65"/>
      <c r="KVO5" s="65"/>
      <c r="KVP5" s="65"/>
      <c r="KVQ5" s="65"/>
      <c r="KVR5" s="65"/>
      <c r="KVS5" s="65"/>
      <c r="KVT5" s="65"/>
      <c r="KVU5" s="65"/>
      <c r="KVV5" s="65"/>
      <c r="KVW5" s="65"/>
      <c r="KVX5" s="65"/>
      <c r="KVY5" s="65"/>
      <c r="KVZ5" s="65"/>
      <c r="KWA5" s="65"/>
      <c r="KWB5" s="65"/>
      <c r="KWC5" s="65"/>
      <c r="KWD5" s="65"/>
      <c r="KWE5" s="65"/>
      <c r="KWF5" s="65"/>
      <c r="KWG5" s="65"/>
      <c r="KWH5" s="65"/>
      <c r="KWI5" s="65"/>
      <c r="KWJ5" s="65"/>
      <c r="KWK5" s="65"/>
      <c r="KWL5" s="65"/>
      <c r="KWM5" s="65"/>
      <c r="KWN5" s="65"/>
      <c r="KWO5" s="65"/>
      <c r="KWP5" s="65"/>
      <c r="KWQ5" s="65"/>
      <c r="KWR5" s="65"/>
      <c r="KWS5" s="65"/>
      <c r="KWT5" s="65"/>
      <c r="KWU5" s="65"/>
      <c r="KWV5" s="65"/>
      <c r="KWW5" s="65"/>
      <c r="KWX5" s="65"/>
      <c r="KWY5" s="65"/>
      <c r="KWZ5" s="65"/>
      <c r="KXA5" s="65"/>
      <c r="KXB5" s="65"/>
      <c r="KXC5" s="65"/>
      <c r="KXD5" s="65"/>
      <c r="KXE5" s="65"/>
      <c r="KXF5" s="65"/>
      <c r="KXG5" s="65"/>
      <c r="KXH5" s="65"/>
      <c r="KXI5" s="65"/>
      <c r="KXJ5" s="65"/>
      <c r="KXK5" s="65"/>
      <c r="KXL5" s="65"/>
      <c r="KXM5" s="65"/>
      <c r="KXN5" s="65"/>
      <c r="KXO5" s="65"/>
      <c r="KXP5" s="65"/>
      <c r="KXQ5" s="65"/>
      <c r="KXR5" s="65"/>
      <c r="KXS5" s="65"/>
      <c r="KXT5" s="65"/>
      <c r="KXU5" s="65"/>
      <c r="KXV5" s="65"/>
      <c r="KXW5" s="65"/>
      <c r="KXX5" s="65"/>
      <c r="KXY5" s="65"/>
      <c r="KXZ5" s="65"/>
      <c r="KYA5" s="65"/>
      <c r="KYB5" s="65"/>
      <c r="KYC5" s="65"/>
      <c r="KYD5" s="65"/>
      <c r="KYE5" s="65"/>
      <c r="KYF5" s="65"/>
      <c r="KYG5" s="65"/>
      <c r="KYH5" s="65"/>
      <c r="KYI5" s="65"/>
      <c r="KYJ5" s="65"/>
      <c r="KYK5" s="65"/>
      <c r="KYL5" s="65"/>
      <c r="KYM5" s="65"/>
      <c r="KYN5" s="65"/>
      <c r="KYO5" s="65"/>
      <c r="KYP5" s="65"/>
      <c r="KYQ5" s="65"/>
      <c r="KYR5" s="65"/>
      <c r="KYS5" s="65"/>
      <c r="KYT5" s="65"/>
      <c r="KYU5" s="65"/>
      <c r="KYV5" s="65"/>
      <c r="KYW5" s="65"/>
      <c r="KYX5" s="65"/>
      <c r="KYY5" s="65"/>
      <c r="KYZ5" s="65"/>
      <c r="KZA5" s="65"/>
      <c r="KZB5" s="65"/>
      <c r="KZC5" s="65"/>
      <c r="KZD5" s="65"/>
      <c r="KZE5" s="65"/>
      <c r="KZF5" s="65"/>
      <c r="KZG5" s="65"/>
      <c r="KZH5" s="65"/>
      <c r="KZI5" s="65"/>
      <c r="KZJ5" s="65"/>
      <c r="KZK5" s="65"/>
      <c r="KZL5" s="65"/>
      <c r="KZM5" s="65"/>
      <c r="KZN5" s="65"/>
      <c r="KZO5" s="65"/>
      <c r="KZP5" s="65"/>
      <c r="KZQ5" s="65"/>
      <c r="KZR5" s="65"/>
      <c r="KZS5" s="65"/>
      <c r="KZT5" s="65"/>
      <c r="KZU5" s="65"/>
      <c r="KZV5" s="65"/>
      <c r="KZW5" s="65"/>
      <c r="KZX5" s="65"/>
      <c r="KZY5" s="65"/>
      <c r="KZZ5" s="65"/>
      <c r="LAA5" s="65"/>
      <c r="LAB5" s="65"/>
      <c r="LAC5" s="65"/>
      <c r="LAD5" s="65"/>
      <c r="LAE5" s="65"/>
      <c r="LAF5" s="65"/>
      <c r="LAG5" s="65"/>
      <c r="LAH5" s="65"/>
      <c r="LAI5" s="65"/>
      <c r="LAJ5" s="65"/>
      <c r="LAK5" s="65"/>
      <c r="LAL5" s="65"/>
      <c r="LAM5" s="65"/>
      <c r="LAN5" s="65"/>
      <c r="LAO5" s="65"/>
      <c r="LAP5" s="65"/>
      <c r="LAQ5" s="65"/>
      <c r="LAR5" s="65"/>
      <c r="LAS5" s="65"/>
      <c r="LAT5" s="65"/>
      <c r="LAU5" s="65"/>
      <c r="LAV5" s="65"/>
      <c r="LAW5" s="65"/>
      <c r="LAX5" s="65"/>
      <c r="LAY5" s="65"/>
      <c r="LAZ5" s="65"/>
      <c r="LBA5" s="65"/>
      <c r="LBB5" s="65"/>
      <c r="LBC5" s="65"/>
      <c r="LBD5" s="65"/>
      <c r="LBE5" s="65"/>
      <c r="LBF5" s="65"/>
      <c r="LBG5" s="65"/>
      <c r="LBH5" s="65"/>
      <c r="LBI5" s="65"/>
      <c r="LBJ5" s="65"/>
      <c r="LBK5" s="65"/>
      <c r="LBL5" s="65"/>
      <c r="LBM5" s="65"/>
      <c r="LBN5" s="65"/>
      <c r="LBO5" s="65"/>
      <c r="LBP5" s="65"/>
      <c r="LBQ5" s="65"/>
      <c r="LBR5" s="65"/>
      <c r="LBS5" s="65"/>
      <c r="LBT5" s="65"/>
      <c r="LBU5" s="65"/>
      <c r="LBV5" s="65"/>
      <c r="LBW5" s="65"/>
      <c r="LBX5" s="65"/>
      <c r="LBY5" s="65"/>
      <c r="LBZ5" s="65"/>
      <c r="LCA5" s="65"/>
      <c r="LCB5" s="65"/>
      <c r="LCC5" s="65"/>
      <c r="LCD5" s="65"/>
      <c r="LCE5" s="65"/>
      <c r="LCF5" s="65"/>
      <c r="LCG5" s="65"/>
      <c r="LCH5" s="65"/>
      <c r="LCI5" s="65"/>
      <c r="LCJ5" s="65"/>
      <c r="LCK5" s="65"/>
      <c r="LCL5" s="65"/>
      <c r="LCM5" s="65"/>
      <c r="LCN5" s="65"/>
      <c r="LCO5" s="65"/>
      <c r="LCP5" s="65"/>
      <c r="LCQ5" s="65"/>
      <c r="LCR5" s="65"/>
      <c r="LCS5" s="65"/>
      <c r="LCT5" s="65"/>
      <c r="LCU5" s="65"/>
      <c r="LCV5" s="65"/>
      <c r="LCW5" s="65"/>
      <c r="LCX5" s="65"/>
      <c r="LCY5" s="65"/>
      <c r="LCZ5" s="65"/>
      <c r="LDA5" s="65"/>
      <c r="LDB5" s="65"/>
      <c r="LDC5" s="65"/>
      <c r="LDD5" s="65"/>
      <c r="LDE5" s="65"/>
      <c r="LDF5" s="65"/>
      <c r="LDG5" s="65"/>
      <c r="LDH5" s="65"/>
      <c r="LDI5" s="65"/>
      <c r="LDJ5" s="65"/>
      <c r="LDK5" s="65"/>
      <c r="LDL5" s="65"/>
      <c r="LDM5" s="65"/>
      <c r="LDN5" s="65"/>
      <c r="LDO5" s="65"/>
      <c r="LDP5" s="65"/>
      <c r="LDQ5" s="65"/>
      <c r="LDR5" s="65"/>
      <c r="LDS5" s="65"/>
      <c r="LDT5" s="65"/>
      <c r="LDU5" s="65"/>
      <c r="LDV5" s="65"/>
      <c r="LDW5" s="65"/>
      <c r="LDX5" s="65"/>
      <c r="LDY5" s="65"/>
      <c r="LDZ5" s="65"/>
      <c r="LEA5" s="65"/>
      <c r="LEB5" s="65"/>
      <c r="LEC5" s="65"/>
      <c r="LED5" s="65"/>
      <c r="LEE5" s="65"/>
      <c r="LEF5" s="65"/>
      <c r="LEG5" s="65"/>
      <c r="LEH5" s="65"/>
      <c r="LEI5" s="65"/>
      <c r="LEJ5" s="65"/>
      <c r="LEK5" s="65"/>
      <c r="LEL5" s="65"/>
      <c r="LEM5" s="65"/>
      <c r="LEN5" s="65"/>
      <c r="LEO5" s="65"/>
      <c r="LEP5" s="65"/>
      <c r="LEQ5" s="65"/>
      <c r="LER5" s="65"/>
      <c r="LES5" s="65"/>
      <c r="LET5" s="65"/>
      <c r="LEU5" s="65"/>
      <c r="LEV5" s="65"/>
      <c r="LEW5" s="65"/>
      <c r="LEX5" s="65"/>
      <c r="LEY5" s="65"/>
      <c r="LEZ5" s="65"/>
      <c r="LFA5" s="65"/>
      <c r="LFB5" s="65"/>
      <c r="LFC5" s="65"/>
      <c r="LFD5" s="65"/>
      <c r="LFE5" s="65"/>
      <c r="LFF5" s="65"/>
      <c r="LFG5" s="65"/>
      <c r="LFH5" s="65"/>
      <c r="LFI5" s="65"/>
      <c r="LFJ5" s="65"/>
      <c r="LFK5" s="65"/>
      <c r="LFL5" s="65"/>
      <c r="LFM5" s="65"/>
      <c r="LFN5" s="65"/>
      <c r="LFO5" s="65"/>
      <c r="LFP5" s="65"/>
      <c r="LFQ5" s="65"/>
      <c r="LFR5" s="65"/>
      <c r="LFS5" s="65"/>
      <c r="LFT5" s="65"/>
      <c r="LFU5" s="65"/>
      <c r="LFV5" s="65"/>
      <c r="LFW5" s="65"/>
      <c r="LFX5" s="65"/>
      <c r="LFY5" s="65"/>
      <c r="LFZ5" s="65"/>
      <c r="LGA5" s="65"/>
      <c r="LGB5" s="65"/>
      <c r="LGC5" s="65"/>
      <c r="LGD5" s="65"/>
      <c r="LGE5" s="65"/>
      <c r="LGF5" s="65"/>
      <c r="LGG5" s="65"/>
      <c r="LGH5" s="65"/>
      <c r="LGI5" s="65"/>
      <c r="LGJ5" s="65"/>
      <c r="LGK5" s="65"/>
      <c r="LGL5" s="65"/>
      <c r="LGM5" s="65"/>
      <c r="LGN5" s="65"/>
      <c r="LGO5" s="65"/>
      <c r="LGP5" s="65"/>
      <c r="LGQ5" s="65"/>
      <c r="LGR5" s="65"/>
      <c r="LGS5" s="65"/>
      <c r="LGT5" s="65"/>
      <c r="LGU5" s="65"/>
      <c r="LGV5" s="65"/>
      <c r="LGW5" s="65"/>
      <c r="LGX5" s="65"/>
      <c r="LGY5" s="65"/>
      <c r="LGZ5" s="65"/>
      <c r="LHA5" s="65"/>
      <c r="LHB5" s="65"/>
      <c r="LHC5" s="65"/>
      <c r="LHD5" s="65"/>
      <c r="LHE5" s="65"/>
      <c r="LHF5" s="65"/>
      <c r="LHG5" s="65"/>
      <c r="LHH5" s="65"/>
      <c r="LHI5" s="65"/>
      <c r="LHJ5" s="65"/>
      <c r="LHK5" s="65"/>
      <c r="LHL5" s="65"/>
      <c r="LHM5" s="65"/>
      <c r="LHN5" s="65"/>
      <c r="LHO5" s="65"/>
      <c r="LHP5" s="65"/>
      <c r="LHQ5" s="65"/>
      <c r="LHR5" s="65"/>
      <c r="LHS5" s="65"/>
      <c r="LHT5" s="65"/>
      <c r="LHU5" s="65"/>
      <c r="LHV5" s="65"/>
      <c r="LHW5" s="65"/>
      <c r="LHX5" s="65"/>
      <c r="LHY5" s="65"/>
      <c r="LHZ5" s="65"/>
      <c r="LIA5" s="65"/>
      <c r="LIB5" s="65"/>
      <c r="LIC5" s="65"/>
      <c r="LID5" s="65"/>
      <c r="LIE5" s="65"/>
      <c r="LIF5" s="65"/>
      <c r="LIG5" s="65"/>
      <c r="LIH5" s="65"/>
      <c r="LII5" s="65"/>
      <c r="LIJ5" s="65"/>
      <c r="LIK5" s="65"/>
      <c r="LIL5" s="65"/>
      <c r="LIM5" s="65"/>
      <c r="LIN5" s="65"/>
      <c r="LIO5" s="65"/>
      <c r="LIP5" s="65"/>
      <c r="LIQ5" s="65"/>
      <c r="LIR5" s="65"/>
      <c r="LIS5" s="65"/>
      <c r="LIT5" s="65"/>
      <c r="LIU5" s="65"/>
      <c r="LIV5" s="65"/>
      <c r="LIW5" s="65"/>
      <c r="LIX5" s="65"/>
      <c r="LIY5" s="65"/>
      <c r="LIZ5" s="65"/>
      <c r="LJA5" s="65"/>
      <c r="LJB5" s="65"/>
      <c r="LJC5" s="65"/>
      <c r="LJD5" s="65"/>
      <c r="LJE5" s="65"/>
      <c r="LJF5" s="65"/>
      <c r="LJG5" s="65"/>
      <c r="LJH5" s="65"/>
      <c r="LJI5" s="65"/>
      <c r="LJJ5" s="65"/>
      <c r="LJK5" s="65"/>
      <c r="LJL5" s="65"/>
      <c r="LJM5" s="65"/>
      <c r="LJN5" s="65"/>
      <c r="LJO5" s="65"/>
      <c r="LJP5" s="65"/>
      <c r="LJQ5" s="65"/>
      <c r="LJR5" s="65"/>
      <c r="LJS5" s="65"/>
      <c r="LJT5" s="65"/>
      <c r="LJU5" s="65"/>
      <c r="LJV5" s="65"/>
      <c r="LJW5" s="65"/>
      <c r="LJX5" s="65"/>
      <c r="LJY5" s="65"/>
      <c r="LJZ5" s="65"/>
      <c r="LKA5" s="65"/>
      <c r="LKB5" s="65"/>
      <c r="LKC5" s="65"/>
      <c r="LKD5" s="65"/>
      <c r="LKE5" s="65"/>
      <c r="LKF5" s="65"/>
      <c r="LKG5" s="65"/>
      <c r="LKH5" s="65"/>
      <c r="LKI5" s="65"/>
      <c r="LKJ5" s="65"/>
      <c r="LKK5" s="65"/>
      <c r="LKL5" s="65"/>
      <c r="LKM5" s="65"/>
      <c r="LKN5" s="65"/>
      <c r="LKO5" s="65"/>
      <c r="LKP5" s="65"/>
      <c r="LKQ5" s="65"/>
      <c r="LKR5" s="65"/>
      <c r="LKS5" s="65"/>
      <c r="LKT5" s="65"/>
      <c r="LKU5" s="65"/>
      <c r="LKV5" s="65"/>
      <c r="LKW5" s="65"/>
      <c r="LKX5" s="65"/>
      <c r="LKY5" s="65"/>
      <c r="LKZ5" s="65"/>
      <c r="LLA5" s="65"/>
      <c r="LLB5" s="65"/>
      <c r="LLC5" s="65"/>
      <c r="LLD5" s="65"/>
      <c r="LLE5" s="65"/>
      <c r="LLF5" s="65"/>
      <c r="LLG5" s="65"/>
      <c r="LLH5" s="65"/>
      <c r="LLI5" s="65"/>
      <c r="LLJ5" s="65"/>
      <c r="LLK5" s="65"/>
      <c r="LLL5" s="65"/>
      <c r="LLM5" s="65"/>
      <c r="LLN5" s="65"/>
      <c r="LLO5" s="65"/>
      <c r="LLP5" s="65"/>
      <c r="LLQ5" s="65"/>
      <c r="LLR5" s="65"/>
      <c r="LLS5" s="65"/>
      <c r="LLT5" s="65"/>
      <c r="LLU5" s="65"/>
      <c r="LLV5" s="65"/>
      <c r="LLW5" s="65"/>
      <c r="LLX5" s="65"/>
      <c r="LLY5" s="65"/>
      <c r="LLZ5" s="65"/>
      <c r="LMA5" s="65"/>
      <c r="LMB5" s="65"/>
      <c r="LMC5" s="65"/>
      <c r="LMD5" s="65"/>
      <c r="LME5" s="65"/>
      <c r="LMF5" s="65"/>
      <c r="LMG5" s="65"/>
      <c r="LMH5" s="65"/>
      <c r="LMI5" s="65"/>
      <c r="LMJ5" s="65"/>
      <c r="LMK5" s="65"/>
      <c r="LML5" s="65"/>
      <c r="LMM5" s="65"/>
      <c r="LMN5" s="65"/>
      <c r="LMO5" s="65"/>
      <c r="LMP5" s="65"/>
      <c r="LMQ5" s="65"/>
      <c r="LMR5" s="65"/>
      <c r="LMS5" s="65"/>
      <c r="LMT5" s="65"/>
      <c r="LMU5" s="65"/>
      <c r="LMV5" s="65"/>
      <c r="LMW5" s="65"/>
      <c r="LMX5" s="65"/>
      <c r="LMY5" s="65"/>
      <c r="LMZ5" s="65"/>
      <c r="LNA5" s="65"/>
      <c r="LNB5" s="65"/>
      <c r="LNC5" s="65"/>
      <c r="LND5" s="65"/>
      <c r="LNE5" s="65"/>
      <c r="LNF5" s="65"/>
      <c r="LNG5" s="65"/>
      <c r="LNH5" s="65"/>
      <c r="LNI5" s="65"/>
      <c r="LNJ5" s="65"/>
      <c r="LNK5" s="65"/>
      <c r="LNL5" s="65"/>
      <c r="LNM5" s="65"/>
      <c r="LNN5" s="65"/>
      <c r="LNO5" s="65"/>
      <c r="LNP5" s="65"/>
      <c r="LNQ5" s="65"/>
      <c r="LNR5" s="65"/>
      <c r="LNS5" s="65"/>
      <c r="LNT5" s="65"/>
      <c r="LNU5" s="65"/>
      <c r="LNV5" s="65"/>
      <c r="LNW5" s="65"/>
      <c r="LNX5" s="65"/>
      <c r="LNY5" s="65"/>
      <c r="LNZ5" s="65"/>
      <c r="LOA5" s="65"/>
      <c r="LOB5" s="65"/>
      <c r="LOC5" s="65"/>
      <c r="LOD5" s="65"/>
      <c r="LOE5" s="65"/>
      <c r="LOF5" s="65"/>
      <c r="LOG5" s="65"/>
      <c r="LOH5" s="65"/>
      <c r="LOI5" s="65"/>
      <c r="LOJ5" s="65"/>
      <c r="LOK5" s="65"/>
      <c r="LOL5" s="65"/>
      <c r="LOM5" s="65"/>
      <c r="LON5" s="65"/>
      <c r="LOO5" s="65"/>
      <c r="LOP5" s="65"/>
      <c r="LOQ5" s="65"/>
      <c r="LOR5" s="65"/>
      <c r="LOS5" s="65"/>
      <c r="LOT5" s="65"/>
      <c r="LOU5" s="65"/>
      <c r="LOV5" s="65"/>
      <c r="LOW5" s="65"/>
      <c r="LOX5" s="65"/>
      <c r="LOY5" s="65"/>
      <c r="LOZ5" s="65"/>
      <c r="LPA5" s="65"/>
      <c r="LPB5" s="65"/>
      <c r="LPC5" s="65"/>
      <c r="LPD5" s="65"/>
      <c r="LPE5" s="65"/>
      <c r="LPF5" s="65"/>
      <c r="LPG5" s="65"/>
      <c r="LPH5" s="65"/>
      <c r="LPI5" s="65"/>
      <c r="LPJ5" s="65"/>
      <c r="LPK5" s="65"/>
      <c r="LPL5" s="65"/>
      <c r="LPM5" s="65"/>
      <c r="LPN5" s="65"/>
      <c r="LPO5" s="65"/>
      <c r="LPP5" s="65"/>
      <c r="LPQ5" s="65"/>
      <c r="LPR5" s="65"/>
      <c r="LPS5" s="65"/>
      <c r="LPT5" s="65"/>
      <c r="LPU5" s="65"/>
      <c r="LPV5" s="65"/>
      <c r="LPW5" s="65"/>
      <c r="LPX5" s="65"/>
      <c r="LPY5" s="65"/>
      <c r="LPZ5" s="65"/>
      <c r="LQA5" s="65"/>
      <c r="LQB5" s="65"/>
      <c r="LQC5" s="65"/>
      <c r="LQD5" s="65"/>
      <c r="LQE5" s="65"/>
      <c r="LQF5" s="65"/>
      <c r="LQG5" s="65"/>
      <c r="LQH5" s="65"/>
      <c r="LQI5" s="65"/>
      <c r="LQJ5" s="65"/>
      <c r="LQK5" s="65"/>
      <c r="LQL5" s="65"/>
      <c r="LQM5" s="65"/>
      <c r="LQN5" s="65"/>
      <c r="LQO5" s="65"/>
      <c r="LQP5" s="65"/>
      <c r="LQQ5" s="65"/>
      <c r="LQR5" s="65"/>
      <c r="LQS5" s="65"/>
      <c r="LQT5" s="65"/>
      <c r="LQU5" s="65"/>
      <c r="LQV5" s="65"/>
      <c r="LQW5" s="65"/>
      <c r="LQX5" s="65"/>
      <c r="LQY5" s="65"/>
      <c r="LQZ5" s="65"/>
      <c r="LRA5" s="65"/>
      <c r="LRB5" s="65"/>
      <c r="LRC5" s="65"/>
      <c r="LRD5" s="65"/>
      <c r="LRE5" s="65"/>
      <c r="LRF5" s="65"/>
      <c r="LRG5" s="65"/>
      <c r="LRH5" s="65"/>
      <c r="LRI5" s="65"/>
      <c r="LRJ5" s="65"/>
      <c r="LRK5" s="65"/>
      <c r="LRL5" s="65"/>
      <c r="LRM5" s="65"/>
      <c r="LRN5" s="65"/>
      <c r="LRO5" s="65"/>
      <c r="LRP5" s="65"/>
      <c r="LRQ5" s="65"/>
      <c r="LRR5" s="65"/>
      <c r="LRS5" s="65"/>
      <c r="LRT5" s="65"/>
      <c r="LRU5" s="65"/>
      <c r="LRV5" s="65"/>
      <c r="LRW5" s="65"/>
      <c r="LRX5" s="65"/>
      <c r="LRY5" s="65"/>
      <c r="LRZ5" s="65"/>
      <c r="LSA5" s="65"/>
      <c r="LSB5" s="65"/>
      <c r="LSC5" s="65"/>
      <c r="LSD5" s="65"/>
      <c r="LSE5" s="65"/>
      <c r="LSF5" s="65"/>
      <c r="LSG5" s="65"/>
      <c r="LSH5" s="65"/>
      <c r="LSI5" s="65"/>
      <c r="LSJ5" s="65"/>
      <c r="LSK5" s="65"/>
      <c r="LSL5" s="65"/>
      <c r="LSM5" s="65"/>
      <c r="LSN5" s="65"/>
      <c r="LSO5" s="65"/>
      <c r="LSP5" s="65"/>
      <c r="LSQ5" s="65"/>
      <c r="LSR5" s="65"/>
      <c r="LSS5" s="65"/>
      <c r="LST5" s="65"/>
      <c r="LSU5" s="65"/>
      <c r="LSV5" s="65"/>
      <c r="LSW5" s="65"/>
      <c r="LSX5" s="65"/>
      <c r="LSY5" s="65"/>
      <c r="LSZ5" s="65"/>
      <c r="LTA5" s="65"/>
      <c r="LTB5" s="65"/>
      <c r="LTC5" s="65"/>
      <c r="LTD5" s="65"/>
      <c r="LTE5" s="65"/>
      <c r="LTF5" s="65"/>
      <c r="LTG5" s="65"/>
      <c r="LTH5" s="65"/>
      <c r="LTI5" s="65"/>
      <c r="LTJ5" s="65"/>
      <c r="LTK5" s="65"/>
      <c r="LTL5" s="65"/>
      <c r="LTM5" s="65"/>
      <c r="LTN5" s="65"/>
      <c r="LTO5" s="65"/>
      <c r="LTP5" s="65"/>
      <c r="LTQ5" s="65"/>
      <c r="LTR5" s="65"/>
      <c r="LTS5" s="65"/>
      <c r="LTT5" s="65"/>
      <c r="LTU5" s="65"/>
      <c r="LTV5" s="65"/>
      <c r="LTW5" s="65"/>
      <c r="LTX5" s="65"/>
      <c r="LTY5" s="65"/>
      <c r="LTZ5" s="65"/>
      <c r="LUA5" s="65"/>
      <c r="LUB5" s="65"/>
      <c r="LUC5" s="65"/>
      <c r="LUD5" s="65"/>
      <c r="LUE5" s="65"/>
      <c r="LUF5" s="65"/>
      <c r="LUG5" s="65"/>
      <c r="LUH5" s="65"/>
      <c r="LUI5" s="65"/>
      <c r="LUJ5" s="65"/>
      <c r="LUK5" s="65"/>
      <c r="LUL5" s="65"/>
      <c r="LUM5" s="65"/>
      <c r="LUN5" s="65"/>
      <c r="LUO5" s="65"/>
      <c r="LUP5" s="65"/>
      <c r="LUQ5" s="65"/>
      <c r="LUR5" s="65"/>
      <c r="LUS5" s="65"/>
      <c r="LUT5" s="65"/>
      <c r="LUU5" s="65"/>
      <c r="LUV5" s="65"/>
      <c r="LUW5" s="65"/>
      <c r="LUX5" s="65"/>
      <c r="LUY5" s="65"/>
      <c r="LUZ5" s="65"/>
      <c r="LVA5" s="65"/>
      <c r="LVB5" s="65"/>
      <c r="LVC5" s="65"/>
      <c r="LVD5" s="65"/>
      <c r="LVE5" s="65"/>
      <c r="LVF5" s="65"/>
      <c r="LVG5" s="65"/>
      <c r="LVH5" s="65"/>
      <c r="LVI5" s="65"/>
      <c r="LVJ5" s="65"/>
      <c r="LVK5" s="65"/>
      <c r="LVL5" s="65"/>
      <c r="LVM5" s="65"/>
      <c r="LVN5" s="65"/>
      <c r="LVO5" s="65"/>
      <c r="LVP5" s="65"/>
      <c r="LVQ5" s="65"/>
      <c r="LVR5" s="65"/>
      <c r="LVS5" s="65"/>
      <c r="LVT5" s="65"/>
      <c r="LVU5" s="65"/>
      <c r="LVV5" s="65"/>
      <c r="LVW5" s="65"/>
      <c r="LVX5" s="65"/>
      <c r="LVY5" s="65"/>
      <c r="LVZ5" s="65"/>
      <c r="LWA5" s="65"/>
      <c r="LWB5" s="65"/>
      <c r="LWC5" s="65"/>
      <c r="LWD5" s="65"/>
      <c r="LWE5" s="65"/>
      <c r="LWF5" s="65"/>
      <c r="LWG5" s="65"/>
      <c r="LWH5" s="65"/>
      <c r="LWI5" s="65"/>
      <c r="LWJ5" s="65"/>
      <c r="LWK5" s="65"/>
      <c r="LWL5" s="65"/>
      <c r="LWM5" s="65"/>
      <c r="LWN5" s="65"/>
      <c r="LWO5" s="65"/>
      <c r="LWP5" s="65"/>
      <c r="LWQ5" s="65"/>
      <c r="LWR5" s="65"/>
      <c r="LWS5" s="65"/>
      <c r="LWT5" s="65"/>
      <c r="LWU5" s="65"/>
      <c r="LWV5" s="65"/>
      <c r="LWW5" s="65"/>
      <c r="LWX5" s="65"/>
      <c r="LWY5" s="65"/>
      <c r="LWZ5" s="65"/>
      <c r="LXA5" s="65"/>
      <c r="LXB5" s="65"/>
      <c r="LXC5" s="65"/>
      <c r="LXD5" s="65"/>
      <c r="LXE5" s="65"/>
      <c r="LXF5" s="65"/>
      <c r="LXG5" s="65"/>
      <c r="LXH5" s="65"/>
      <c r="LXI5" s="65"/>
      <c r="LXJ5" s="65"/>
      <c r="LXK5" s="65"/>
      <c r="LXL5" s="65"/>
      <c r="LXM5" s="65"/>
      <c r="LXN5" s="65"/>
      <c r="LXO5" s="65"/>
      <c r="LXP5" s="65"/>
      <c r="LXQ5" s="65"/>
      <c r="LXR5" s="65"/>
      <c r="LXS5" s="65"/>
      <c r="LXT5" s="65"/>
      <c r="LXU5" s="65"/>
      <c r="LXV5" s="65"/>
      <c r="LXW5" s="65"/>
      <c r="LXX5" s="65"/>
      <c r="LXY5" s="65"/>
      <c r="LXZ5" s="65"/>
      <c r="LYA5" s="65"/>
      <c r="LYB5" s="65"/>
      <c r="LYC5" s="65"/>
      <c r="LYD5" s="65"/>
      <c r="LYE5" s="65"/>
      <c r="LYF5" s="65"/>
      <c r="LYG5" s="65"/>
      <c r="LYH5" s="65"/>
      <c r="LYI5" s="65"/>
      <c r="LYJ5" s="65"/>
      <c r="LYK5" s="65"/>
      <c r="LYL5" s="65"/>
      <c r="LYM5" s="65"/>
      <c r="LYN5" s="65"/>
      <c r="LYO5" s="65"/>
      <c r="LYP5" s="65"/>
      <c r="LYQ5" s="65"/>
      <c r="LYR5" s="65"/>
      <c r="LYS5" s="65"/>
      <c r="LYT5" s="65"/>
      <c r="LYU5" s="65"/>
      <c r="LYV5" s="65"/>
      <c r="LYW5" s="65"/>
      <c r="LYX5" s="65"/>
      <c r="LYY5" s="65"/>
      <c r="LYZ5" s="65"/>
      <c r="LZA5" s="65"/>
      <c r="LZB5" s="65"/>
      <c r="LZC5" s="65"/>
      <c r="LZD5" s="65"/>
      <c r="LZE5" s="65"/>
      <c r="LZF5" s="65"/>
      <c r="LZG5" s="65"/>
      <c r="LZH5" s="65"/>
      <c r="LZI5" s="65"/>
      <c r="LZJ5" s="65"/>
      <c r="LZK5" s="65"/>
      <c r="LZL5" s="65"/>
      <c r="LZM5" s="65"/>
      <c r="LZN5" s="65"/>
      <c r="LZO5" s="65"/>
      <c r="LZP5" s="65"/>
      <c r="LZQ5" s="65"/>
      <c r="LZR5" s="65"/>
      <c r="LZS5" s="65"/>
      <c r="LZT5" s="65"/>
      <c r="LZU5" s="65"/>
      <c r="LZV5" s="65"/>
      <c r="LZW5" s="65"/>
      <c r="LZX5" s="65"/>
      <c r="LZY5" s="65"/>
      <c r="LZZ5" s="65"/>
      <c r="MAA5" s="65"/>
      <c r="MAB5" s="65"/>
      <c r="MAC5" s="65"/>
      <c r="MAD5" s="65"/>
      <c r="MAE5" s="65"/>
      <c r="MAF5" s="65"/>
      <c r="MAG5" s="65"/>
      <c r="MAH5" s="65"/>
      <c r="MAI5" s="65"/>
      <c r="MAJ5" s="65"/>
      <c r="MAK5" s="65"/>
      <c r="MAL5" s="65"/>
      <c r="MAM5" s="65"/>
      <c r="MAN5" s="65"/>
      <c r="MAO5" s="65"/>
      <c r="MAP5" s="65"/>
      <c r="MAQ5" s="65"/>
      <c r="MAR5" s="65"/>
      <c r="MAS5" s="65"/>
      <c r="MAT5" s="65"/>
      <c r="MAU5" s="65"/>
      <c r="MAV5" s="65"/>
      <c r="MAW5" s="65"/>
      <c r="MAX5" s="65"/>
      <c r="MAY5" s="65"/>
      <c r="MAZ5" s="65"/>
      <c r="MBA5" s="65"/>
      <c r="MBB5" s="65"/>
      <c r="MBC5" s="65"/>
      <c r="MBD5" s="65"/>
      <c r="MBE5" s="65"/>
      <c r="MBF5" s="65"/>
      <c r="MBG5" s="65"/>
      <c r="MBH5" s="65"/>
      <c r="MBI5" s="65"/>
      <c r="MBJ5" s="65"/>
      <c r="MBK5" s="65"/>
      <c r="MBL5" s="65"/>
      <c r="MBM5" s="65"/>
      <c r="MBN5" s="65"/>
      <c r="MBO5" s="65"/>
      <c r="MBP5" s="65"/>
      <c r="MBQ5" s="65"/>
      <c r="MBR5" s="65"/>
      <c r="MBS5" s="65"/>
      <c r="MBT5" s="65"/>
      <c r="MBU5" s="65"/>
      <c r="MBV5" s="65"/>
      <c r="MBW5" s="65"/>
      <c r="MBX5" s="65"/>
      <c r="MBY5" s="65"/>
      <c r="MBZ5" s="65"/>
      <c r="MCA5" s="65"/>
      <c r="MCB5" s="65"/>
      <c r="MCC5" s="65"/>
      <c r="MCD5" s="65"/>
      <c r="MCE5" s="65"/>
      <c r="MCF5" s="65"/>
      <c r="MCG5" s="65"/>
      <c r="MCH5" s="65"/>
      <c r="MCI5" s="65"/>
      <c r="MCJ5" s="65"/>
      <c r="MCK5" s="65"/>
      <c r="MCL5" s="65"/>
      <c r="MCM5" s="65"/>
      <c r="MCN5" s="65"/>
      <c r="MCO5" s="65"/>
      <c r="MCP5" s="65"/>
      <c r="MCQ5" s="65"/>
      <c r="MCR5" s="65"/>
      <c r="MCS5" s="65"/>
      <c r="MCT5" s="65"/>
      <c r="MCU5" s="65"/>
      <c r="MCV5" s="65"/>
      <c r="MCW5" s="65"/>
      <c r="MCX5" s="65"/>
      <c r="MCY5" s="65"/>
      <c r="MCZ5" s="65"/>
      <c r="MDA5" s="65"/>
      <c r="MDB5" s="65"/>
      <c r="MDC5" s="65"/>
      <c r="MDD5" s="65"/>
      <c r="MDE5" s="65"/>
      <c r="MDF5" s="65"/>
      <c r="MDG5" s="65"/>
      <c r="MDH5" s="65"/>
      <c r="MDI5" s="65"/>
      <c r="MDJ5" s="65"/>
      <c r="MDK5" s="65"/>
      <c r="MDL5" s="65"/>
      <c r="MDM5" s="65"/>
      <c r="MDN5" s="65"/>
      <c r="MDO5" s="65"/>
      <c r="MDP5" s="65"/>
      <c r="MDQ5" s="65"/>
      <c r="MDR5" s="65"/>
      <c r="MDS5" s="65"/>
      <c r="MDT5" s="65"/>
      <c r="MDU5" s="65"/>
      <c r="MDV5" s="65"/>
      <c r="MDW5" s="65"/>
      <c r="MDX5" s="65"/>
      <c r="MDY5" s="65"/>
      <c r="MDZ5" s="65"/>
      <c r="MEA5" s="65"/>
      <c r="MEB5" s="65"/>
      <c r="MEC5" s="65"/>
      <c r="MED5" s="65"/>
      <c r="MEE5" s="65"/>
      <c r="MEF5" s="65"/>
      <c r="MEG5" s="65"/>
      <c r="MEH5" s="65"/>
      <c r="MEI5" s="65"/>
      <c r="MEJ5" s="65"/>
      <c r="MEK5" s="65"/>
      <c r="MEL5" s="65"/>
      <c r="MEM5" s="65"/>
      <c r="MEN5" s="65"/>
      <c r="MEO5" s="65"/>
      <c r="MEP5" s="65"/>
      <c r="MEQ5" s="65"/>
      <c r="MER5" s="65"/>
      <c r="MES5" s="65"/>
      <c r="MET5" s="65"/>
      <c r="MEU5" s="65"/>
      <c r="MEV5" s="65"/>
      <c r="MEW5" s="65"/>
      <c r="MEX5" s="65"/>
      <c r="MEY5" s="65"/>
      <c r="MEZ5" s="65"/>
      <c r="MFA5" s="65"/>
      <c r="MFB5" s="65"/>
      <c r="MFC5" s="65"/>
      <c r="MFD5" s="65"/>
      <c r="MFE5" s="65"/>
      <c r="MFF5" s="65"/>
      <c r="MFG5" s="65"/>
      <c r="MFH5" s="65"/>
      <c r="MFI5" s="65"/>
      <c r="MFJ5" s="65"/>
      <c r="MFK5" s="65"/>
      <c r="MFL5" s="65"/>
      <c r="MFM5" s="65"/>
      <c r="MFN5" s="65"/>
      <c r="MFO5" s="65"/>
      <c r="MFP5" s="65"/>
      <c r="MFQ5" s="65"/>
      <c r="MFR5" s="65"/>
      <c r="MFS5" s="65"/>
      <c r="MFT5" s="65"/>
      <c r="MFU5" s="65"/>
      <c r="MFV5" s="65"/>
      <c r="MFW5" s="65"/>
      <c r="MFX5" s="65"/>
      <c r="MFY5" s="65"/>
      <c r="MFZ5" s="65"/>
      <c r="MGA5" s="65"/>
      <c r="MGB5" s="65"/>
      <c r="MGC5" s="65"/>
      <c r="MGD5" s="65"/>
      <c r="MGE5" s="65"/>
      <c r="MGF5" s="65"/>
      <c r="MGG5" s="65"/>
      <c r="MGH5" s="65"/>
      <c r="MGI5" s="65"/>
      <c r="MGJ5" s="65"/>
      <c r="MGK5" s="65"/>
      <c r="MGL5" s="65"/>
      <c r="MGM5" s="65"/>
      <c r="MGN5" s="65"/>
      <c r="MGO5" s="65"/>
      <c r="MGP5" s="65"/>
      <c r="MGQ5" s="65"/>
      <c r="MGR5" s="65"/>
      <c r="MGS5" s="65"/>
      <c r="MGT5" s="65"/>
      <c r="MGU5" s="65"/>
      <c r="MGV5" s="65"/>
      <c r="MGW5" s="65"/>
      <c r="MGX5" s="65"/>
      <c r="MGY5" s="65"/>
      <c r="MGZ5" s="65"/>
      <c r="MHA5" s="65"/>
      <c r="MHB5" s="65"/>
      <c r="MHC5" s="65"/>
      <c r="MHD5" s="65"/>
      <c r="MHE5" s="65"/>
      <c r="MHF5" s="65"/>
      <c r="MHG5" s="65"/>
      <c r="MHH5" s="65"/>
      <c r="MHI5" s="65"/>
      <c r="MHJ5" s="65"/>
      <c r="MHK5" s="65"/>
      <c r="MHL5" s="65"/>
      <c r="MHM5" s="65"/>
      <c r="MHN5" s="65"/>
      <c r="MHO5" s="65"/>
      <c r="MHP5" s="65"/>
      <c r="MHQ5" s="65"/>
      <c r="MHR5" s="65"/>
      <c r="MHS5" s="65"/>
      <c r="MHT5" s="65"/>
      <c r="MHU5" s="65"/>
      <c r="MHV5" s="65"/>
      <c r="MHW5" s="65"/>
      <c r="MHX5" s="65"/>
      <c r="MHY5" s="65"/>
      <c r="MHZ5" s="65"/>
      <c r="MIA5" s="65"/>
      <c r="MIB5" s="65"/>
      <c r="MIC5" s="65"/>
      <c r="MID5" s="65"/>
      <c r="MIE5" s="65"/>
      <c r="MIF5" s="65"/>
      <c r="MIG5" s="65"/>
      <c r="MIH5" s="65"/>
      <c r="MII5" s="65"/>
      <c r="MIJ5" s="65"/>
      <c r="MIK5" s="65"/>
      <c r="MIL5" s="65"/>
      <c r="MIM5" s="65"/>
      <c r="MIN5" s="65"/>
      <c r="MIO5" s="65"/>
      <c r="MIP5" s="65"/>
      <c r="MIQ5" s="65"/>
      <c r="MIR5" s="65"/>
      <c r="MIS5" s="65"/>
      <c r="MIT5" s="65"/>
      <c r="MIU5" s="65"/>
      <c r="MIV5" s="65"/>
      <c r="MIW5" s="65"/>
      <c r="MIX5" s="65"/>
      <c r="MIY5" s="65"/>
      <c r="MIZ5" s="65"/>
      <c r="MJA5" s="65"/>
      <c r="MJB5" s="65"/>
      <c r="MJC5" s="65"/>
      <c r="MJD5" s="65"/>
      <c r="MJE5" s="65"/>
      <c r="MJF5" s="65"/>
      <c r="MJG5" s="65"/>
      <c r="MJH5" s="65"/>
      <c r="MJI5" s="65"/>
      <c r="MJJ5" s="65"/>
      <c r="MJK5" s="65"/>
      <c r="MJL5" s="65"/>
      <c r="MJM5" s="65"/>
      <c r="MJN5" s="65"/>
      <c r="MJO5" s="65"/>
      <c r="MJP5" s="65"/>
      <c r="MJQ5" s="65"/>
      <c r="MJR5" s="65"/>
      <c r="MJS5" s="65"/>
      <c r="MJT5" s="65"/>
      <c r="MJU5" s="65"/>
      <c r="MJV5" s="65"/>
      <c r="MJW5" s="65"/>
      <c r="MJX5" s="65"/>
      <c r="MJY5" s="65"/>
      <c r="MJZ5" s="65"/>
      <c r="MKA5" s="65"/>
      <c r="MKB5" s="65"/>
      <c r="MKC5" s="65"/>
      <c r="MKD5" s="65"/>
      <c r="MKE5" s="65"/>
      <c r="MKF5" s="65"/>
      <c r="MKG5" s="65"/>
      <c r="MKH5" s="65"/>
      <c r="MKI5" s="65"/>
      <c r="MKJ5" s="65"/>
      <c r="MKK5" s="65"/>
      <c r="MKL5" s="65"/>
      <c r="MKM5" s="65"/>
      <c r="MKN5" s="65"/>
      <c r="MKO5" s="65"/>
      <c r="MKP5" s="65"/>
      <c r="MKQ5" s="65"/>
      <c r="MKR5" s="65"/>
      <c r="MKS5" s="65"/>
      <c r="MKT5" s="65"/>
      <c r="MKU5" s="65"/>
      <c r="MKV5" s="65"/>
      <c r="MKW5" s="65"/>
      <c r="MKX5" s="65"/>
      <c r="MKY5" s="65"/>
      <c r="MKZ5" s="65"/>
      <c r="MLA5" s="65"/>
      <c r="MLB5" s="65"/>
      <c r="MLC5" s="65"/>
      <c r="MLD5" s="65"/>
      <c r="MLE5" s="65"/>
      <c r="MLF5" s="65"/>
      <c r="MLG5" s="65"/>
      <c r="MLH5" s="65"/>
      <c r="MLI5" s="65"/>
      <c r="MLJ5" s="65"/>
      <c r="MLK5" s="65"/>
      <c r="MLL5" s="65"/>
      <c r="MLM5" s="65"/>
      <c r="MLN5" s="65"/>
      <c r="MLO5" s="65"/>
      <c r="MLP5" s="65"/>
      <c r="MLQ5" s="65"/>
      <c r="MLR5" s="65"/>
      <c r="MLS5" s="65"/>
      <c r="MLT5" s="65"/>
      <c r="MLU5" s="65"/>
      <c r="MLV5" s="65"/>
      <c r="MLW5" s="65"/>
      <c r="MLX5" s="65"/>
      <c r="MLY5" s="65"/>
      <c r="MLZ5" s="65"/>
      <c r="MMA5" s="65"/>
      <c r="MMB5" s="65"/>
      <c r="MMC5" s="65"/>
      <c r="MMD5" s="65"/>
      <c r="MME5" s="65"/>
      <c r="MMF5" s="65"/>
      <c r="MMG5" s="65"/>
      <c r="MMH5" s="65"/>
      <c r="MMI5" s="65"/>
      <c r="MMJ5" s="65"/>
      <c r="MMK5" s="65"/>
      <c r="MML5" s="65"/>
      <c r="MMM5" s="65"/>
      <c r="MMN5" s="65"/>
      <c r="MMO5" s="65"/>
      <c r="MMP5" s="65"/>
      <c r="MMQ5" s="65"/>
      <c r="MMR5" s="65"/>
      <c r="MMS5" s="65"/>
      <c r="MMT5" s="65"/>
      <c r="MMU5" s="65"/>
      <c r="MMV5" s="65"/>
      <c r="MMW5" s="65"/>
      <c r="MMX5" s="65"/>
      <c r="MMY5" s="65"/>
      <c r="MMZ5" s="65"/>
      <c r="MNA5" s="65"/>
      <c r="MNB5" s="65"/>
      <c r="MNC5" s="65"/>
      <c r="MND5" s="65"/>
      <c r="MNE5" s="65"/>
      <c r="MNF5" s="65"/>
      <c r="MNG5" s="65"/>
      <c r="MNH5" s="65"/>
      <c r="MNI5" s="65"/>
      <c r="MNJ5" s="65"/>
      <c r="MNK5" s="65"/>
      <c r="MNL5" s="65"/>
      <c r="MNM5" s="65"/>
      <c r="MNN5" s="65"/>
      <c r="MNO5" s="65"/>
      <c r="MNP5" s="65"/>
      <c r="MNQ5" s="65"/>
      <c r="MNR5" s="65"/>
      <c r="MNS5" s="65"/>
      <c r="MNT5" s="65"/>
      <c r="MNU5" s="65"/>
      <c r="MNV5" s="65"/>
      <c r="MNW5" s="65"/>
      <c r="MNX5" s="65"/>
      <c r="MNY5" s="65"/>
      <c r="MNZ5" s="65"/>
      <c r="MOA5" s="65"/>
      <c r="MOB5" s="65"/>
      <c r="MOC5" s="65"/>
      <c r="MOD5" s="65"/>
      <c r="MOE5" s="65"/>
      <c r="MOF5" s="65"/>
      <c r="MOG5" s="65"/>
      <c r="MOH5" s="65"/>
      <c r="MOI5" s="65"/>
      <c r="MOJ5" s="65"/>
      <c r="MOK5" s="65"/>
      <c r="MOL5" s="65"/>
      <c r="MOM5" s="65"/>
      <c r="MON5" s="65"/>
      <c r="MOO5" s="65"/>
      <c r="MOP5" s="65"/>
      <c r="MOQ5" s="65"/>
      <c r="MOR5" s="65"/>
      <c r="MOS5" s="65"/>
      <c r="MOT5" s="65"/>
      <c r="MOU5" s="65"/>
      <c r="MOV5" s="65"/>
      <c r="MOW5" s="65"/>
      <c r="MOX5" s="65"/>
      <c r="MOY5" s="65"/>
      <c r="MOZ5" s="65"/>
      <c r="MPA5" s="65"/>
      <c r="MPB5" s="65"/>
      <c r="MPC5" s="65"/>
      <c r="MPD5" s="65"/>
      <c r="MPE5" s="65"/>
      <c r="MPF5" s="65"/>
      <c r="MPG5" s="65"/>
      <c r="MPH5" s="65"/>
      <c r="MPI5" s="65"/>
      <c r="MPJ5" s="65"/>
      <c r="MPK5" s="65"/>
      <c r="MPL5" s="65"/>
      <c r="MPM5" s="65"/>
      <c r="MPN5" s="65"/>
      <c r="MPO5" s="65"/>
      <c r="MPP5" s="65"/>
      <c r="MPQ5" s="65"/>
      <c r="MPR5" s="65"/>
      <c r="MPS5" s="65"/>
      <c r="MPT5" s="65"/>
      <c r="MPU5" s="65"/>
      <c r="MPV5" s="65"/>
      <c r="MPW5" s="65"/>
      <c r="MPX5" s="65"/>
      <c r="MPY5" s="65"/>
      <c r="MPZ5" s="65"/>
      <c r="MQA5" s="65"/>
      <c r="MQB5" s="65"/>
      <c r="MQC5" s="65"/>
      <c r="MQD5" s="65"/>
      <c r="MQE5" s="65"/>
      <c r="MQF5" s="65"/>
      <c r="MQG5" s="65"/>
      <c r="MQH5" s="65"/>
      <c r="MQI5" s="65"/>
      <c r="MQJ5" s="65"/>
      <c r="MQK5" s="65"/>
      <c r="MQL5" s="65"/>
      <c r="MQM5" s="65"/>
      <c r="MQN5" s="65"/>
      <c r="MQO5" s="65"/>
      <c r="MQP5" s="65"/>
      <c r="MQQ5" s="65"/>
      <c r="MQR5" s="65"/>
      <c r="MQS5" s="65"/>
      <c r="MQT5" s="65"/>
      <c r="MQU5" s="65"/>
      <c r="MQV5" s="65"/>
      <c r="MQW5" s="65"/>
      <c r="MQX5" s="65"/>
      <c r="MQY5" s="65"/>
      <c r="MQZ5" s="65"/>
      <c r="MRA5" s="65"/>
      <c r="MRB5" s="65"/>
      <c r="MRC5" s="65"/>
      <c r="MRD5" s="65"/>
      <c r="MRE5" s="65"/>
      <c r="MRF5" s="65"/>
      <c r="MRG5" s="65"/>
      <c r="MRH5" s="65"/>
      <c r="MRI5" s="65"/>
      <c r="MRJ5" s="65"/>
      <c r="MRK5" s="65"/>
      <c r="MRL5" s="65"/>
      <c r="MRM5" s="65"/>
      <c r="MRN5" s="65"/>
      <c r="MRO5" s="65"/>
      <c r="MRP5" s="65"/>
      <c r="MRQ5" s="65"/>
      <c r="MRR5" s="65"/>
      <c r="MRS5" s="65"/>
      <c r="MRT5" s="65"/>
      <c r="MRU5" s="65"/>
      <c r="MRV5" s="65"/>
      <c r="MRW5" s="65"/>
      <c r="MRX5" s="65"/>
      <c r="MRY5" s="65"/>
      <c r="MRZ5" s="65"/>
      <c r="MSA5" s="65"/>
      <c r="MSB5" s="65"/>
      <c r="MSC5" s="65"/>
      <c r="MSD5" s="65"/>
      <c r="MSE5" s="65"/>
      <c r="MSF5" s="65"/>
      <c r="MSG5" s="65"/>
      <c r="MSH5" s="65"/>
      <c r="MSI5" s="65"/>
      <c r="MSJ5" s="65"/>
      <c r="MSK5" s="65"/>
      <c r="MSL5" s="65"/>
      <c r="MSM5" s="65"/>
      <c r="MSN5" s="65"/>
      <c r="MSO5" s="65"/>
      <c r="MSP5" s="65"/>
      <c r="MSQ5" s="65"/>
      <c r="MSR5" s="65"/>
      <c r="MSS5" s="65"/>
      <c r="MST5" s="65"/>
      <c r="MSU5" s="65"/>
      <c r="MSV5" s="65"/>
      <c r="MSW5" s="65"/>
      <c r="MSX5" s="65"/>
      <c r="MSY5" s="65"/>
      <c r="MSZ5" s="65"/>
      <c r="MTA5" s="65"/>
      <c r="MTB5" s="65"/>
      <c r="MTC5" s="65"/>
      <c r="MTD5" s="65"/>
      <c r="MTE5" s="65"/>
      <c r="MTF5" s="65"/>
      <c r="MTG5" s="65"/>
      <c r="MTH5" s="65"/>
      <c r="MTI5" s="65"/>
      <c r="MTJ5" s="65"/>
      <c r="MTK5" s="65"/>
      <c r="MTL5" s="65"/>
      <c r="MTM5" s="65"/>
      <c r="MTN5" s="65"/>
      <c r="MTO5" s="65"/>
      <c r="MTP5" s="65"/>
      <c r="MTQ5" s="65"/>
      <c r="MTR5" s="65"/>
      <c r="MTS5" s="65"/>
      <c r="MTT5" s="65"/>
      <c r="MTU5" s="65"/>
      <c r="MTV5" s="65"/>
      <c r="MTW5" s="65"/>
      <c r="MTX5" s="65"/>
      <c r="MTY5" s="65"/>
      <c r="MTZ5" s="65"/>
      <c r="MUA5" s="65"/>
      <c r="MUB5" s="65"/>
      <c r="MUC5" s="65"/>
      <c r="MUD5" s="65"/>
      <c r="MUE5" s="65"/>
      <c r="MUF5" s="65"/>
      <c r="MUG5" s="65"/>
      <c r="MUH5" s="65"/>
      <c r="MUI5" s="65"/>
      <c r="MUJ5" s="65"/>
      <c r="MUK5" s="65"/>
      <c r="MUL5" s="65"/>
      <c r="MUM5" s="65"/>
      <c r="MUN5" s="65"/>
      <c r="MUO5" s="65"/>
      <c r="MUP5" s="65"/>
      <c r="MUQ5" s="65"/>
      <c r="MUR5" s="65"/>
      <c r="MUS5" s="65"/>
      <c r="MUT5" s="65"/>
      <c r="MUU5" s="65"/>
      <c r="MUV5" s="65"/>
      <c r="MUW5" s="65"/>
      <c r="MUX5" s="65"/>
      <c r="MUY5" s="65"/>
      <c r="MUZ5" s="65"/>
      <c r="MVA5" s="65"/>
      <c r="MVB5" s="65"/>
      <c r="MVC5" s="65"/>
      <c r="MVD5" s="65"/>
      <c r="MVE5" s="65"/>
      <c r="MVF5" s="65"/>
      <c r="MVG5" s="65"/>
      <c r="MVH5" s="65"/>
      <c r="MVI5" s="65"/>
      <c r="MVJ5" s="65"/>
      <c r="MVK5" s="65"/>
      <c r="MVL5" s="65"/>
      <c r="MVM5" s="65"/>
      <c r="MVN5" s="65"/>
      <c r="MVO5" s="65"/>
      <c r="MVP5" s="65"/>
      <c r="MVQ5" s="65"/>
      <c r="MVR5" s="65"/>
      <c r="MVS5" s="65"/>
      <c r="MVT5" s="65"/>
      <c r="MVU5" s="65"/>
      <c r="MVV5" s="65"/>
      <c r="MVW5" s="65"/>
      <c r="MVX5" s="65"/>
      <c r="MVY5" s="65"/>
      <c r="MVZ5" s="65"/>
      <c r="MWA5" s="65"/>
      <c r="MWB5" s="65"/>
      <c r="MWC5" s="65"/>
      <c r="MWD5" s="65"/>
      <c r="MWE5" s="65"/>
      <c r="MWF5" s="65"/>
      <c r="MWG5" s="65"/>
      <c r="MWH5" s="65"/>
      <c r="MWI5" s="65"/>
      <c r="MWJ5" s="65"/>
      <c r="MWK5" s="65"/>
      <c r="MWL5" s="65"/>
      <c r="MWM5" s="65"/>
      <c r="MWN5" s="65"/>
      <c r="MWO5" s="65"/>
      <c r="MWP5" s="65"/>
      <c r="MWQ5" s="65"/>
      <c r="MWR5" s="65"/>
      <c r="MWS5" s="65"/>
      <c r="MWT5" s="65"/>
      <c r="MWU5" s="65"/>
      <c r="MWV5" s="65"/>
      <c r="MWW5" s="65"/>
      <c r="MWX5" s="65"/>
      <c r="MWY5" s="65"/>
      <c r="MWZ5" s="65"/>
      <c r="MXA5" s="65"/>
      <c r="MXB5" s="65"/>
      <c r="MXC5" s="65"/>
      <c r="MXD5" s="65"/>
      <c r="MXE5" s="65"/>
      <c r="MXF5" s="65"/>
      <c r="MXG5" s="65"/>
      <c r="MXH5" s="65"/>
      <c r="MXI5" s="65"/>
      <c r="MXJ5" s="65"/>
      <c r="MXK5" s="65"/>
      <c r="MXL5" s="65"/>
      <c r="MXM5" s="65"/>
      <c r="MXN5" s="65"/>
      <c r="MXO5" s="65"/>
      <c r="MXP5" s="65"/>
      <c r="MXQ5" s="65"/>
      <c r="MXR5" s="65"/>
      <c r="MXS5" s="65"/>
      <c r="MXT5" s="65"/>
      <c r="MXU5" s="65"/>
      <c r="MXV5" s="65"/>
      <c r="MXW5" s="65"/>
      <c r="MXX5" s="65"/>
      <c r="MXY5" s="65"/>
      <c r="MXZ5" s="65"/>
      <c r="MYA5" s="65"/>
      <c r="MYB5" s="65"/>
      <c r="MYC5" s="65"/>
      <c r="MYD5" s="65"/>
      <c r="MYE5" s="65"/>
      <c r="MYF5" s="65"/>
      <c r="MYG5" s="65"/>
      <c r="MYH5" s="65"/>
      <c r="MYI5" s="65"/>
      <c r="MYJ5" s="65"/>
      <c r="MYK5" s="65"/>
      <c r="MYL5" s="65"/>
      <c r="MYM5" s="65"/>
      <c r="MYN5" s="65"/>
      <c r="MYO5" s="65"/>
      <c r="MYP5" s="65"/>
      <c r="MYQ5" s="65"/>
      <c r="MYR5" s="65"/>
      <c r="MYS5" s="65"/>
      <c r="MYT5" s="65"/>
      <c r="MYU5" s="65"/>
      <c r="MYV5" s="65"/>
      <c r="MYW5" s="65"/>
      <c r="MYX5" s="65"/>
      <c r="MYY5" s="65"/>
      <c r="MYZ5" s="65"/>
      <c r="MZA5" s="65"/>
      <c r="MZB5" s="65"/>
      <c r="MZC5" s="65"/>
      <c r="MZD5" s="65"/>
      <c r="MZE5" s="65"/>
      <c r="MZF5" s="65"/>
      <c r="MZG5" s="65"/>
      <c r="MZH5" s="65"/>
      <c r="MZI5" s="65"/>
      <c r="MZJ5" s="65"/>
      <c r="MZK5" s="65"/>
      <c r="MZL5" s="65"/>
      <c r="MZM5" s="65"/>
      <c r="MZN5" s="65"/>
      <c r="MZO5" s="65"/>
      <c r="MZP5" s="65"/>
      <c r="MZQ5" s="65"/>
      <c r="MZR5" s="65"/>
      <c r="MZS5" s="65"/>
      <c r="MZT5" s="65"/>
      <c r="MZU5" s="65"/>
      <c r="MZV5" s="65"/>
      <c r="MZW5" s="65"/>
      <c r="MZX5" s="65"/>
      <c r="MZY5" s="65"/>
      <c r="MZZ5" s="65"/>
      <c r="NAA5" s="65"/>
      <c r="NAB5" s="65"/>
      <c r="NAC5" s="65"/>
      <c r="NAD5" s="65"/>
      <c r="NAE5" s="65"/>
      <c r="NAF5" s="65"/>
      <c r="NAG5" s="65"/>
      <c r="NAH5" s="65"/>
      <c r="NAI5" s="65"/>
      <c r="NAJ5" s="65"/>
      <c r="NAK5" s="65"/>
      <c r="NAL5" s="65"/>
      <c r="NAM5" s="65"/>
      <c r="NAN5" s="65"/>
      <c r="NAO5" s="65"/>
      <c r="NAP5" s="65"/>
      <c r="NAQ5" s="65"/>
      <c r="NAR5" s="65"/>
      <c r="NAS5" s="65"/>
      <c r="NAT5" s="65"/>
      <c r="NAU5" s="65"/>
      <c r="NAV5" s="65"/>
      <c r="NAW5" s="65"/>
      <c r="NAX5" s="65"/>
      <c r="NAY5" s="65"/>
      <c r="NAZ5" s="65"/>
      <c r="NBA5" s="65"/>
      <c r="NBB5" s="65"/>
      <c r="NBC5" s="65"/>
      <c r="NBD5" s="65"/>
      <c r="NBE5" s="65"/>
      <c r="NBF5" s="65"/>
      <c r="NBG5" s="65"/>
      <c r="NBH5" s="65"/>
      <c r="NBI5" s="65"/>
      <c r="NBJ5" s="65"/>
      <c r="NBK5" s="65"/>
      <c r="NBL5" s="65"/>
      <c r="NBM5" s="65"/>
      <c r="NBN5" s="65"/>
      <c r="NBO5" s="65"/>
      <c r="NBP5" s="65"/>
      <c r="NBQ5" s="65"/>
      <c r="NBR5" s="65"/>
      <c r="NBS5" s="65"/>
      <c r="NBT5" s="65"/>
      <c r="NBU5" s="65"/>
      <c r="NBV5" s="65"/>
      <c r="NBW5" s="65"/>
      <c r="NBX5" s="65"/>
      <c r="NBY5" s="65"/>
      <c r="NBZ5" s="65"/>
      <c r="NCA5" s="65"/>
      <c r="NCB5" s="65"/>
      <c r="NCC5" s="65"/>
      <c r="NCD5" s="65"/>
      <c r="NCE5" s="65"/>
      <c r="NCF5" s="65"/>
      <c r="NCG5" s="65"/>
      <c r="NCH5" s="65"/>
      <c r="NCI5" s="65"/>
      <c r="NCJ5" s="65"/>
      <c r="NCK5" s="65"/>
      <c r="NCL5" s="65"/>
      <c r="NCM5" s="65"/>
      <c r="NCN5" s="65"/>
      <c r="NCO5" s="65"/>
      <c r="NCP5" s="65"/>
      <c r="NCQ5" s="65"/>
      <c r="NCR5" s="65"/>
      <c r="NCS5" s="65"/>
      <c r="NCT5" s="65"/>
      <c r="NCU5" s="65"/>
      <c r="NCV5" s="65"/>
      <c r="NCW5" s="65"/>
      <c r="NCX5" s="65"/>
      <c r="NCY5" s="65"/>
      <c r="NCZ5" s="65"/>
      <c r="NDA5" s="65"/>
      <c r="NDB5" s="65"/>
      <c r="NDC5" s="65"/>
      <c r="NDD5" s="65"/>
      <c r="NDE5" s="65"/>
      <c r="NDF5" s="65"/>
      <c r="NDG5" s="65"/>
      <c r="NDH5" s="65"/>
      <c r="NDI5" s="65"/>
      <c r="NDJ5" s="65"/>
      <c r="NDK5" s="65"/>
      <c r="NDL5" s="65"/>
      <c r="NDM5" s="65"/>
      <c r="NDN5" s="65"/>
      <c r="NDO5" s="65"/>
      <c r="NDP5" s="65"/>
      <c r="NDQ5" s="65"/>
      <c r="NDR5" s="65"/>
      <c r="NDS5" s="65"/>
      <c r="NDT5" s="65"/>
      <c r="NDU5" s="65"/>
      <c r="NDV5" s="65"/>
      <c r="NDW5" s="65"/>
      <c r="NDX5" s="65"/>
      <c r="NDY5" s="65"/>
      <c r="NDZ5" s="65"/>
      <c r="NEA5" s="65"/>
      <c r="NEB5" s="65"/>
      <c r="NEC5" s="65"/>
      <c r="NED5" s="65"/>
      <c r="NEE5" s="65"/>
      <c r="NEF5" s="65"/>
      <c r="NEG5" s="65"/>
      <c r="NEH5" s="65"/>
      <c r="NEI5" s="65"/>
      <c r="NEJ5" s="65"/>
      <c r="NEK5" s="65"/>
      <c r="NEL5" s="65"/>
      <c r="NEM5" s="65"/>
      <c r="NEN5" s="65"/>
      <c r="NEO5" s="65"/>
      <c r="NEP5" s="65"/>
      <c r="NEQ5" s="65"/>
      <c r="NER5" s="65"/>
      <c r="NES5" s="65"/>
      <c r="NET5" s="65"/>
      <c r="NEU5" s="65"/>
      <c r="NEV5" s="65"/>
      <c r="NEW5" s="65"/>
      <c r="NEX5" s="65"/>
      <c r="NEY5" s="65"/>
      <c r="NEZ5" s="65"/>
      <c r="NFA5" s="65"/>
      <c r="NFB5" s="65"/>
      <c r="NFC5" s="65"/>
      <c r="NFD5" s="65"/>
      <c r="NFE5" s="65"/>
      <c r="NFF5" s="65"/>
      <c r="NFG5" s="65"/>
      <c r="NFH5" s="65"/>
      <c r="NFI5" s="65"/>
      <c r="NFJ5" s="65"/>
      <c r="NFK5" s="65"/>
      <c r="NFL5" s="65"/>
      <c r="NFM5" s="65"/>
      <c r="NFN5" s="65"/>
      <c r="NFO5" s="65"/>
      <c r="NFP5" s="65"/>
      <c r="NFQ5" s="65"/>
      <c r="NFR5" s="65"/>
      <c r="NFS5" s="65"/>
      <c r="NFT5" s="65"/>
      <c r="NFU5" s="65"/>
      <c r="NFV5" s="65"/>
      <c r="NFW5" s="65"/>
      <c r="NFX5" s="65"/>
      <c r="NFY5" s="65"/>
      <c r="NFZ5" s="65"/>
      <c r="NGA5" s="65"/>
      <c r="NGB5" s="65"/>
      <c r="NGC5" s="65"/>
      <c r="NGD5" s="65"/>
      <c r="NGE5" s="65"/>
      <c r="NGF5" s="65"/>
      <c r="NGG5" s="65"/>
      <c r="NGH5" s="65"/>
      <c r="NGI5" s="65"/>
      <c r="NGJ5" s="65"/>
      <c r="NGK5" s="65"/>
      <c r="NGL5" s="65"/>
      <c r="NGM5" s="65"/>
      <c r="NGN5" s="65"/>
      <c r="NGO5" s="65"/>
      <c r="NGP5" s="65"/>
      <c r="NGQ5" s="65"/>
      <c r="NGR5" s="65"/>
      <c r="NGS5" s="65"/>
      <c r="NGT5" s="65"/>
      <c r="NGU5" s="65"/>
      <c r="NGV5" s="65"/>
      <c r="NGW5" s="65"/>
      <c r="NGX5" s="65"/>
      <c r="NGY5" s="65"/>
      <c r="NGZ5" s="65"/>
      <c r="NHA5" s="65"/>
      <c r="NHB5" s="65"/>
      <c r="NHC5" s="65"/>
      <c r="NHD5" s="65"/>
      <c r="NHE5" s="65"/>
      <c r="NHF5" s="65"/>
      <c r="NHG5" s="65"/>
      <c r="NHH5" s="65"/>
      <c r="NHI5" s="65"/>
      <c r="NHJ5" s="65"/>
      <c r="NHK5" s="65"/>
      <c r="NHL5" s="65"/>
      <c r="NHM5" s="65"/>
      <c r="NHN5" s="65"/>
      <c r="NHO5" s="65"/>
      <c r="NHP5" s="65"/>
      <c r="NHQ5" s="65"/>
      <c r="NHR5" s="65"/>
      <c r="NHS5" s="65"/>
      <c r="NHT5" s="65"/>
      <c r="NHU5" s="65"/>
      <c r="NHV5" s="65"/>
      <c r="NHW5" s="65"/>
      <c r="NHX5" s="65"/>
      <c r="NHY5" s="65"/>
      <c r="NHZ5" s="65"/>
      <c r="NIA5" s="65"/>
      <c r="NIB5" s="65"/>
      <c r="NIC5" s="65"/>
      <c r="NID5" s="65"/>
      <c r="NIE5" s="65"/>
      <c r="NIF5" s="65"/>
      <c r="NIG5" s="65"/>
      <c r="NIH5" s="65"/>
      <c r="NII5" s="65"/>
      <c r="NIJ5" s="65"/>
      <c r="NIK5" s="65"/>
      <c r="NIL5" s="65"/>
      <c r="NIM5" s="65"/>
      <c r="NIN5" s="65"/>
      <c r="NIO5" s="65"/>
      <c r="NIP5" s="65"/>
      <c r="NIQ5" s="65"/>
      <c r="NIR5" s="65"/>
      <c r="NIS5" s="65"/>
      <c r="NIT5" s="65"/>
      <c r="NIU5" s="65"/>
      <c r="NIV5" s="65"/>
      <c r="NIW5" s="65"/>
      <c r="NIX5" s="65"/>
      <c r="NIY5" s="65"/>
      <c r="NIZ5" s="65"/>
      <c r="NJA5" s="65"/>
      <c r="NJB5" s="65"/>
      <c r="NJC5" s="65"/>
      <c r="NJD5" s="65"/>
      <c r="NJE5" s="65"/>
      <c r="NJF5" s="65"/>
      <c r="NJG5" s="65"/>
      <c r="NJH5" s="65"/>
      <c r="NJI5" s="65"/>
      <c r="NJJ5" s="65"/>
      <c r="NJK5" s="65"/>
      <c r="NJL5" s="65"/>
      <c r="NJM5" s="65"/>
      <c r="NJN5" s="65"/>
      <c r="NJO5" s="65"/>
      <c r="NJP5" s="65"/>
      <c r="NJQ5" s="65"/>
      <c r="NJR5" s="65"/>
      <c r="NJS5" s="65"/>
      <c r="NJT5" s="65"/>
      <c r="NJU5" s="65"/>
      <c r="NJV5" s="65"/>
      <c r="NJW5" s="65"/>
      <c r="NJX5" s="65"/>
      <c r="NJY5" s="65"/>
      <c r="NJZ5" s="65"/>
      <c r="NKA5" s="65"/>
      <c r="NKB5" s="65"/>
      <c r="NKC5" s="65"/>
      <c r="NKD5" s="65"/>
      <c r="NKE5" s="65"/>
      <c r="NKF5" s="65"/>
      <c r="NKG5" s="65"/>
      <c r="NKH5" s="65"/>
      <c r="NKI5" s="65"/>
      <c r="NKJ5" s="65"/>
      <c r="NKK5" s="65"/>
      <c r="NKL5" s="65"/>
      <c r="NKM5" s="65"/>
      <c r="NKN5" s="65"/>
      <c r="NKO5" s="65"/>
      <c r="NKP5" s="65"/>
      <c r="NKQ5" s="65"/>
      <c r="NKR5" s="65"/>
      <c r="NKS5" s="65"/>
      <c r="NKT5" s="65"/>
      <c r="NKU5" s="65"/>
      <c r="NKV5" s="65"/>
      <c r="NKW5" s="65"/>
      <c r="NKX5" s="65"/>
      <c r="NKY5" s="65"/>
      <c r="NKZ5" s="65"/>
      <c r="NLA5" s="65"/>
      <c r="NLB5" s="65"/>
      <c r="NLC5" s="65"/>
      <c r="NLD5" s="65"/>
      <c r="NLE5" s="65"/>
      <c r="NLF5" s="65"/>
      <c r="NLG5" s="65"/>
      <c r="NLH5" s="65"/>
      <c r="NLI5" s="65"/>
      <c r="NLJ5" s="65"/>
      <c r="NLK5" s="65"/>
      <c r="NLL5" s="65"/>
      <c r="NLM5" s="65"/>
      <c r="NLN5" s="65"/>
      <c r="NLO5" s="65"/>
      <c r="NLP5" s="65"/>
      <c r="NLQ5" s="65"/>
      <c r="NLR5" s="65"/>
      <c r="NLS5" s="65"/>
      <c r="NLT5" s="65"/>
      <c r="NLU5" s="65"/>
      <c r="NLV5" s="65"/>
      <c r="NLW5" s="65"/>
      <c r="NLX5" s="65"/>
      <c r="NLY5" s="65"/>
      <c r="NLZ5" s="65"/>
      <c r="NMA5" s="65"/>
      <c r="NMB5" s="65"/>
      <c r="NMC5" s="65"/>
      <c r="NMD5" s="65"/>
      <c r="NME5" s="65"/>
      <c r="NMF5" s="65"/>
      <c r="NMG5" s="65"/>
      <c r="NMH5" s="65"/>
      <c r="NMI5" s="65"/>
      <c r="NMJ5" s="65"/>
      <c r="NMK5" s="65"/>
      <c r="NML5" s="65"/>
      <c r="NMM5" s="65"/>
      <c r="NMN5" s="65"/>
      <c r="NMO5" s="65"/>
      <c r="NMP5" s="65"/>
      <c r="NMQ5" s="65"/>
      <c r="NMR5" s="65"/>
      <c r="NMS5" s="65"/>
      <c r="NMT5" s="65"/>
      <c r="NMU5" s="65"/>
      <c r="NMV5" s="65"/>
      <c r="NMW5" s="65"/>
      <c r="NMX5" s="65"/>
      <c r="NMY5" s="65"/>
      <c r="NMZ5" s="65"/>
      <c r="NNA5" s="65"/>
      <c r="NNB5" s="65"/>
      <c r="NNC5" s="65"/>
      <c r="NND5" s="65"/>
      <c r="NNE5" s="65"/>
      <c r="NNF5" s="65"/>
      <c r="NNG5" s="65"/>
      <c r="NNH5" s="65"/>
      <c r="NNI5" s="65"/>
      <c r="NNJ5" s="65"/>
      <c r="NNK5" s="65"/>
      <c r="NNL5" s="65"/>
      <c r="NNM5" s="65"/>
      <c r="NNN5" s="65"/>
      <c r="NNO5" s="65"/>
      <c r="NNP5" s="65"/>
      <c r="NNQ5" s="65"/>
      <c r="NNR5" s="65"/>
      <c r="NNS5" s="65"/>
      <c r="NNT5" s="65"/>
      <c r="NNU5" s="65"/>
      <c r="NNV5" s="65"/>
      <c r="NNW5" s="65"/>
      <c r="NNX5" s="65"/>
      <c r="NNY5" s="65"/>
      <c r="NNZ5" s="65"/>
      <c r="NOA5" s="65"/>
      <c r="NOB5" s="65"/>
      <c r="NOC5" s="65"/>
      <c r="NOD5" s="65"/>
      <c r="NOE5" s="65"/>
      <c r="NOF5" s="65"/>
      <c r="NOG5" s="65"/>
      <c r="NOH5" s="65"/>
      <c r="NOI5" s="65"/>
      <c r="NOJ5" s="65"/>
      <c r="NOK5" s="65"/>
      <c r="NOL5" s="65"/>
      <c r="NOM5" s="65"/>
      <c r="NON5" s="65"/>
      <c r="NOO5" s="65"/>
      <c r="NOP5" s="65"/>
      <c r="NOQ5" s="65"/>
      <c r="NOR5" s="65"/>
      <c r="NOS5" s="65"/>
      <c r="NOT5" s="65"/>
      <c r="NOU5" s="65"/>
      <c r="NOV5" s="65"/>
      <c r="NOW5" s="65"/>
      <c r="NOX5" s="65"/>
      <c r="NOY5" s="65"/>
      <c r="NOZ5" s="65"/>
      <c r="NPA5" s="65"/>
      <c r="NPB5" s="65"/>
      <c r="NPC5" s="65"/>
      <c r="NPD5" s="65"/>
      <c r="NPE5" s="65"/>
      <c r="NPF5" s="65"/>
      <c r="NPG5" s="65"/>
      <c r="NPH5" s="65"/>
      <c r="NPI5" s="65"/>
      <c r="NPJ5" s="65"/>
      <c r="NPK5" s="65"/>
      <c r="NPL5" s="65"/>
      <c r="NPM5" s="65"/>
      <c r="NPN5" s="65"/>
      <c r="NPO5" s="65"/>
      <c r="NPP5" s="65"/>
      <c r="NPQ5" s="65"/>
      <c r="NPR5" s="65"/>
      <c r="NPS5" s="65"/>
      <c r="NPT5" s="65"/>
      <c r="NPU5" s="65"/>
      <c r="NPV5" s="65"/>
      <c r="NPW5" s="65"/>
      <c r="NPX5" s="65"/>
      <c r="NPY5" s="65"/>
      <c r="NPZ5" s="65"/>
      <c r="NQA5" s="65"/>
      <c r="NQB5" s="65"/>
      <c r="NQC5" s="65"/>
      <c r="NQD5" s="65"/>
      <c r="NQE5" s="65"/>
      <c r="NQF5" s="65"/>
      <c r="NQG5" s="65"/>
      <c r="NQH5" s="65"/>
      <c r="NQI5" s="65"/>
      <c r="NQJ5" s="65"/>
      <c r="NQK5" s="65"/>
      <c r="NQL5" s="65"/>
      <c r="NQM5" s="65"/>
      <c r="NQN5" s="65"/>
      <c r="NQO5" s="65"/>
      <c r="NQP5" s="65"/>
      <c r="NQQ5" s="65"/>
      <c r="NQR5" s="65"/>
      <c r="NQS5" s="65"/>
      <c r="NQT5" s="65"/>
      <c r="NQU5" s="65"/>
      <c r="NQV5" s="65"/>
      <c r="NQW5" s="65"/>
      <c r="NQX5" s="65"/>
      <c r="NQY5" s="65"/>
      <c r="NQZ5" s="65"/>
      <c r="NRA5" s="65"/>
      <c r="NRB5" s="65"/>
      <c r="NRC5" s="65"/>
      <c r="NRD5" s="65"/>
      <c r="NRE5" s="65"/>
      <c r="NRF5" s="65"/>
      <c r="NRG5" s="65"/>
      <c r="NRH5" s="65"/>
      <c r="NRI5" s="65"/>
      <c r="NRJ5" s="65"/>
      <c r="NRK5" s="65"/>
      <c r="NRL5" s="65"/>
      <c r="NRM5" s="65"/>
      <c r="NRN5" s="65"/>
      <c r="NRO5" s="65"/>
      <c r="NRP5" s="65"/>
      <c r="NRQ5" s="65"/>
      <c r="NRR5" s="65"/>
      <c r="NRS5" s="65"/>
      <c r="NRT5" s="65"/>
      <c r="NRU5" s="65"/>
      <c r="NRV5" s="65"/>
      <c r="NRW5" s="65"/>
      <c r="NRX5" s="65"/>
      <c r="NRY5" s="65"/>
      <c r="NRZ5" s="65"/>
      <c r="NSA5" s="65"/>
      <c r="NSB5" s="65"/>
      <c r="NSC5" s="65"/>
      <c r="NSD5" s="65"/>
      <c r="NSE5" s="65"/>
      <c r="NSF5" s="65"/>
      <c r="NSG5" s="65"/>
      <c r="NSH5" s="65"/>
      <c r="NSI5" s="65"/>
      <c r="NSJ5" s="65"/>
      <c r="NSK5" s="65"/>
      <c r="NSL5" s="65"/>
      <c r="NSM5" s="65"/>
      <c r="NSN5" s="65"/>
      <c r="NSO5" s="65"/>
      <c r="NSP5" s="65"/>
      <c r="NSQ5" s="65"/>
      <c r="NSR5" s="65"/>
      <c r="NSS5" s="65"/>
      <c r="NST5" s="65"/>
      <c r="NSU5" s="65"/>
      <c r="NSV5" s="65"/>
      <c r="NSW5" s="65"/>
      <c r="NSX5" s="65"/>
      <c r="NSY5" s="65"/>
      <c r="NSZ5" s="65"/>
      <c r="NTA5" s="65"/>
      <c r="NTB5" s="65"/>
      <c r="NTC5" s="65"/>
      <c r="NTD5" s="65"/>
      <c r="NTE5" s="65"/>
      <c r="NTF5" s="65"/>
      <c r="NTG5" s="65"/>
      <c r="NTH5" s="65"/>
      <c r="NTI5" s="65"/>
      <c r="NTJ5" s="65"/>
      <c r="NTK5" s="65"/>
      <c r="NTL5" s="65"/>
      <c r="NTM5" s="65"/>
      <c r="NTN5" s="65"/>
      <c r="NTO5" s="65"/>
      <c r="NTP5" s="65"/>
      <c r="NTQ5" s="65"/>
      <c r="NTR5" s="65"/>
      <c r="NTS5" s="65"/>
      <c r="NTT5" s="65"/>
      <c r="NTU5" s="65"/>
      <c r="NTV5" s="65"/>
      <c r="NTW5" s="65"/>
      <c r="NTX5" s="65"/>
      <c r="NTY5" s="65"/>
      <c r="NTZ5" s="65"/>
      <c r="NUA5" s="65"/>
      <c r="NUB5" s="65"/>
      <c r="NUC5" s="65"/>
      <c r="NUD5" s="65"/>
      <c r="NUE5" s="65"/>
      <c r="NUF5" s="65"/>
      <c r="NUG5" s="65"/>
      <c r="NUH5" s="65"/>
      <c r="NUI5" s="65"/>
      <c r="NUJ5" s="65"/>
      <c r="NUK5" s="65"/>
      <c r="NUL5" s="65"/>
      <c r="NUM5" s="65"/>
      <c r="NUN5" s="65"/>
      <c r="NUO5" s="65"/>
      <c r="NUP5" s="65"/>
      <c r="NUQ5" s="65"/>
      <c r="NUR5" s="65"/>
      <c r="NUS5" s="65"/>
      <c r="NUT5" s="65"/>
      <c r="NUU5" s="65"/>
      <c r="NUV5" s="65"/>
      <c r="NUW5" s="65"/>
      <c r="NUX5" s="65"/>
      <c r="NUY5" s="65"/>
      <c r="NUZ5" s="65"/>
      <c r="NVA5" s="65"/>
      <c r="NVB5" s="65"/>
      <c r="NVC5" s="65"/>
      <c r="NVD5" s="65"/>
      <c r="NVE5" s="65"/>
      <c r="NVF5" s="65"/>
      <c r="NVG5" s="65"/>
      <c r="NVH5" s="65"/>
      <c r="NVI5" s="65"/>
      <c r="NVJ5" s="65"/>
      <c r="NVK5" s="65"/>
      <c r="NVL5" s="65"/>
      <c r="NVM5" s="65"/>
      <c r="NVN5" s="65"/>
      <c r="NVO5" s="65"/>
      <c r="NVP5" s="65"/>
      <c r="NVQ5" s="65"/>
      <c r="NVR5" s="65"/>
      <c r="NVS5" s="65"/>
      <c r="NVT5" s="65"/>
      <c r="NVU5" s="65"/>
      <c r="NVV5" s="65"/>
      <c r="NVW5" s="65"/>
      <c r="NVX5" s="65"/>
      <c r="NVY5" s="65"/>
      <c r="NVZ5" s="65"/>
      <c r="NWA5" s="65"/>
      <c r="NWB5" s="65"/>
      <c r="NWC5" s="65"/>
      <c r="NWD5" s="65"/>
      <c r="NWE5" s="65"/>
      <c r="NWF5" s="65"/>
      <c r="NWG5" s="65"/>
      <c r="NWH5" s="65"/>
      <c r="NWI5" s="65"/>
      <c r="NWJ5" s="65"/>
      <c r="NWK5" s="65"/>
      <c r="NWL5" s="65"/>
      <c r="NWM5" s="65"/>
      <c r="NWN5" s="65"/>
      <c r="NWO5" s="65"/>
      <c r="NWP5" s="65"/>
      <c r="NWQ5" s="65"/>
      <c r="NWR5" s="65"/>
      <c r="NWS5" s="65"/>
      <c r="NWT5" s="65"/>
      <c r="NWU5" s="65"/>
      <c r="NWV5" s="65"/>
      <c r="NWW5" s="65"/>
      <c r="NWX5" s="65"/>
      <c r="NWY5" s="65"/>
      <c r="NWZ5" s="65"/>
      <c r="NXA5" s="65"/>
      <c r="NXB5" s="65"/>
      <c r="NXC5" s="65"/>
      <c r="NXD5" s="65"/>
      <c r="NXE5" s="65"/>
      <c r="NXF5" s="65"/>
      <c r="NXG5" s="65"/>
      <c r="NXH5" s="65"/>
      <c r="NXI5" s="65"/>
      <c r="NXJ5" s="65"/>
      <c r="NXK5" s="65"/>
      <c r="NXL5" s="65"/>
      <c r="NXM5" s="65"/>
      <c r="NXN5" s="65"/>
      <c r="NXO5" s="65"/>
      <c r="NXP5" s="65"/>
      <c r="NXQ5" s="65"/>
      <c r="NXR5" s="65"/>
      <c r="NXS5" s="65"/>
      <c r="NXT5" s="65"/>
      <c r="NXU5" s="65"/>
      <c r="NXV5" s="65"/>
      <c r="NXW5" s="65"/>
      <c r="NXX5" s="65"/>
      <c r="NXY5" s="65"/>
      <c r="NXZ5" s="65"/>
      <c r="NYA5" s="65"/>
      <c r="NYB5" s="65"/>
      <c r="NYC5" s="65"/>
      <c r="NYD5" s="65"/>
      <c r="NYE5" s="65"/>
      <c r="NYF5" s="65"/>
      <c r="NYG5" s="65"/>
      <c r="NYH5" s="65"/>
      <c r="NYI5" s="65"/>
      <c r="NYJ5" s="65"/>
      <c r="NYK5" s="65"/>
      <c r="NYL5" s="65"/>
      <c r="NYM5" s="65"/>
      <c r="NYN5" s="65"/>
      <c r="NYO5" s="65"/>
      <c r="NYP5" s="65"/>
      <c r="NYQ5" s="65"/>
      <c r="NYR5" s="65"/>
      <c r="NYS5" s="65"/>
      <c r="NYT5" s="65"/>
      <c r="NYU5" s="65"/>
      <c r="NYV5" s="65"/>
      <c r="NYW5" s="65"/>
      <c r="NYX5" s="65"/>
      <c r="NYY5" s="65"/>
      <c r="NYZ5" s="65"/>
      <c r="NZA5" s="65"/>
      <c r="NZB5" s="65"/>
      <c r="NZC5" s="65"/>
      <c r="NZD5" s="65"/>
      <c r="NZE5" s="65"/>
      <c r="NZF5" s="65"/>
      <c r="NZG5" s="65"/>
      <c r="NZH5" s="65"/>
      <c r="NZI5" s="65"/>
      <c r="NZJ5" s="65"/>
      <c r="NZK5" s="65"/>
      <c r="NZL5" s="65"/>
      <c r="NZM5" s="65"/>
      <c r="NZN5" s="65"/>
      <c r="NZO5" s="65"/>
      <c r="NZP5" s="65"/>
      <c r="NZQ5" s="65"/>
      <c r="NZR5" s="65"/>
      <c r="NZS5" s="65"/>
      <c r="NZT5" s="65"/>
      <c r="NZU5" s="65"/>
      <c r="NZV5" s="65"/>
      <c r="NZW5" s="65"/>
      <c r="NZX5" s="65"/>
      <c r="NZY5" s="65"/>
      <c r="NZZ5" s="65"/>
      <c r="OAA5" s="65"/>
      <c r="OAB5" s="65"/>
      <c r="OAC5" s="65"/>
      <c r="OAD5" s="65"/>
      <c r="OAE5" s="65"/>
      <c r="OAF5" s="65"/>
      <c r="OAG5" s="65"/>
      <c r="OAH5" s="65"/>
      <c r="OAI5" s="65"/>
      <c r="OAJ5" s="65"/>
      <c r="OAK5" s="65"/>
      <c r="OAL5" s="65"/>
      <c r="OAM5" s="65"/>
      <c r="OAN5" s="65"/>
      <c r="OAO5" s="65"/>
      <c r="OAP5" s="65"/>
      <c r="OAQ5" s="65"/>
      <c r="OAR5" s="65"/>
      <c r="OAS5" s="65"/>
      <c r="OAT5" s="65"/>
      <c r="OAU5" s="65"/>
      <c r="OAV5" s="65"/>
      <c r="OAW5" s="65"/>
      <c r="OAX5" s="65"/>
      <c r="OAY5" s="65"/>
      <c r="OAZ5" s="65"/>
      <c r="OBA5" s="65"/>
      <c r="OBB5" s="65"/>
      <c r="OBC5" s="65"/>
      <c r="OBD5" s="65"/>
      <c r="OBE5" s="65"/>
      <c r="OBF5" s="65"/>
      <c r="OBG5" s="65"/>
      <c r="OBH5" s="65"/>
      <c r="OBI5" s="65"/>
      <c r="OBJ5" s="65"/>
      <c r="OBK5" s="65"/>
      <c r="OBL5" s="65"/>
      <c r="OBM5" s="65"/>
      <c r="OBN5" s="65"/>
      <c r="OBO5" s="65"/>
      <c r="OBP5" s="65"/>
      <c r="OBQ5" s="65"/>
      <c r="OBR5" s="65"/>
      <c r="OBS5" s="65"/>
      <c r="OBT5" s="65"/>
      <c r="OBU5" s="65"/>
      <c r="OBV5" s="65"/>
      <c r="OBW5" s="65"/>
      <c r="OBX5" s="65"/>
      <c r="OBY5" s="65"/>
      <c r="OBZ5" s="65"/>
      <c r="OCA5" s="65"/>
      <c r="OCB5" s="65"/>
      <c r="OCC5" s="65"/>
      <c r="OCD5" s="65"/>
      <c r="OCE5" s="65"/>
      <c r="OCF5" s="65"/>
      <c r="OCG5" s="65"/>
      <c r="OCH5" s="65"/>
      <c r="OCI5" s="65"/>
      <c r="OCJ5" s="65"/>
      <c r="OCK5" s="65"/>
      <c r="OCL5" s="65"/>
      <c r="OCM5" s="65"/>
      <c r="OCN5" s="65"/>
      <c r="OCO5" s="65"/>
      <c r="OCP5" s="65"/>
      <c r="OCQ5" s="65"/>
      <c r="OCR5" s="65"/>
      <c r="OCS5" s="65"/>
      <c r="OCT5" s="65"/>
      <c r="OCU5" s="65"/>
      <c r="OCV5" s="65"/>
      <c r="OCW5" s="65"/>
      <c r="OCX5" s="65"/>
      <c r="OCY5" s="65"/>
      <c r="OCZ5" s="65"/>
      <c r="ODA5" s="65"/>
      <c r="ODB5" s="65"/>
      <c r="ODC5" s="65"/>
      <c r="ODD5" s="65"/>
      <c r="ODE5" s="65"/>
      <c r="ODF5" s="65"/>
      <c r="ODG5" s="65"/>
      <c r="ODH5" s="65"/>
      <c r="ODI5" s="65"/>
      <c r="ODJ5" s="65"/>
      <c r="ODK5" s="65"/>
      <c r="ODL5" s="65"/>
      <c r="ODM5" s="65"/>
      <c r="ODN5" s="65"/>
      <c r="ODO5" s="65"/>
      <c r="ODP5" s="65"/>
      <c r="ODQ5" s="65"/>
      <c r="ODR5" s="65"/>
      <c r="ODS5" s="65"/>
      <c r="ODT5" s="65"/>
      <c r="ODU5" s="65"/>
      <c r="ODV5" s="65"/>
      <c r="ODW5" s="65"/>
      <c r="ODX5" s="65"/>
      <c r="ODY5" s="65"/>
      <c r="ODZ5" s="65"/>
      <c r="OEA5" s="65"/>
      <c r="OEB5" s="65"/>
      <c r="OEC5" s="65"/>
      <c r="OED5" s="65"/>
      <c r="OEE5" s="65"/>
      <c r="OEF5" s="65"/>
      <c r="OEG5" s="65"/>
      <c r="OEH5" s="65"/>
      <c r="OEI5" s="65"/>
      <c r="OEJ5" s="65"/>
      <c r="OEK5" s="65"/>
      <c r="OEL5" s="65"/>
      <c r="OEM5" s="65"/>
      <c r="OEN5" s="65"/>
      <c r="OEO5" s="65"/>
      <c r="OEP5" s="65"/>
      <c r="OEQ5" s="65"/>
      <c r="OER5" s="65"/>
      <c r="OES5" s="65"/>
      <c r="OET5" s="65"/>
      <c r="OEU5" s="65"/>
      <c r="OEV5" s="65"/>
      <c r="OEW5" s="65"/>
      <c r="OEX5" s="65"/>
      <c r="OEY5" s="65"/>
      <c r="OEZ5" s="65"/>
      <c r="OFA5" s="65"/>
      <c r="OFB5" s="65"/>
      <c r="OFC5" s="65"/>
      <c r="OFD5" s="65"/>
      <c r="OFE5" s="65"/>
      <c r="OFF5" s="65"/>
      <c r="OFG5" s="65"/>
      <c r="OFH5" s="65"/>
      <c r="OFI5" s="65"/>
      <c r="OFJ5" s="65"/>
      <c r="OFK5" s="65"/>
      <c r="OFL5" s="65"/>
      <c r="OFM5" s="65"/>
      <c r="OFN5" s="65"/>
      <c r="OFO5" s="65"/>
      <c r="OFP5" s="65"/>
      <c r="OFQ5" s="65"/>
      <c r="OFR5" s="65"/>
      <c r="OFS5" s="65"/>
      <c r="OFT5" s="65"/>
      <c r="OFU5" s="65"/>
      <c r="OFV5" s="65"/>
      <c r="OFW5" s="65"/>
      <c r="OFX5" s="65"/>
      <c r="OFY5" s="65"/>
      <c r="OFZ5" s="65"/>
      <c r="OGA5" s="65"/>
      <c r="OGB5" s="65"/>
      <c r="OGC5" s="65"/>
      <c r="OGD5" s="65"/>
      <c r="OGE5" s="65"/>
      <c r="OGF5" s="65"/>
      <c r="OGG5" s="65"/>
      <c r="OGH5" s="65"/>
      <c r="OGI5" s="65"/>
      <c r="OGJ5" s="65"/>
      <c r="OGK5" s="65"/>
      <c r="OGL5" s="65"/>
      <c r="OGM5" s="65"/>
      <c r="OGN5" s="65"/>
      <c r="OGO5" s="65"/>
      <c r="OGP5" s="65"/>
      <c r="OGQ5" s="65"/>
      <c r="OGR5" s="65"/>
      <c r="OGS5" s="65"/>
      <c r="OGT5" s="65"/>
      <c r="OGU5" s="65"/>
      <c r="OGV5" s="65"/>
      <c r="OGW5" s="65"/>
      <c r="OGX5" s="65"/>
      <c r="OGY5" s="65"/>
      <c r="OGZ5" s="65"/>
      <c r="OHA5" s="65"/>
      <c r="OHB5" s="65"/>
      <c r="OHC5" s="65"/>
      <c r="OHD5" s="65"/>
      <c r="OHE5" s="65"/>
      <c r="OHF5" s="65"/>
      <c r="OHG5" s="65"/>
      <c r="OHH5" s="65"/>
      <c r="OHI5" s="65"/>
      <c r="OHJ5" s="65"/>
      <c r="OHK5" s="65"/>
      <c r="OHL5" s="65"/>
      <c r="OHM5" s="65"/>
      <c r="OHN5" s="65"/>
      <c r="OHO5" s="65"/>
      <c r="OHP5" s="65"/>
      <c r="OHQ5" s="65"/>
      <c r="OHR5" s="65"/>
      <c r="OHS5" s="65"/>
      <c r="OHT5" s="65"/>
      <c r="OHU5" s="65"/>
      <c r="OHV5" s="65"/>
      <c r="OHW5" s="65"/>
      <c r="OHX5" s="65"/>
      <c r="OHY5" s="65"/>
      <c r="OHZ5" s="65"/>
      <c r="OIA5" s="65"/>
      <c r="OIB5" s="65"/>
      <c r="OIC5" s="65"/>
      <c r="OID5" s="65"/>
      <c r="OIE5" s="65"/>
      <c r="OIF5" s="65"/>
      <c r="OIG5" s="65"/>
      <c r="OIH5" s="65"/>
      <c r="OII5" s="65"/>
      <c r="OIJ5" s="65"/>
      <c r="OIK5" s="65"/>
      <c r="OIL5" s="65"/>
      <c r="OIM5" s="65"/>
      <c r="OIN5" s="65"/>
      <c r="OIO5" s="65"/>
      <c r="OIP5" s="65"/>
      <c r="OIQ5" s="65"/>
      <c r="OIR5" s="65"/>
      <c r="OIS5" s="65"/>
      <c r="OIT5" s="65"/>
      <c r="OIU5" s="65"/>
      <c r="OIV5" s="65"/>
      <c r="OIW5" s="65"/>
      <c r="OIX5" s="65"/>
      <c r="OIY5" s="65"/>
      <c r="OIZ5" s="65"/>
      <c r="OJA5" s="65"/>
      <c r="OJB5" s="65"/>
      <c r="OJC5" s="65"/>
      <c r="OJD5" s="65"/>
      <c r="OJE5" s="65"/>
      <c r="OJF5" s="65"/>
      <c r="OJG5" s="65"/>
      <c r="OJH5" s="65"/>
      <c r="OJI5" s="65"/>
      <c r="OJJ5" s="65"/>
      <c r="OJK5" s="65"/>
      <c r="OJL5" s="65"/>
      <c r="OJM5" s="65"/>
      <c r="OJN5" s="65"/>
      <c r="OJO5" s="65"/>
      <c r="OJP5" s="65"/>
      <c r="OJQ5" s="65"/>
      <c r="OJR5" s="65"/>
      <c r="OJS5" s="65"/>
      <c r="OJT5" s="65"/>
      <c r="OJU5" s="65"/>
      <c r="OJV5" s="65"/>
      <c r="OJW5" s="65"/>
      <c r="OJX5" s="65"/>
      <c r="OJY5" s="65"/>
      <c r="OJZ5" s="65"/>
      <c r="OKA5" s="65"/>
      <c r="OKB5" s="65"/>
      <c r="OKC5" s="65"/>
      <c r="OKD5" s="65"/>
      <c r="OKE5" s="65"/>
      <c r="OKF5" s="65"/>
      <c r="OKG5" s="65"/>
      <c r="OKH5" s="65"/>
      <c r="OKI5" s="65"/>
      <c r="OKJ5" s="65"/>
      <c r="OKK5" s="65"/>
      <c r="OKL5" s="65"/>
      <c r="OKM5" s="65"/>
      <c r="OKN5" s="65"/>
      <c r="OKO5" s="65"/>
      <c r="OKP5" s="65"/>
      <c r="OKQ5" s="65"/>
      <c r="OKR5" s="65"/>
      <c r="OKS5" s="65"/>
      <c r="OKT5" s="65"/>
      <c r="OKU5" s="65"/>
      <c r="OKV5" s="65"/>
      <c r="OKW5" s="65"/>
      <c r="OKX5" s="65"/>
      <c r="OKY5" s="65"/>
      <c r="OKZ5" s="65"/>
      <c r="OLA5" s="65"/>
      <c r="OLB5" s="65"/>
      <c r="OLC5" s="65"/>
      <c r="OLD5" s="65"/>
      <c r="OLE5" s="65"/>
      <c r="OLF5" s="65"/>
      <c r="OLG5" s="65"/>
      <c r="OLH5" s="65"/>
      <c r="OLI5" s="65"/>
      <c r="OLJ5" s="65"/>
      <c r="OLK5" s="65"/>
      <c r="OLL5" s="65"/>
      <c r="OLM5" s="65"/>
      <c r="OLN5" s="65"/>
      <c r="OLO5" s="65"/>
      <c r="OLP5" s="65"/>
      <c r="OLQ5" s="65"/>
      <c r="OLR5" s="65"/>
      <c r="OLS5" s="65"/>
      <c r="OLT5" s="65"/>
      <c r="OLU5" s="65"/>
      <c r="OLV5" s="65"/>
      <c r="OLW5" s="65"/>
      <c r="OLX5" s="65"/>
      <c r="OLY5" s="65"/>
      <c r="OLZ5" s="65"/>
      <c r="OMA5" s="65"/>
      <c r="OMB5" s="65"/>
      <c r="OMC5" s="65"/>
      <c r="OMD5" s="65"/>
      <c r="OME5" s="65"/>
      <c r="OMF5" s="65"/>
      <c r="OMG5" s="65"/>
      <c r="OMH5" s="65"/>
      <c r="OMI5" s="65"/>
      <c r="OMJ5" s="65"/>
      <c r="OMK5" s="65"/>
      <c r="OML5" s="65"/>
      <c r="OMM5" s="65"/>
      <c r="OMN5" s="65"/>
      <c r="OMO5" s="65"/>
      <c r="OMP5" s="65"/>
      <c r="OMQ5" s="65"/>
      <c r="OMR5" s="65"/>
      <c r="OMS5" s="65"/>
      <c r="OMT5" s="65"/>
      <c r="OMU5" s="65"/>
      <c r="OMV5" s="65"/>
      <c r="OMW5" s="65"/>
      <c r="OMX5" s="65"/>
      <c r="OMY5" s="65"/>
      <c r="OMZ5" s="65"/>
      <c r="ONA5" s="65"/>
      <c r="ONB5" s="65"/>
      <c r="ONC5" s="65"/>
      <c r="OND5" s="65"/>
      <c r="ONE5" s="65"/>
      <c r="ONF5" s="65"/>
      <c r="ONG5" s="65"/>
      <c r="ONH5" s="65"/>
      <c r="ONI5" s="65"/>
      <c r="ONJ5" s="65"/>
      <c r="ONK5" s="65"/>
      <c r="ONL5" s="65"/>
      <c r="ONM5" s="65"/>
      <c r="ONN5" s="65"/>
      <c r="ONO5" s="65"/>
      <c r="ONP5" s="65"/>
      <c r="ONQ5" s="65"/>
      <c r="ONR5" s="65"/>
      <c r="ONS5" s="65"/>
      <c r="ONT5" s="65"/>
      <c r="ONU5" s="65"/>
      <c r="ONV5" s="65"/>
      <c r="ONW5" s="65"/>
      <c r="ONX5" s="65"/>
      <c r="ONY5" s="65"/>
      <c r="ONZ5" s="65"/>
      <c r="OOA5" s="65"/>
      <c r="OOB5" s="65"/>
      <c r="OOC5" s="65"/>
      <c r="OOD5" s="65"/>
      <c r="OOE5" s="65"/>
      <c r="OOF5" s="65"/>
      <c r="OOG5" s="65"/>
      <c r="OOH5" s="65"/>
      <c r="OOI5" s="65"/>
      <c r="OOJ5" s="65"/>
      <c r="OOK5" s="65"/>
      <c r="OOL5" s="65"/>
      <c r="OOM5" s="65"/>
      <c r="OON5" s="65"/>
      <c r="OOO5" s="65"/>
      <c r="OOP5" s="65"/>
      <c r="OOQ5" s="65"/>
      <c r="OOR5" s="65"/>
      <c r="OOS5" s="65"/>
      <c r="OOT5" s="65"/>
      <c r="OOU5" s="65"/>
      <c r="OOV5" s="65"/>
      <c r="OOW5" s="65"/>
      <c r="OOX5" s="65"/>
      <c r="OOY5" s="65"/>
      <c r="OOZ5" s="65"/>
      <c r="OPA5" s="65"/>
      <c r="OPB5" s="65"/>
      <c r="OPC5" s="65"/>
      <c r="OPD5" s="65"/>
      <c r="OPE5" s="65"/>
      <c r="OPF5" s="65"/>
      <c r="OPG5" s="65"/>
      <c r="OPH5" s="65"/>
      <c r="OPI5" s="65"/>
      <c r="OPJ5" s="65"/>
      <c r="OPK5" s="65"/>
      <c r="OPL5" s="65"/>
      <c r="OPM5" s="65"/>
      <c r="OPN5" s="65"/>
      <c r="OPO5" s="65"/>
      <c r="OPP5" s="65"/>
      <c r="OPQ5" s="65"/>
      <c r="OPR5" s="65"/>
      <c r="OPS5" s="65"/>
      <c r="OPT5" s="65"/>
      <c r="OPU5" s="65"/>
      <c r="OPV5" s="65"/>
      <c r="OPW5" s="65"/>
      <c r="OPX5" s="65"/>
      <c r="OPY5" s="65"/>
      <c r="OPZ5" s="65"/>
      <c r="OQA5" s="65"/>
      <c r="OQB5" s="65"/>
      <c r="OQC5" s="65"/>
      <c r="OQD5" s="65"/>
      <c r="OQE5" s="65"/>
      <c r="OQF5" s="65"/>
      <c r="OQG5" s="65"/>
      <c r="OQH5" s="65"/>
      <c r="OQI5" s="65"/>
      <c r="OQJ5" s="65"/>
      <c r="OQK5" s="65"/>
      <c r="OQL5" s="65"/>
      <c r="OQM5" s="65"/>
      <c r="OQN5" s="65"/>
      <c r="OQO5" s="65"/>
      <c r="OQP5" s="65"/>
      <c r="OQQ5" s="65"/>
      <c r="OQR5" s="65"/>
      <c r="OQS5" s="65"/>
      <c r="OQT5" s="65"/>
      <c r="OQU5" s="65"/>
      <c r="OQV5" s="65"/>
      <c r="OQW5" s="65"/>
      <c r="OQX5" s="65"/>
      <c r="OQY5" s="65"/>
      <c r="OQZ5" s="65"/>
      <c r="ORA5" s="65"/>
      <c r="ORB5" s="65"/>
      <c r="ORC5" s="65"/>
      <c r="ORD5" s="65"/>
      <c r="ORE5" s="65"/>
      <c r="ORF5" s="65"/>
      <c r="ORG5" s="65"/>
      <c r="ORH5" s="65"/>
      <c r="ORI5" s="65"/>
      <c r="ORJ5" s="65"/>
      <c r="ORK5" s="65"/>
      <c r="ORL5" s="65"/>
      <c r="ORM5" s="65"/>
      <c r="ORN5" s="65"/>
      <c r="ORO5" s="65"/>
      <c r="ORP5" s="65"/>
      <c r="ORQ5" s="65"/>
      <c r="ORR5" s="65"/>
      <c r="ORS5" s="65"/>
      <c r="ORT5" s="65"/>
      <c r="ORU5" s="65"/>
      <c r="ORV5" s="65"/>
      <c r="ORW5" s="65"/>
      <c r="ORX5" s="65"/>
      <c r="ORY5" s="65"/>
      <c r="ORZ5" s="65"/>
      <c r="OSA5" s="65"/>
      <c r="OSB5" s="65"/>
      <c r="OSC5" s="65"/>
      <c r="OSD5" s="65"/>
      <c r="OSE5" s="65"/>
      <c r="OSF5" s="65"/>
      <c r="OSG5" s="65"/>
      <c r="OSH5" s="65"/>
      <c r="OSI5" s="65"/>
      <c r="OSJ5" s="65"/>
      <c r="OSK5" s="65"/>
      <c r="OSL5" s="65"/>
      <c r="OSM5" s="65"/>
      <c r="OSN5" s="65"/>
      <c r="OSO5" s="65"/>
      <c r="OSP5" s="65"/>
      <c r="OSQ5" s="65"/>
      <c r="OSR5" s="65"/>
      <c r="OSS5" s="65"/>
      <c r="OST5" s="65"/>
      <c r="OSU5" s="65"/>
      <c r="OSV5" s="65"/>
      <c r="OSW5" s="65"/>
      <c r="OSX5" s="65"/>
      <c r="OSY5" s="65"/>
      <c r="OSZ5" s="65"/>
      <c r="OTA5" s="65"/>
      <c r="OTB5" s="65"/>
      <c r="OTC5" s="65"/>
      <c r="OTD5" s="65"/>
      <c r="OTE5" s="65"/>
      <c r="OTF5" s="65"/>
      <c r="OTG5" s="65"/>
      <c r="OTH5" s="65"/>
      <c r="OTI5" s="65"/>
      <c r="OTJ5" s="65"/>
      <c r="OTK5" s="65"/>
      <c r="OTL5" s="65"/>
      <c r="OTM5" s="65"/>
      <c r="OTN5" s="65"/>
      <c r="OTO5" s="65"/>
      <c r="OTP5" s="65"/>
      <c r="OTQ5" s="65"/>
      <c r="OTR5" s="65"/>
      <c r="OTS5" s="65"/>
      <c r="OTT5" s="65"/>
      <c r="OTU5" s="65"/>
      <c r="OTV5" s="65"/>
      <c r="OTW5" s="65"/>
      <c r="OTX5" s="65"/>
      <c r="OTY5" s="65"/>
      <c r="OTZ5" s="65"/>
      <c r="OUA5" s="65"/>
      <c r="OUB5" s="65"/>
      <c r="OUC5" s="65"/>
      <c r="OUD5" s="65"/>
      <c r="OUE5" s="65"/>
      <c r="OUF5" s="65"/>
      <c r="OUG5" s="65"/>
      <c r="OUH5" s="65"/>
      <c r="OUI5" s="65"/>
      <c r="OUJ5" s="65"/>
      <c r="OUK5" s="65"/>
      <c r="OUL5" s="65"/>
      <c r="OUM5" s="65"/>
      <c r="OUN5" s="65"/>
      <c r="OUO5" s="65"/>
      <c r="OUP5" s="65"/>
      <c r="OUQ5" s="65"/>
      <c r="OUR5" s="65"/>
      <c r="OUS5" s="65"/>
      <c r="OUT5" s="65"/>
      <c r="OUU5" s="65"/>
      <c r="OUV5" s="65"/>
      <c r="OUW5" s="65"/>
      <c r="OUX5" s="65"/>
      <c r="OUY5" s="65"/>
      <c r="OUZ5" s="65"/>
      <c r="OVA5" s="65"/>
      <c r="OVB5" s="65"/>
      <c r="OVC5" s="65"/>
      <c r="OVD5" s="65"/>
      <c r="OVE5" s="65"/>
      <c r="OVF5" s="65"/>
      <c r="OVG5" s="65"/>
      <c r="OVH5" s="65"/>
      <c r="OVI5" s="65"/>
      <c r="OVJ5" s="65"/>
      <c r="OVK5" s="65"/>
      <c r="OVL5" s="65"/>
      <c r="OVM5" s="65"/>
      <c r="OVN5" s="65"/>
      <c r="OVO5" s="65"/>
      <c r="OVP5" s="65"/>
      <c r="OVQ5" s="65"/>
      <c r="OVR5" s="65"/>
      <c r="OVS5" s="65"/>
      <c r="OVT5" s="65"/>
      <c r="OVU5" s="65"/>
      <c r="OVV5" s="65"/>
      <c r="OVW5" s="65"/>
      <c r="OVX5" s="65"/>
      <c r="OVY5" s="65"/>
      <c r="OVZ5" s="65"/>
      <c r="OWA5" s="65"/>
      <c r="OWB5" s="65"/>
      <c r="OWC5" s="65"/>
      <c r="OWD5" s="65"/>
      <c r="OWE5" s="65"/>
      <c r="OWF5" s="65"/>
      <c r="OWG5" s="65"/>
      <c r="OWH5" s="65"/>
      <c r="OWI5" s="65"/>
      <c r="OWJ5" s="65"/>
      <c r="OWK5" s="65"/>
      <c r="OWL5" s="65"/>
      <c r="OWM5" s="65"/>
      <c r="OWN5" s="65"/>
      <c r="OWO5" s="65"/>
      <c r="OWP5" s="65"/>
      <c r="OWQ5" s="65"/>
      <c r="OWR5" s="65"/>
      <c r="OWS5" s="65"/>
      <c r="OWT5" s="65"/>
      <c r="OWU5" s="65"/>
      <c r="OWV5" s="65"/>
      <c r="OWW5" s="65"/>
      <c r="OWX5" s="65"/>
      <c r="OWY5" s="65"/>
      <c r="OWZ5" s="65"/>
      <c r="OXA5" s="65"/>
      <c r="OXB5" s="65"/>
      <c r="OXC5" s="65"/>
      <c r="OXD5" s="65"/>
      <c r="OXE5" s="65"/>
      <c r="OXF5" s="65"/>
      <c r="OXG5" s="65"/>
      <c r="OXH5" s="65"/>
      <c r="OXI5" s="65"/>
      <c r="OXJ5" s="65"/>
      <c r="OXK5" s="65"/>
      <c r="OXL5" s="65"/>
      <c r="OXM5" s="65"/>
      <c r="OXN5" s="65"/>
      <c r="OXO5" s="65"/>
      <c r="OXP5" s="65"/>
      <c r="OXQ5" s="65"/>
      <c r="OXR5" s="65"/>
      <c r="OXS5" s="65"/>
      <c r="OXT5" s="65"/>
      <c r="OXU5" s="65"/>
      <c r="OXV5" s="65"/>
      <c r="OXW5" s="65"/>
      <c r="OXX5" s="65"/>
      <c r="OXY5" s="65"/>
      <c r="OXZ5" s="65"/>
      <c r="OYA5" s="65"/>
      <c r="OYB5" s="65"/>
      <c r="OYC5" s="65"/>
      <c r="OYD5" s="65"/>
      <c r="OYE5" s="65"/>
      <c r="OYF5" s="65"/>
      <c r="OYG5" s="65"/>
      <c r="OYH5" s="65"/>
      <c r="OYI5" s="65"/>
      <c r="OYJ5" s="65"/>
      <c r="OYK5" s="65"/>
      <c r="OYL5" s="65"/>
      <c r="OYM5" s="65"/>
      <c r="OYN5" s="65"/>
      <c r="OYO5" s="65"/>
      <c r="OYP5" s="65"/>
      <c r="OYQ5" s="65"/>
      <c r="OYR5" s="65"/>
      <c r="OYS5" s="65"/>
      <c r="OYT5" s="65"/>
      <c r="OYU5" s="65"/>
      <c r="OYV5" s="65"/>
      <c r="OYW5" s="65"/>
      <c r="OYX5" s="65"/>
      <c r="OYY5" s="65"/>
      <c r="OYZ5" s="65"/>
      <c r="OZA5" s="65"/>
      <c r="OZB5" s="65"/>
      <c r="OZC5" s="65"/>
      <c r="OZD5" s="65"/>
      <c r="OZE5" s="65"/>
      <c r="OZF5" s="65"/>
      <c r="OZG5" s="65"/>
      <c r="OZH5" s="65"/>
      <c r="OZI5" s="65"/>
      <c r="OZJ5" s="65"/>
      <c r="OZK5" s="65"/>
      <c r="OZL5" s="65"/>
      <c r="OZM5" s="65"/>
      <c r="OZN5" s="65"/>
      <c r="OZO5" s="65"/>
      <c r="OZP5" s="65"/>
      <c r="OZQ5" s="65"/>
      <c r="OZR5" s="65"/>
      <c r="OZS5" s="65"/>
      <c r="OZT5" s="65"/>
      <c r="OZU5" s="65"/>
      <c r="OZV5" s="65"/>
      <c r="OZW5" s="65"/>
      <c r="OZX5" s="65"/>
      <c r="OZY5" s="65"/>
      <c r="OZZ5" s="65"/>
      <c r="PAA5" s="65"/>
      <c r="PAB5" s="65"/>
      <c r="PAC5" s="65"/>
      <c r="PAD5" s="65"/>
      <c r="PAE5" s="65"/>
      <c r="PAF5" s="65"/>
      <c r="PAG5" s="65"/>
      <c r="PAH5" s="65"/>
      <c r="PAI5" s="65"/>
      <c r="PAJ5" s="65"/>
      <c r="PAK5" s="65"/>
      <c r="PAL5" s="65"/>
      <c r="PAM5" s="65"/>
      <c r="PAN5" s="65"/>
      <c r="PAO5" s="65"/>
      <c r="PAP5" s="65"/>
      <c r="PAQ5" s="65"/>
      <c r="PAR5" s="65"/>
      <c r="PAS5" s="65"/>
      <c r="PAT5" s="65"/>
      <c r="PAU5" s="65"/>
      <c r="PAV5" s="65"/>
      <c r="PAW5" s="65"/>
      <c r="PAX5" s="65"/>
      <c r="PAY5" s="65"/>
      <c r="PAZ5" s="65"/>
      <c r="PBA5" s="65"/>
      <c r="PBB5" s="65"/>
      <c r="PBC5" s="65"/>
      <c r="PBD5" s="65"/>
      <c r="PBE5" s="65"/>
      <c r="PBF5" s="65"/>
      <c r="PBG5" s="65"/>
      <c r="PBH5" s="65"/>
      <c r="PBI5" s="65"/>
      <c r="PBJ5" s="65"/>
      <c r="PBK5" s="65"/>
      <c r="PBL5" s="65"/>
      <c r="PBM5" s="65"/>
      <c r="PBN5" s="65"/>
      <c r="PBO5" s="65"/>
      <c r="PBP5" s="65"/>
      <c r="PBQ5" s="65"/>
      <c r="PBR5" s="65"/>
      <c r="PBS5" s="65"/>
      <c r="PBT5" s="65"/>
      <c r="PBU5" s="65"/>
      <c r="PBV5" s="65"/>
      <c r="PBW5" s="65"/>
      <c r="PBX5" s="65"/>
      <c r="PBY5" s="65"/>
      <c r="PBZ5" s="65"/>
      <c r="PCA5" s="65"/>
      <c r="PCB5" s="65"/>
      <c r="PCC5" s="65"/>
      <c r="PCD5" s="65"/>
      <c r="PCE5" s="65"/>
      <c r="PCF5" s="65"/>
      <c r="PCG5" s="65"/>
      <c r="PCH5" s="65"/>
      <c r="PCI5" s="65"/>
      <c r="PCJ5" s="65"/>
      <c r="PCK5" s="65"/>
      <c r="PCL5" s="65"/>
      <c r="PCM5" s="65"/>
      <c r="PCN5" s="65"/>
      <c r="PCO5" s="65"/>
      <c r="PCP5" s="65"/>
      <c r="PCQ5" s="65"/>
      <c r="PCR5" s="65"/>
      <c r="PCS5" s="65"/>
      <c r="PCT5" s="65"/>
      <c r="PCU5" s="65"/>
      <c r="PCV5" s="65"/>
      <c r="PCW5" s="65"/>
      <c r="PCX5" s="65"/>
      <c r="PCY5" s="65"/>
      <c r="PCZ5" s="65"/>
      <c r="PDA5" s="65"/>
      <c r="PDB5" s="65"/>
      <c r="PDC5" s="65"/>
      <c r="PDD5" s="65"/>
      <c r="PDE5" s="65"/>
      <c r="PDF5" s="65"/>
      <c r="PDG5" s="65"/>
      <c r="PDH5" s="65"/>
      <c r="PDI5" s="65"/>
      <c r="PDJ5" s="65"/>
      <c r="PDK5" s="65"/>
      <c r="PDL5" s="65"/>
      <c r="PDM5" s="65"/>
      <c r="PDN5" s="65"/>
      <c r="PDO5" s="65"/>
      <c r="PDP5" s="65"/>
      <c r="PDQ5" s="65"/>
      <c r="PDR5" s="65"/>
      <c r="PDS5" s="65"/>
      <c r="PDT5" s="65"/>
      <c r="PDU5" s="65"/>
      <c r="PDV5" s="65"/>
      <c r="PDW5" s="65"/>
      <c r="PDX5" s="65"/>
      <c r="PDY5" s="65"/>
      <c r="PDZ5" s="65"/>
      <c r="PEA5" s="65"/>
      <c r="PEB5" s="65"/>
      <c r="PEC5" s="65"/>
      <c r="PED5" s="65"/>
      <c r="PEE5" s="65"/>
      <c r="PEF5" s="65"/>
      <c r="PEG5" s="65"/>
      <c r="PEH5" s="65"/>
      <c r="PEI5" s="65"/>
      <c r="PEJ5" s="65"/>
      <c r="PEK5" s="65"/>
      <c r="PEL5" s="65"/>
      <c r="PEM5" s="65"/>
      <c r="PEN5" s="65"/>
      <c r="PEO5" s="65"/>
      <c r="PEP5" s="65"/>
      <c r="PEQ5" s="65"/>
      <c r="PER5" s="65"/>
      <c r="PES5" s="65"/>
      <c r="PET5" s="65"/>
      <c r="PEU5" s="65"/>
      <c r="PEV5" s="65"/>
      <c r="PEW5" s="65"/>
      <c r="PEX5" s="65"/>
      <c r="PEY5" s="65"/>
      <c r="PEZ5" s="65"/>
      <c r="PFA5" s="65"/>
      <c r="PFB5" s="65"/>
      <c r="PFC5" s="65"/>
      <c r="PFD5" s="65"/>
      <c r="PFE5" s="65"/>
      <c r="PFF5" s="65"/>
      <c r="PFG5" s="65"/>
      <c r="PFH5" s="65"/>
      <c r="PFI5" s="65"/>
      <c r="PFJ5" s="65"/>
      <c r="PFK5" s="65"/>
      <c r="PFL5" s="65"/>
      <c r="PFM5" s="65"/>
      <c r="PFN5" s="65"/>
      <c r="PFO5" s="65"/>
      <c r="PFP5" s="65"/>
      <c r="PFQ5" s="65"/>
      <c r="PFR5" s="65"/>
      <c r="PFS5" s="65"/>
      <c r="PFT5" s="65"/>
      <c r="PFU5" s="65"/>
      <c r="PFV5" s="65"/>
      <c r="PFW5" s="65"/>
      <c r="PFX5" s="65"/>
      <c r="PFY5" s="65"/>
      <c r="PFZ5" s="65"/>
      <c r="PGA5" s="65"/>
      <c r="PGB5" s="65"/>
      <c r="PGC5" s="65"/>
      <c r="PGD5" s="65"/>
      <c r="PGE5" s="65"/>
      <c r="PGF5" s="65"/>
      <c r="PGG5" s="65"/>
      <c r="PGH5" s="65"/>
      <c r="PGI5" s="65"/>
      <c r="PGJ5" s="65"/>
      <c r="PGK5" s="65"/>
      <c r="PGL5" s="65"/>
      <c r="PGM5" s="65"/>
      <c r="PGN5" s="65"/>
      <c r="PGO5" s="65"/>
      <c r="PGP5" s="65"/>
      <c r="PGQ5" s="65"/>
      <c r="PGR5" s="65"/>
      <c r="PGS5" s="65"/>
      <c r="PGT5" s="65"/>
      <c r="PGU5" s="65"/>
      <c r="PGV5" s="65"/>
      <c r="PGW5" s="65"/>
      <c r="PGX5" s="65"/>
      <c r="PGY5" s="65"/>
      <c r="PGZ5" s="65"/>
      <c r="PHA5" s="65"/>
      <c r="PHB5" s="65"/>
      <c r="PHC5" s="65"/>
      <c r="PHD5" s="65"/>
      <c r="PHE5" s="65"/>
      <c r="PHF5" s="65"/>
      <c r="PHG5" s="65"/>
      <c r="PHH5" s="65"/>
      <c r="PHI5" s="65"/>
      <c r="PHJ5" s="65"/>
      <c r="PHK5" s="65"/>
      <c r="PHL5" s="65"/>
      <c r="PHM5" s="65"/>
      <c r="PHN5" s="65"/>
      <c r="PHO5" s="65"/>
      <c r="PHP5" s="65"/>
      <c r="PHQ5" s="65"/>
      <c r="PHR5" s="65"/>
      <c r="PHS5" s="65"/>
      <c r="PHT5" s="65"/>
      <c r="PHU5" s="65"/>
      <c r="PHV5" s="65"/>
      <c r="PHW5" s="65"/>
      <c r="PHX5" s="65"/>
      <c r="PHY5" s="65"/>
      <c r="PHZ5" s="65"/>
      <c r="PIA5" s="65"/>
      <c r="PIB5" s="65"/>
      <c r="PIC5" s="65"/>
      <c r="PID5" s="65"/>
      <c r="PIE5" s="65"/>
      <c r="PIF5" s="65"/>
      <c r="PIG5" s="65"/>
      <c r="PIH5" s="65"/>
      <c r="PII5" s="65"/>
      <c r="PIJ5" s="65"/>
      <c r="PIK5" s="65"/>
      <c r="PIL5" s="65"/>
      <c r="PIM5" s="65"/>
      <c r="PIN5" s="65"/>
      <c r="PIO5" s="65"/>
      <c r="PIP5" s="65"/>
      <c r="PIQ5" s="65"/>
      <c r="PIR5" s="65"/>
      <c r="PIS5" s="65"/>
      <c r="PIT5" s="65"/>
      <c r="PIU5" s="65"/>
      <c r="PIV5" s="65"/>
      <c r="PIW5" s="65"/>
      <c r="PIX5" s="65"/>
      <c r="PIY5" s="65"/>
      <c r="PIZ5" s="65"/>
      <c r="PJA5" s="65"/>
      <c r="PJB5" s="65"/>
      <c r="PJC5" s="65"/>
      <c r="PJD5" s="65"/>
      <c r="PJE5" s="65"/>
      <c r="PJF5" s="65"/>
      <c r="PJG5" s="65"/>
      <c r="PJH5" s="65"/>
      <c r="PJI5" s="65"/>
      <c r="PJJ5" s="65"/>
      <c r="PJK5" s="65"/>
      <c r="PJL5" s="65"/>
      <c r="PJM5" s="65"/>
      <c r="PJN5" s="65"/>
      <c r="PJO5" s="65"/>
      <c r="PJP5" s="65"/>
      <c r="PJQ5" s="65"/>
      <c r="PJR5" s="65"/>
      <c r="PJS5" s="65"/>
      <c r="PJT5" s="65"/>
      <c r="PJU5" s="65"/>
      <c r="PJV5" s="65"/>
      <c r="PJW5" s="65"/>
      <c r="PJX5" s="65"/>
      <c r="PJY5" s="65"/>
      <c r="PJZ5" s="65"/>
      <c r="PKA5" s="65"/>
      <c r="PKB5" s="65"/>
      <c r="PKC5" s="65"/>
      <c r="PKD5" s="65"/>
      <c r="PKE5" s="65"/>
      <c r="PKF5" s="65"/>
      <c r="PKG5" s="65"/>
      <c r="PKH5" s="65"/>
      <c r="PKI5" s="65"/>
      <c r="PKJ5" s="65"/>
      <c r="PKK5" s="65"/>
      <c r="PKL5" s="65"/>
      <c r="PKM5" s="65"/>
      <c r="PKN5" s="65"/>
      <c r="PKO5" s="65"/>
      <c r="PKP5" s="65"/>
      <c r="PKQ5" s="65"/>
      <c r="PKR5" s="65"/>
      <c r="PKS5" s="65"/>
      <c r="PKT5" s="65"/>
      <c r="PKU5" s="65"/>
      <c r="PKV5" s="65"/>
      <c r="PKW5" s="65"/>
      <c r="PKX5" s="65"/>
      <c r="PKY5" s="65"/>
      <c r="PKZ5" s="65"/>
      <c r="PLA5" s="65"/>
      <c r="PLB5" s="65"/>
      <c r="PLC5" s="65"/>
      <c r="PLD5" s="65"/>
      <c r="PLE5" s="65"/>
      <c r="PLF5" s="65"/>
      <c r="PLG5" s="65"/>
      <c r="PLH5" s="65"/>
      <c r="PLI5" s="65"/>
      <c r="PLJ5" s="65"/>
      <c r="PLK5" s="65"/>
      <c r="PLL5" s="65"/>
      <c r="PLM5" s="65"/>
      <c r="PLN5" s="65"/>
      <c r="PLO5" s="65"/>
      <c r="PLP5" s="65"/>
      <c r="PLQ5" s="65"/>
      <c r="PLR5" s="65"/>
      <c r="PLS5" s="65"/>
      <c r="PLT5" s="65"/>
      <c r="PLU5" s="65"/>
      <c r="PLV5" s="65"/>
      <c r="PLW5" s="65"/>
      <c r="PLX5" s="65"/>
      <c r="PLY5" s="65"/>
      <c r="PLZ5" s="65"/>
      <c r="PMA5" s="65"/>
      <c r="PMB5" s="65"/>
      <c r="PMC5" s="65"/>
      <c r="PMD5" s="65"/>
      <c r="PME5" s="65"/>
      <c r="PMF5" s="65"/>
      <c r="PMG5" s="65"/>
      <c r="PMH5" s="65"/>
      <c r="PMI5" s="65"/>
      <c r="PMJ5" s="65"/>
      <c r="PMK5" s="65"/>
      <c r="PML5" s="65"/>
      <c r="PMM5" s="65"/>
      <c r="PMN5" s="65"/>
      <c r="PMO5" s="65"/>
      <c r="PMP5" s="65"/>
      <c r="PMQ5" s="65"/>
      <c r="PMR5" s="65"/>
      <c r="PMS5" s="65"/>
      <c r="PMT5" s="65"/>
      <c r="PMU5" s="65"/>
      <c r="PMV5" s="65"/>
      <c r="PMW5" s="65"/>
      <c r="PMX5" s="65"/>
      <c r="PMY5" s="65"/>
      <c r="PMZ5" s="65"/>
      <c r="PNA5" s="65"/>
      <c r="PNB5" s="65"/>
      <c r="PNC5" s="65"/>
      <c r="PND5" s="65"/>
      <c r="PNE5" s="65"/>
      <c r="PNF5" s="65"/>
      <c r="PNG5" s="65"/>
      <c r="PNH5" s="65"/>
      <c r="PNI5" s="65"/>
      <c r="PNJ5" s="65"/>
      <c r="PNK5" s="65"/>
      <c r="PNL5" s="65"/>
      <c r="PNM5" s="65"/>
      <c r="PNN5" s="65"/>
      <c r="PNO5" s="65"/>
      <c r="PNP5" s="65"/>
      <c r="PNQ5" s="65"/>
      <c r="PNR5" s="65"/>
      <c r="PNS5" s="65"/>
      <c r="PNT5" s="65"/>
      <c r="PNU5" s="65"/>
      <c r="PNV5" s="65"/>
      <c r="PNW5" s="65"/>
      <c r="PNX5" s="65"/>
      <c r="PNY5" s="65"/>
      <c r="PNZ5" s="65"/>
      <c r="POA5" s="65"/>
      <c r="POB5" s="65"/>
      <c r="POC5" s="65"/>
      <c r="POD5" s="65"/>
      <c r="POE5" s="65"/>
      <c r="POF5" s="65"/>
      <c r="POG5" s="65"/>
      <c r="POH5" s="65"/>
      <c r="POI5" s="65"/>
      <c r="POJ5" s="65"/>
      <c r="POK5" s="65"/>
      <c r="POL5" s="65"/>
      <c r="POM5" s="65"/>
      <c r="PON5" s="65"/>
      <c r="POO5" s="65"/>
      <c r="POP5" s="65"/>
      <c r="POQ5" s="65"/>
      <c r="POR5" s="65"/>
      <c r="POS5" s="65"/>
      <c r="POT5" s="65"/>
      <c r="POU5" s="65"/>
      <c r="POV5" s="65"/>
      <c r="POW5" s="65"/>
      <c r="POX5" s="65"/>
      <c r="POY5" s="65"/>
      <c r="POZ5" s="65"/>
      <c r="PPA5" s="65"/>
      <c r="PPB5" s="65"/>
      <c r="PPC5" s="65"/>
      <c r="PPD5" s="65"/>
      <c r="PPE5" s="65"/>
      <c r="PPF5" s="65"/>
      <c r="PPG5" s="65"/>
      <c r="PPH5" s="65"/>
      <c r="PPI5" s="65"/>
      <c r="PPJ5" s="65"/>
      <c r="PPK5" s="65"/>
      <c r="PPL5" s="65"/>
      <c r="PPM5" s="65"/>
      <c r="PPN5" s="65"/>
      <c r="PPO5" s="65"/>
      <c r="PPP5" s="65"/>
      <c r="PPQ5" s="65"/>
      <c r="PPR5" s="65"/>
      <c r="PPS5" s="65"/>
      <c r="PPT5" s="65"/>
      <c r="PPU5" s="65"/>
      <c r="PPV5" s="65"/>
      <c r="PPW5" s="65"/>
      <c r="PPX5" s="65"/>
      <c r="PPY5" s="65"/>
      <c r="PPZ5" s="65"/>
      <c r="PQA5" s="65"/>
      <c r="PQB5" s="65"/>
      <c r="PQC5" s="65"/>
      <c r="PQD5" s="65"/>
      <c r="PQE5" s="65"/>
      <c r="PQF5" s="65"/>
      <c r="PQG5" s="65"/>
      <c r="PQH5" s="65"/>
      <c r="PQI5" s="65"/>
      <c r="PQJ5" s="65"/>
      <c r="PQK5" s="65"/>
      <c r="PQL5" s="65"/>
      <c r="PQM5" s="65"/>
      <c r="PQN5" s="65"/>
      <c r="PQO5" s="65"/>
      <c r="PQP5" s="65"/>
      <c r="PQQ5" s="65"/>
      <c r="PQR5" s="65"/>
      <c r="PQS5" s="65"/>
      <c r="PQT5" s="65"/>
      <c r="PQU5" s="65"/>
      <c r="PQV5" s="65"/>
      <c r="PQW5" s="65"/>
      <c r="PQX5" s="65"/>
      <c r="PQY5" s="65"/>
      <c r="PQZ5" s="65"/>
      <c r="PRA5" s="65"/>
      <c r="PRB5" s="65"/>
      <c r="PRC5" s="65"/>
      <c r="PRD5" s="65"/>
      <c r="PRE5" s="65"/>
      <c r="PRF5" s="65"/>
      <c r="PRG5" s="65"/>
      <c r="PRH5" s="65"/>
      <c r="PRI5" s="65"/>
      <c r="PRJ5" s="65"/>
      <c r="PRK5" s="65"/>
      <c r="PRL5" s="65"/>
      <c r="PRM5" s="65"/>
      <c r="PRN5" s="65"/>
      <c r="PRO5" s="65"/>
      <c r="PRP5" s="65"/>
      <c r="PRQ5" s="65"/>
      <c r="PRR5" s="65"/>
      <c r="PRS5" s="65"/>
      <c r="PRT5" s="65"/>
      <c r="PRU5" s="65"/>
      <c r="PRV5" s="65"/>
      <c r="PRW5" s="65"/>
      <c r="PRX5" s="65"/>
      <c r="PRY5" s="65"/>
      <c r="PRZ5" s="65"/>
      <c r="PSA5" s="65"/>
      <c r="PSB5" s="65"/>
      <c r="PSC5" s="65"/>
      <c r="PSD5" s="65"/>
      <c r="PSE5" s="65"/>
      <c r="PSF5" s="65"/>
      <c r="PSG5" s="65"/>
      <c r="PSH5" s="65"/>
      <c r="PSI5" s="65"/>
      <c r="PSJ5" s="65"/>
      <c r="PSK5" s="65"/>
      <c r="PSL5" s="65"/>
      <c r="PSM5" s="65"/>
      <c r="PSN5" s="65"/>
      <c r="PSO5" s="65"/>
      <c r="PSP5" s="65"/>
      <c r="PSQ5" s="65"/>
      <c r="PSR5" s="65"/>
      <c r="PSS5" s="65"/>
      <c r="PST5" s="65"/>
      <c r="PSU5" s="65"/>
      <c r="PSV5" s="65"/>
      <c r="PSW5" s="65"/>
      <c r="PSX5" s="65"/>
      <c r="PSY5" s="65"/>
      <c r="PSZ5" s="65"/>
      <c r="PTA5" s="65"/>
      <c r="PTB5" s="65"/>
      <c r="PTC5" s="65"/>
      <c r="PTD5" s="65"/>
      <c r="PTE5" s="65"/>
      <c r="PTF5" s="65"/>
      <c r="PTG5" s="65"/>
      <c r="PTH5" s="65"/>
      <c r="PTI5" s="65"/>
      <c r="PTJ5" s="65"/>
      <c r="PTK5" s="65"/>
      <c r="PTL5" s="65"/>
      <c r="PTM5" s="65"/>
      <c r="PTN5" s="65"/>
      <c r="PTO5" s="65"/>
      <c r="PTP5" s="65"/>
      <c r="PTQ5" s="65"/>
      <c r="PTR5" s="65"/>
      <c r="PTS5" s="65"/>
      <c r="PTT5" s="65"/>
      <c r="PTU5" s="65"/>
      <c r="PTV5" s="65"/>
      <c r="PTW5" s="65"/>
      <c r="PTX5" s="65"/>
      <c r="PTY5" s="65"/>
      <c r="PTZ5" s="65"/>
      <c r="PUA5" s="65"/>
      <c r="PUB5" s="65"/>
      <c r="PUC5" s="65"/>
      <c r="PUD5" s="65"/>
      <c r="PUE5" s="65"/>
      <c r="PUF5" s="65"/>
      <c r="PUG5" s="65"/>
      <c r="PUH5" s="65"/>
      <c r="PUI5" s="65"/>
      <c r="PUJ5" s="65"/>
      <c r="PUK5" s="65"/>
      <c r="PUL5" s="65"/>
      <c r="PUM5" s="65"/>
      <c r="PUN5" s="65"/>
      <c r="PUO5" s="65"/>
      <c r="PUP5" s="65"/>
      <c r="PUQ5" s="65"/>
      <c r="PUR5" s="65"/>
      <c r="PUS5" s="65"/>
      <c r="PUT5" s="65"/>
      <c r="PUU5" s="65"/>
      <c r="PUV5" s="65"/>
      <c r="PUW5" s="65"/>
      <c r="PUX5" s="65"/>
      <c r="PUY5" s="65"/>
      <c r="PUZ5" s="65"/>
      <c r="PVA5" s="65"/>
      <c r="PVB5" s="65"/>
      <c r="PVC5" s="65"/>
      <c r="PVD5" s="65"/>
      <c r="PVE5" s="65"/>
      <c r="PVF5" s="65"/>
      <c r="PVG5" s="65"/>
      <c r="PVH5" s="65"/>
      <c r="PVI5" s="65"/>
      <c r="PVJ5" s="65"/>
      <c r="PVK5" s="65"/>
      <c r="PVL5" s="65"/>
      <c r="PVM5" s="65"/>
      <c r="PVN5" s="65"/>
      <c r="PVO5" s="65"/>
      <c r="PVP5" s="65"/>
      <c r="PVQ5" s="65"/>
      <c r="PVR5" s="65"/>
      <c r="PVS5" s="65"/>
      <c r="PVT5" s="65"/>
      <c r="PVU5" s="65"/>
      <c r="PVV5" s="65"/>
      <c r="PVW5" s="65"/>
      <c r="PVX5" s="65"/>
      <c r="PVY5" s="65"/>
      <c r="PVZ5" s="65"/>
      <c r="PWA5" s="65"/>
      <c r="PWB5" s="65"/>
      <c r="PWC5" s="65"/>
      <c r="PWD5" s="65"/>
      <c r="PWE5" s="65"/>
      <c r="PWF5" s="65"/>
      <c r="PWG5" s="65"/>
      <c r="PWH5" s="65"/>
      <c r="PWI5" s="65"/>
      <c r="PWJ5" s="65"/>
      <c r="PWK5" s="65"/>
      <c r="PWL5" s="65"/>
      <c r="PWM5" s="65"/>
      <c r="PWN5" s="65"/>
      <c r="PWO5" s="65"/>
      <c r="PWP5" s="65"/>
      <c r="PWQ5" s="65"/>
      <c r="PWR5" s="65"/>
      <c r="PWS5" s="65"/>
      <c r="PWT5" s="65"/>
      <c r="PWU5" s="65"/>
      <c r="PWV5" s="65"/>
      <c r="PWW5" s="65"/>
      <c r="PWX5" s="65"/>
      <c r="PWY5" s="65"/>
      <c r="PWZ5" s="65"/>
      <c r="PXA5" s="65"/>
      <c r="PXB5" s="65"/>
      <c r="PXC5" s="65"/>
      <c r="PXD5" s="65"/>
      <c r="PXE5" s="65"/>
      <c r="PXF5" s="65"/>
      <c r="PXG5" s="65"/>
      <c r="PXH5" s="65"/>
      <c r="PXI5" s="65"/>
      <c r="PXJ5" s="65"/>
      <c r="PXK5" s="65"/>
      <c r="PXL5" s="65"/>
      <c r="PXM5" s="65"/>
      <c r="PXN5" s="65"/>
      <c r="PXO5" s="65"/>
      <c r="PXP5" s="65"/>
      <c r="PXQ5" s="65"/>
      <c r="PXR5" s="65"/>
      <c r="PXS5" s="65"/>
      <c r="PXT5" s="65"/>
      <c r="PXU5" s="65"/>
      <c r="PXV5" s="65"/>
      <c r="PXW5" s="65"/>
      <c r="PXX5" s="65"/>
      <c r="PXY5" s="65"/>
      <c r="PXZ5" s="65"/>
      <c r="PYA5" s="65"/>
      <c r="PYB5" s="65"/>
      <c r="PYC5" s="65"/>
      <c r="PYD5" s="65"/>
      <c r="PYE5" s="65"/>
      <c r="PYF5" s="65"/>
      <c r="PYG5" s="65"/>
      <c r="PYH5" s="65"/>
      <c r="PYI5" s="65"/>
      <c r="PYJ5" s="65"/>
      <c r="PYK5" s="65"/>
      <c r="PYL5" s="65"/>
      <c r="PYM5" s="65"/>
      <c r="PYN5" s="65"/>
      <c r="PYO5" s="65"/>
      <c r="PYP5" s="65"/>
      <c r="PYQ5" s="65"/>
      <c r="PYR5" s="65"/>
      <c r="PYS5" s="65"/>
      <c r="PYT5" s="65"/>
      <c r="PYU5" s="65"/>
      <c r="PYV5" s="65"/>
      <c r="PYW5" s="65"/>
      <c r="PYX5" s="65"/>
      <c r="PYY5" s="65"/>
      <c r="PYZ5" s="65"/>
      <c r="PZA5" s="65"/>
      <c r="PZB5" s="65"/>
      <c r="PZC5" s="65"/>
      <c r="PZD5" s="65"/>
      <c r="PZE5" s="65"/>
      <c r="PZF5" s="65"/>
      <c r="PZG5" s="65"/>
      <c r="PZH5" s="65"/>
      <c r="PZI5" s="65"/>
      <c r="PZJ5" s="65"/>
      <c r="PZK5" s="65"/>
      <c r="PZL5" s="65"/>
      <c r="PZM5" s="65"/>
      <c r="PZN5" s="65"/>
      <c r="PZO5" s="65"/>
      <c r="PZP5" s="65"/>
      <c r="PZQ5" s="65"/>
      <c r="PZR5" s="65"/>
      <c r="PZS5" s="65"/>
      <c r="PZT5" s="65"/>
      <c r="PZU5" s="65"/>
      <c r="PZV5" s="65"/>
      <c r="PZW5" s="65"/>
      <c r="PZX5" s="65"/>
      <c r="PZY5" s="65"/>
      <c r="PZZ5" s="65"/>
      <c r="QAA5" s="65"/>
      <c r="QAB5" s="65"/>
      <c r="QAC5" s="65"/>
      <c r="QAD5" s="65"/>
      <c r="QAE5" s="65"/>
      <c r="QAF5" s="65"/>
      <c r="QAG5" s="65"/>
      <c r="QAH5" s="65"/>
      <c r="QAI5" s="65"/>
      <c r="QAJ5" s="65"/>
      <c r="QAK5" s="65"/>
      <c r="QAL5" s="65"/>
      <c r="QAM5" s="65"/>
      <c r="QAN5" s="65"/>
      <c r="QAO5" s="65"/>
      <c r="QAP5" s="65"/>
      <c r="QAQ5" s="65"/>
      <c r="QAR5" s="65"/>
      <c r="QAS5" s="65"/>
      <c r="QAT5" s="65"/>
      <c r="QAU5" s="65"/>
      <c r="QAV5" s="65"/>
      <c r="QAW5" s="65"/>
      <c r="QAX5" s="65"/>
      <c r="QAY5" s="65"/>
      <c r="QAZ5" s="65"/>
      <c r="QBA5" s="65"/>
      <c r="QBB5" s="65"/>
      <c r="QBC5" s="65"/>
      <c r="QBD5" s="65"/>
      <c r="QBE5" s="65"/>
      <c r="QBF5" s="65"/>
      <c r="QBG5" s="65"/>
      <c r="QBH5" s="65"/>
      <c r="QBI5" s="65"/>
      <c r="QBJ5" s="65"/>
      <c r="QBK5" s="65"/>
      <c r="QBL5" s="65"/>
      <c r="QBM5" s="65"/>
      <c r="QBN5" s="65"/>
      <c r="QBO5" s="65"/>
      <c r="QBP5" s="65"/>
      <c r="QBQ5" s="65"/>
      <c r="QBR5" s="65"/>
      <c r="QBS5" s="65"/>
      <c r="QBT5" s="65"/>
      <c r="QBU5" s="65"/>
      <c r="QBV5" s="65"/>
      <c r="QBW5" s="65"/>
      <c r="QBX5" s="65"/>
      <c r="QBY5" s="65"/>
      <c r="QBZ5" s="65"/>
      <c r="QCA5" s="65"/>
      <c r="QCB5" s="65"/>
      <c r="QCC5" s="65"/>
      <c r="QCD5" s="65"/>
      <c r="QCE5" s="65"/>
      <c r="QCF5" s="65"/>
      <c r="QCG5" s="65"/>
      <c r="QCH5" s="65"/>
      <c r="QCI5" s="65"/>
      <c r="QCJ5" s="65"/>
      <c r="QCK5" s="65"/>
      <c r="QCL5" s="65"/>
      <c r="QCM5" s="65"/>
      <c r="QCN5" s="65"/>
      <c r="QCO5" s="65"/>
      <c r="QCP5" s="65"/>
      <c r="QCQ5" s="65"/>
      <c r="QCR5" s="65"/>
      <c r="QCS5" s="65"/>
      <c r="QCT5" s="65"/>
      <c r="QCU5" s="65"/>
      <c r="QCV5" s="65"/>
      <c r="QCW5" s="65"/>
      <c r="QCX5" s="65"/>
      <c r="QCY5" s="65"/>
      <c r="QCZ5" s="65"/>
      <c r="QDA5" s="65"/>
      <c r="QDB5" s="65"/>
      <c r="QDC5" s="65"/>
      <c r="QDD5" s="65"/>
      <c r="QDE5" s="65"/>
      <c r="QDF5" s="65"/>
      <c r="QDG5" s="65"/>
      <c r="QDH5" s="65"/>
      <c r="QDI5" s="65"/>
      <c r="QDJ5" s="65"/>
      <c r="QDK5" s="65"/>
      <c r="QDL5" s="65"/>
      <c r="QDM5" s="65"/>
      <c r="QDN5" s="65"/>
      <c r="QDO5" s="65"/>
      <c r="QDP5" s="65"/>
      <c r="QDQ5" s="65"/>
      <c r="QDR5" s="65"/>
      <c r="QDS5" s="65"/>
      <c r="QDT5" s="65"/>
      <c r="QDU5" s="65"/>
      <c r="QDV5" s="65"/>
      <c r="QDW5" s="65"/>
      <c r="QDX5" s="65"/>
      <c r="QDY5" s="65"/>
      <c r="QDZ5" s="65"/>
      <c r="QEA5" s="65"/>
      <c r="QEB5" s="65"/>
      <c r="QEC5" s="65"/>
      <c r="QED5" s="65"/>
      <c r="QEE5" s="65"/>
      <c r="QEF5" s="65"/>
      <c r="QEG5" s="65"/>
      <c r="QEH5" s="65"/>
      <c r="QEI5" s="65"/>
      <c r="QEJ5" s="65"/>
      <c r="QEK5" s="65"/>
      <c r="QEL5" s="65"/>
      <c r="QEM5" s="65"/>
      <c r="QEN5" s="65"/>
      <c r="QEO5" s="65"/>
      <c r="QEP5" s="65"/>
      <c r="QEQ5" s="65"/>
      <c r="QER5" s="65"/>
      <c r="QES5" s="65"/>
      <c r="QET5" s="65"/>
      <c r="QEU5" s="65"/>
      <c r="QEV5" s="65"/>
      <c r="QEW5" s="65"/>
      <c r="QEX5" s="65"/>
      <c r="QEY5" s="65"/>
      <c r="QEZ5" s="65"/>
      <c r="QFA5" s="65"/>
      <c r="QFB5" s="65"/>
      <c r="QFC5" s="65"/>
      <c r="QFD5" s="65"/>
      <c r="QFE5" s="65"/>
      <c r="QFF5" s="65"/>
      <c r="QFG5" s="65"/>
      <c r="QFH5" s="65"/>
      <c r="QFI5" s="65"/>
      <c r="QFJ5" s="65"/>
      <c r="QFK5" s="65"/>
      <c r="QFL5" s="65"/>
      <c r="QFM5" s="65"/>
      <c r="QFN5" s="65"/>
      <c r="QFO5" s="65"/>
      <c r="QFP5" s="65"/>
      <c r="QFQ5" s="65"/>
      <c r="QFR5" s="65"/>
      <c r="QFS5" s="65"/>
      <c r="QFT5" s="65"/>
      <c r="QFU5" s="65"/>
      <c r="QFV5" s="65"/>
      <c r="QFW5" s="65"/>
      <c r="QFX5" s="65"/>
      <c r="QFY5" s="65"/>
      <c r="QFZ5" s="65"/>
      <c r="QGA5" s="65"/>
      <c r="QGB5" s="65"/>
      <c r="QGC5" s="65"/>
      <c r="QGD5" s="65"/>
      <c r="QGE5" s="65"/>
      <c r="QGF5" s="65"/>
      <c r="QGG5" s="65"/>
      <c r="QGH5" s="65"/>
      <c r="QGI5" s="65"/>
      <c r="QGJ5" s="65"/>
      <c r="QGK5" s="65"/>
      <c r="QGL5" s="65"/>
      <c r="QGM5" s="65"/>
      <c r="QGN5" s="65"/>
      <c r="QGO5" s="65"/>
      <c r="QGP5" s="65"/>
      <c r="QGQ5" s="65"/>
      <c r="QGR5" s="65"/>
      <c r="QGS5" s="65"/>
      <c r="QGT5" s="65"/>
      <c r="QGU5" s="65"/>
      <c r="QGV5" s="65"/>
      <c r="QGW5" s="65"/>
      <c r="QGX5" s="65"/>
      <c r="QGY5" s="65"/>
      <c r="QGZ5" s="65"/>
      <c r="QHA5" s="65"/>
      <c r="QHB5" s="65"/>
      <c r="QHC5" s="65"/>
      <c r="QHD5" s="65"/>
      <c r="QHE5" s="65"/>
      <c r="QHF5" s="65"/>
      <c r="QHG5" s="65"/>
      <c r="QHH5" s="65"/>
      <c r="QHI5" s="65"/>
      <c r="QHJ5" s="65"/>
      <c r="QHK5" s="65"/>
      <c r="QHL5" s="65"/>
      <c r="QHM5" s="65"/>
      <c r="QHN5" s="65"/>
      <c r="QHO5" s="65"/>
      <c r="QHP5" s="65"/>
      <c r="QHQ5" s="65"/>
      <c r="QHR5" s="65"/>
      <c r="QHS5" s="65"/>
      <c r="QHT5" s="65"/>
      <c r="QHU5" s="65"/>
      <c r="QHV5" s="65"/>
      <c r="QHW5" s="65"/>
      <c r="QHX5" s="65"/>
      <c r="QHY5" s="65"/>
      <c r="QHZ5" s="65"/>
      <c r="QIA5" s="65"/>
      <c r="QIB5" s="65"/>
      <c r="QIC5" s="65"/>
      <c r="QID5" s="65"/>
      <c r="QIE5" s="65"/>
      <c r="QIF5" s="65"/>
      <c r="QIG5" s="65"/>
      <c r="QIH5" s="65"/>
      <c r="QII5" s="65"/>
      <c r="QIJ5" s="65"/>
      <c r="QIK5" s="65"/>
      <c r="QIL5" s="65"/>
      <c r="QIM5" s="65"/>
      <c r="QIN5" s="65"/>
      <c r="QIO5" s="65"/>
      <c r="QIP5" s="65"/>
      <c r="QIQ5" s="65"/>
      <c r="QIR5" s="65"/>
      <c r="QIS5" s="65"/>
      <c r="QIT5" s="65"/>
      <c r="QIU5" s="65"/>
      <c r="QIV5" s="65"/>
      <c r="QIW5" s="65"/>
      <c r="QIX5" s="65"/>
      <c r="QIY5" s="65"/>
      <c r="QIZ5" s="65"/>
      <c r="QJA5" s="65"/>
      <c r="QJB5" s="65"/>
      <c r="QJC5" s="65"/>
      <c r="QJD5" s="65"/>
      <c r="QJE5" s="65"/>
      <c r="QJF5" s="65"/>
      <c r="QJG5" s="65"/>
      <c r="QJH5" s="65"/>
      <c r="QJI5" s="65"/>
      <c r="QJJ5" s="65"/>
      <c r="QJK5" s="65"/>
      <c r="QJL5" s="65"/>
      <c r="QJM5" s="65"/>
      <c r="QJN5" s="65"/>
      <c r="QJO5" s="65"/>
      <c r="QJP5" s="65"/>
      <c r="QJQ5" s="65"/>
      <c r="QJR5" s="65"/>
      <c r="QJS5" s="65"/>
      <c r="QJT5" s="65"/>
      <c r="QJU5" s="65"/>
      <c r="QJV5" s="65"/>
      <c r="QJW5" s="65"/>
      <c r="QJX5" s="65"/>
      <c r="QJY5" s="65"/>
      <c r="QJZ5" s="65"/>
      <c r="QKA5" s="65"/>
      <c r="QKB5" s="65"/>
      <c r="QKC5" s="65"/>
      <c r="QKD5" s="65"/>
      <c r="QKE5" s="65"/>
      <c r="QKF5" s="65"/>
      <c r="QKG5" s="65"/>
      <c r="QKH5" s="65"/>
      <c r="QKI5" s="65"/>
      <c r="QKJ5" s="65"/>
      <c r="QKK5" s="65"/>
      <c r="QKL5" s="65"/>
      <c r="QKM5" s="65"/>
      <c r="QKN5" s="65"/>
      <c r="QKO5" s="65"/>
      <c r="QKP5" s="65"/>
      <c r="QKQ5" s="65"/>
      <c r="QKR5" s="65"/>
      <c r="QKS5" s="65"/>
      <c r="QKT5" s="65"/>
      <c r="QKU5" s="65"/>
      <c r="QKV5" s="65"/>
      <c r="QKW5" s="65"/>
      <c r="QKX5" s="65"/>
      <c r="QKY5" s="65"/>
      <c r="QKZ5" s="65"/>
      <c r="QLA5" s="65"/>
      <c r="QLB5" s="65"/>
      <c r="QLC5" s="65"/>
      <c r="QLD5" s="65"/>
      <c r="QLE5" s="65"/>
      <c r="QLF5" s="65"/>
      <c r="QLG5" s="65"/>
      <c r="QLH5" s="65"/>
      <c r="QLI5" s="65"/>
      <c r="QLJ5" s="65"/>
      <c r="QLK5" s="65"/>
      <c r="QLL5" s="65"/>
      <c r="QLM5" s="65"/>
      <c r="QLN5" s="65"/>
      <c r="QLO5" s="65"/>
      <c r="QLP5" s="65"/>
      <c r="QLQ5" s="65"/>
      <c r="QLR5" s="65"/>
      <c r="QLS5" s="65"/>
      <c r="QLT5" s="65"/>
      <c r="QLU5" s="65"/>
      <c r="QLV5" s="65"/>
      <c r="QLW5" s="65"/>
      <c r="QLX5" s="65"/>
      <c r="QLY5" s="65"/>
      <c r="QLZ5" s="65"/>
      <c r="QMA5" s="65"/>
      <c r="QMB5" s="65"/>
      <c r="QMC5" s="65"/>
      <c r="QMD5" s="65"/>
      <c r="QME5" s="65"/>
      <c r="QMF5" s="65"/>
      <c r="QMG5" s="65"/>
      <c r="QMH5" s="65"/>
      <c r="QMI5" s="65"/>
      <c r="QMJ5" s="65"/>
      <c r="QMK5" s="65"/>
      <c r="QML5" s="65"/>
      <c r="QMM5" s="65"/>
      <c r="QMN5" s="65"/>
      <c r="QMO5" s="65"/>
      <c r="QMP5" s="65"/>
      <c r="QMQ5" s="65"/>
      <c r="QMR5" s="65"/>
      <c r="QMS5" s="65"/>
      <c r="QMT5" s="65"/>
      <c r="QMU5" s="65"/>
      <c r="QMV5" s="65"/>
      <c r="QMW5" s="65"/>
      <c r="QMX5" s="65"/>
      <c r="QMY5" s="65"/>
      <c r="QMZ5" s="65"/>
      <c r="QNA5" s="65"/>
      <c r="QNB5" s="65"/>
      <c r="QNC5" s="65"/>
      <c r="QND5" s="65"/>
      <c r="QNE5" s="65"/>
      <c r="QNF5" s="65"/>
      <c r="QNG5" s="65"/>
      <c r="QNH5" s="65"/>
      <c r="QNI5" s="65"/>
      <c r="QNJ5" s="65"/>
      <c r="QNK5" s="65"/>
      <c r="QNL5" s="65"/>
      <c r="QNM5" s="65"/>
      <c r="QNN5" s="65"/>
      <c r="QNO5" s="65"/>
      <c r="QNP5" s="65"/>
      <c r="QNQ5" s="65"/>
      <c r="QNR5" s="65"/>
      <c r="QNS5" s="65"/>
      <c r="QNT5" s="65"/>
      <c r="QNU5" s="65"/>
      <c r="QNV5" s="65"/>
      <c r="QNW5" s="65"/>
      <c r="QNX5" s="65"/>
      <c r="QNY5" s="65"/>
      <c r="QNZ5" s="65"/>
      <c r="QOA5" s="65"/>
      <c r="QOB5" s="65"/>
      <c r="QOC5" s="65"/>
      <c r="QOD5" s="65"/>
      <c r="QOE5" s="65"/>
      <c r="QOF5" s="65"/>
      <c r="QOG5" s="65"/>
      <c r="QOH5" s="65"/>
      <c r="QOI5" s="65"/>
      <c r="QOJ5" s="65"/>
      <c r="QOK5" s="65"/>
      <c r="QOL5" s="65"/>
      <c r="QOM5" s="65"/>
      <c r="QON5" s="65"/>
      <c r="QOO5" s="65"/>
      <c r="QOP5" s="65"/>
      <c r="QOQ5" s="65"/>
      <c r="QOR5" s="65"/>
      <c r="QOS5" s="65"/>
      <c r="QOT5" s="65"/>
      <c r="QOU5" s="65"/>
      <c r="QOV5" s="65"/>
      <c r="QOW5" s="65"/>
      <c r="QOX5" s="65"/>
      <c r="QOY5" s="65"/>
      <c r="QOZ5" s="65"/>
      <c r="QPA5" s="65"/>
      <c r="QPB5" s="65"/>
      <c r="QPC5" s="65"/>
      <c r="QPD5" s="65"/>
      <c r="QPE5" s="65"/>
      <c r="QPF5" s="65"/>
      <c r="QPG5" s="65"/>
      <c r="QPH5" s="65"/>
      <c r="QPI5" s="65"/>
      <c r="QPJ5" s="65"/>
      <c r="QPK5" s="65"/>
      <c r="QPL5" s="65"/>
      <c r="QPM5" s="65"/>
      <c r="QPN5" s="65"/>
      <c r="QPO5" s="65"/>
      <c r="QPP5" s="65"/>
      <c r="QPQ5" s="65"/>
      <c r="QPR5" s="65"/>
      <c r="QPS5" s="65"/>
      <c r="QPT5" s="65"/>
      <c r="QPU5" s="65"/>
      <c r="QPV5" s="65"/>
      <c r="QPW5" s="65"/>
      <c r="QPX5" s="65"/>
      <c r="QPY5" s="65"/>
      <c r="QPZ5" s="65"/>
      <c r="QQA5" s="65"/>
      <c r="QQB5" s="65"/>
      <c r="QQC5" s="65"/>
      <c r="QQD5" s="65"/>
      <c r="QQE5" s="65"/>
      <c r="QQF5" s="65"/>
      <c r="QQG5" s="65"/>
      <c r="QQH5" s="65"/>
      <c r="QQI5" s="65"/>
      <c r="QQJ5" s="65"/>
      <c r="QQK5" s="65"/>
      <c r="QQL5" s="65"/>
      <c r="QQM5" s="65"/>
      <c r="QQN5" s="65"/>
      <c r="QQO5" s="65"/>
      <c r="QQP5" s="65"/>
      <c r="QQQ5" s="65"/>
      <c r="QQR5" s="65"/>
      <c r="QQS5" s="65"/>
      <c r="QQT5" s="65"/>
      <c r="QQU5" s="65"/>
      <c r="QQV5" s="65"/>
      <c r="QQW5" s="65"/>
      <c r="QQX5" s="65"/>
      <c r="QQY5" s="65"/>
      <c r="QQZ5" s="65"/>
      <c r="QRA5" s="65"/>
      <c r="QRB5" s="65"/>
      <c r="QRC5" s="65"/>
      <c r="QRD5" s="65"/>
      <c r="QRE5" s="65"/>
      <c r="QRF5" s="65"/>
      <c r="QRG5" s="65"/>
      <c r="QRH5" s="65"/>
      <c r="QRI5" s="65"/>
      <c r="QRJ5" s="65"/>
      <c r="QRK5" s="65"/>
      <c r="QRL5" s="65"/>
      <c r="QRM5" s="65"/>
      <c r="QRN5" s="65"/>
      <c r="QRO5" s="65"/>
      <c r="QRP5" s="65"/>
      <c r="QRQ5" s="65"/>
      <c r="QRR5" s="65"/>
      <c r="QRS5" s="65"/>
      <c r="QRT5" s="65"/>
      <c r="QRU5" s="65"/>
      <c r="QRV5" s="65"/>
      <c r="QRW5" s="65"/>
      <c r="QRX5" s="65"/>
      <c r="QRY5" s="65"/>
      <c r="QRZ5" s="65"/>
      <c r="QSA5" s="65"/>
      <c r="QSB5" s="65"/>
      <c r="QSC5" s="65"/>
      <c r="QSD5" s="65"/>
      <c r="QSE5" s="65"/>
      <c r="QSF5" s="65"/>
      <c r="QSG5" s="65"/>
      <c r="QSH5" s="65"/>
      <c r="QSI5" s="65"/>
      <c r="QSJ5" s="65"/>
      <c r="QSK5" s="65"/>
      <c r="QSL5" s="65"/>
      <c r="QSM5" s="65"/>
      <c r="QSN5" s="65"/>
      <c r="QSO5" s="65"/>
      <c r="QSP5" s="65"/>
      <c r="QSQ5" s="65"/>
      <c r="QSR5" s="65"/>
      <c r="QSS5" s="65"/>
      <c r="QST5" s="65"/>
      <c r="QSU5" s="65"/>
      <c r="QSV5" s="65"/>
      <c r="QSW5" s="65"/>
      <c r="QSX5" s="65"/>
      <c r="QSY5" s="65"/>
      <c r="QSZ5" s="65"/>
      <c r="QTA5" s="65"/>
      <c r="QTB5" s="65"/>
      <c r="QTC5" s="65"/>
      <c r="QTD5" s="65"/>
      <c r="QTE5" s="65"/>
      <c r="QTF5" s="65"/>
      <c r="QTG5" s="65"/>
      <c r="QTH5" s="65"/>
      <c r="QTI5" s="65"/>
      <c r="QTJ5" s="65"/>
      <c r="QTK5" s="65"/>
      <c r="QTL5" s="65"/>
      <c r="QTM5" s="65"/>
      <c r="QTN5" s="65"/>
      <c r="QTO5" s="65"/>
      <c r="QTP5" s="65"/>
      <c r="QTQ5" s="65"/>
      <c r="QTR5" s="65"/>
      <c r="QTS5" s="65"/>
      <c r="QTT5" s="65"/>
      <c r="QTU5" s="65"/>
      <c r="QTV5" s="65"/>
      <c r="QTW5" s="65"/>
      <c r="QTX5" s="65"/>
      <c r="QTY5" s="65"/>
      <c r="QTZ5" s="65"/>
      <c r="QUA5" s="65"/>
      <c r="QUB5" s="65"/>
      <c r="QUC5" s="65"/>
      <c r="QUD5" s="65"/>
      <c r="QUE5" s="65"/>
      <c r="QUF5" s="65"/>
      <c r="QUG5" s="65"/>
      <c r="QUH5" s="65"/>
      <c r="QUI5" s="65"/>
      <c r="QUJ5" s="65"/>
      <c r="QUK5" s="65"/>
      <c r="QUL5" s="65"/>
      <c r="QUM5" s="65"/>
      <c r="QUN5" s="65"/>
      <c r="QUO5" s="65"/>
      <c r="QUP5" s="65"/>
      <c r="QUQ5" s="65"/>
      <c r="QUR5" s="65"/>
      <c r="QUS5" s="65"/>
      <c r="QUT5" s="65"/>
      <c r="QUU5" s="65"/>
      <c r="QUV5" s="65"/>
      <c r="QUW5" s="65"/>
      <c r="QUX5" s="65"/>
      <c r="QUY5" s="65"/>
      <c r="QUZ5" s="65"/>
      <c r="QVA5" s="65"/>
      <c r="QVB5" s="65"/>
      <c r="QVC5" s="65"/>
      <c r="QVD5" s="65"/>
      <c r="QVE5" s="65"/>
      <c r="QVF5" s="65"/>
      <c r="QVG5" s="65"/>
      <c r="QVH5" s="65"/>
      <c r="QVI5" s="65"/>
      <c r="QVJ5" s="65"/>
      <c r="QVK5" s="65"/>
      <c r="QVL5" s="65"/>
      <c r="QVM5" s="65"/>
      <c r="QVN5" s="65"/>
      <c r="QVO5" s="65"/>
      <c r="QVP5" s="65"/>
      <c r="QVQ5" s="65"/>
      <c r="QVR5" s="65"/>
      <c r="QVS5" s="65"/>
      <c r="QVT5" s="65"/>
      <c r="QVU5" s="65"/>
      <c r="QVV5" s="65"/>
      <c r="QVW5" s="65"/>
      <c r="QVX5" s="65"/>
      <c r="QVY5" s="65"/>
      <c r="QVZ5" s="65"/>
      <c r="QWA5" s="65"/>
      <c r="QWB5" s="65"/>
      <c r="QWC5" s="65"/>
      <c r="QWD5" s="65"/>
      <c r="QWE5" s="65"/>
      <c r="QWF5" s="65"/>
      <c r="QWG5" s="65"/>
      <c r="QWH5" s="65"/>
      <c r="QWI5" s="65"/>
      <c r="QWJ5" s="65"/>
      <c r="QWK5" s="65"/>
      <c r="QWL5" s="65"/>
      <c r="QWM5" s="65"/>
      <c r="QWN5" s="65"/>
      <c r="QWO5" s="65"/>
      <c r="QWP5" s="65"/>
      <c r="QWQ5" s="65"/>
      <c r="QWR5" s="65"/>
      <c r="QWS5" s="65"/>
      <c r="QWT5" s="65"/>
      <c r="QWU5" s="65"/>
      <c r="QWV5" s="65"/>
      <c r="QWW5" s="65"/>
      <c r="QWX5" s="65"/>
      <c r="QWY5" s="65"/>
      <c r="QWZ5" s="65"/>
      <c r="QXA5" s="65"/>
      <c r="QXB5" s="65"/>
      <c r="QXC5" s="65"/>
      <c r="QXD5" s="65"/>
      <c r="QXE5" s="65"/>
      <c r="QXF5" s="65"/>
      <c r="QXG5" s="65"/>
      <c r="QXH5" s="65"/>
      <c r="QXI5" s="65"/>
      <c r="QXJ5" s="65"/>
      <c r="QXK5" s="65"/>
      <c r="QXL5" s="65"/>
      <c r="QXM5" s="65"/>
      <c r="QXN5" s="65"/>
      <c r="QXO5" s="65"/>
      <c r="QXP5" s="65"/>
      <c r="QXQ5" s="65"/>
      <c r="QXR5" s="65"/>
      <c r="QXS5" s="65"/>
      <c r="QXT5" s="65"/>
      <c r="QXU5" s="65"/>
      <c r="QXV5" s="65"/>
      <c r="QXW5" s="65"/>
      <c r="QXX5" s="65"/>
      <c r="QXY5" s="65"/>
      <c r="QXZ5" s="65"/>
      <c r="QYA5" s="65"/>
      <c r="QYB5" s="65"/>
      <c r="QYC5" s="65"/>
      <c r="QYD5" s="65"/>
      <c r="QYE5" s="65"/>
      <c r="QYF5" s="65"/>
      <c r="QYG5" s="65"/>
      <c r="QYH5" s="65"/>
      <c r="QYI5" s="65"/>
      <c r="QYJ5" s="65"/>
      <c r="QYK5" s="65"/>
      <c r="QYL5" s="65"/>
      <c r="QYM5" s="65"/>
      <c r="QYN5" s="65"/>
      <c r="QYO5" s="65"/>
      <c r="QYP5" s="65"/>
      <c r="QYQ5" s="65"/>
      <c r="QYR5" s="65"/>
      <c r="QYS5" s="65"/>
      <c r="QYT5" s="65"/>
      <c r="QYU5" s="65"/>
      <c r="QYV5" s="65"/>
      <c r="QYW5" s="65"/>
      <c r="QYX5" s="65"/>
      <c r="QYY5" s="65"/>
      <c r="QYZ5" s="65"/>
      <c r="QZA5" s="65"/>
      <c r="QZB5" s="65"/>
      <c r="QZC5" s="65"/>
      <c r="QZD5" s="65"/>
      <c r="QZE5" s="65"/>
      <c r="QZF5" s="65"/>
      <c r="QZG5" s="65"/>
      <c r="QZH5" s="65"/>
      <c r="QZI5" s="65"/>
      <c r="QZJ5" s="65"/>
      <c r="QZK5" s="65"/>
      <c r="QZL5" s="65"/>
      <c r="QZM5" s="65"/>
      <c r="QZN5" s="65"/>
      <c r="QZO5" s="65"/>
      <c r="QZP5" s="65"/>
      <c r="QZQ5" s="65"/>
      <c r="QZR5" s="65"/>
      <c r="QZS5" s="65"/>
      <c r="QZT5" s="65"/>
      <c r="QZU5" s="65"/>
      <c r="QZV5" s="65"/>
      <c r="QZW5" s="65"/>
      <c r="QZX5" s="65"/>
      <c r="QZY5" s="65"/>
      <c r="QZZ5" s="65"/>
      <c r="RAA5" s="65"/>
      <c r="RAB5" s="65"/>
      <c r="RAC5" s="65"/>
      <c r="RAD5" s="65"/>
      <c r="RAE5" s="65"/>
      <c r="RAF5" s="65"/>
      <c r="RAG5" s="65"/>
      <c r="RAH5" s="65"/>
      <c r="RAI5" s="65"/>
      <c r="RAJ5" s="65"/>
      <c r="RAK5" s="65"/>
      <c r="RAL5" s="65"/>
      <c r="RAM5" s="65"/>
      <c r="RAN5" s="65"/>
      <c r="RAO5" s="65"/>
      <c r="RAP5" s="65"/>
      <c r="RAQ5" s="65"/>
      <c r="RAR5" s="65"/>
      <c r="RAS5" s="65"/>
      <c r="RAT5" s="65"/>
      <c r="RAU5" s="65"/>
      <c r="RAV5" s="65"/>
      <c r="RAW5" s="65"/>
      <c r="RAX5" s="65"/>
      <c r="RAY5" s="65"/>
      <c r="RAZ5" s="65"/>
      <c r="RBA5" s="65"/>
      <c r="RBB5" s="65"/>
      <c r="RBC5" s="65"/>
      <c r="RBD5" s="65"/>
      <c r="RBE5" s="65"/>
      <c r="RBF5" s="65"/>
      <c r="RBG5" s="65"/>
      <c r="RBH5" s="65"/>
      <c r="RBI5" s="65"/>
      <c r="RBJ5" s="65"/>
      <c r="RBK5" s="65"/>
      <c r="RBL5" s="65"/>
      <c r="RBM5" s="65"/>
      <c r="RBN5" s="65"/>
      <c r="RBO5" s="65"/>
      <c r="RBP5" s="65"/>
      <c r="RBQ5" s="65"/>
      <c r="RBR5" s="65"/>
      <c r="RBS5" s="65"/>
      <c r="RBT5" s="65"/>
      <c r="RBU5" s="65"/>
      <c r="RBV5" s="65"/>
      <c r="RBW5" s="65"/>
      <c r="RBX5" s="65"/>
      <c r="RBY5" s="65"/>
      <c r="RBZ5" s="65"/>
      <c r="RCA5" s="65"/>
      <c r="RCB5" s="65"/>
      <c r="RCC5" s="65"/>
      <c r="RCD5" s="65"/>
      <c r="RCE5" s="65"/>
      <c r="RCF5" s="65"/>
      <c r="RCG5" s="65"/>
      <c r="RCH5" s="65"/>
      <c r="RCI5" s="65"/>
      <c r="RCJ5" s="65"/>
      <c r="RCK5" s="65"/>
      <c r="RCL5" s="65"/>
      <c r="RCM5" s="65"/>
      <c r="RCN5" s="65"/>
      <c r="RCO5" s="65"/>
      <c r="RCP5" s="65"/>
      <c r="RCQ5" s="65"/>
      <c r="RCR5" s="65"/>
      <c r="RCS5" s="65"/>
      <c r="RCT5" s="65"/>
      <c r="RCU5" s="65"/>
      <c r="RCV5" s="65"/>
      <c r="RCW5" s="65"/>
      <c r="RCX5" s="65"/>
      <c r="RCY5" s="65"/>
      <c r="RCZ5" s="65"/>
      <c r="RDA5" s="65"/>
      <c r="RDB5" s="65"/>
      <c r="RDC5" s="65"/>
      <c r="RDD5" s="65"/>
      <c r="RDE5" s="65"/>
      <c r="RDF5" s="65"/>
      <c r="RDG5" s="65"/>
      <c r="RDH5" s="65"/>
      <c r="RDI5" s="65"/>
      <c r="RDJ5" s="65"/>
      <c r="RDK5" s="65"/>
      <c r="RDL5" s="65"/>
      <c r="RDM5" s="65"/>
      <c r="RDN5" s="65"/>
      <c r="RDO5" s="65"/>
      <c r="RDP5" s="65"/>
      <c r="RDQ5" s="65"/>
      <c r="RDR5" s="65"/>
      <c r="RDS5" s="65"/>
      <c r="RDT5" s="65"/>
      <c r="RDU5" s="65"/>
      <c r="RDV5" s="65"/>
      <c r="RDW5" s="65"/>
      <c r="RDX5" s="65"/>
      <c r="RDY5" s="65"/>
      <c r="RDZ5" s="65"/>
      <c r="REA5" s="65"/>
      <c r="REB5" s="65"/>
      <c r="REC5" s="65"/>
      <c r="RED5" s="65"/>
      <c r="REE5" s="65"/>
      <c r="REF5" s="65"/>
      <c r="REG5" s="65"/>
      <c r="REH5" s="65"/>
      <c r="REI5" s="65"/>
      <c r="REJ5" s="65"/>
      <c r="REK5" s="65"/>
      <c r="REL5" s="65"/>
      <c r="REM5" s="65"/>
      <c r="REN5" s="65"/>
      <c r="REO5" s="65"/>
      <c r="REP5" s="65"/>
      <c r="REQ5" s="65"/>
      <c r="RER5" s="65"/>
      <c r="RES5" s="65"/>
      <c r="RET5" s="65"/>
      <c r="REU5" s="65"/>
      <c r="REV5" s="65"/>
      <c r="REW5" s="65"/>
      <c r="REX5" s="65"/>
      <c r="REY5" s="65"/>
      <c r="REZ5" s="65"/>
      <c r="RFA5" s="65"/>
      <c r="RFB5" s="65"/>
      <c r="RFC5" s="65"/>
      <c r="RFD5" s="65"/>
      <c r="RFE5" s="65"/>
      <c r="RFF5" s="65"/>
      <c r="RFG5" s="65"/>
      <c r="RFH5" s="65"/>
      <c r="RFI5" s="65"/>
      <c r="RFJ5" s="65"/>
      <c r="RFK5" s="65"/>
      <c r="RFL5" s="65"/>
      <c r="RFM5" s="65"/>
      <c r="RFN5" s="65"/>
      <c r="RFO5" s="65"/>
      <c r="RFP5" s="65"/>
      <c r="RFQ5" s="65"/>
      <c r="RFR5" s="65"/>
      <c r="RFS5" s="65"/>
      <c r="RFT5" s="65"/>
      <c r="RFU5" s="65"/>
      <c r="RFV5" s="65"/>
      <c r="RFW5" s="65"/>
      <c r="RFX5" s="65"/>
      <c r="RFY5" s="65"/>
      <c r="RFZ5" s="65"/>
      <c r="RGA5" s="65"/>
      <c r="RGB5" s="65"/>
      <c r="RGC5" s="65"/>
      <c r="RGD5" s="65"/>
      <c r="RGE5" s="65"/>
      <c r="RGF5" s="65"/>
      <c r="RGG5" s="65"/>
      <c r="RGH5" s="65"/>
      <c r="RGI5" s="65"/>
      <c r="RGJ5" s="65"/>
      <c r="RGK5" s="65"/>
      <c r="RGL5" s="65"/>
      <c r="RGM5" s="65"/>
      <c r="RGN5" s="65"/>
      <c r="RGO5" s="65"/>
      <c r="RGP5" s="65"/>
      <c r="RGQ5" s="65"/>
      <c r="RGR5" s="65"/>
      <c r="RGS5" s="65"/>
      <c r="RGT5" s="65"/>
      <c r="RGU5" s="65"/>
      <c r="RGV5" s="65"/>
      <c r="RGW5" s="65"/>
      <c r="RGX5" s="65"/>
      <c r="RGY5" s="65"/>
      <c r="RGZ5" s="65"/>
      <c r="RHA5" s="65"/>
      <c r="RHB5" s="65"/>
      <c r="RHC5" s="65"/>
      <c r="RHD5" s="65"/>
      <c r="RHE5" s="65"/>
      <c r="RHF5" s="65"/>
      <c r="RHG5" s="65"/>
      <c r="RHH5" s="65"/>
      <c r="RHI5" s="65"/>
      <c r="RHJ5" s="65"/>
      <c r="RHK5" s="65"/>
      <c r="RHL5" s="65"/>
      <c r="RHM5" s="65"/>
      <c r="RHN5" s="65"/>
      <c r="RHO5" s="65"/>
      <c r="RHP5" s="65"/>
      <c r="RHQ5" s="65"/>
      <c r="RHR5" s="65"/>
      <c r="RHS5" s="65"/>
      <c r="RHT5" s="65"/>
      <c r="RHU5" s="65"/>
      <c r="RHV5" s="65"/>
      <c r="RHW5" s="65"/>
      <c r="RHX5" s="65"/>
      <c r="RHY5" s="65"/>
      <c r="RHZ5" s="65"/>
      <c r="RIA5" s="65"/>
      <c r="RIB5" s="65"/>
      <c r="RIC5" s="65"/>
      <c r="RID5" s="65"/>
      <c r="RIE5" s="65"/>
      <c r="RIF5" s="65"/>
      <c r="RIG5" s="65"/>
      <c r="RIH5" s="65"/>
      <c r="RII5" s="65"/>
      <c r="RIJ5" s="65"/>
      <c r="RIK5" s="65"/>
      <c r="RIL5" s="65"/>
      <c r="RIM5" s="65"/>
      <c r="RIN5" s="65"/>
      <c r="RIO5" s="65"/>
      <c r="RIP5" s="65"/>
      <c r="RIQ5" s="65"/>
      <c r="RIR5" s="65"/>
      <c r="RIS5" s="65"/>
      <c r="RIT5" s="65"/>
      <c r="RIU5" s="65"/>
      <c r="RIV5" s="65"/>
      <c r="RIW5" s="65"/>
      <c r="RIX5" s="65"/>
      <c r="RIY5" s="65"/>
      <c r="RIZ5" s="65"/>
      <c r="RJA5" s="65"/>
      <c r="RJB5" s="65"/>
      <c r="RJC5" s="65"/>
      <c r="RJD5" s="65"/>
      <c r="RJE5" s="65"/>
      <c r="RJF5" s="65"/>
      <c r="RJG5" s="65"/>
      <c r="RJH5" s="65"/>
      <c r="RJI5" s="65"/>
      <c r="RJJ5" s="65"/>
      <c r="RJK5" s="65"/>
      <c r="RJL5" s="65"/>
      <c r="RJM5" s="65"/>
      <c r="RJN5" s="65"/>
      <c r="RJO5" s="65"/>
      <c r="RJP5" s="65"/>
      <c r="RJQ5" s="65"/>
      <c r="RJR5" s="65"/>
      <c r="RJS5" s="65"/>
      <c r="RJT5" s="65"/>
      <c r="RJU5" s="65"/>
      <c r="RJV5" s="65"/>
      <c r="RJW5" s="65"/>
      <c r="RJX5" s="65"/>
      <c r="RJY5" s="65"/>
      <c r="RJZ5" s="65"/>
      <c r="RKA5" s="65"/>
      <c r="RKB5" s="65"/>
      <c r="RKC5" s="65"/>
      <c r="RKD5" s="65"/>
      <c r="RKE5" s="65"/>
      <c r="RKF5" s="65"/>
      <c r="RKG5" s="65"/>
      <c r="RKH5" s="65"/>
      <c r="RKI5" s="65"/>
      <c r="RKJ5" s="65"/>
      <c r="RKK5" s="65"/>
      <c r="RKL5" s="65"/>
      <c r="RKM5" s="65"/>
      <c r="RKN5" s="65"/>
      <c r="RKO5" s="65"/>
      <c r="RKP5" s="65"/>
      <c r="RKQ5" s="65"/>
      <c r="RKR5" s="65"/>
      <c r="RKS5" s="65"/>
      <c r="RKT5" s="65"/>
      <c r="RKU5" s="65"/>
      <c r="RKV5" s="65"/>
      <c r="RKW5" s="65"/>
      <c r="RKX5" s="65"/>
      <c r="RKY5" s="65"/>
      <c r="RKZ5" s="65"/>
      <c r="RLA5" s="65"/>
      <c r="RLB5" s="65"/>
      <c r="RLC5" s="65"/>
      <c r="RLD5" s="65"/>
      <c r="RLE5" s="65"/>
      <c r="RLF5" s="65"/>
      <c r="RLG5" s="65"/>
      <c r="RLH5" s="65"/>
      <c r="RLI5" s="65"/>
      <c r="RLJ5" s="65"/>
      <c r="RLK5" s="65"/>
      <c r="RLL5" s="65"/>
      <c r="RLM5" s="65"/>
      <c r="RLN5" s="65"/>
      <c r="RLO5" s="65"/>
      <c r="RLP5" s="65"/>
      <c r="RLQ5" s="65"/>
      <c r="RLR5" s="65"/>
      <c r="RLS5" s="65"/>
      <c r="RLT5" s="65"/>
      <c r="RLU5" s="65"/>
      <c r="RLV5" s="65"/>
      <c r="RLW5" s="65"/>
      <c r="RLX5" s="65"/>
      <c r="RLY5" s="65"/>
      <c r="RLZ5" s="65"/>
      <c r="RMA5" s="65"/>
      <c r="RMB5" s="65"/>
      <c r="RMC5" s="65"/>
      <c r="RMD5" s="65"/>
      <c r="RME5" s="65"/>
      <c r="RMF5" s="65"/>
      <c r="RMG5" s="65"/>
      <c r="RMH5" s="65"/>
      <c r="RMI5" s="65"/>
      <c r="RMJ5" s="65"/>
      <c r="RMK5" s="65"/>
      <c r="RML5" s="65"/>
      <c r="RMM5" s="65"/>
      <c r="RMN5" s="65"/>
      <c r="RMO5" s="65"/>
      <c r="RMP5" s="65"/>
      <c r="RMQ5" s="65"/>
      <c r="RMR5" s="65"/>
      <c r="RMS5" s="65"/>
      <c r="RMT5" s="65"/>
      <c r="RMU5" s="65"/>
      <c r="RMV5" s="65"/>
      <c r="RMW5" s="65"/>
      <c r="RMX5" s="65"/>
      <c r="RMY5" s="65"/>
      <c r="RMZ5" s="65"/>
      <c r="RNA5" s="65"/>
      <c r="RNB5" s="65"/>
      <c r="RNC5" s="65"/>
      <c r="RND5" s="65"/>
      <c r="RNE5" s="65"/>
      <c r="RNF5" s="65"/>
      <c r="RNG5" s="65"/>
      <c r="RNH5" s="65"/>
      <c r="RNI5" s="65"/>
      <c r="RNJ5" s="65"/>
      <c r="RNK5" s="65"/>
      <c r="RNL5" s="65"/>
      <c r="RNM5" s="65"/>
      <c r="RNN5" s="65"/>
      <c r="RNO5" s="65"/>
      <c r="RNP5" s="65"/>
      <c r="RNQ5" s="65"/>
      <c r="RNR5" s="65"/>
      <c r="RNS5" s="65"/>
      <c r="RNT5" s="65"/>
      <c r="RNU5" s="65"/>
      <c r="RNV5" s="65"/>
      <c r="RNW5" s="65"/>
      <c r="RNX5" s="65"/>
      <c r="RNY5" s="65"/>
      <c r="RNZ5" s="65"/>
      <c r="ROA5" s="65"/>
      <c r="ROB5" s="65"/>
      <c r="ROC5" s="65"/>
      <c r="ROD5" s="65"/>
      <c r="ROE5" s="65"/>
      <c r="ROF5" s="65"/>
      <c r="ROG5" s="65"/>
      <c r="ROH5" s="65"/>
      <c r="ROI5" s="65"/>
      <c r="ROJ5" s="65"/>
      <c r="ROK5" s="65"/>
      <c r="ROL5" s="65"/>
      <c r="ROM5" s="65"/>
      <c r="RON5" s="65"/>
      <c r="ROO5" s="65"/>
      <c r="ROP5" s="65"/>
      <c r="ROQ5" s="65"/>
      <c r="ROR5" s="65"/>
      <c r="ROS5" s="65"/>
      <c r="ROT5" s="65"/>
      <c r="ROU5" s="65"/>
      <c r="ROV5" s="65"/>
      <c r="ROW5" s="65"/>
      <c r="ROX5" s="65"/>
      <c r="ROY5" s="65"/>
      <c r="ROZ5" s="65"/>
      <c r="RPA5" s="65"/>
      <c r="RPB5" s="65"/>
      <c r="RPC5" s="65"/>
      <c r="RPD5" s="65"/>
      <c r="RPE5" s="65"/>
      <c r="RPF5" s="65"/>
      <c r="RPG5" s="65"/>
      <c r="RPH5" s="65"/>
      <c r="RPI5" s="65"/>
      <c r="RPJ5" s="65"/>
      <c r="RPK5" s="65"/>
      <c r="RPL5" s="65"/>
      <c r="RPM5" s="65"/>
      <c r="RPN5" s="65"/>
      <c r="RPO5" s="65"/>
      <c r="RPP5" s="65"/>
      <c r="RPQ5" s="65"/>
      <c r="RPR5" s="65"/>
      <c r="RPS5" s="65"/>
      <c r="RPT5" s="65"/>
      <c r="RPU5" s="65"/>
      <c r="RPV5" s="65"/>
      <c r="RPW5" s="65"/>
      <c r="RPX5" s="65"/>
      <c r="RPY5" s="65"/>
      <c r="RPZ5" s="65"/>
      <c r="RQA5" s="65"/>
      <c r="RQB5" s="65"/>
      <c r="RQC5" s="65"/>
      <c r="RQD5" s="65"/>
      <c r="RQE5" s="65"/>
      <c r="RQF5" s="65"/>
      <c r="RQG5" s="65"/>
      <c r="RQH5" s="65"/>
      <c r="RQI5" s="65"/>
      <c r="RQJ5" s="65"/>
      <c r="RQK5" s="65"/>
      <c r="RQL5" s="65"/>
      <c r="RQM5" s="65"/>
      <c r="RQN5" s="65"/>
      <c r="RQO5" s="65"/>
      <c r="RQP5" s="65"/>
      <c r="RQQ5" s="65"/>
      <c r="RQR5" s="65"/>
      <c r="RQS5" s="65"/>
      <c r="RQT5" s="65"/>
      <c r="RQU5" s="65"/>
      <c r="RQV5" s="65"/>
      <c r="RQW5" s="65"/>
      <c r="RQX5" s="65"/>
      <c r="RQY5" s="65"/>
      <c r="RQZ5" s="65"/>
      <c r="RRA5" s="65"/>
      <c r="RRB5" s="65"/>
      <c r="RRC5" s="65"/>
      <c r="RRD5" s="65"/>
      <c r="RRE5" s="65"/>
      <c r="RRF5" s="65"/>
      <c r="RRG5" s="65"/>
      <c r="RRH5" s="65"/>
      <c r="RRI5" s="65"/>
      <c r="RRJ5" s="65"/>
      <c r="RRK5" s="65"/>
      <c r="RRL5" s="65"/>
      <c r="RRM5" s="65"/>
      <c r="RRN5" s="65"/>
      <c r="RRO5" s="65"/>
      <c r="RRP5" s="65"/>
      <c r="RRQ5" s="65"/>
      <c r="RRR5" s="65"/>
      <c r="RRS5" s="65"/>
      <c r="RRT5" s="65"/>
      <c r="RRU5" s="65"/>
      <c r="RRV5" s="65"/>
      <c r="RRW5" s="65"/>
      <c r="RRX5" s="65"/>
      <c r="RRY5" s="65"/>
      <c r="RRZ5" s="65"/>
      <c r="RSA5" s="65"/>
      <c r="RSB5" s="65"/>
      <c r="RSC5" s="65"/>
      <c r="RSD5" s="65"/>
      <c r="RSE5" s="65"/>
      <c r="RSF5" s="65"/>
      <c r="RSG5" s="65"/>
      <c r="RSH5" s="65"/>
      <c r="RSI5" s="65"/>
      <c r="RSJ5" s="65"/>
      <c r="RSK5" s="65"/>
      <c r="RSL5" s="65"/>
      <c r="RSM5" s="65"/>
      <c r="RSN5" s="65"/>
      <c r="RSO5" s="65"/>
      <c r="RSP5" s="65"/>
      <c r="RSQ5" s="65"/>
      <c r="RSR5" s="65"/>
      <c r="RSS5" s="65"/>
      <c r="RST5" s="65"/>
      <c r="RSU5" s="65"/>
      <c r="RSV5" s="65"/>
      <c r="RSW5" s="65"/>
      <c r="RSX5" s="65"/>
      <c r="RSY5" s="65"/>
      <c r="RSZ5" s="65"/>
      <c r="RTA5" s="65"/>
      <c r="RTB5" s="65"/>
      <c r="RTC5" s="65"/>
      <c r="RTD5" s="65"/>
      <c r="RTE5" s="65"/>
      <c r="RTF5" s="65"/>
      <c r="RTG5" s="65"/>
      <c r="RTH5" s="65"/>
      <c r="RTI5" s="65"/>
      <c r="RTJ5" s="65"/>
      <c r="RTK5" s="65"/>
      <c r="RTL5" s="65"/>
      <c r="RTM5" s="65"/>
      <c r="RTN5" s="65"/>
      <c r="RTO5" s="65"/>
      <c r="RTP5" s="65"/>
      <c r="RTQ5" s="65"/>
      <c r="RTR5" s="65"/>
      <c r="RTS5" s="65"/>
      <c r="RTT5" s="65"/>
      <c r="RTU5" s="65"/>
      <c r="RTV5" s="65"/>
      <c r="RTW5" s="65"/>
      <c r="RTX5" s="65"/>
      <c r="RTY5" s="65"/>
      <c r="RTZ5" s="65"/>
      <c r="RUA5" s="65"/>
      <c r="RUB5" s="65"/>
      <c r="RUC5" s="65"/>
      <c r="RUD5" s="65"/>
      <c r="RUE5" s="65"/>
      <c r="RUF5" s="65"/>
      <c r="RUG5" s="65"/>
      <c r="RUH5" s="65"/>
      <c r="RUI5" s="65"/>
      <c r="RUJ5" s="65"/>
      <c r="RUK5" s="65"/>
      <c r="RUL5" s="65"/>
      <c r="RUM5" s="65"/>
      <c r="RUN5" s="65"/>
      <c r="RUO5" s="65"/>
      <c r="RUP5" s="65"/>
      <c r="RUQ5" s="65"/>
      <c r="RUR5" s="65"/>
      <c r="RUS5" s="65"/>
      <c r="RUT5" s="65"/>
      <c r="RUU5" s="65"/>
      <c r="RUV5" s="65"/>
      <c r="RUW5" s="65"/>
      <c r="RUX5" s="65"/>
      <c r="RUY5" s="65"/>
      <c r="RUZ5" s="65"/>
      <c r="RVA5" s="65"/>
      <c r="RVB5" s="65"/>
      <c r="RVC5" s="65"/>
      <c r="RVD5" s="65"/>
      <c r="RVE5" s="65"/>
      <c r="RVF5" s="65"/>
      <c r="RVG5" s="65"/>
      <c r="RVH5" s="65"/>
      <c r="RVI5" s="65"/>
      <c r="RVJ5" s="65"/>
      <c r="RVK5" s="65"/>
      <c r="RVL5" s="65"/>
      <c r="RVM5" s="65"/>
      <c r="RVN5" s="65"/>
      <c r="RVO5" s="65"/>
      <c r="RVP5" s="65"/>
      <c r="RVQ5" s="65"/>
      <c r="RVR5" s="65"/>
      <c r="RVS5" s="65"/>
      <c r="RVT5" s="65"/>
      <c r="RVU5" s="65"/>
      <c r="RVV5" s="65"/>
      <c r="RVW5" s="65"/>
      <c r="RVX5" s="65"/>
      <c r="RVY5" s="65"/>
      <c r="RVZ5" s="65"/>
      <c r="RWA5" s="65"/>
      <c r="RWB5" s="65"/>
      <c r="RWC5" s="65"/>
      <c r="RWD5" s="65"/>
      <c r="RWE5" s="65"/>
      <c r="RWF5" s="65"/>
      <c r="RWG5" s="65"/>
      <c r="RWH5" s="65"/>
      <c r="RWI5" s="65"/>
      <c r="RWJ5" s="65"/>
      <c r="RWK5" s="65"/>
      <c r="RWL5" s="65"/>
      <c r="RWM5" s="65"/>
      <c r="RWN5" s="65"/>
      <c r="RWO5" s="65"/>
      <c r="RWP5" s="65"/>
      <c r="RWQ5" s="65"/>
      <c r="RWR5" s="65"/>
      <c r="RWS5" s="65"/>
      <c r="RWT5" s="65"/>
      <c r="RWU5" s="65"/>
      <c r="RWV5" s="65"/>
      <c r="RWW5" s="65"/>
      <c r="RWX5" s="65"/>
      <c r="RWY5" s="65"/>
      <c r="RWZ5" s="65"/>
      <c r="RXA5" s="65"/>
      <c r="RXB5" s="65"/>
      <c r="RXC5" s="65"/>
      <c r="RXD5" s="65"/>
      <c r="RXE5" s="65"/>
      <c r="RXF5" s="65"/>
      <c r="RXG5" s="65"/>
      <c r="RXH5" s="65"/>
      <c r="RXI5" s="65"/>
      <c r="RXJ5" s="65"/>
      <c r="RXK5" s="65"/>
      <c r="RXL5" s="65"/>
      <c r="RXM5" s="65"/>
      <c r="RXN5" s="65"/>
      <c r="RXO5" s="65"/>
      <c r="RXP5" s="65"/>
      <c r="RXQ5" s="65"/>
      <c r="RXR5" s="65"/>
      <c r="RXS5" s="65"/>
      <c r="RXT5" s="65"/>
      <c r="RXU5" s="65"/>
      <c r="RXV5" s="65"/>
      <c r="RXW5" s="65"/>
      <c r="RXX5" s="65"/>
      <c r="RXY5" s="65"/>
      <c r="RXZ5" s="65"/>
      <c r="RYA5" s="65"/>
      <c r="RYB5" s="65"/>
      <c r="RYC5" s="65"/>
      <c r="RYD5" s="65"/>
      <c r="RYE5" s="65"/>
      <c r="RYF5" s="65"/>
      <c r="RYG5" s="65"/>
      <c r="RYH5" s="65"/>
      <c r="RYI5" s="65"/>
      <c r="RYJ5" s="65"/>
      <c r="RYK5" s="65"/>
      <c r="RYL5" s="65"/>
      <c r="RYM5" s="65"/>
      <c r="RYN5" s="65"/>
      <c r="RYO5" s="65"/>
      <c r="RYP5" s="65"/>
      <c r="RYQ5" s="65"/>
      <c r="RYR5" s="65"/>
      <c r="RYS5" s="65"/>
      <c r="RYT5" s="65"/>
      <c r="RYU5" s="65"/>
      <c r="RYV5" s="65"/>
      <c r="RYW5" s="65"/>
      <c r="RYX5" s="65"/>
      <c r="RYY5" s="65"/>
      <c r="RYZ5" s="65"/>
      <c r="RZA5" s="65"/>
      <c r="RZB5" s="65"/>
      <c r="RZC5" s="65"/>
      <c r="RZD5" s="65"/>
      <c r="RZE5" s="65"/>
      <c r="RZF5" s="65"/>
      <c r="RZG5" s="65"/>
      <c r="RZH5" s="65"/>
      <c r="RZI5" s="65"/>
      <c r="RZJ5" s="65"/>
      <c r="RZK5" s="65"/>
      <c r="RZL5" s="65"/>
      <c r="RZM5" s="65"/>
      <c r="RZN5" s="65"/>
      <c r="RZO5" s="65"/>
      <c r="RZP5" s="65"/>
      <c r="RZQ5" s="65"/>
      <c r="RZR5" s="65"/>
      <c r="RZS5" s="65"/>
      <c r="RZT5" s="65"/>
      <c r="RZU5" s="65"/>
      <c r="RZV5" s="65"/>
      <c r="RZW5" s="65"/>
      <c r="RZX5" s="65"/>
      <c r="RZY5" s="65"/>
      <c r="RZZ5" s="65"/>
      <c r="SAA5" s="65"/>
      <c r="SAB5" s="65"/>
      <c r="SAC5" s="65"/>
      <c r="SAD5" s="65"/>
      <c r="SAE5" s="65"/>
      <c r="SAF5" s="65"/>
      <c r="SAG5" s="65"/>
      <c r="SAH5" s="65"/>
      <c r="SAI5" s="65"/>
      <c r="SAJ5" s="65"/>
      <c r="SAK5" s="65"/>
      <c r="SAL5" s="65"/>
      <c r="SAM5" s="65"/>
      <c r="SAN5" s="65"/>
      <c r="SAO5" s="65"/>
      <c r="SAP5" s="65"/>
      <c r="SAQ5" s="65"/>
      <c r="SAR5" s="65"/>
      <c r="SAS5" s="65"/>
      <c r="SAT5" s="65"/>
      <c r="SAU5" s="65"/>
      <c r="SAV5" s="65"/>
      <c r="SAW5" s="65"/>
      <c r="SAX5" s="65"/>
      <c r="SAY5" s="65"/>
      <c r="SAZ5" s="65"/>
      <c r="SBA5" s="65"/>
      <c r="SBB5" s="65"/>
      <c r="SBC5" s="65"/>
      <c r="SBD5" s="65"/>
      <c r="SBE5" s="65"/>
      <c r="SBF5" s="65"/>
      <c r="SBG5" s="65"/>
      <c r="SBH5" s="65"/>
      <c r="SBI5" s="65"/>
      <c r="SBJ5" s="65"/>
      <c r="SBK5" s="65"/>
      <c r="SBL5" s="65"/>
      <c r="SBM5" s="65"/>
      <c r="SBN5" s="65"/>
      <c r="SBO5" s="65"/>
      <c r="SBP5" s="65"/>
      <c r="SBQ5" s="65"/>
      <c r="SBR5" s="65"/>
      <c r="SBS5" s="65"/>
      <c r="SBT5" s="65"/>
      <c r="SBU5" s="65"/>
      <c r="SBV5" s="65"/>
      <c r="SBW5" s="65"/>
      <c r="SBX5" s="65"/>
      <c r="SBY5" s="65"/>
      <c r="SBZ5" s="65"/>
      <c r="SCA5" s="65"/>
      <c r="SCB5" s="65"/>
      <c r="SCC5" s="65"/>
      <c r="SCD5" s="65"/>
      <c r="SCE5" s="65"/>
      <c r="SCF5" s="65"/>
      <c r="SCG5" s="65"/>
      <c r="SCH5" s="65"/>
      <c r="SCI5" s="65"/>
      <c r="SCJ5" s="65"/>
      <c r="SCK5" s="65"/>
      <c r="SCL5" s="65"/>
      <c r="SCM5" s="65"/>
      <c r="SCN5" s="65"/>
      <c r="SCO5" s="65"/>
      <c r="SCP5" s="65"/>
      <c r="SCQ5" s="65"/>
      <c r="SCR5" s="65"/>
      <c r="SCS5" s="65"/>
      <c r="SCT5" s="65"/>
      <c r="SCU5" s="65"/>
      <c r="SCV5" s="65"/>
      <c r="SCW5" s="65"/>
      <c r="SCX5" s="65"/>
      <c r="SCY5" s="65"/>
      <c r="SCZ5" s="65"/>
      <c r="SDA5" s="65"/>
      <c r="SDB5" s="65"/>
      <c r="SDC5" s="65"/>
      <c r="SDD5" s="65"/>
      <c r="SDE5" s="65"/>
      <c r="SDF5" s="65"/>
      <c r="SDG5" s="65"/>
      <c r="SDH5" s="65"/>
      <c r="SDI5" s="65"/>
      <c r="SDJ5" s="65"/>
      <c r="SDK5" s="65"/>
      <c r="SDL5" s="65"/>
      <c r="SDM5" s="65"/>
      <c r="SDN5" s="65"/>
      <c r="SDO5" s="65"/>
      <c r="SDP5" s="65"/>
      <c r="SDQ5" s="65"/>
      <c r="SDR5" s="65"/>
      <c r="SDS5" s="65"/>
      <c r="SDT5" s="65"/>
      <c r="SDU5" s="65"/>
      <c r="SDV5" s="65"/>
      <c r="SDW5" s="65"/>
      <c r="SDX5" s="65"/>
      <c r="SDY5" s="65"/>
      <c r="SDZ5" s="65"/>
      <c r="SEA5" s="65"/>
      <c r="SEB5" s="65"/>
      <c r="SEC5" s="65"/>
      <c r="SED5" s="65"/>
      <c r="SEE5" s="65"/>
      <c r="SEF5" s="65"/>
      <c r="SEG5" s="65"/>
      <c r="SEH5" s="65"/>
      <c r="SEI5" s="65"/>
      <c r="SEJ5" s="65"/>
      <c r="SEK5" s="65"/>
      <c r="SEL5" s="65"/>
      <c r="SEM5" s="65"/>
      <c r="SEN5" s="65"/>
      <c r="SEO5" s="65"/>
      <c r="SEP5" s="65"/>
      <c r="SEQ5" s="65"/>
      <c r="SER5" s="65"/>
      <c r="SES5" s="65"/>
      <c r="SET5" s="65"/>
      <c r="SEU5" s="65"/>
      <c r="SEV5" s="65"/>
      <c r="SEW5" s="65"/>
      <c r="SEX5" s="65"/>
      <c r="SEY5" s="65"/>
      <c r="SEZ5" s="65"/>
      <c r="SFA5" s="65"/>
      <c r="SFB5" s="65"/>
      <c r="SFC5" s="65"/>
      <c r="SFD5" s="65"/>
      <c r="SFE5" s="65"/>
      <c r="SFF5" s="65"/>
      <c r="SFG5" s="65"/>
      <c r="SFH5" s="65"/>
      <c r="SFI5" s="65"/>
      <c r="SFJ5" s="65"/>
      <c r="SFK5" s="65"/>
      <c r="SFL5" s="65"/>
      <c r="SFM5" s="65"/>
      <c r="SFN5" s="65"/>
      <c r="SFO5" s="65"/>
      <c r="SFP5" s="65"/>
      <c r="SFQ5" s="65"/>
      <c r="SFR5" s="65"/>
      <c r="SFS5" s="65"/>
      <c r="SFT5" s="65"/>
      <c r="SFU5" s="65"/>
      <c r="SFV5" s="65"/>
      <c r="SFW5" s="65"/>
      <c r="SFX5" s="65"/>
      <c r="SFY5" s="65"/>
      <c r="SFZ5" s="65"/>
      <c r="SGA5" s="65"/>
      <c r="SGB5" s="65"/>
      <c r="SGC5" s="65"/>
      <c r="SGD5" s="65"/>
      <c r="SGE5" s="65"/>
      <c r="SGF5" s="65"/>
      <c r="SGG5" s="65"/>
      <c r="SGH5" s="65"/>
      <c r="SGI5" s="65"/>
      <c r="SGJ5" s="65"/>
      <c r="SGK5" s="65"/>
      <c r="SGL5" s="65"/>
      <c r="SGM5" s="65"/>
      <c r="SGN5" s="65"/>
      <c r="SGO5" s="65"/>
      <c r="SGP5" s="65"/>
      <c r="SGQ5" s="65"/>
      <c r="SGR5" s="65"/>
      <c r="SGS5" s="65"/>
      <c r="SGT5" s="65"/>
      <c r="SGU5" s="65"/>
      <c r="SGV5" s="65"/>
      <c r="SGW5" s="65"/>
      <c r="SGX5" s="65"/>
      <c r="SGY5" s="65"/>
      <c r="SGZ5" s="65"/>
      <c r="SHA5" s="65"/>
      <c r="SHB5" s="65"/>
      <c r="SHC5" s="65"/>
      <c r="SHD5" s="65"/>
      <c r="SHE5" s="65"/>
      <c r="SHF5" s="65"/>
      <c r="SHG5" s="65"/>
      <c r="SHH5" s="65"/>
      <c r="SHI5" s="65"/>
      <c r="SHJ5" s="65"/>
      <c r="SHK5" s="65"/>
      <c r="SHL5" s="65"/>
      <c r="SHM5" s="65"/>
      <c r="SHN5" s="65"/>
      <c r="SHO5" s="65"/>
      <c r="SHP5" s="65"/>
      <c r="SHQ5" s="65"/>
      <c r="SHR5" s="65"/>
      <c r="SHS5" s="65"/>
      <c r="SHT5" s="65"/>
      <c r="SHU5" s="65"/>
      <c r="SHV5" s="65"/>
      <c r="SHW5" s="65"/>
      <c r="SHX5" s="65"/>
      <c r="SHY5" s="65"/>
      <c r="SHZ5" s="65"/>
      <c r="SIA5" s="65"/>
      <c r="SIB5" s="65"/>
      <c r="SIC5" s="65"/>
      <c r="SID5" s="65"/>
      <c r="SIE5" s="65"/>
      <c r="SIF5" s="65"/>
      <c r="SIG5" s="65"/>
      <c r="SIH5" s="65"/>
      <c r="SII5" s="65"/>
      <c r="SIJ5" s="65"/>
      <c r="SIK5" s="65"/>
      <c r="SIL5" s="65"/>
      <c r="SIM5" s="65"/>
      <c r="SIN5" s="65"/>
      <c r="SIO5" s="65"/>
      <c r="SIP5" s="65"/>
      <c r="SIQ5" s="65"/>
      <c r="SIR5" s="65"/>
      <c r="SIS5" s="65"/>
      <c r="SIT5" s="65"/>
      <c r="SIU5" s="65"/>
      <c r="SIV5" s="65"/>
      <c r="SIW5" s="65"/>
      <c r="SIX5" s="65"/>
      <c r="SIY5" s="65"/>
      <c r="SIZ5" s="65"/>
      <c r="SJA5" s="65"/>
      <c r="SJB5" s="65"/>
      <c r="SJC5" s="65"/>
      <c r="SJD5" s="65"/>
      <c r="SJE5" s="65"/>
      <c r="SJF5" s="65"/>
      <c r="SJG5" s="65"/>
      <c r="SJH5" s="65"/>
      <c r="SJI5" s="65"/>
      <c r="SJJ5" s="65"/>
      <c r="SJK5" s="65"/>
      <c r="SJL5" s="65"/>
      <c r="SJM5" s="65"/>
      <c r="SJN5" s="65"/>
      <c r="SJO5" s="65"/>
      <c r="SJP5" s="65"/>
      <c r="SJQ5" s="65"/>
      <c r="SJR5" s="65"/>
      <c r="SJS5" s="65"/>
      <c r="SJT5" s="65"/>
      <c r="SJU5" s="65"/>
      <c r="SJV5" s="65"/>
      <c r="SJW5" s="65"/>
      <c r="SJX5" s="65"/>
      <c r="SJY5" s="65"/>
      <c r="SJZ5" s="65"/>
      <c r="SKA5" s="65"/>
      <c r="SKB5" s="65"/>
      <c r="SKC5" s="65"/>
      <c r="SKD5" s="65"/>
      <c r="SKE5" s="65"/>
      <c r="SKF5" s="65"/>
      <c r="SKG5" s="65"/>
      <c r="SKH5" s="65"/>
      <c r="SKI5" s="65"/>
      <c r="SKJ5" s="65"/>
      <c r="SKK5" s="65"/>
      <c r="SKL5" s="65"/>
      <c r="SKM5" s="65"/>
      <c r="SKN5" s="65"/>
      <c r="SKO5" s="65"/>
      <c r="SKP5" s="65"/>
      <c r="SKQ5" s="65"/>
      <c r="SKR5" s="65"/>
      <c r="SKS5" s="65"/>
      <c r="SKT5" s="65"/>
      <c r="SKU5" s="65"/>
      <c r="SKV5" s="65"/>
      <c r="SKW5" s="65"/>
      <c r="SKX5" s="65"/>
      <c r="SKY5" s="65"/>
      <c r="SKZ5" s="65"/>
      <c r="SLA5" s="65"/>
      <c r="SLB5" s="65"/>
      <c r="SLC5" s="65"/>
      <c r="SLD5" s="65"/>
      <c r="SLE5" s="65"/>
      <c r="SLF5" s="65"/>
      <c r="SLG5" s="65"/>
      <c r="SLH5" s="65"/>
      <c r="SLI5" s="65"/>
      <c r="SLJ5" s="65"/>
      <c r="SLK5" s="65"/>
      <c r="SLL5" s="65"/>
      <c r="SLM5" s="65"/>
      <c r="SLN5" s="65"/>
      <c r="SLO5" s="65"/>
      <c r="SLP5" s="65"/>
      <c r="SLQ5" s="65"/>
      <c r="SLR5" s="65"/>
      <c r="SLS5" s="65"/>
      <c r="SLT5" s="65"/>
      <c r="SLU5" s="65"/>
      <c r="SLV5" s="65"/>
      <c r="SLW5" s="65"/>
      <c r="SLX5" s="65"/>
      <c r="SLY5" s="65"/>
      <c r="SLZ5" s="65"/>
      <c r="SMA5" s="65"/>
      <c r="SMB5" s="65"/>
      <c r="SMC5" s="65"/>
      <c r="SMD5" s="65"/>
      <c r="SME5" s="65"/>
      <c r="SMF5" s="65"/>
      <c r="SMG5" s="65"/>
      <c r="SMH5" s="65"/>
      <c r="SMI5" s="65"/>
      <c r="SMJ5" s="65"/>
      <c r="SMK5" s="65"/>
      <c r="SML5" s="65"/>
      <c r="SMM5" s="65"/>
      <c r="SMN5" s="65"/>
      <c r="SMO5" s="65"/>
      <c r="SMP5" s="65"/>
      <c r="SMQ5" s="65"/>
      <c r="SMR5" s="65"/>
      <c r="SMS5" s="65"/>
      <c r="SMT5" s="65"/>
      <c r="SMU5" s="65"/>
      <c r="SMV5" s="65"/>
      <c r="SMW5" s="65"/>
      <c r="SMX5" s="65"/>
      <c r="SMY5" s="65"/>
      <c r="SMZ5" s="65"/>
      <c r="SNA5" s="65"/>
      <c r="SNB5" s="65"/>
      <c r="SNC5" s="65"/>
      <c r="SND5" s="65"/>
      <c r="SNE5" s="65"/>
      <c r="SNF5" s="65"/>
      <c r="SNG5" s="65"/>
      <c r="SNH5" s="65"/>
      <c r="SNI5" s="65"/>
      <c r="SNJ5" s="65"/>
      <c r="SNK5" s="65"/>
      <c r="SNL5" s="65"/>
      <c r="SNM5" s="65"/>
      <c r="SNN5" s="65"/>
      <c r="SNO5" s="65"/>
      <c r="SNP5" s="65"/>
      <c r="SNQ5" s="65"/>
      <c r="SNR5" s="65"/>
      <c r="SNS5" s="65"/>
      <c r="SNT5" s="65"/>
      <c r="SNU5" s="65"/>
      <c r="SNV5" s="65"/>
      <c r="SNW5" s="65"/>
      <c r="SNX5" s="65"/>
      <c r="SNY5" s="65"/>
      <c r="SNZ5" s="65"/>
      <c r="SOA5" s="65"/>
      <c r="SOB5" s="65"/>
      <c r="SOC5" s="65"/>
      <c r="SOD5" s="65"/>
      <c r="SOE5" s="65"/>
      <c r="SOF5" s="65"/>
      <c r="SOG5" s="65"/>
      <c r="SOH5" s="65"/>
      <c r="SOI5" s="65"/>
      <c r="SOJ5" s="65"/>
      <c r="SOK5" s="65"/>
      <c r="SOL5" s="65"/>
      <c r="SOM5" s="65"/>
      <c r="SON5" s="65"/>
      <c r="SOO5" s="65"/>
      <c r="SOP5" s="65"/>
      <c r="SOQ5" s="65"/>
      <c r="SOR5" s="65"/>
      <c r="SOS5" s="65"/>
      <c r="SOT5" s="65"/>
      <c r="SOU5" s="65"/>
      <c r="SOV5" s="65"/>
      <c r="SOW5" s="65"/>
      <c r="SOX5" s="65"/>
      <c r="SOY5" s="65"/>
      <c r="SOZ5" s="65"/>
      <c r="SPA5" s="65"/>
      <c r="SPB5" s="65"/>
      <c r="SPC5" s="65"/>
      <c r="SPD5" s="65"/>
      <c r="SPE5" s="65"/>
      <c r="SPF5" s="65"/>
      <c r="SPG5" s="65"/>
      <c r="SPH5" s="65"/>
      <c r="SPI5" s="65"/>
      <c r="SPJ5" s="65"/>
      <c r="SPK5" s="65"/>
      <c r="SPL5" s="65"/>
      <c r="SPM5" s="65"/>
      <c r="SPN5" s="65"/>
      <c r="SPO5" s="65"/>
      <c r="SPP5" s="65"/>
      <c r="SPQ5" s="65"/>
      <c r="SPR5" s="65"/>
      <c r="SPS5" s="65"/>
      <c r="SPT5" s="65"/>
      <c r="SPU5" s="65"/>
      <c r="SPV5" s="65"/>
      <c r="SPW5" s="65"/>
      <c r="SPX5" s="65"/>
      <c r="SPY5" s="65"/>
      <c r="SPZ5" s="65"/>
      <c r="SQA5" s="65"/>
      <c r="SQB5" s="65"/>
      <c r="SQC5" s="65"/>
      <c r="SQD5" s="65"/>
      <c r="SQE5" s="65"/>
      <c r="SQF5" s="65"/>
      <c r="SQG5" s="65"/>
      <c r="SQH5" s="65"/>
      <c r="SQI5" s="65"/>
      <c r="SQJ5" s="65"/>
      <c r="SQK5" s="65"/>
      <c r="SQL5" s="65"/>
      <c r="SQM5" s="65"/>
      <c r="SQN5" s="65"/>
      <c r="SQO5" s="65"/>
      <c r="SQP5" s="65"/>
      <c r="SQQ5" s="65"/>
      <c r="SQR5" s="65"/>
      <c r="SQS5" s="65"/>
      <c r="SQT5" s="65"/>
      <c r="SQU5" s="65"/>
      <c r="SQV5" s="65"/>
      <c r="SQW5" s="65"/>
      <c r="SQX5" s="65"/>
      <c r="SQY5" s="65"/>
      <c r="SQZ5" s="65"/>
      <c r="SRA5" s="65"/>
      <c r="SRB5" s="65"/>
      <c r="SRC5" s="65"/>
      <c r="SRD5" s="65"/>
      <c r="SRE5" s="65"/>
      <c r="SRF5" s="65"/>
      <c r="SRG5" s="65"/>
      <c r="SRH5" s="65"/>
      <c r="SRI5" s="65"/>
      <c r="SRJ5" s="65"/>
      <c r="SRK5" s="65"/>
      <c r="SRL5" s="65"/>
      <c r="SRM5" s="65"/>
      <c r="SRN5" s="65"/>
      <c r="SRO5" s="65"/>
      <c r="SRP5" s="65"/>
      <c r="SRQ5" s="65"/>
      <c r="SRR5" s="65"/>
      <c r="SRS5" s="65"/>
      <c r="SRT5" s="65"/>
      <c r="SRU5" s="65"/>
      <c r="SRV5" s="65"/>
      <c r="SRW5" s="65"/>
      <c r="SRX5" s="65"/>
      <c r="SRY5" s="65"/>
      <c r="SRZ5" s="65"/>
      <c r="SSA5" s="65"/>
      <c r="SSB5" s="65"/>
      <c r="SSC5" s="65"/>
      <c r="SSD5" s="65"/>
      <c r="SSE5" s="65"/>
      <c r="SSF5" s="65"/>
      <c r="SSG5" s="65"/>
      <c r="SSH5" s="65"/>
      <c r="SSI5" s="65"/>
      <c r="SSJ5" s="65"/>
      <c r="SSK5" s="65"/>
      <c r="SSL5" s="65"/>
      <c r="SSM5" s="65"/>
      <c r="SSN5" s="65"/>
      <c r="SSO5" s="65"/>
      <c r="SSP5" s="65"/>
      <c r="SSQ5" s="65"/>
      <c r="SSR5" s="65"/>
      <c r="SSS5" s="65"/>
      <c r="SST5" s="65"/>
      <c r="SSU5" s="65"/>
      <c r="SSV5" s="65"/>
      <c r="SSW5" s="65"/>
      <c r="SSX5" s="65"/>
      <c r="SSY5" s="65"/>
      <c r="SSZ5" s="65"/>
      <c r="STA5" s="65"/>
      <c r="STB5" s="65"/>
      <c r="STC5" s="65"/>
      <c r="STD5" s="65"/>
      <c r="STE5" s="65"/>
      <c r="STF5" s="65"/>
      <c r="STG5" s="65"/>
      <c r="STH5" s="65"/>
      <c r="STI5" s="65"/>
      <c r="STJ5" s="65"/>
      <c r="STK5" s="65"/>
      <c r="STL5" s="65"/>
      <c r="STM5" s="65"/>
      <c r="STN5" s="65"/>
      <c r="STO5" s="65"/>
      <c r="STP5" s="65"/>
      <c r="STQ5" s="65"/>
      <c r="STR5" s="65"/>
      <c r="STS5" s="65"/>
      <c r="STT5" s="65"/>
      <c r="STU5" s="65"/>
      <c r="STV5" s="65"/>
      <c r="STW5" s="65"/>
      <c r="STX5" s="65"/>
      <c r="STY5" s="65"/>
      <c r="STZ5" s="65"/>
      <c r="SUA5" s="65"/>
      <c r="SUB5" s="65"/>
      <c r="SUC5" s="65"/>
      <c r="SUD5" s="65"/>
      <c r="SUE5" s="65"/>
      <c r="SUF5" s="65"/>
      <c r="SUG5" s="65"/>
      <c r="SUH5" s="65"/>
      <c r="SUI5" s="65"/>
      <c r="SUJ5" s="65"/>
      <c r="SUK5" s="65"/>
      <c r="SUL5" s="65"/>
      <c r="SUM5" s="65"/>
      <c r="SUN5" s="65"/>
      <c r="SUO5" s="65"/>
      <c r="SUP5" s="65"/>
      <c r="SUQ5" s="65"/>
      <c r="SUR5" s="65"/>
      <c r="SUS5" s="65"/>
      <c r="SUT5" s="65"/>
      <c r="SUU5" s="65"/>
      <c r="SUV5" s="65"/>
      <c r="SUW5" s="65"/>
      <c r="SUX5" s="65"/>
      <c r="SUY5" s="65"/>
      <c r="SUZ5" s="65"/>
      <c r="SVA5" s="65"/>
      <c r="SVB5" s="65"/>
      <c r="SVC5" s="65"/>
      <c r="SVD5" s="65"/>
      <c r="SVE5" s="65"/>
      <c r="SVF5" s="65"/>
      <c r="SVG5" s="65"/>
      <c r="SVH5" s="65"/>
      <c r="SVI5" s="65"/>
      <c r="SVJ5" s="65"/>
      <c r="SVK5" s="65"/>
      <c r="SVL5" s="65"/>
      <c r="SVM5" s="65"/>
      <c r="SVN5" s="65"/>
      <c r="SVO5" s="65"/>
      <c r="SVP5" s="65"/>
      <c r="SVQ5" s="65"/>
      <c r="SVR5" s="65"/>
      <c r="SVS5" s="65"/>
      <c r="SVT5" s="65"/>
      <c r="SVU5" s="65"/>
      <c r="SVV5" s="65"/>
      <c r="SVW5" s="65"/>
      <c r="SVX5" s="65"/>
      <c r="SVY5" s="65"/>
      <c r="SVZ5" s="65"/>
      <c r="SWA5" s="65"/>
      <c r="SWB5" s="65"/>
      <c r="SWC5" s="65"/>
      <c r="SWD5" s="65"/>
      <c r="SWE5" s="65"/>
      <c r="SWF5" s="65"/>
      <c r="SWG5" s="65"/>
      <c r="SWH5" s="65"/>
      <c r="SWI5" s="65"/>
      <c r="SWJ5" s="65"/>
      <c r="SWK5" s="65"/>
      <c r="SWL5" s="65"/>
      <c r="SWM5" s="65"/>
      <c r="SWN5" s="65"/>
      <c r="SWO5" s="65"/>
      <c r="SWP5" s="65"/>
      <c r="SWQ5" s="65"/>
      <c r="SWR5" s="65"/>
      <c r="SWS5" s="65"/>
      <c r="SWT5" s="65"/>
      <c r="SWU5" s="65"/>
      <c r="SWV5" s="65"/>
      <c r="SWW5" s="65"/>
      <c r="SWX5" s="65"/>
      <c r="SWY5" s="65"/>
      <c r="SWZ5" s="65"/>
      <c r="SXA5" s="65"/>
      <c r="SXB5" s="65"/>
      <c r="SXC5" s="65"/>
      <c r="SXD5" s="65"/>
      <c r="SXE5" s="65"/>
      <c r="SXF5" s="65"/>
      <c r="SXG5" s="65"/>
      <c r="SXH5" s="65"/>
      <c r="SXI5" s="65"/>
      <c r="SXJ5" s="65"/>
      <c r="SXK5" s="65"/>
      <c r="SXL5" s="65"/>
      <c r="SXM5" s="65"/>
      <c r="SXN5" s="65"/>
      <c r="SXO5" s="65"/>
      <c r="SXP5" s="65"/>
      <c r="SXQ5" s="65"/>
      <c r="SXR5" s="65"/>
      <c r="SXS5" s="65"/>
      <c r="SXT5" s="65"/>
      <c r="SXU5" s="65"/>
      <c r="SXV5" s="65"/>
      <c r="SXW5" s="65"/>
      <c r="SXX5" s="65"/>
      <c r="SXY5" s="65"/>
      <c r="SXZ5" s="65"/>
      <c r="SYA5" s="65"/>
      <c r="SYB5" s="65"/>
      <c r="SYC5" s="65"/>
      <c r="SYD5" s="65"/>
      <c r="SYE5" s="65"/>
      <c r="SYF5" s="65"/>
      <c r="SYG5" s="65"/>
      <c r="SYH5" s="65"/>
      <c r="SYI5" s="65"/>
      <c r="SYJ5" s="65"/>
      <c r="SYK5" s="65"/>
      <c r="SYL5" s="65"/>
      <c r="SYM5" s="65"/>
      <c r="SYN5" s="65"/>
      <c r="SYO5" s="65"/>
      <c r="SYP5" s="65"/>
      <c r="SYQ5" s="65"/>
      <c r="SYR5" s="65"/>
      <c r="SYS5" s="65"/>
      <c r="SYT5" s="65"/>
      <c r="SYU5" s="65"/>
      <c r="SYV5" s="65"/>
      <c r="SYW5" s="65"/>
      <c r="SYX5" s="65"/>
      <c r="SYY5" s="65"/>
      <c r="SYZ5" s="65"/>
      <c r="SZA5" s="65"/>
      <c r="SZB5" s="65"/>
      <c r="SZC5" s="65"/>
      <c r="SZD5" s="65"/>
      <c r="SZE5" s="65"/>
      <c r="SZF5" s="65"/>
      <c r="SZG5" s="65"/>
      <c r="SZH5" s="65"/>
      <c r="SZI5" s="65"/>
      <c r="SZJ5" s="65"/>
      <c r="SZK5" s="65"/>
      <c r="SZL5" s="65"/>
      <c r="SZM5" s="65"/>
      <c r="SZN5" s="65"/>
      <c r="SZO5" s="65"/>
      <c r="SZP5" s="65"/>
      <c r="SZQ5" s="65"/>
      <c r="SZR5" s="65"/>
      <c r="SZS5" s="65"/>
      <c r="SZT5" s="65"/>
      <c r="SZU5" s="65"/>
      <c r="SZV5" s="65"/>
      <c r="SZW5" s="65"/>
      <c r="SZX5" s="65"/>
      <c r="SZY5" s="65"/>
      <c r="SZZ5" s="65"/>
      <c r="TAA5" s="65"/>
      <c r="TAB5" s="65"/>
      <c r="TAC5" s="65"/>
      <c r="TAD5" s="65"/>
      <c r="TAE5" s="65"/>
      <c r="TAF5" s="65"/>
      <c r="TAG5" s="65"/>
      <c r="TAH5" s="65"/>
      <c r="TAI5" s="65"/>
      <c r="TAJ5" s="65"/>
      <c r="TAK5" s="65"/>
      <c r="TAL5" s="65"/>
      <c r="TAM5" s="65"/>
      <c r="TAN5" s="65"/>
      <c r="TAO5" s="65"/>
      <c r="TAP5" s="65"/>
      <c r="TAQ5" s="65"/>
      <c r="TAR5" s="65"/>
      <c r="TAS5" s="65"/>
      <c r="TAT5" s="65"/>
      <c r="TAU5" s="65"/>
      <c r="TAV5" s="65"/>
      <c r="TAW5" s="65"/>
      <c r="TAX5" s="65"/>
      <c r="TAY5" s="65"/>
      <c r="TAZ5" s="65"/>
      <c r="TBA5" s="65"/>
      <c r="TBB5" s="65"/>
      <c r="TBC5" s="65"/>
      <c r="TBD5" s="65"/>
      <c r="TBE5" s="65"/>
      <c r="TBF5" s="65"/>
      <c r="TBG5" s="65"/>
      <c r="TBH5" s="65"/>
      <c r="TBI5" s="65"/>
      <c r="TBJ5" s="65"/>
      <c r="TBK5" s="65"/>
      <c r="TBL5" s="65"/>
      <c r="TBM5" s="65"/>
      <c r="TBN5" s="65"/>
      <c r="TBO5" s="65"/>
      <c r="TBP5" s="65"/>
      <c r="TBQ5" s="65"/>
      <c r="TBR5" s="65"/>
      <c r="TBS5" s="65"/>
      <c r="TBT5" s="65"/>
      <c r="TBU5" s="65"/>
      <c r="TBV5" s="65"/>
      <c r="TBW5" s="65"/>
      <c r="TBX5" s="65"/>
      <c r="TBY5" s="65"/>
      <c r="TBZ5" s="65"/>
      <c r="TCA5" s="65"/>
      <c r="TCB5" s="65"/>
      <c r="TCC5" s="65"/>
      <c r="TCD5" s="65"/>
      <c r="TCE5" s="65"/>
      <c r="TCF5" s="65"/>
      <c r="TCG5" s="65"/>
      <c r="TCH5" s="65"/>
      <c r="TCI5" s="65"/>
      <c r="TCJ5" s="65"/>
      <c r="TCK5" s="65"/>
      <c r="TCL5" s="65"/>
      <c r="TCM5" s="65"/>
      <c r="TCN5" s="65"/>
      <c r="TCO5" s="65"/>
      <c r="TCP5" s="65"/>
      <c r="TCQ5" s="65"/>
      <c r="TCR5" s="65"/>
      <c r="TCS5" s="65"/>
      <c r="TCT5" s="65"/>
      <c r="TCU5" s="65"/>
      <c r="TCV5" s="65"/>
      <c r="TCW5" s="65"/>
      <c r="TCX5" s="65"/>
      <c r="TCY5" s="65"/>
      <c r="TCZ5" s="65"/>
      <c r="TDA5" s="65"/>
      <c r="TDB5" s="65"/>
      <c r="TDC5" s="65"/>
      <c r="TDD5" s="65"/>
      <c r="TDE5" s="65"/>
      <c r="TDF5" s="65"/>
      <c r="TDG5" s="65"/>
      <c r="TDH5" s="65"/>
      <c r="TDI5" s="65"/>
      <c r="TDJ5" s="65"/>
      <c r="TDK5" s="65"/>
      <c r="TDL5" s="65"/>
      <c r="TDM5" s="65"/>
      <c r="TDN5" s="65"/>
      <c r="TDO5" s="65"/>
      <c r="TDP5" s="65"/>
      <c r="TDQ5" s="65"/>
      <c r="TDR5" s="65"/>
      <c r="TDS5" s="65"/>
      <c r="TDT5" s="65"/>
      <c r="TDU5" s="65"/>
      <c r="TDV5" s="65"/>
      <c r="TDW5" s="65"/>
      <c r="TDX5" s="65"/>
      <c r="TDY5" s="65"/>
      <c r="TDZ5" s="65"/>
      <c r="TEA5" s="65"/>
      <c r="TEB5" s="65"/>
      <c r="TEC5" s="65"/>
      <c r="TED5" s="65"/>
      <c r="TEE5" s="65"/>
      <c r="TEF5" s="65"/>
      <c r="TEG5" s="65"/>
      <c r="TEH5" s="65"/>
      <c r="TEI5" s="65"/>
      <c r="TEJ5" s="65"/>
      <c r="TEK5" s="65"/>
      <c r="TEL5" s="65"/>
      <c r="TEM5" s="65"/>
      <c r="TEN5" s="65"/>
      <c r="TEO5" s="65"/>
      <c r="TEP5" s="65"/>
      <c r="TEQ5" s="65"/>
      <c r="TER5" s="65"/>
      <c r="TES5" s="65"/>
      <c r="TET5" s="65"/>
      <c r="TEU5" s="65"/>
      <c r="TEV5" s="65"/>
      <c r="TEW5" s="65"/>
      <c r="TEX5" s="65"/>
      <c r="TEY5" s="65"/>
      <c r="TEZ5" s="65"/>
      <c r="TFA5" s="65"/>
      <c r="TFB5" s="65"/>
      <c r="TFC5" s="65"/>
      <c r="TFD5" s="65"/>
      <c r="TFE5" s="65"/>
      <c r="TFF5" s="65"/>
      <c r="TFG5" s="65"/>
      <c r="TFH5" s="65"/>
      <c r="TFI5" s="65"/>
      <c r="TFJ5" s="65"/>
      <c r="TFK5" s="65"/>
      <c r="TFL5" s="65"/>
      <c r="TFM5" s="65"/>
      <c r="TFN5" s="65"/>
      <c r="TFO5" s="65"/>
      <c r="TFP5" s="65"/>
      <c r="TFQ5" s="65"/>
      <c r="TFR5" s="65"/>
      <c r="TFS5" s="65"/>
      <c r="TFT5" s="65"/>
      <c r="TFU5" s="65"/>
      <c r="TFV5" s="65"/>
      <c r="TFW5" s="65"/>
      <c r="TFX5" s="65"/>
      <c r="TFY5" s="65"/>
      <c r="TFZ5" s="65"/>
      <c r="TGA5" s="65"/>
      <c r="TGB5" s="65"/>
      <c r="TGC5" s="65"/>
      <c r="TGD5" s="65"/>
      <c r="TGE5" s="65"/>
      <c r="TGF5" s="65"/>
      <c r="TGG5" s="65"/>
      <c r="TGH5" s="65"/>
      <c r="TGI5" s="65"/>
      <c r="TGJ5" s="65"/>
      <c r="TGK5" s="65"/>
      <c r="TGL5" s="65"/>
      <c r="TGM5" s="65"/>
      <c r="TGN5" s="65"/>
      <c r="TGO5" s="65"/>
      <c r="TGP5" s="65"/>
      <c r="TGQ5" s="65"/>
      <c r="TGR5" s="65"/>
      <c r="TGS5" s="65"/>
      <c r="TGT5" s="65"/>
      <c r="TGU5" s="65"/>
      <c r="TGV5" s="65"/>
      <c r="TGW5" s="65"/>
      <c r="TGX5" s="65"/>
      <c r="TGY5" s="65"/>
      <c r="TGZ5" s="65"/>
      <c r="THA5" s="65"/>
      <c r="THB5" s="65"/>
      <c r="THC5" s="65"/>
      <c r="THD5" s="65"/>
      <c r="THE5" s="65"/>
      <c r="THF5" s="65"/>
      <c r="THG5" s="65"/>
      <c r="THH5" s="65"/>
      <c r="THI5" s="65"/>
      <c r="THJ5" s="65"/>
      <c r="THK5" s="65"/>
      <c r="THL5" s="65"/>
      <c r="THM5" s="65"/>
      <c r="THN5" s="65"/>
      <c r="THO5" s="65"/>
      <c r="THP5" s="65"/>
      <c r="THQ5" s="65"/>
      <c r="THR5" s="65"/>
      <c r="THS5" s="65"/>
      <c r="THT5" s="65"/>
      <c r="THU5" s="65"/>
      <c r="THV5" s="65"/>
      <c r="THW5" s="65"/>
      <c r="THX5" s="65"/>
      <c r="THY5" s="65"/>
      <c r="THZ5" s="65"/>
      <c r="TIA5" s="65"/>
      <c r="TIB5" s="65"/>
      <c r="TIC5" s="65"/>
      <c r="TID5" s="65"/>
      <c r="TIE5" s="65"/>
      <c r="TIF5" s="65"/>
      <c r="TIG5" s="65"/>
      <c r="TIH5" s="65"/>
      <c r="TII5" s="65"/>
      <c r="TIJ5" s="65"/>
      <c r="TIK5" s="65"/>
      <c r="TIL5" s="65"/>
      <c r="TIM5" s="65"/>
      <c r="TIN5" s="65"/>
      <c r="TIO5" s="65"/>
      <c r="TIP5" s="65"/>
      <c r="TIQ5" s="65"/>
      <c r="TIR5" s="65"/>
      <c r="TIS5" s="65"/>
      <c r="TIT5" s="65"/>
      <c r="TIU5" s="65"/>
      <c r="TIV5" s="65"/>
      <c r="TIW5" s="65"/>
      <c r="TIX5" s="65"/>
      <c r="TIY5" s="65"/>
      <c r="TIZ5" s="65"/>
      <c r="TJA5" s="65"/>
      <c r="TJB5" s="65"/>
      <c r="TJC5" s="65"/>
      <c r="TJD5" s="65"/>
      <c r="TJE5" s="65"/>
      <c r="TJF5" s="65"/>
      <c r="TJG5" s="65"/>
      <c r="TJH5" s="65"/>
      <c r="TJI5" s="65"/>
      <c r="TJJ5" s="65"/>
      <c r="TJK5" s="65"/>
      <c r="TJL5" s="65"/>
      <c r="TJM5" s="65"/>
      <c r="TJN5" s="65"/>
      <c r="TJO5" s="65"/>
      <c r="TJP5" s="65"/>
      <c r="TJQ5" s="65"/>
      <c r="TJR5" s="65"/>
      <c r="TJS5" s="65"/>
      <c r="TJT5" s="65"/>
      <c r="TJU5" s="65"/>
      <c r="TJV5" s="65"/>
      <c r="TJW5" s="65"/>
      <c r="TJX5" s="65"/>
      <c r="TJY5" s="65"/>
      <c r="TJZ5" s="65"/>
      <c r="TKA5" s="65"/>
      <c r="TKB5" s="65"/>
      <c r="TKC5" s="65"/>
      <c r="TKD5" s="65"/>
      <c r="TKE5" s="65"/>
      <c r="TKF5" s="65"/>
      <c r="TKG5" s="65"/>
      <c r="TKH5" s="65"/>
      <c r="TKI5" s="65"/>
      <c r="TKJ5" s="65"/>
      <c r="TKK5" s="65"/>
      <c r="TKL5" s="65"/>
      <c r="TKM5" s="65"/>
      <c r="TKN5" s="65"/>
      <c r="TKO5" s="65"/>
      <c r="TKP5" s="65"/>
      <c r="TKQ5" s="65"/>
      <c r="TKR5" s="65"/>
      <c r="TKS5" s="65"/>
      <c r="TKT5" s="65"/>
      <c r="TKU5" s="65"/>
      <c r="TKV5" s="65"/>
      <c r="TKW5" s="65"/>
      <c r="TKX5" s="65"/>
      <c r="TKY5" s="65"/>
      <c r="TKZ5" s="65"/>
      <c r="TLA5" s="65"/>
      <c r="TLB5" s="65"/>
      <c r="TLC5" s="65"/>
      <c r="TLD5" s="65"/>
      <c r="TLE5" s="65"/>
      <c r="TLF5" s="65"/>
      <c r="TLG5" s="65"/>
      <c r="TLH5" s="65"/>
      <c r="TLI5" s="65"/>
      <c r="TLJ5" s="65"/>
      <c r="TLK5" s="65"/>
      <c r="TLL5" s="65"/>
      <c r="TLM5" s="65"/>
      <c r="TLN5" s="65"/>
      <c r="TLO5" s="65"/>
      <c r="TLP5" s="65"/>
      <c r="TLQ5" s="65"/>
      <c r="TLR5" s="65"/>
      <c r="TLS5" s="65"/>
      <c r="TLT5" s="65"/>
      <c r="TLU5" s="65"/>
      <c r="TLV5" s="65"/>
      <c r="TLW5" s="65"/>
      <c r="TLX5" s="65"/>
      <c r="TLY5" s="65"/>
      <c r="TLZ5" s="65"/>
      <c r="TMA5" s="65"/>
      <c r="TMB5" s="65"/>
      <c r="TMC5" s="65"/>
      <c r="TMD5" s="65"/>
      <c r="TME5" s="65"/>
      <c r="TMF5" s="65"/>
      <c r="TMG5" s="65"/>
      <c r="TMH5" s="65"/>
      <c r="TMI5" s="65"/>
      <c r="TMJ5" s="65"/>
      <c r="TMK5" s="65"/>
      <c r="TML5" s="65"/>
      <c r="TMM5" s="65"/>
      <c r="TMN5" s="65"/>
      <c r="TMO5" s="65"/>
      <c r="TMP5" s="65"/>
      <c r="TMQ5" s="65"/>
      <c r="TMR5" s="65"/>
      <c r="TMS5" s="65"/>
      <c r="TMT5" s="65"/>
      <c r="TMU5" s="65"/>
      <c r="TMV5" s="65"/>
      <c r="TMW5" s="65"/>
      <c r="TMX5" s="65"/>
      <c r="TMY5" s="65"/>
      <c r="TMZ5" s="65"/>
      <c r="TNA5" s="65"/>
      <c r="TNB5" s="65"/>
      <c r="TNC5" s="65"/>
      <c r="TND5" s="65"/>
      <c r="TNE5" s="65"/>
      <c r="TNF5" s="65"/>
      <c r="TNG5" s="65"/>
      <c r="TNH5" s="65"/>
      <c r="TNI5" s="65"/>
      <c r="TNJ5" s="65"/>
      <c r="TNK5" s="65"/>
      <c r="TNL5" s="65"/>
      <c r="TNM5" s="65"/>
      <c r="TNN5" s="65"/>
      <c r="TNO5" s="65"/>
      <c r="TNP5" s="65"/>
      <c r="TNQ5" s="65"/>
      <c r="TNR5" s="65"/>
      <c r="TNS5" s="65"/>
      <c r="TNT5" s="65"/>
      <c r="TNU5" s="65"/>
      <c r="TNV5" s="65"/>
      <c r="TNW5" s="65"/>
      <c r="TNX5" s="65"/>
      <c r="TNY5" s="65"/>
      <c r="TNZ5" s="65"/>
      <c r="TOA5" s="65"/>
      <c r="TOB5" s="65"/>
      <c r="TOC5" s="65"/>
      <c r="TOD5" s="65"/>
      <c r="TOE5" s="65"/>
      <c r="TOF5" s="65"/>
      <c r="TOG5" s="65"/>
      <c r="TOH5" s="65"/>
      <c r="TOI5" s="65"/>
      <c r="TOJ5" s="65"/>
      <c r="TOK5" s="65"/>
      <c r="TOL5" s="65"/>
      <c r="TOM5" s="65"/>
      <c r="TON5" s="65"/>
      <c r="TOO5" s="65"/>
      <c r="TOP5" s="65"/>
      <c r="TOQ5" s="65"/>
      <c r="TOR5" s="65"/>
      <c r="TOS5" s="65"/>
      <c r="TOT5" s="65"/>
      <c r="TOU5" s="65"/>
      <c r="TOV5" s="65"/>
      <c r="TOW5" s="65"/>
      <c r="TOX5" s="65"/>
      <c r="TOY5" s="65"/>
      <c r="TOZ5" s="65"/>
      <c r="TPA5" s="65"/>
      <c r="TPB5" s="65"/>
      <c r="TPC5" s="65"/>
      <c r="TPD5" s="65"/>
      <c r="TPE5" s="65"/>
      <c r="TPF5" s="65"/>
      <c r="TPG5" s="65"/>
      <c r="TPH5" s="65"/>
      <c r="TPI5" s="65"/>
      <c r="TPJ5" s="65"/>
      <c r="TPK5" s="65"/>
      <c r="TPL5" s="65"/>
      <c r="TPM5" s="65"/>
      <c r="TPN5" s="65"/>
      <c r="TPO5" s="65"/>
      <c r="TPP5" s="65"/>
      <c r="TPQ5" s="65"/>
      <c r="TPR5" s="65"/>
      <c r="TPS5" s="65"/>
      <c r="TPT5" s="65"/>
      <c r="TPU5" s="65"/>
      <c r="TPV5" s="65"/>
      <c r="TPW5" s="65"/>
      <c r="TPX5" s="65"/>
      <c r="TPY5" s="65"/>
      <c r="TPZ5" s="65"/>
      <c r="TQA5" s="65"/>
      <c r="TQB5" s="65"/>
      <c r="TQC5" s="65"/>
      <c r="TQD5" s="65"/>
      <c r="TQE5" s="65"/>
      <c r="TQF5" s="65"/>
      <c r="TQG5" s="65"/>
      <c r="TQH5" s="65"/>
      <c r="TQI5" s="65"/>
      <c r="TQJ5" s="65"/>
      <c r="TQK5" s="65"/>
      <c r="TQL5" s="65"/>
      <c r="TQM5" s="65"/>
      <c r="TQN5" s="65"/>
      <c r="TQO5" s="65"/>
      <c r="TQP5" s="65"/>
      <c r="TQQ5" s="65"/>
      <c r="TQR5" s="65"/>
      <c r="TQS5" s="65"/>
      <c r="TQT5" s="65"/>
      <c r="TQU5" s="65"/>
      <c r="TQV5" s="65"/>
      <c r="TQW5" s="65"/>
      <c r="TQX5" s="65"/>
      <c r="TQY5" s="65"/>
      <c r="TQZ5" s="65"/>
      <c r="TRA5" s="65"/>
      <c r="TRB5" s="65"/>
      <c r="TRC5" s="65"/>
      <c r="TRD5" s="65"/>
      <c r="TRE5" s="65"/>
      <c r="TRF5" s="65"/>
      <c r="TRG5" s="65"/>
      <c r="TRH5" s="65"/>
      <c r="TRI5" s="65"/>
      <c r="TRJ5" s="65"/>
      <c r="TRK5" s="65"/>
      <c r="TRL5" s="65"/>
      <c r="TRM5" s="65"/>
      <c r="TRN5" s="65"/>
      <c r="TRO5" s="65"/>
      <c r="TRP5" s="65"/>
      <c r="TRQ5" s="65"/>
      <c r="TRR5" s="65"/>
      <c r="TRS5" s="65"/>
      <c r="TRT5" s="65"/>
      <c r="TRU5" s="65"/>
      <c r="TRV5" s="65"/>
      <c r="TRW5" s="65"/>
      <c r="TRX5" s="65"/>
      <c r="TRY5" s="65"/>
      <c r="TRZ5" s="65"/>
      <c r="TSA5" s="65"/>
      <c r="TSB5" s="65"/>
      <c r="TSC5" s="65"/>
      <c r="TSD5" s="65"/>
      <c r="TSE5" s="65"/>
      <c r="TSF5" s="65"/>
      <c r="TSG5" s="65"/>
      <c r="TSH5" s="65"/>
      <c r="TSI5" s="65"/>
      <c r="TSJ5" s="65"/>
      <c r="TSK5" s="65"/>
      <c r="TSL5" s="65"/>
      <c r="TSM5" s="65"/>
      <c r="TSN5" s="65"/>
      <c r="TSO5" s="65"/>
      <c r="TSP5" s="65"/>
      <c r="TSQ5" s="65"/>
      <c r="TSR5" s="65"/>
      <c r="TSS5" s="65"/>
      <c r="TST5" s="65"/>
      <c r="TSU5" s="65"/>
      <c r="TSV5" s="65"/>
      <c r="TSW5" s="65"/>
      <c r="TSX5" s="65"/>
      <c r="TSY5" s="65"/>
      <c r="TSZ5" s="65"/>
      <c r="TTA5" s="65"/>
      <c r="TTB5" s="65"/>
      <c r="TTC5" s="65"/>
      <c r="TTD5" s="65"/>
      <c r="TTE5" s="65"/>
      <c r="TTF5" s="65"/>
      <c r="TTG5" s="65"/>
      <c r="TTH5" s="65"/>
      <c r="TTI5" s="65"/>
      <c r="TTJ5" s="65"/>
      <c r="TTK5" s="65"/>
      <c r="TTL5" s="65"/>
      <c r="TTM5" s="65"/>
      <c r="TTN5" s="65"/>
      <c r="TTO5" s="65"/>
      <c r="TTP5" s="65"/>
      <c r="TTQ5" s="65"/>
      <c r="TTR5" s="65"/>
      <c r="TTS5" s="65"/>
      <c r="TTT5" s="65"/>
      <c r="TTU5" s="65"/>
      <c r="TTV5" s="65"/>
      <c r="TTW5" s="65"/>
      <c r="TTX5" s="65"/>
      <c r="TTY5" s="65"/>
      <c r="TTZ5" s="65"/>
      <c r="TUA5" s="65"/>
      <c r="TUB5" s="65"/>
      <c r="TUC5" s="65"/>
      <c r="TUD5" s="65"/>
      <c r="TUE5" s="65"/>
      <c r="TUF5" s="65"/>
      <c r="TUG5" s="65"/>
      <c r="TUH5" s="65"/>
      <c r="TUI5" s="65"/>
      <c r="TUJ5" s="65"/>
      <c r="TUK5" s="65"/>
      <c r="TUL5" s="65"/>
      <c r="TUM5" s="65"/>
      <c r="TUN5" s="65"/>
      <c r="TUO5" s="65"/>
      <c r="TUP5" s="65"/>
      <c r="TUQ5" s="65"/>
      <c r="TUR5" s="65"/>
      <c r="TUS5" s="65"/>
      <c r="TUT5" s="65"/>
      <c r="TUU5" s="65"/>
      <c r="TUV5" s="65"/>
      <c r="TUW5" s="65"/>
      <c r="TUX5" s="65"/>
      <c r="TUY5" s="65"/>
      <c r="TUZ5" s="65"/>
      <c r="TVA5" s="65"/>
      <c r="TVB5" s="65"/>
      <c r="TVC5" s="65"/>
      <c r="TVD5" s="65"/>
      <c r="TVE5" s="65"/>
      <c r="TVF5" s="65"/>
      <c r="TVG5" s="65"/>
      <c r="TVH5" s="65"/>
      <c r="TVI5" s="65"/>
      <c r="TVJ5" s="65"/>
      <c r="TVK5" s="65"/>
      <c r="TVL5" s="65"/>
      <c r="TVM5" s="65"/>
      <c r="TVN5" s="65"/>
      <c r="TVO5" s="65"/>
      <c r="TVP5" s="65"/>
      <c r="TVQ5" s="65"/>
      <c r="TVR5" s="65"/>
      <c r="TVS5" s="65"/>
      <c r="TVT5" s="65"/>
      <c r="TVU5" s="65"/>
      <c r="TVV5" s="65"/>
      <c r="TVW5" s="65"/>
      <c r="TVX5" s="65"/>
      <c r="TVY5" s="65"/>
      <c r="TVZ5" s="65"/>
      <c r="TWA5" s="65"/>
      <c r="TWB5" s="65"/>
      <c r="TWC5" s="65"/>
      <c r="TWD5" s="65"/>
      <c r="TWE5" s="65"/>
      <c r="TWF5" s="65"/>
      <c r="TWG5" s="65"/>
      <c r="TWH5" s="65"/>
      <c r="TWI5" s="65"/>
      <c r="TWJ5" s="65"/>
      <c r="TWK5" s="65"/>
      <c r="TWL5" s="65"/>
      <c r="TWM5" s="65"/>
      <c r="TWN5" s="65"/>
      <c r="TWO5" s="65"/>
      <c r="TWP5" s="65"/>
      <c r="TWQ5" s="65"/>
      <c r="TWR5" s="65"/>
      <c r="TWS5" s="65"/>
      <c r="TWT5" s="65"/>
      <c r="TWU5" s="65"/>
      <c r="TWV5" s="65"/>
      <c r="TWW5" s="65"/>
      <c r="TWX5" s="65"/>
      <c r="TWY5" s="65"/>
      <c r="TWZ5" s="65"/>
      <c r="TXA5" s="65"/>
      <c r="TXB5" s="65"/>
      <c r="TXC5" s="65"/>
      <c r="TXD5" s="65"/>
      <c r="TXE5" s="65"/>
      <c r="TXF5" s="65"/>
      <c r="TXG5" s="65"/>
      <c r="TXH5" s="65"/>
      <c r="TXI5" s="65"/>
      <c r="TXJ5" s="65"/>
      <c r="TXK5" s="65"/>
      <c r="TXL5" s="65"/>
      <c r="TXM5" s="65"/>
      <c r="TXN5" s="65"/>
      <c r="TXO5" s="65"/>
      <c r="TXP5" s="65"/>
      <c r="TXQ5" s="65"/>
      <c r="TXR5" s="65"/>
      <c r="TXS5" s="65"/>
      <c r="TXT5" s="65"/>
      <c r="TXU5" s="65"/>
      <c r="TXV5" s="65"/>
      <c r="TXW5" s="65"/>
      <c r="TXX5" s="65"/>
      <c r="TXY5" s="65"/>
      <c r="TXZ5" s="65"/>
      <c r="TYA5" s="65"/>
      <c r="TYB5" s="65"/>
      <c r="TYC5" s="65"/>
      <c r="TYD5" s="65"/>
      <c r="TYE5" s="65"/>
      <c r="TYF5" s="65"/>
      <c r="TYG5" s="65"/>
      <c r="TYH5" s="65"/>
      <c r="TYI5" s="65"/>
      <c r="TYJ5" s="65"/>
      <c r="TYK5" s="65"/>
      <c r="TYL5" s="65"/>
      <c r="TYM5" s="65"/>
      <c r="TYN5" s="65"/>
      <c r="TYO5" s="65"/>
      <c r="TYP5" s="65"/>
      <c r="TYQ5" s="65"/>
      <c r="TYR5" s="65"/>
      <c r="TYS5" s="65"/>
      <c r="TYT5" s="65"/>
      <c r="TYU5" s="65"/>
      <c r="TYV5" s="65"/>
      <c r="TYW5" s="65"/>
      <c r="TYX5" s="65"/>
      <c r="TYY5" s="65"/>
      <c r="TYZ5" s="65"/>
      <c r="TZA5" s="65"/>
      <c r="TZB5" s="65"/>
      <c r="TZC5" s="65"/>
      <c r="TZD5" s="65"/>
      <c r="TZE5" s="65"/>
      <c r="TZF5" s="65"/>
      <c r="TZG5" s="65"/>
      <c r="TZH5" s="65"/>
      <c r="TZI5" s="65"/>
      <c r="TZJ5" s="65"/>
      <c r="TZK5" s="65"/>
      <c r="TZL5" s="65"/>
      <c r="TZM5" s="65"/>
      <c r="TZN5" s="65"/>
      <c r="TZO5" s="65"/>
      <c r="TZP5" s="65"/>
      <c r="TZQ5" s="65"/>
      <c r="TZR5" s="65"/>
      <c r="TZS5" s="65"/>
      <c r="TZT5" s="65"/>
      <c r="TZU5" s="65"/>
      <c r="TZV5" s="65"/>
      <c r="TZW5" s="65"/>
      <c r="TZX5" s="65"/>
      <c r="TZY5" s="65"/>
      <c r="TZZ5" s="65"/>
      <c r="UAA5" s="65"/>
      <c r="UAB5" s="65"/>
      <c r="UAC5" s="65"/>
      <c r="UAD5" s="65"/>
      <c r="UAE5" s="65"/>
      <c r="UAF5" s="65"/>
      <c r="UAG5" s="65"/>
      <c r="UAH5" s="65"/>
      <c r="UAI5" s="65"/>
      <c r="UAJ5" s="65"/>
      <c r="UAK5" s="65"/>
      <c r="UAL5" s="65"/>
      <c r="UAM5" s="65"/>
      <c r="UAN5" s="65"/>
      <c r="UAO5" s="65"/>
      <c r="UAP5" s="65"/>
      <c r="UAQ5" s="65"/>
      <c r="UAR5" s="65"/>
      <c r="UAS5" s="65"/>
      <c r="UAT5" s="65"/>
      <c r="UAU5" s="65"/>
      <c r="UAV5" s="65"/>
      <c r="UAW5" s="65"/>
      <c r="UAX5" s="65"/>
      <c r="UAY5" s="65"/>
      <c r="UAZ5" s="65"/>
      <c r="UBA5" s="65"/>
      <c r="UBB5" s="65"/>
      <c r="UBC5" s="65"/>
      <c r="UBD5" s="65"/>
      <c r="UBE5" s="65"/>
      <c r="UBF5" s="65"/>
      <c r="UBG5" s="65"/>
      <c r="UBH5" s="65"/>
      <c r="UBI5" s="65"/>
      <c r="UBJ5" s="65"/>
      <c r="UBK5" s="65"/>
      <c r="UBL5" s="65"/>
      <c r="UBM5" s="65"/>
      <c r="UBN5" s="65"/>
      <c r="UBO5" s="65"/>
      <c r="UBP5" s="65"/>
      <c r="UBQ5" s="65"/>
      <c r="UBR5" s="65"/>
      <c r="UBS5" s="65"/>
      <c r="UBT5" s="65"/>
      <c r="UBU5" s="65"/>
      <c r="UBV5" s="65"/>
      <c r="UBW5" s="65"/>
      <c r="UBX5" s="65"/>
      <c r="UBY5" s="65"/>
      <c r="UBZ5" s="65"/>
      <c r="UCA5" s="65"/>
      <c r="UCB5" s="65"/>
      <c r="UCC5" s="65"/>
      <c r="UCD5" s="65"/>
      <c r="UCE5" s="65"/>
      <c r="UCF5" s="65"/>
      <c r="UCG5" s="65"/>
      <c r="UCH5" s="65"/>
      <c r="UCI5" s="65"/>
      <c r="UCJ5" s="65"/>
      <c r="UCK5" s="65"/>
      <c r="UCL5" s="65"/>
      <c r="UCM5" s="65"/>
      <c r="UCN5" s="65"/>
      <c r="UCO5" s="65"/>
      <c r="UCP5" s="65"/>
      <c r="UCQ5" s="65"/>
      <c r="UCR5" s="65"/>
      <c r="UCS5" s="65"/>
      <c r="UCT5" s="65"/>
      <c r="UCU5" s="65"/>
      <c r="UCV5" s="65"/>
      <c r="UCW5" s="65"/>
      <c r="UCX5" s="65"/>
      <c r="UCY5" s="65"/>
      <c r="UCZ5" s="65"/>
      <c r="UDA5" s="65"/>
      <c r="UDB5" s="65"/>
      <c r="UDC5" s="65"/>
      <c r="UDD5" s="65"/>
      <c r="UDE5" s="65"/>
      <c r="UDF5" s="65"/>
      <c r="UDG5" s="65"/>
      <c r="UDH5" s="65"/>
      <c r="UDI5" s="65"/>
      <c r="UDJ5" s="65"/>
      <c r="UDK5" s="65"/>
      <c r="UDL5" s="65"/>
      <c r="UDM5" s="65"/>
      <c r="UDN5" s="65"/>
      <c r="UDO5" s="65"/>
      <c r="UDP5" s="65"/>
      <c r="UDQ5" s="65"/>
      <c r="UDR5" s="65"/>
      <c r="UDS5" s="65"/>
      <c r="UDT5" s="65"/>
      <c r="UDU5" s="65"/>
      <c r="UDV5" s="65"/>
      <c r="UDW5" s="65"/>
      <c r="UDX5" s="65"/>
      <c r="UDY5" s="65"/>
      <c r="UDZ5" s="65"/>
      <c r="UEA5" s="65"/>
      <c r="UEB5" s="65"/>
      <c r="UEC5" s="65"/>
      <c r="UED5" s="65"/>
      <c r="UEE5" s="65"/>
      <c r="UEF5" s="65"/>
      <c r="UEG5" s="65"/>
      <c r="UEH5" s="65"/>
      <c r="UEI5" s="65"/>
      <c r="UEJ5" s="65"/>
      <c r="UEK5" s="65"/>
      <c r="UEL5" s="65"/>
      <c r="UEM5" s="65"/>
      <c r="UEN5" s="65"/>
      <c r="UEO5" s="65"/>
      <c r="UEP5" s="65"/>
      <c r="UEQ5" s="65"/>
      <c r="UER5" s="65"/>
      <c r="UES5" s="65"/>
      <c r="UET5" s="65"/>
      <c r="UEU5" s="65"/>
      <c r="UEV5" s="65"/>
      <c r="UEW5" s="65"/>
      <c r="UEX5" s="65"/>
      <c r="UEY5" s="65"/>
      <c r="UEZ5" s="65"/>
      <c r="UFA5" s="65"/>
      <c r="UFB5" s="65"/>
      <c r="UFC5" s="65"/>
      <c r="UFD5" s="65"/>
      <c r="UFE5" s="65"/>
      <c r="UFF5" s="65"/>
      <c r="UFG5" s="65"/>
      <c r="UFH5" s="65"/>
      <c r="UFI5" s="65"/>
      <c r="UFJ5" s="65"/>
      <c r="UFK5" s="65"/>
      <c r="UFL5" s="65"/>
      <c r="UFM5" s="65"/>
      <c r="UFN5" s="65"/>
      <c r="UFO5" s="65"/>
      <c r="UFP5" s="65"/>
      <c r="UFQ5" s="65"/>
      <c r="UFR5" s="65"/>
      <c r="UFS5" s="65"/>
      <c r="UFT5" s="65"/>
      <c r="UFU5" s="65"/>
      <c r="UFV5" s="65"/>
      <c r="UFW5" s="65"/>
      <c r="UFX5" s="65"/>
      <c r="UFY5" s="65"/>
      <c r="UFZ5" s="65"/>
      <c r="UGA5" s="65"/>
      <c r="UGB5" s="65"/>
      <c r="UGC5" s="65"/>
      <c r="UGD5" s="65"/>
      <c r="UGE5" s="65"/>
      <c r="UGF5" s="65"/>
      <c r="UGG5" s="65"/>
      <c r="UGH5" s="65"/>
      <c r="UGI5" s="65"/>
      <c r="UGJ5" s="65"/>
      <c r="UGK5" s="65"/>
      <c r="UGL5" s="65"/>
      <c r="UGM5" s="65"/>
      <c r="UGN5" s="65"/>
      <c r="UGO5" s="65"/>
      <c r="UGP5" s="65"/>
      <c r="UGQ5" s="65"/>
      <c r="UGR5" s="65"/>
      <c r="UGS5" s="65"/>
      <c r="UGT5" s="65"/>
      <c r="UGU5" s="65"/>
      <c r="UGV5" s="65"/>
      <c r="UGW5" s="65"/>
      <c r="UGX5" s="65"/>
      <c r="UGY5" s="65"/>
      <c r="UGZ5" s="65"/>
      <c r="UHA5" s="65"/>
      <c r="UHB5" s="65"/>
      <c r="UHC5" s="65"/>
      <c r="UHD5" s="65"/>
      <c r="UHE5" s="65"/>
      <c r="UHF5" s="65"/>
      <c r="UHG5" s="65"/>
      <c r="UHH5" s="65"/>
      <c r="UHI5" s="65"/>
      <c r="UHJ5" s="65"/>
      <c r="UHK5" s="65"/>
      <c r="UHL5" s="65"/>
      <c r="UHM5" s="65"/>
      <c r="UHN5" s="65"/>
      <c r="UHO5" s="65"/>
      <c r="UHP5" s="65"/>
      <c r="UHQ5" s="65"/>
      <c r="UHR5" s="65"/>
      <c r="UHS5" s="65"/>
      <c r="UHT5" s="65"/>
      <c r="UHU5" s="65"/>
      <c r="UHV5" s="65"/>
      <c r="UHW5" s="65"/>
      <c r="UHX5" s="65"/>
      <c r="UHY5" s="65"/>
      <c r="UHZ5" s="65"/>
      <c r="UIA5" s="65"/>
      <c r="UIB5" s="65"/>
      <c r="UIC5" s="65"/>
      <c r="UID5" s="65"/>
      <c r="UIE5" s="65"/>
      <c r="UIF5" s="65"/>
      <c r="UIG5" s="65"/>
      <c r="UIH5" s="65"/>
      <c r="UII5" s="65"/>
      <c r="UIJ5" s="65"/>
      <c r="UIK5" s="65"/>
      <c r="UIL5" s="65"/>
      <c r="UIM5" s="65"/>
      <c r="UIN5" s="65"/>
      <c r="UIO5" s="65"/>
      <c r="UIP5" s="65"/>
      <c r="UIQ5" s="65"/>
      <c r="UIR5" s="65"/>
      <c r="UIS5" s="65"/>
      <c r="UIT5" s="65"/>
      <c r="UIU5" s="65"/>
      <c r="UIV5" s="65"/>
      <c r="UIW5" s="65"/>
      <c r="UIX5" s="65"/>
      <c r="UIY5" s="65"/>
      <c r="UIZ5" s="65"/>
      <c r="UJA5" s="65"/>
      <c r="UJB5" s="65"/>
      <c r="UJC5" s="65"/>
      <c r="UJD5" s="65"/>
      <c r="UJE5" s="65"/>
      <c r="UJF5" s="65"/>
      <c r="UJG5" s="65"/>
      <c r="UJH5" s="65"/>
      <c r="UJI5" s="65"/>
      <c r="UJJ5" s="65"/>
      <c r="UJK5" s="65"/>
      <c r="UJL5" s="65"/>
      <c r="UJM5" s="65"/>
      <c r="UJN5" s="65"/>
      <c r="UJO5" s="65"/>
      <c r="UJP5" s="65"/>
      <c r="UJQ5" s="65"/>
      <c r="UJR5" s="65"/>
      <c r="UJS5" s="65"/>
      <c r="UJT5" s="65"/>
      <c r="UJU5" s="65"/>
      <c r="UJV5" s="65"/>
      <c r="UJW5" s="65"/>
      <c r="UJX5" s="65"/>
      <c r="UJY5" s="65"/>
      <c r="UJZ5" s="65"/>
      <c r="UKA5" s="65"/>
      <c r="UKB5" s="65"/>
      <c r="UKC5" s="65"/>
      <c r="UKD5" s="65"/>
      <c r="UKE5" s="65"/>
      <c r="UKF5" s="65"/>
      <c r="UKG5" s="65"/>
      <c r="UKH5" s="65"/>
      <c r="UKI5" s="65"/>
      <c r="UKJ5" s="65"/>
      <c r="UKK5" s="65"/>
      <c r="UKL5" s="65"/>
      <c r="UKM5" s="65"/>
      <c r="UKN5" s="65"/>
      <c r="UKO5" s="65"/>
      <c r="UKP5" s="65"/>
      <c r="UKQ5" s="65"/>
      <c r="UKR5" s="65"/>
      <c r="UKS5" s="65"/>
      <c r="UKT5" s="65"/>
      <c r="UKU5" s="65"/>
      <c r="UKV5" s="65"/>
      <c r="UKW5" s="65"/>
      <c r="UKX5" s="65"/>
      <c r="UKY5" s="65"/>
      <c r="UKZ5" s="65"/>
      <c r="ULA5" s="65"/>
      <c r="ULB5" s="65"/>
      <c r="ULC5" s="65"/>
      <c r="ULD5" s="65"/>
      <c r="ULE5" s="65"/>
      <c r="ULF5" s="65"/>
      <c r="ULG5" s="65"/>
      <c r="ULH5" s="65"/>
      <c r="ULI5" s="65"/>
      <c r="ULJ5" s="65"/>
      <c r="ULK5" s="65"/>
      <c r="ULL5" s="65"/>
      <c r="ULM5" s="65"/>
      <c r="ULN5" s="65"/>
      <c r="ULO5" s="65"/>
      <c r="ULP5" s="65"/>
      <c r="ULQ5" s="65"/>
      <c r="ULR5" s="65"/>
      <c r="ULS5" s="65"/>
      <c r="ULT5" s="65"/>
      <c r="ULU5" s="65"/>
      <c r="ULV5" s="65"/>
      <c r="ULW5" s="65"/>
      <c r="ULX5" s="65"/>
      <c r="ULY5" s="65"/>
      <c r="ULZ5" s="65"/>
      <c r="UMA5" s="65"/>
      <c r="UMB5" s="65"/>
      <c r="UMC5" s="65"/>
      <c r="UMD5" s="65"/>
      <c r="UME5" s="65"/>
      <c r="UMF5" s="65"/>
      <c r="UMG5" s="65"/>
      <c r="UMH5" s="65"/>
      <c r="UMI5" s="65"/>
      <c r="UMJ5" s="65"/>
      <c r="UMK5" s="65"/>
      <c r="UML5" s="65"/>
      <c r="UMM5" s="65"/>
      <c r="UMN5" s="65"/>
      <c r="UMO5" s="65"/>
      <c r="UMP5" s="65"/>
      <c r="UMQ5" s="65"/>
      <c r="UMR5" s="65"/>
      <c r="UMS5" s="65"/>
      <c r="UMT5" s="65"/>
      <c r="UMU5" s="65"/>
      <c r="UMV5" s="65"/>
      <c r="UMW5" s="65"/>
      <c r="UMX5" s="65"/>
      <c r="UMY5" s="65"/>
      <c r="UMZ5" s="65"/>
      <c r="UNA5" s="65"/>
      <c r="UNB5" s="65"/>
      <c r="UNC5" s="65"/>
      <c r="UND5" s="65"/>
      <c r="UNE5" s="65"/>
      <c r="UNF5" s="65"/>
      <c r="UNG5" s="65"/>
      <c r="UNH5" s="65"/>
      <c r="UNI5" s="65"/>
      <c r="UNJ5" s="65"/>
      <c r="UNK5" s="65"/>
      <c r="UNL5" s="65"/>
      <c r="UNM5" s="65"/>
      <c r="UNN5" s="65"/>
      <c r="UNO5" s="65"/>
      <c r="UNP5" s="65"/>
      <c r="UNQ5" s="65"/>
      <c r="UNR5" s="65"/>
      <c r="UNS5" s="65"/>
      <c r="UNT5" s="65"/>
      <c r="UNU5" s="65"/>
      <c r="UNV5" s="65"/>
      <c r="UNW5" s="65"/>
      <c r="UNX5" s="65"/>
      <c r="UNY5" s="65"/>
      <c r="UNZ5" s="65"/>
      <c r="UOA5" s="65"/>
      <c r="UOB5" s="65"/>
      <c r="UOC5" s="65"/>
      <c r="UOD5" s="65"/>
      <c r="UOE5" s="65"/>
      <c r="UOF5" s="65"/>
      <c r="UOG5" s="65"/>
      <c r="UOH5" s="65"/>
      <c r="UOI5" s="65"/>
      <c r="UOJ5" s="65"/>
      <c r="UOK5" s="65"/>
      <c r="UOL5" s="65"/>
      <c r="UOM5" s="65"/>
      <c r="UON5" s="65"/>
      <c r="UOO5" s="65"/>
      <c r="UOP5" s="65"/>
      <c r="UOQ5" s="65"/>
      <c r="UOR5" s="65"/>
      <c r="UOS5" s="65"/>
      <c r="UOT5" s="65"/>
      <c r="UOU5" s="65"/>
      <c r="UOV5" s="65"/>
      <c r="UOW5" s="65"/>
      <c r="UOX5" s="65"/>
      <c r="UOY5" s="65"/>
      <c r="UOZ5" s="65"/>
      <c r="UPA5" s="65"/>
      <c r="UPB5" s="65"/>
      <c r="UPC5" s="65"/>
      <c r="UPD5" s="65"/>
      <c r="UPE5" s="65"/>
      <c r="UPF5" s="65"/>
      <c r="UPG5" s="65"/>
      <c r="UPH5" s="65"/>
      <c r="UPI5" s="65"/>
      <c r="UPJ5" s="65"/>
      <c r="UPK5" s="65"/>
      <c r="UPL5" s="65"/>
      <c r="UPM5" s="65"/>
      <c r="UPN5" s="65"/>
      <c r="UPO5" s="65"/>
      <c r="UPP5" s="65"/>
      <c r="UPQ5" s="65"/>
      <c r="UPR5" s="65"/>
      <c r="UPS5" s="65"/>
      <c r="UPT5" s="65"/>
      <c r="UPU5" s="65"/>
      <c r="UPV5" s="65"/>
      <c r="UPW5" s="65"/>
      <c r="UPX5" s="65"/>
      <c r="UPY5" s="65"/>
      <c r="UPZ5" s="65"/>
      <c r="UQA5" s="65"/>
      <c r="UQB5" s="65"/>
      <c r="UQC5" s="65"/>
      <c r="UQD5" s="65"/>
      <c r="UQE5" s="65"/>
      <c r="UQF5" s="65"/>
      <c r="UQG5" s="65"/>
      <c r="UQH5" s="65"/>
      <c r="UQI5" s="65"/>
      <c r="UQJ5" s="65"/>
      <c r="UQK5" s="65"/>
      <c r="UQL5" s="65"/>
      <c r="UQM5" s="65"/>
      <c r="UQN5" s="65"/>
      <c r="UQO5" s="65"/>
      <c r="UQP5" s="65"/>
      <c r="UQQ5" s="65"/>
      <c r="UQR5" s="65"/>
      <c r="UQS5" s="65"/>
      <c r="UQT5" s="65"/>
      <c r="UQU5" s="65"/>
      <c r="UQV5" s="65"/>
      <c r="UQW5" s="65"/>
      <c r="UQX5" s="65"/>
      <c r="UQY5" s="65"/>
      <c r="UQZ5" s="65"/>
      <c r="URA5" s="65"/>
      <c r="URB5" s="65"/>
      <c r="URC5" s="65"/>
      <c r="URD5" s="65"/>
      <c r="URE5" s="65"/>
      <c r="URF5" s="65"/>
      <c r="URG5" s="65"/>
      <c r="URH5" s="65"/>
      <c r="URI5" s="65"/>
      <c r="URJ5" s="65"/>
      <c r="URK5" s="65"/>
      <c r="URL5" s="65"/>
      <c r="URM5" s="65"/>
      <c r="URN5" s="65"/>
      <c r="URO5" s="65"/>
      <c r="URP5" s="65"/>
      <c r="URQ5" s="65"/>
      <c r="URR5" s="65"/>
      <c r="URS5" s="65"/>
      <c r="URT5" s="65"/>
      <c r="URU5" s="65"/>
      <c r="URV5" s="65"/>
      <c r="URW5" s="65"/>
      <c r="URX5" s="65"/>
      <c r="URY5" s="65"/>
      <c r="URZ5" s="65"/>
      <c r="USA5" s="65"/>
      <c r="USB5" s="65"/>
      <c r="USC5" s="65"/>
      <c r="USD5" s="65"/>
      <c r="USE5" s="65"/>
      <c r="USF5" s="65"/>
      <c r="USG5" s="65"/>
      <c r="USH5" s="65"/>
      <c r="USI5" s="65"/>
      <c r="USJ5" s="65"/>
      <c r="USK5" s="65"/>
      <c r="USL5" s="65"/>
      <c r="USM5" s="65"/>
      <c r="USN5" s="65"/>
      <c r="USO5" s="65"/>
      <c r="USP5" s="65"/>
      <c r="USQ5" s="65"/>
      <c r="USR5" s="65"/>
      <c r="USS5" s="65"/>
      <c r="UST5" s="65"/>
      <c r="USU5" s="65"/>
      <c r="USV5" s="65"/>
      <c r="USW5" s="65"/>
      <c r="USX5" s="65"/>
      <c r="USY5" s="65"/>
      <c r="USZ5" s="65"/>
      <c r="UTA5" s="65"/>
      <c r="UTB5" s="65"/>
      <c r="UTC5" s="65"/>
      <c r="UTD5" s="65"/>
      <c r="UTE5" s="65"/>
      <c r="UTF5" s="65"/>
      <c r="UTG5" s="65"/>
      <c r="UTH5" s="65"/>
      <c r="UTI5" s="65"/>
      <c r="UTJ5" s="65"/>
      <c r="UTK5" s="65"/>
      <c r="UTL5" s="65"/>
      <c r="UTM5" s="65"/>
      <c r="UTN5" s="65"/>
      <c r="UTO5" s="65"/>
      <c r="UTP5" s="65"/>
      <c r="UTQ5" s="65"/>
      <c r="UTR5" s="65"/>
      <c r="UTS5" s="65"/>
      <c r="UTT5" s="65"/>
      <c r="UTU5" s="65"/>
      <c r="UTV5" s="65"/>
      <c r="UTW5" s="65"/>
      <c r="UTX5" s="65"/>
      <c r="UTY5" s="65"/>
      <c r="UTZ5" s="65"/>
      <c r="UUA5" s="65"/>
      <c r="UUB5" s="65"/>
      <c r="UUC5" s="65"/>
      <c r="UUD5" s="65"/>
      <c r="UUE5" s="65"/>
      <c r="UUF5" s="65"/>
      <c r="UUG5" s="65"/>
      <c r="UUH5" s="65"/>
      <c r="UUI5" s="65"/>
      <c r="UUJ5" s="65"/>
      <c r="UUK5" s="65"/>
      <c r="UUL5" s="65"/>
      <c r="UUM5" s="65"/>
      <c r="UUN5" s="65"/>
      <c r="UUO5" s="65"/>
      <c r="UUP5" s="65"/>
      <c r="UUQ5" s="65"/>
      <c r="UUR5" s="65"/>
      <c r="UUS5" s="65"/>
      <c r="UUT5" s="65"/>
      <c r="UUU5" s="65"/>
      <c r="UUV5" s="65"/>
      <c r="UUW5" s="65"/>
      <c r="UUX5" s="65"/>
      <c r="UUY5" s="65"/>
      <c r="UUZ5" s="65"/>
      <c r="UVA5" s="65"/>
      <c r="UVB5" s="65"/>
      <c r="UVC5" s="65"/>
      <c r="UVD5" s="65"/>
      <c r="UVE5" s="65"/>
      <c r="UVF5" s="65"/>
      <c r="UVG5" s="65"/>
      <c r="UVH5" s="65"/>
      <c r="UVI5" s="65"/>
      <c r="UVJ5" s="65"/>
      <c r="UVK5" s="65"/>
      <c r="UVL5" s="65"/>
      <c r="UVM5" s="65"/>
      <c r="UVN5" s="65"/>
      <c r="UVO5" s="65"/>
      <c r="UVP5" s="65"/>
      <c r="UVQ5" s="65"/>
      <c r="UVR5" s="65"/>
      <c r="UVS5" s="65"/>
      <c r="UVT5" s="65"/>
      <c r="UVU5" s="65"/>
      <c r="UVV5" s="65"/>
      <c r="UVW5" s="65"/>
      <c r="UVX5" s="65"/>
      <c r="UVY5" s="65"/>
      <c r="UVZ5" s="65"/>
      <c r="UWA5" s="65"/>
      <c r="UWB5" s="65"/>
      <c r="UWC5" s="65"/>
      <c r="UWD5" s="65"/>
      <c r="UWE5" s="65"/>
      <c r="UWF5" s="65"/>
      <c r="UWG5" s="65"/>
      <c r="UWH5" s="65"/>
      <c r="UWI5" s="65"/>
      <c r="UWJ5" s="65"/>
      <c r="UWK5" s="65"/>
      <c r="UWL5" s="65"/>
      <c r="UWM5" s="65"/>
      <c r="UWN5" s="65"/>
      <c r="UWO5" s="65"/>
      <c r="UWP5" s="65"/>
      <c r="UWQ5" s="65"/>
      <c r="UWR5" s="65"/>
      <c r="UWS5" s="65"/>
      <c r="UWT5" s="65"/>
      <c r="UWU5" s="65"/>
      <c r="UWV5" s="65"/>
      <c r="UWW5" s="65"/>
      <c r="UWX5" s="65"/>
      <c r="UWY5" s="65"/>
      <c r="UWZ5" s="65"/>
      <c r="UXA5" s="65"/>
      <c r="UXB5" s="65"/>
      <c r="UXC5" s="65"/>
      <c r="UXD5" s="65"/>
      <c r="UXE5" s="65"/>
      <c r="UXF5" s="65"/>
      <c r="UXG5" s="65"/>
      <c r="UXH5" s="65"/>
      <c r="UXI5" s="65"/>
      <c r="UXJ5" s="65"/>
      <c r="UXK5" s="65"/>
      <c r="UXL5" s="65"/>
      <c r="UXM5" s="65"/>
      <c r="UXN5" s="65"/>
      <c r="UXO5" s="65"/>
      <c r="UXP5" s="65"/>
      <c r="UXQ5" s="65"/>
      <c r="UXR5" s="65"/>
      <c r="UXS5" s="65"/>
      <c r="UXT5" s="65"/>
      <c r="UXU5" s="65"/>
      <c r="UXV5" s="65"/>
      <c r="UXW5" s="65"/>
      <c r="UXX5" s="65"/>
      <c r="UXY5" s="65"/>
      <c r="UXZ5" s="65"/>
      <c r="UYA5" s="65"/>
      <c r="UYB5" s="65"/>
      <c r="UYC5" s="65"/>
      <c r="UYD5" s="65"/>
      <c r="UYE5" s="65"/>
      <c r="UYF5" s="65"/>
      <c r="UYG5" s="65"/>
      <c r="UYH5" s="65"/>
      <c r="UYI5" s="65"/>
      <c r="UYJ5" s="65"/>
      <c r="UYK5" s="65"/>
      <c r="UYL5" s="65"/>
      <c r="UYM5" s="65"/>
      <c r="UYN5" s="65"/>
      <c r="UYO5" s="65"/>
      <c r="UYP5" s="65"/>
      <c r="UYQ5" s="65"/>
      <c r="UYR5" s="65"/>
      <c r="UYS5" s="65"/>
      <c r="UYT5" s="65"/>
      <c r="UYU5" s="65"/>
      <c r="UYV5" s="65"/>
      <c r="UYW5" s="65"/>
      <c r="UYX5" s="65"/>
      <c r="UYY5" s="65"/>
      <c r="UYZ5" s="65"/>
      <c r="UZA5" s="65"/>
      <c r="UZB5" s="65"/>
      <c r="UZC5" s="65"/>
      <c r="UZD5" s="65"/>
      <c r="UZE5" s="65"/>
      <c r="UZF5" s="65"/>
      <c r="UZG5" s="65"/>
      <c r="UZH5" s="65"/>
      <c r="UZI5" s="65"/>
      <c r="UZJ5" s="65"/>
      <c r="UZK5" s="65"/>
      <c r="UZL5" s="65"/>
      <c r="UZM5" s="65"/>
      <c r="UZN5" s="65"/>
      <c r="UZO5" s="65"/>
      <c r="UZP5" s="65"/>
      <c r="UZQ5" s="65"/>
      <c r="UZR5" s="65"/>
      <c r="UZS5" s="65"/>
      <c r="UZT5" s="65"/>
      <c r="UZU5" s="65"/>
      <c r="UZV5" s="65"/>
      <c r="UZW5" s="65"/>
      <c r="UZX5" s="65"/>
      <c r="UZY5" s="65"/>
      <c r="UZZ5" s="65"/>
      <c r="VAA5" s="65"/>
      <c r="VAB5" s="65"/>
      <c r="VAC5" s="65"/>
      <c r="VAD5" s="65"/>
      <c r="VAE5" s="65"/>
      <c r="VAF5" s="65"/>
      <c r="VAG5" s="65"/>
      <c r="VAH5" s="65"/>
      <c r="VAI5" s="65"/>
      <c r="VAJ5" s="65"/>
      <c r="VAK5" s="65"/>
      <c r="VAL5" s="65"/>
      <c r="VAM5" s="65"/>
      <c r="VAN5" s="65"/>
      <c r="VAO5" s="65"/>
      <c r="VAP5" s="65"/>
      <c r="VAQ5" s="65"/>
      <c r="VAR5" s="65"/>
      <c r="VAS5" s="65"/>
      <c r="VAT5" s="65"/>
      <c r="VAU5" s="65"/>
      <c r="VAV5" s="65"/>
      <c r="VAW5" s="65"/>
      <c r="VAX5" s="65"/>
      <c r="VAY5" s="65"/>
      <c r="VAZ5" s="65"/>
      <c r="VBA5" s="65"/>
      <c r="VBB5" s="65"/>
      <c r="VBC5" s="65"/>
      <c r="VBD5" s="65"/>
      <c r="VBE5" s="65"/>
      <c r="VBF5" s="65"/>
      <c r="VBG5" s="65"/>
      <c r="VBH5" s="65"/>
      <c r="VBI5" s="65"/>
      <c r="VBJ5" s="65"/>
      <c r="VBK5" s="65"/>
      <c r="VBL5" s="65"/>
      <c r="VBM5" s="65"/>
      <c r="VBN5" s="65"/>
      <c r="VBO5" s="65"/>
      <c r="VBP5" s="65"/>
      <c r="VBQ5" s="65"/>
      <c r="VBR5" s="65"/>
      <c r="VBS5" s="65"/>
      <c r="VBT5" s="65"/>
      <c r="VBU5" s="65"/>
      <c r="VBV5" s="65"/>
      <c r="VBW5" s="65"/>
      <c r="VBX5" s="65"/>
      <c r="VBY5" s="65"/>
      <c r="VBZ5" s="65"/>
      <c r="VCA5" s="65"/>
      <c r="VCB5" s="65"/>
      <c r="VCC5" s="65"/>
      <c r="VCD5" s="65"/>
      <c r="VCE5" s="65"/>
      <c r="VCF5" s="65"/>
      <c r="VCG5" s="65"/>
      <c r="VCH5" s="65"/>
      <c r="VCI5" s="65"/>
      <c r="VCJ5" s="65"/>
      <c r="VCK5" s="65"/>
      <c r="VCL5" s="65"/>
      <c r="VCM5" s="65"/>
      <c r="VCN5" s="65"/>
      <c r="VCO5" s="65"/>
      <c r="VCP5" s="65"/>
      <c r="VCQ5" s="65"/>
      <c r="VCR5" s="65"/>
      <c r="VCS5" s="65"/>
      <c r="VCT5" s="65"/>
      <c r="VCU5" s="65"/>
      <c r="VCV5" s="65"/>
      <c r="VCW5" s="65"/>
      <c r="VCX5" s="65"/>
      <c r="VCY5" s="65"/>
      <c r="VCZ5" s="65"/>
      <c r="VDA5" s="65"/>
      <c r="VDB5" s="65"/>
      <c r="VDC5" s="65"/>
      <c r="VDD5" s="65"/>
      <c r="VDE5" s="65"/>
      <c r="VDF5" s="65"/>
      <c r="VDG5" s="65"/>
      <c r="VDH5" s="65"/>
      <c r="VDI5" s="65"/>
      <c r="VDJ5" s="65"/>
      <c r="VDK5" s="65"/>
      <c r="VDL5" s="65"/>
      <c r="VDM5" s="65"/>
      <c r="VDN5" s="65"/>
      <c r="VDO5" s="65"/>
      <c r="VDP5" s="65"/>
      <c r="VDQ5" s="65"/>
      <c r="VDR5" s="65"/>
      <c r="VDS5" s="65"/>
      <c r="VDT5" s="65"/>
      <c r="VDU5" s="65"/>
      <c r="VDV5" s="65"/>
      <c r="VDW5" s="65"/>
      <c r="VDX5" s="65"/>
      <c r="VDY5" s="65"/>
      <c r="VDZ5" s="65"/>
      <c r="VEA5" s="65"/>
      <c r="VEB5" s="65"/>
      <c r="VEC5" s="65"/>
      <c r="VED5" s="65"/>
      <c r="VEE5" s="65"/>
      <c r="VEF5" s="65"/>
      <c r="VEG5" s="65"/>
      <c r="VEH5" s="65"/>
      <c r="VEI5" s="65"/>
      <c r="VEJ5" s="65"/>
      <c r="VEK5" s="65"/>
      <c r="VEL5" s="65"/>
      <c r="VEM5" s="65"/>
      <c r="VEN5" s="65"/>
      <c r="VEO5" s="65"/>
      <c r="VEP5" s="65"/>
      <c r="VEQ5" s="65"/>
      <c r="VER5" s="65"/>
      <c r="VES5" s="65"/>
      <c r="VET5" s="65"/>
      <c r="VEU5" s="65"/>
      <c r="VEV5" s="65"/>
      <c r="VEW5" s="65"/>
      <c r="VEX5" s="65"/>
      <c r="VEY5" s="65"/>
      <c r="VEZ5" s="65"/>
      <c r="VFA5" s="65"/>
      <c r="VFB5" s="65"/>
      <c r="VFC5" s="65"/>
      <c r="VFD5" s="65"/>
      <c r="VFE5" s="65"/>
      <c r="VFF5" s="65"/>
      <c r="VFG5" s="65"/>
      <c r="VFH5" s="65"/>
      <c r="VFI5" s="65"/>
      <c r="VFJ5" s="65"/>
      <c r="VFK5" s="65"/>
      <c r="VFL5" s="65"/>
      <c r="VFM5" s="65"/>
      <c r="VFN5" s="65"/>
      <c r="VFO5" s="65"/>
      <c r="VFP5" s="65"/>
      <c r="VFQ5" s="65"/>
      <c r="VFR5" s="65"/>
      <c r="VFS5" s="65"/>
      <c r="VFT5" s="65"/>
      <c r="VFU5" s="65"/>
      <c r="VFV5" s="65"/>
      <c r="VFW5" s="65"/>
      <c r="VFX5" s="65"/>
      <c r="VFY5" s="65"/>
      <c r="VFZ5" s="65"/>
      <c r="VGA5" s="65"/>
      <c r="VGB5" s="65"/>
      <c r="VGC5" s="65"/>
      <c r="VGD5" s="65"/>
      <c r="VGE5" s="65"/>
      <c r="VGF5" s="65"/>
      <c r="VGG5" s="65"/>
      <c r="VGH5" s="65"/>
      <c r="VGI5" s="65"/>
      <c r="VGJ5" s="65"/>
      <c r="VGK5" s="65"/>
      <c r="VGL5" s="65"/>
      <c r="VGM5" s="65"/>
      <c r="VGN5" s="65"/>
      <c r="VGO5" s="65"/>
      <c r="VGP5" s="65"/>
      <c r="VGQ5" s="65"/>
      <c r="VGR5" s="65"/>
      <c r="VGS5" s="65"/>
      <c r="VGT5" s="65"/>
      <c r="VGU5" s="65"/>
      <c r="VGV5" s="65"/>
      <c r="VGW5" s="65"/>
      <c r="VGX5" s="65"/>
      <c r="VGY5" s="65"/>
      <c r="VGZ5" s="65"/>
      <c r="VHA5" s="65"/>
      <c r="VHB5" s="65"/>
      <c r="VHC5" s="65"/>
      <c r="VHD5" s="65"/>
      <c r="VHE5" s="65"/>
      <c r="VHF5" s="65"/>
      <c r="VHG5" s="65"/>
      <c r="VHH5" s="65"/>
      <c r="VHI5" s="65"/>
      <c r="VHJ5" s="65"/>
      <c r="VHK5" s="65"/>
      <c r="VHL5" s="65"/>
      <c r="VHM5" s="65"/>
      <c r="VHN5" s="65"/>
      <c r="VHO5" s="65"/>
      <c r="VHP5" s="65"/>
      <c r="VHQ5" s="65"/>
      <c r="VHR5" s="65"/>
      <c r="VHS5" s="65"/>
      <c r="VHT5" s="65"/>
      <c r="VHU5" s="65"/>
      <c r="VHV5" s="65"/>
      <c r="VHW5" s="65"/>
      <c r="VHX5" s="65"/>
      <c r="VHY5" s="65"/>
      <c r="VHZ5" s="65"/>
      <c r="VIA5" s="65"/>
      <c r="VIB5" s="65"/>
      <c r="VIC5" s="65"/>
      <c r="VID5" s="65"/>
      <c r="VIE5" s="65"/>
      <c r="VIF5" s="65"/>
      <c r="VIG5" s="65"/>
      <c r="VIH5" s="65"/>
      <c r="VII5" s="65"/>
      <c r="VIJ5" s="65"/>
      <c r="VIK5" s="65"/>
      <c r="VIL5" s="65"/>
      <c r="VIM5" s="65"/>
      <c r="VIN5" s="65"/>
      <c r="VIO5" s="65"/>
      <c r="VIP5" s="65"/>
      <c r="VIQ5" s="65"/>
      <c r="VIR5" s="65"/>
      <c r="VIS5" s="65"/>
      <c r="VIT5" s="65"/>
      <c r="VIU5" s="65"/>
      <c r="VIV5" s="65"/>
      <c r="VIW5" s="65"/>
      <c r="VIX5" s="65"/>
      <c r="VIY5" s="65"/>
      <c r="VIZ5" s="65"/>
      <c r="VJA5" s="65"/>
      <c r="VJB5" s="65"/>
      <c r="VJC5" s="65"/>
      <c r="VJD5" s="65"/>
      <c r="VJE5" s="65"/>
      <c r="VJF5" s="65"/>
      <c r="VJG5" s="65"/>
      <c r="VJH5" s="65"/>
      <c r="VJI5" s="65"/>
      <c r="VJJ5" s="65"/>
      <c r="VJK5" s="65"/>
      <c r="VJL5" s="65"/>
      <c r="VJM5" s="65"/>
      <c r="VJN5" s="65"/>
      <c r="VJO5" s="65"/>
      <c r="VJP5" s="65"/>
      <c r="VJQ5" s="65"/>
      <c r="VJR5" s="65"/>
      <c r="VJS5" s="65"/>
      <c r="VJT5" s="65"/>
      <c r="VJU5" s="65"/>
      <c r="VJV5" s="65"/>
      <c r="VJW5" s="65"/>
      <c r="VJX5" s="65"/>
      <c r="VJY5" s="65"/>
      <c r="VJZ5" s="65"/>
      <c r="VKA5" s="65"/>
      <c r="VKB5" s="65"/>
      <c r="VKC5" s="65"/>
      <c r="VKD5" s="65"/>
      <c r="VKE5" s="65"/>
      <c r="VKF5" s="65"/>
      <c r="VKG5" s="65"/>
      <c r="VKH5" s="65"/>
      <c r="VKI5" s="65"/>
      <c r="VKJ5" s="65"/>
      <c r="VKK5" s="65"/>
      <c r="VKL5" s="65"/>
      <c r="VKM5" s="65"/>
      <c r="VKN5" s="65"/>
      <c r="VKO5" s="65"/>
      <c r="VKP5" s="65"/>
      <c r="VKQ5" s="65"/>
      <c r="VKR5" s="65"/>
      <c r="VKS5" s="65"/>
      <c r="VKT5" s="65"/>
      <c r="VKU5" s="65"/>
      <c r="VKV5" s="65"/>
      <c r="VKW5" s="65"/>
      <c r="VKX5" s="65"/>
      <c r="VKY5" s="65"/>
      <c r="VKZ5" s="65"/>
      <c r="VLA5" s="65"/>
      <c r="VLB5" s="65"/>
      <c r="VLC5" s="65"/>
      <c r="VLD5" s="65"/>
      <c r="VLE5" s="65"/>
      <c r="VLF5" s="65"/>
      <c r="VLG5" s="65"/>
      <c r="VLH5" s="65"/>
      <c r="VLI5" s="65"/>
      <c r="VLJ5" s="65"/>
      <c r="VLK5" s="65"/>
      <c r="VLL5" s="65"/>
      <c r="VLM5" s="65"/>
      <c r="VLN5" s="65"/>
      <c r="VLO5" s="65"/>
      <c r="VLP5" s="65"/>
      <c r="VLQ5" s="65"/>
      <c r="VLR5" s="65"/>
      <c r="VLS5" s="65"/>
      <c r="VLT5" s="65"/>
      <c r="VLU5" s="65"/>
      <c r="VLV5" s="65"/>
      <c r="VLW5" s="65"/>
      <c r="VLX5" s="65"/>
      <c r="VLY5" s="65"/>
      <c r="VLZ5" s="65"/>
      <c r="VMA5" s="65"/>
      <c r="VMB5" s="65"/>
      <c r="VMC5" s="65"/>
      <c r="VMD5" s="65"/>
      <c r="VME5" s="65"/>
      <c r="VMF5" s="65"/>
      <c r="VMG5" s="65"/>
      <c r="VMH5" s="65"/>
      <c r="VMI5" s="65"/>
      <c r="VMJ5" s="65"/>
      <c r="VMK5" s="65"/>
      <c r="VML5" s="65"/>
      <c r="VMM5" s="65"/>
      <c r="VMN5" s="65"/>
      <c r="VMO5" s="65"/>
      <c r="VMP5" s="65"/>
      <c r="VMQ5" s="65"/>
      <c r="VMR5" s="65"/>
      <c r="VMS5" s="65"/>
      <c r="VMT5" s="65"/>
      <c r="VMU5" s="65"/>
      <c r="VMV5" s="65"/>
      <c r="VMW5" s="65"/>
      <c r="VMX5" s="65"/>
      <c r="VMY5" s="65"/>
      <c r="VMZ5" s="65"/>
      <c r="VNA5" s="65"/>
      <c r="VNB5" s="65"/>
      <c r="VNC5" s="65"/>
      <c r="VND5" s="65"/>
      <c r="VNE5" s="65"/>
      <c r="VNF5" s="65"/>
      <c r="VNG5" s="65"/>
      <c r="VNH5" s="65"/>
      <c r="VNI5" s="65"/>
      <c r="VNJ5" s="65"/>
      <c r="VNK5" s="65"/>
      <c r="VNL5" s="65"/>
      <c r="VNM5" s="65"/>
      <c r="VNN5" s="65"/>
      <c r="VNO5" s="65"/>
      <c r="VNP5" s="65"/>
      <c r="VNQ5" s="65"/>
      <c r="VNR5" s="65"/>
      <c r="VNS5" s="65"/>
      <c r="VNT5" s="65"/>
      <c r="VNU5" s="65"/>
      <c r="VNV5" s="65"/>
      <c r="VNW5" s="65"/>
      <c r="VNX5" s="65"/>
      <c r="VNY5" s="65"/>
      <c r="VNZ5" s="65"/>
      <c r="VOA5" s="65"/>
      <c r="VOB5" s="65"/>
      <c r="VOC5" s="65"/>
      <c r="VOD5" s="65"/>
      <c r="VOE5" s="65"/>
      <c r="VOF5" s="65"/>
      <c r="VOG5" s="65"/>
      <c r="VOH5" s="65"/>
      <c r="VOI5" s="65"/>
      <c r="VOJ5" s="65"/>
      <c r="VOK5" s="65"/>
      <c r="VOL5" s="65"/>
      <c r="VOM5" s="65"/>
      <c r="VON5" s="65"/>
      <c r="VOO5" s="65"/>
      <c r="VOP5" s="65"/>
      <c r="VOQ5" s="65"/>
      <c r="VOR5" s="65"/>
      <c r="VOS5" s="65"/>
      <c r="VOT5" s="65"/>
      <c r="VOU5" s="65"/>
      <c r="VOV5" s="65"/>
      <c r="VOW5" s="65"/>
      <c r="VOX5" s="65"/>
      <c r="VOY5" s="65"/>
      <c r="VOZ5" s="65"/>
      <c r="VPA5" s="65"/>
      <c r="VPB5" s="65"/>
      <c r="VPC5" s="65"/>
      <c r="VPD5" s="65"/>
      <c r="VPE5" s="65"/>
      <c r="VPF5" s="65"/>
      <c r="VPG5" s="65"/>
      <c r="VPH5" s="65"/>
      <c r="VPI5" s="65"/>
      <c r="VPJ5" s="65"/>
      <c r="VPK5" s="65"/>
      <c r="VPL5" s="65"/>
      <c r="VPM5" s="65"/>
      <c r="VPN5" s="65"/>
      <c r="VPO5" s="65"/>
      <c r="VPP5" s="65"/>
      <c r="VPQ5" s="65"/>
      <c r="VPR5" s="65"/>
      <c r="VPS5" s="65"/>
      <c r="VPT5" s="65"/>
      <c r="VPU5" s="65"/>
      <c r="VPV5" s="65"/>
      <c r="VPW5" s="65"/>
      <c r="VPX5" s="65"/>
      <c r="VPY5" s="65"/>
      <c r="VPZ5" s="65"/>
      <c r="VQA5" s="65"/>
      <c r="VQB5" s="65"/>
      <c r="VQC5" s="65"/>
      <c r="VQD5" s="65"/>
      <c r="VQE5" s="65"/>
      <c r="VQF5" s="65"/>
      <c r="VQG5" s="65"/>
      <c r="VQH5" s="65"/>
      <c r="VQI5" s="65"/>
      <c r="VQJ5" s="65"/>
      <c r="VQK5" s="65"/>
      <c r="VQL5" s="65"/>
      <c r="VQM5" s="65"/>
      <c r="VQN5" s="65"/>
      <c r="VQO5" s="65"/>
      <c r="VQP5" s="65"/>
      <c r="VQQ5" s="65"/>
      <c r="VQR5" s="65"/>
      <c r="VQS5" s="65"/>
      <c r="VQT5" s="65"/>
      <c r="VQU5" s="65"/>
      <c r="VQV5" s="65"/>
      <c r="VQW5" s="65"/>
      <c r="VQX5" s="65"/>
      <c r="VQY5" s="65"/>
      <c r="VQZ5" s="65"/>
      <c r="VRA5" s="65"/>
      <c r="VRB5" s="65"/>
      <c r="VRC5" s="65"/>
      <c r="VRD5" s="65"/>
      <c r="VRE5" s="65"/>
      <c r="VRF5" s="65"/>
      <c r="VRG5" s="65"/>
      <c r="VRH5" s="65"/>
      <c r="VRI5" s="65"/>
      <c r="VRJ5" s="65"/>
      <c r="VRK5" s="65"/>
      <c r="VRL5" s="65"/>
      <c r="VRM5" s="65"/>
      <c r="VRN5" s="65"/>
      <c r="VRO5" s="65"/>
      <c r="VRP5" s="65"/>
      <c r="VRQ5" s="65"/>
      <c r="VRR5" s="65"/>
      <c r="VRS5" s="65"/>
      <c r="VRT5" s="65"/>
      <c r="VRU5" s="65"/>
      <c r="VRV5" s="65"/>
      <c r="VRW5" s="65"/>
      <c r="VRX5" s="65"/>
      <c r="VRY5" s="65"/>
      <c r="VRZ5" s="65"/>
      <c r="VSA5" s="65"/>
      <c r="VSB5" s="65"/>
      <c r="VSC5" s="65"/>
      <c r="VSD5" s="65"/>
      <c r="VSE5" s="65"/>
      <c r="VSF5" s="65"/>
      <c r="VSG5" s="65"/>
      <c r="VSH5" s="65"/>
      <c r="VSI5" s="65"/>
      <c r="VSJ5" s="65"/>
      <c r="VSK5" s="65"/>
      <c r="VSL5" s="65"/>
      <c r="VSM5" s="65"/>
      <c r="VSN5" s="65"/>
      <c r="VSO5" s="65"/>
      <c r="VSP5" s="65"/>
      <c r="VSQ5" s="65"/>
      <c r="VSR5" s="65"/>
      <c r="VSS5" s="65"/>
      <c r="VST5" s="65"/>
      <c r="VSU5" s="65"/>
      <c r="VSV5" s="65"/>
      <c r="VSW5" s="65"/>
      <c r="VSX5" s="65"/>
      <c r="VSY5" s="65"/>
      <c r="VSZ5" s="65"/>
      <c r="VTA5" s="65"/>
      <c r="VTB5" s="65"/>
      <c r="VTC5" s="65"/>
      <c r="VTD5" s="65"/>
      <c r="VTE5" s="65"/>
      <c r="VTF5" s="65"/>
      <c r="VTG5" s="65"/>
      <c r="VTH5" s="65"/>
      <c r="VTI5" s="65"/>
      <c r="VTJ5" s="65"/>
      <c r="VTK5" s="65"/>
      <c r="VTL5" s="65"/>
      <c r="VTM5" s="65"/>
      <c r="VTN5" s="65"/>
      <c r="VTO5" s="65"/>
      <c r="VTP5" s="65"/>
      <c r="VTQ5" s="65"/>
      <c r="VTR5" s="65"/>
      <c r="VTS5" s="65"/>
      <c r="VTT5" s="65"/>
      <c r="VTU5" s="65"/>
      <c r="VTV5" s="65"/>
      <c r="VTW5" s="65"/>
      <c r="VTX5" s="65"/>
      <c r="VTY5" s="65"/>
      <c r="VTZ5" s="65"/>
      <c r="VUA5" s="65"/>
      <c r="VUB5" s="65"/>
      <c r="VUC5" s="65"/>
      <c r="VUD5" s="65"/>
      <c r="VUE5" s="65"/>
      <c r="VUF5" s="65"/>
      <c r="VUG5" s="65"/>
      <c r="VUH5" s="65"/>
      <c r="VUI5" s="65"/>
      <c r="VUJ5" s="65"/>
      <c r="VUK5" s="65"/>
      <c r="VUL5" s="65"/>
      <c r="VUM5" s="65"/>
      <c r="VUN5" s="65"/>
      <c r="VUO5" s="65"/>
      <c r="VUP5" s="65"/>
      <c r="VUQ5" s="65"/>
      <c r="VUR5" s="65"/>
      <c r="VUS5" s="65"/>
      <c r="VUT5" s="65"/>
      <c r="VUU5" s="65"/>
      <c r="VUV5" s="65"/>
      <c r="VUW5" s="65"/>
      <c r="VUX5" s="65"/>
      <c r="VUY5" s="65"/>
      <c r="VUZ5" s="65"/>
      <c r="VVA5" s="65"/>
      <c r="VVB5" s="65"/>
      <c r="VVC5" s="65"/>
      <c r="VVD5" s="65"/>
      <c r="VVE5" s="65"/>
      <c r="VVF5" s="65"/>
      <c r="VVG5" s="65"/>
      <c r="VVH5" s="65"/>
      <c r="VVI5" s="65"/>
      <c r="VVJ5" s="65"/>
      <c r="VVK5" s="65"/>
      <c r="VVL5" s="65"/>
      <c r="VVM5" s="65"/>
      <c r="VVN5" s="65"/>
      <c r="VVO5" s="65"/>
      <c r="VVP5" s="65"/>
      <c r="VVQ5" s="65"/>
      <c r="VVR5" s="65"/>
      <c r="VVS5" s="65"/>
      <c r="VVT5" s="65"/>
      <c r="VVU5" s="65"/>
      <c r="VVV5" s="65"/>
      <c r="VVW5" s="65"/>
      <c r="VVX5" s="65"/>
      <c r="VVY5" s="65"/>
      <c r="VVZ5" s="65"/>
      <c r="VWA5" s="65"/>
      <c r="VWB5" s="65"/>
      <c r="VWC5" s="65"/>
      <c r="VWD5" s="65"/>
      <c r="VWE5" s="65"/>
      <c r="VWF5" s="65"/>
      <c r="VWG5" s="65"/>
      <c r="VWH5" s="65"/>
      <c r="VWI5" s="65"/>
      <c r="VWJ5" s="65"/>
      <c r="VWK5" s="65"/>
      <c r="VWL5" s="65"/>
      <c r="VWM5" s="65"/>
      <c r="VWN5" s="65"/>
      <c r="VWO5" s="65"/>
      <c r="VWP5" s="65"/>
      <c r="VWQ5" s="65"/>
      <c r="VWR5" s="65"/>
      <c r="VWS5" s="65"/>
      <c r="VWT5" s="65"/>
      <c r="VWU5" s="65"/>
      <c r="VWV5" s="65"/>
      <c r="VWW5" s="65"/>
      <c r="VWX5" s="65"/>
      <c r="VWY5" s="65"/>
      <c r="VWZ5" s="65"/>
      <c r="VXA5" s="65"/>
      <c r="VXB5" s="65"/>
      <c r="VXC5" s="65"/>
      <c r="VXD5" s="65"/>
      <c r="VXE5" s="65"/>
      <c r="VXF5" s="65"/>
      <c r="VXG5" s="65"/>
      <c r="VXH5" s="65"/>
      <c r="VXI5" s="65"/>
      <c r="VXJ5" s="65"/>
      <c r="VXK5" s="65"/>
      <c r="VXL5" s="65"/>
      <c r="VXM5" s="65"/>
      <c r="VXN5" s="65"/>
      <c r="VXO5" s="65"/>
      <c r="VXP5" s="65"/>
      <c r="VXQ5" s="65"/>
      <c r="VXR5" s="65"/>
      <c r="VXS5" s="65"/>
      <c r="VXT5" s="65"/>
      <c r="VXU5" s="65"/>
      <c r="VXV5" s="65"/>
      <c r="VXW5" s="65"/>
      <c r="VXX5" s="65"/>
      <c r="VXY5" s="65"/>
      <c r="VXZ5" s="65"/>
      <c r="VYA5" s="65"/>
      <c r="VYB5" s="65"/>
      <c r="VYC5" s="65"/>
      <c r="VYD5" s="65"/>
      <c r="VYE5" s="65"/>
      <c r="VYF5" s="65"/>
      <c r="VYG5" s="65"/>
      <c r="VYH5" s="65"/>
      <c r="VYI5" s="65"/>
      <c r="VYJ5" s="65"/>
      <c r="VYK5" s="65"/>
      <c r="VYL5" s="65"/>
      <c r="VYM5" s="65"/>
      <c r="VYN5" s="65"/>
      <c r="VYO5" s="65"/>
      <c r="VYP5" s="65"/>
      <c r="VYQ5" s="65"/>
      <c r="VYR5" s="65"/>
      <c r="VYS5" s="65"/>
      <c r="VYT5" s="65"/>
      <c r="VYU5" s="65"/>
      <c r="VYV5" s="65"/>
      <c r="VYW5" s="65"/>
      <c r="VYX5" s="65"/>
      <c r="VYY5" s="65"/>
      <c r="VYZ5" s="65"/>
      <c r="VZA5" s="65"/>
      <c r="VZB5" s="65"/>
      <c r="VZC5" s="65"/>
      <c r="VZD5" s="65"/>
      <c r="VZE5" s="65"/>
      <c r="VZF5" s="65"/>
      <c r="VZG5" s="65"/>
      <c r="VZH5" s="65"/>
      <c r="VZI5" s="65"/>
      <c r="VZJ5" s="65"/>
      <c r="VZK5" s="65"/>
      <c r="VZL5" s="65"/>
      <c r="VZM5" s="65"/>
      <c r="VZN5" s="65"/>
      <c r="VZO5" s="65"/>
      <c r="VZP5" s="65"/>
      <c r="VZQ5" s="65"/>
      <c r="VZR5" s="65"/>
      <c r="VZS5" s="65"/>
      <c r="VZT5" s="65"/>
      <c r="VZU5" s="65"/>
      <c r="VZV5" s="65"/>
      <c r="VZW5" s="65"/>
      <c r="VZX5" s="65"/>
      <c r="VZY5" s="65"/>
      <c r="VZZ5" s="65"/>
      <c r="WAA5" s="65"/>
      <c r="WAB5" s="65"/>
      <c r="WAC5" s="65"/>
      <c r="WAD5" s="65"/>
      <c r="WAE5" s="65"/>
      <c r="WAF5" s="65"/>
      <c r="WAG5" s="65"/>
      <c r="WAH5" s="65"/>
      <c r="WAI5" s="65"/>
      <c r="WAJ5" s="65"/>
      <c r="WAK5" s="65"/>
      <c r="WAL5" s="65"/>
      <c r="WAM5" s="65"/>
      <c r="WAN5" s="65"/>
      <c r="WAO5" s="65"/>
      <c r="WAP5" s="65"/>
      <c r="WAQ5" s="65"/>
      <c r="WAR5" s="65"/>
      <c r="WAS5" s="65"/>
      <c r="WAT5" s="65"/>
      <c r="WAU5" s="65"/>
      <c r="WAV5" s="65"/>
      <c r="WAW5" s="65"/>
      <c r="WAX5" s="65"/>
      <c r="WAY5" s="65"/>
      <c r="WAZ5" s="65"/>
      <c r="WBA5" s="65"/>
      <c r="WBB5" s="65"/>
      <c r="WBC5" s="65"/>
      <c r="WBD5" s="65"/>
      <c r="WBE5" s="65"/>
      <c r="WBF5" s="65"/>
      <c r="WBG5" s="65"/>
      <c r="WBH5" s="65"/>
      <c r="WBI5" s="65"/>
      <c r="WBJ5" s="65"/>
      <c r="WBK5" s="65"/>
      <c r="WBL5" s="65"/>
      <c r="WBM5" s="65"/>
      <c r="WBN5" s="65"/>
      <c r="WBO5" s="65"/>
      <c r="WBP5" s="65"/>
      <c r="WBQ5" s="65"/>
      <c r="WBR5" s="65"/>
      <c r="WBS5" s="65"/>
      <c r="WBT5" s="65"/>
      <c r="WBU5" s="65"/>
      <c r="WBV5" s="65"/>
      <c r="WBW5" s="65"/>
      <c r="WBX5" s="65"/>
      <c r="WBY5" s="65"/>
      <c r="WBZ5" s="65"/>
      <c r="WCA5" s="65"/>
      <c r="WCB5" s="65"/>
      <c r="WCC5" s="65"/>
      <c r="WCD5" s="65"/>
      <c r="WCE5" s="65"/>
      <c r="WCF5" s="65"/>
      <c r="WCG5" s="65"/>
      <c r="WCH5" s="65"/>
      <c r="WCI5" s="65"/>
      <c r="WCJ5" s="65"/>
      <c r="WCK5" s="65"/>
      <c r="WCL5" s="65"/>
      <c r="WCM5" s="65"/>
      <c r="WCN5" s="65"/>
      <c r="WCO5" s="65"/>
      <c r="WCP5" s="65"/>
      <c r="WCQ5" s="65"/>
      <c r="WCR5" s="65"/>
      <c r="WCS5" s="65"/>
      <c r="WCT5" s="65"/>
      <c r="WCU5" s="65"/>
      <c r="WCV5" s="65"/>
      <c r="WCW5" s="65"/>
      <c r="WCX5" s="65"/>
      <c r="WCY5" s="65"/>
      <c r="WCZ5" s="65"/>
      <c r="WDA5" s="65"/>
      <c r="WDB5" s="65"/>
      <c r="WDC5" s="65"/>
      <c r="WDD5" s="65"/>
      <c r="WDE5" s="65"/>
      <c r="WDF5" s="65"/>
      <c r="WDG5" s="65"/>
      <c r="WDH5" s="65"/>
      <c r="WDI5" s="65"/>
      <c r="WDJ5" s="65"/>
      <c r="WDK5" s="65"/>
      <c r="WDL5" s="65"/>
      <c r="WDM5" s="65"/>
      <c r="WDN5" s="65"/>
      <c r="WDO5" s="65"/>
      <c r="WDP5" s="65"/>
      <c r="WDQ5" s="65"/>
      <c r="WDR5" s="65"/>
      <c r="WDS5" s="65"/>
      <c r="WDT5" s="65"/>
      <c r="WDU5" s="65"/>
      <c r="WDV5" s="65"/>
      <c r="WDW5" s="65"/>
      <c r="WDX5" s="65"/>
      <c r="WDY5" s="65"/>
      <c r="WDZ5" s="65"/>
      <c r="WEA5" s="65"/>
      <c r="WEB5" s="65"/>
      <c r="WEC5" s="65"/>
      <c r="WED5" s="65"/>
      <c r="WEE5" s="65"/>
      <c r="WEF5" s="65"/>
      <c r="WEG5" s="65"/>
      <c r="WEH5" s="65"/>
      <c r="WEI5" s="65"/>
      <c r="WEJ5" s="65"/>
      <c r="WEK5" s="65"/>
      <c r="WEL5" s="65"/>
      <c r="WEM5" s="65"/>
      <c r="WEN5" s="65"/>
      <c r="WEO5" s="65"/>
      <c r="WEP5" s="65"/>
      <c r="WEQ5" s="65"/>
      <c r="WER5" s="65"/>
      <c r="WES5" s="65"/>
      <c r="WET5" s="65"/>
      <c r="WEU5" s="65"/>
      <c r="WEV5" s="65"/>
      <c r="WEW5" s="65"/>
      <c r="WEX5" s="65"/>
      <c r="WEY5" s="65"/>
      <c r="WEZ5" s="65"/>
      <c r="WFA5" s="65"/>
      <c r="WFB5" s="65"/>
      <c r="WFC5" s="65"/>
      <c r="WFD5" s="65"/>
      <c r="WFE5" s="65"/>
      <c r="WFF5" s="65"/>
      <c r="WFG5" s="65"/>
      <c r="WFH5" s="65"/>
      <c r="WFI5" s="65"/>
      <c r="WFJ5" s="65"/>
      <c r="WFK5" s="65"/>
      <c r="WFL5" s="65"/>
      <c r="WFM5" s="65"/>
      <c r="WFN5" s="65"/>
      <c r="WFO5" s="65"/>
      <c r="WFP5" s="65"/>
      <c r="WFQ5" s="65"/>
      <c r="WFR5" s="65"/>
      <c r="WFS5" s="65"/>
      <c r="WFT5" s="65"/>
      <c r="WFU5" s="65"/>
      <c r="WFV5" s="65"/>
      <c r="WFW5" s="65"/>
      <c r="WFX5" s="65"/>
      <c r="WFY5" s="65"/>
      <c r="WFZ5" s="65"/>
      <c r="WGA5" s="65"/>
      <c r="WGB5" s="65"/>
      <c r="WGC5" s="65"/>
      <c r="WGD5" s="65"/>
      <c r="WGE5" s="65"/>
      <c r="WGF5" s="65"/>
      <c r="WGG5" s="65"/>
      <c r="WGH5" s="65"/>
      <c r="WGI5" s="65"/>
      <c r="WGJ5" s="65"/>
      <c r="WGK5" s="65"/>
      <c r="WGL5" s="65"/>
      <c r="WGM5" s="65"/>
      <c r="WGN5" s="65"/>
      <c r="WGO5" s="65"/>
      <c r="WGP5" s="65"/>
      <c r="WGQ5" s="65"/>
      <c r="WGR5" s="65"/>
      <c r="WGS5" s="65"/>
      <c r="WGT5" s="65"/>
      <c r="WGU5" s="65"/>
      <c r="WGV5" s="65"/>
      <c r="WGW5" s="65"/>
      <c r="WGX5" s="65"/>
      <c r="WGY5" s="65"/>
      <c r="WGZ5" s="65"/>
      <c r="WHA5" s="65"/>
      <c r="WHB5" s="65"/>
      <c r="WHC5" s="65"/>
      <c r="WHD5" s="65"/>
      <c r="WHE5" s="65"/>
      <c r="WHF5" s="65"/>
      <c r="WHG5" s="65"/>
      <c r="WHH5" s="65"/>
      <c r="WHI5" s="65"/>
      <c r="WHJ5" s="65"/>
      <c r="WHK5" s="65"/>
      <c r="WHL5" s="65"/>
      <c r="WHM5" s="65"/>
      <c r="WHN5" s="65"/>
      <c r="WHO5" s="65"/>
      <c r="WHP5" s="65"/>
      <c r="WHQ5" s="65"/>
      <c r="WHR5" s="65"/>
      <c r="WHS5" s="65"/>
      <c r="WHT5" s="65"/>
      <c r="WHU5" s="65"/>
      <c r="WHV5" s="65"/>
      <c r="WHW5" s="65"/>
      <c r="WHX5" s="65"/>
      <c r="WHY5" s="65"/>
      <c r="WHZ5" s="65"/>
      <c r="WIA5" s="65"/>
      <c r="WIB5" s="65"/>
      <c r="WIC5" s="65"/>
      <c r="WID5" s="65"/>
      <c r="WIE5" s="65"/>
      <c r="WIF5" s="65"/>
      <c r="WIG5" s="65"/>
      <c r="WIH5" s="65"/>
      <c r="WII5" s="65"/>
      <c r="WIJ5" s="65"/>
      <c r="WIK5" s="65"/>
      <c r="WIL5" s="65"/>
      <c r="WIM5" s="65"/>
      <c r="WIN5" s="65"/>
      <c r="WIO5" s="65"/>
      <c r="WIP5" s="65"/>
      <c r="WIQ5" s="65"/>
      <c r="WIR5" s="65"/>
      <c r="WIS5" s="65"/>
      <c r="WIT5" s="65"/>
      <c r="WIU5" s="65"/>
      <c r="WIV5" s="65"/>
      <c r="WIW5" s="65"/>
      <c r="WIX5" s="65"/>
      <c r="WIY5" s="65"/>
      <c r="WIZ5" s="65"/>
      <c r="WJA5" s="65"/>
      <c r="WJB5" s="65"/>
      <c r="WJC5" s="65"/>
      <c r="WJD5" s="65"/>
      <c r="WJE5" s="65"/>
      <c r="WJF5" s="65"/>
      <c r="WJG5" s="65"/>
      <c r="WJH5" s="65"/>
      <c r="WJI5" s="65"/>
      <c r="WJJ5" s="65"/>
      <c r="WJK5" s="65"/>
      <c r="WJL5" s="65"/>
      <c r="WJM5" s="65"/>
      <c r="WJN5" s="65"/>
      <c r="WJO5" s="65"/>
      <c r="WJP5" s="65"/>
      <c r="WJQ5" s="65"/>
      <c r="WJR5" s="65"/>
      <c r="WJS5" s="65"/>
      <c r="WJT5" s="65"/>
      <c r="WJU5" s="65"/>
      <c r="WJV5" s="65"/>
      <c r="WJW5" s="65"/>
      <c r="WJX5" s="65"/>
      <c r="WJY5" s="65"/>
      <c r="WJZ5" s="65"/>
      <c r="WKA5" s="65"/>
      <c r="WKB5" s="65"/>
      <c r="WKC5" s="65"/>
      <c r="WKD5" s="65"/>
      <c r="WKE5" s="65"/>
      <c r="WKF5" s="65"/>
      <c r="WKG5" s="65"/>
      <c r="WKH5" s="65"/>
      <c r="WKI5" s="65"/>
      <c r="WKJ5" s="65"/>
      <c r="WKK5" s="65"/>
      <c r="WKL5" s="65"/>
      <c r="WKM5" s="65"/>
      <c r="WKN5" s="65"/>
      <c r="WKO5" s="65"/>
      <c r="WKP5" s="65"/>
      <c r="WKQ5" s="65"/>
      <c r="WKR5" s="65"/>
      <c r="WKS5" s="65"/>
      <c r="WKT5" s="65"/>
      <c r="WKU5" s="65"/>
      <c r="WKV5" s="65"/>
      <c r="WKW5" s="65"/>
      <c r="WKX5" s="65"/>
      <c r="WKY5" s="65"/>
      <c r="WKZ5" s="65"/>
      <c r="WLA5" s="65"/>
      <c r="WLB5" s="65"/>
      <c r="WLC5" s="65"/>
      <c r="WLD5" s="65"/>
      <c r="WLE5" s="65"/>
      <c r="WLF5" s="65"/>
      <c r="WLG5" s="65"/>
      <c r="WLH5" s="65"/>
      <c r="WLI5" s="65"/>
      <c r="WLJ5" s="65"/>
      <c r="WLK5" s="65"/>
      <c r="WLL5" s="65"/>
      <c r="WLM5" s="65"/>
      <c r="WLN5" s="65"/>
      <c r="WLO5" s="65"/>
      <c r="WLP5" s="65"/>
      <c r="WLQ5" s="65"/>
      <c r="WLR5" s="65"/>
      <c r="WLS5" s="65"/>
      <c r="WLT5" s="65"/>
      <c r="WLU5" s="65"/>
      <c r="WLV5" s="65"/>
      <c r="WLW5" s="65"/>
      <c r="WLX5" s="65"/>
      <c r="WLY5" s="65"/>
      <c r="WLZ5" s="65"/>
      <c r="WMA5" s="65"/>
      <c r="WMB5" s="65"/>
      <c r="WMC5" s="65"/>
      <c r="WMD5" s="65"/>
      <c r="WME5" s="65"/>
      <c r="WMF5" s="65"/>
      <c r="WMG5" s="65"/>
      <c r="WMH5" s="65"/>
      <c r="WMI5" s="65"/>
      <c r="WMJ5" s="65"/>
      <c r="WMK5" s="65"/>
      <c r="WML5" s="65"/>
      <c r="WMM5" s="65"/>
      <c r="WMN5" s="65"/>
      <c r="WMO5" s="65"/>
      <c r="WMP5" s="65"/>
      <c r="WMQ5" s="65"/>
      <c r="WMR5" s="65"/>
      <c r="WMS5" s="65"/>
      <c r="WMT5" s="65"/>
      <c r="WMU5" s="65"/>
      <c r="WMV5" s="65"/>
      <c r="WMW5" s="65"/>
      <c r="WMX5" s="65"/>
      <c r="WMY5" s="65"/>
      <c r="WMZ5" s="65"/>
      <c r="WNA5" s="65"/>
      <c r="WNB5" s="65"/>
      <c r="WNC5" s="65"/>
      <c r="WND5" s="65"/>
      <c r="WNE5" s="65"/>
      <c r="WNF5" s="65"/>
      <c r="WNG5" s="65"/>
      <c r="WNH5" s="65"/>
      <c r="WNI5" s="65"/>
      <c r="WNJ5" s="65"/>
      <c r="WNK5" s="65"/>
      <c r="WNL5" s="65"/>
      <c r="WNM5" s="65"/>
      <c r="WNN5" s="65"/>
      <c r="WNO5" s="65"/>
      <c r="WNP5" s="65"/>
      <c r="WNQ5" s="65"/>
      <c r="WNR5" s="65"/>
      <c r="WNS5" s="65"/>
      <c r="WNT5" s="65"/>
      <c r="WNU5" s="65"/>
      <c r="WNV5" s="65"/>
      <c r="WNW5" s="65"/>
      <c r="WNX5" s="65"/>
      <c r="WNY5" s="65"/>
      <c r="WNZ5" s="65"/>
      <c r="WOA5" s="65"/>
      <c r="WOB5" s="65"/>
      <c r="WOC5" s="65"/>
      <c r="WOD5" s="65"/>
      <c r="WOE5" s="65"/>
      <c r="WOF5" s="65"/>
      <c r="WOG5" s="65"/>
      <c r="WOH5" s="65"/>
      <c r="WOI5" s="65"/>
      <c r="WOJ5" s="65"/>
      <c r="WOK5" s="65"/>
      <c r="WOL5" s="65"/>
      <c r="WOM5" s="65"/>
      <c r="WON5" s="65"/>
      <c r="WOO5" s="65"/>
      <c r="WOP5" s="65"/>
      <c r="WOQ5" s="65"/>
      <c r="WOR5" s="65"/>
      <c r="WOS5" s="65"/>
      <c r="WOT5" s="65"/>
      <c r="WOU5" s="65"/>
      <c r="WOV5" s="65"/>
      <c r="WOW5" s="65"/>
      <c r="WOX5" s="65"/>
      <c r="WOY5" s="65"/>
      <c r="WOZ5" s="65"/>
      <c r="WPA5" s="65"/>
      <c r="WPB5" s="65"/>
      <c r="WPC5" s="65"/>
      <c r="WPD5" s="65"/>
      <c r="WPE5" s="65"/>
      <c r="WPF5" s="65"/>
      <c r="WPG5" s="65"/>
      <c r="WPH5" s="65"/>
      <c r="WPI5" s="65"/>
      <c r="WPJ5" s="65"/>
      <c r="WPK5" s="65"/>
      <c r="WPL5" s="65"/>
      <c r="WPM5" s="65"/>
      <c r="WPN5" s="65"/>
      <c r="WPO5" s="65"/>
      <c r="WPP5" s="65"/>
      <c r="WPQ5" s="65"/>
      <c r="WPR5" s="65"/>
      <c r="WPS5" s="65"/>
      <c r="WPT5" s="65"/>
      <c r="WPU5" s="65"/>
      <c r="WPV5" s="65"/>
      <c r="WPW5" s="65"/>
      <c r="WPX5" s="65"/>
      <c r="WPY5" s="65"/>
      <c r="WPZ5" s="65"/>
      <c r="WQA5" s="65"/>
      <c r="WQB5" s="65"/>
      <c r="WQC5" s="65"/>
      <c r="WQD5" s="65"/>
      <c r="WQE5" s="65"/>
      <c r="WQF5" s="65"/>
      <c r="WQG5" s="65"/>
      <c r="WQH5" s="65"/>
      <c r="WQI5" s="65"/>
      <c r="WQJ5" s="65"/>
      <c r="WQK5" s="65"/>
      <c r="WQL5" s="65"/>
      <c r="WQM5" s="65"/>
      <c r="WQN5" s="65"/>
      <c r="WQO5" s="65"/>
      <c r="WQP5" s="65"/>
      <c r="WQQ5" s="65"/>
      <c r="WQR5" s="65"/>
      <c r="WQS5" s="65"/>
      <c r="WQT5" s="65"/>
      <c r="WQU5" s="65"/>
      <c r="WQV5" s="65"/>
      <c r="WQW5" s="65"/>
      <c r="WQX5" s="65"/>
      <c r="WQY5" s="65"/>
      <c r="WQZ5" s="65"/>
      <c r="WRA5" s="65"/>
      <c r="WRB5" s="65"/>
      <c r="WRC5" s="65"/>
      <c r="WRD5" s="65"/>
      <c r="WRE5" s="65"/>
      <c r="WRF5" s="65"/>
      <c r="WRG5" s="65"/>
      <c r="WRH5" s="65"/>
      <c r="WRI5" s="65"/>
      <c r="WRJ5" s="65"/>
      <c r="WRK5" s="65"/>
      <c r="WRL5" s="65"/>
      <c r="WRM5" s="65"/>
      <c r="WRN5" s="65"/>
      <c r="WRO5" s="65"/>
      <c r="WRP5" s="65"/>
      <c r="WRQ5" s="65"/>
      <c r="WRR5" s="65"/>
      <c r="WRS5" s="65"/>
      <c r="WRT5" s="65"/>
      <c r="WRU5" s="65"/>
      <c r="WRV5" s="65"/>
      <c r="WRW5" s="65"/>
      <c r="WRX5" s="65"/>
      <c r="WRY5" s="65"/>
      <c r="WRZ5" s="65"/>
      <c r="WSA5" s="65"/>
      <c r="WSB5" s="65"/>
      <c r="WSC5" s="65"/>
      <c r="WSD5" s="65"/>
      <c r="WSE5" s="65"/>
      <c r="WSF5" s="65"/>
      <c r="WSG5" s="65"/>
      <c r="WSH5" s="65"/>
      <c r="WSI5" s="65"/>
      <c r="WSJ5" s="65"/>
      <c r="WSK5" s="65"/>
      <c r="WSL5" s="65"/>
      <c r="WSM5" s="65"/>
      <c r="WSN5" s="65"/>
      <c r="WSO5" s="65"/>
      <c r="WSP5" s="65"/>
      <c r="WSQ5" s="65"/>
      <c r="WSR5" s="65"/>
      <c r="WSS5" s="65"/>
      <c r="WST5" s="65"/>
      <c r="WSU5" s="65"/>
      <c r="WSV5" s="65"/>
      <c r="WSW5" s="65"/>
      <c r="WSX5" s="65"/>
      <c r="WSY5" s="65"/>
      <c r="WSZ5" s="65"/>
      <c r="WTA5" s="65"/>
      <c r="WTB5" s="65"/>
      <c r="WTC5" s="65"/>
      <c r="WTD5" s="65"/>
      <c r="WTE5" s="65"/>
      <c r="WTF5" s="65"/>
      <c r="WTG5" s="65"/>
      <c r="WTH5" s="65"/>
      <c r="WTI5" s="65"/>
      <c r="WTJ5" s="65"/>
      <c r="WTK5" s="65"/>
      <c r="WTL5" s="65"/>
      <c r="WTM5" s="65"/>
      <c r="WTN5" s="65"/>
      <c r="WTO5" s="65"/>
      <c r="WTP5" s="65"/>
      <c r="WTQ5" s="65"/>
      <c r="WTR5" s="65"/>
      <c r="WTS5" s="65"/>
      <c r="WTT5" s="65"/>
      <c r="WTU5" s="65"/>
      <c r="WTV5" s="65"/>
      <c r="WTW5" s="65"/>
      <c r="WTX5" s="65"/>
      <c r="WTY5" s="65"/>
      <c r="WTZ5" s="65"/>
      <c r="WUA5" s="65"/>
      <c r="WUB5" s="65"/>
      <c r="WUC5" s="65"/>
      <c r="WUD5" s="65"/>
      <c r="WUE5" s="65"/>
      <c r="WUF5" s="65"/>
      <c r="WUG5" s="65"/>
      <c r="WUH5" s="65"/>
      <c r="WUI5" s="65"/>
      <c r="WUJ5" s="65"/>
      <c r="WUK5" s="65"/>
      <c r="WUL5" s="65"/>
      <c r="WUM5" s="65"/>
      <c r="WUN5" s="65"/>
      <c r="WUO5" s="65"/>
      <c r="WUP5" s="65"/>
      <c r="WUQ5" s="65"/>
      <c r="WUR5" s="65"/>
      <c r="WUS5" s="65"/>
      <c r="WUT5" s="65"/>
      <c r="WUU5" s="65"/>
      <c r="WUV5" s="65"/>
      <c r="WUW5" s="65"/>
      <c r="WUX5" s="65"/>
      <c r="WUY5" s="65"/>
      <c r="WUZ5" s="65"/>
      <c r="WVA5" s="65"/>
      <c r="WVB5" s="65"/>
      <c r="WVC5" s="65"/>
      <c r="WVD5" s="65"/>
      <c r="WVE5" s="65"/>
      <c r="WVF5" s="65"/>
      <c r="WVG5" s="65"/>
      <c r="WVH5" s="65"/>
      <c r="WVI5" s="65"/>
      <c r="WVJ5" s="65"/>
      <c r="WVK5" s="65"/>
      <c r="WVL5" s="65"/>
      <c r="WVM5" s="65"/>
      <c r="WVN5" s="65"/>
      <c r="WVO5" s="65"/>
      <c r="WVP5" s="65"/>
      <c r="WVQ5" s="65"/>
      <c r="WVR5" s="65"/>
      <c r="WVS5" s="65"/>
      <c r="WVT5" s="65"/>
      <c r="WVU5" s="65"/>
      <c r="WVV5" s="65"/>
      <c r="WVW5" s="65"/>
      <c r="WVX5" s="65"/>
      <c r="WVY5" s="65"/>
      <c r="WVZ5" s="65"/>
      <c r="WWA5" s="65"/>
      <c r="WWB5" s="65"/>
      <c r="WWC5" s="65"/>
      <c r="WWD5" s="65"/>
      <c r="WWE5" s="65"/>
      <c r="WWF5" s="65"/>
      <c r="WWG5" s="65"/>
      <c r="WWH5" s="65"/>
      <c r="WWI5" s="65"/>
      <c r="WWJ5" s="65"/>
      <c r="WWK5" s="65"/>
      <c r="WWL5" s="65"/>
      <c r="WWM5" s="65"/>
      <c r="WWN5" s="65"/>
      <c r="WWO5" s="65"/>
      <c r="WWP5" s="65"/>
      <c r="WWQ5" s="65"/>
      <c r="WWR5" s="65"/>
      <c r="WWS5" s="65"/>
      <c r="WWT5" s="65"/>
      <c r="WWU5" s="65"/>
      <c r="WWV5" s="65"/>
      <c r="WWW5" s="65"/>
      <c r="WWX5" s="65"/>
      <c r="WWY5" s="65"/>
      <c r="WWZ5" s="65"/>
      <c r="WXA5" s="65"/>
      <c r="WXB5" s="65"/>
      <c r="WXC5" s="65"/>
      <c r="WXD5" s="65"/>
      <c r="WXE5" s="65"/>
      <c r="WXF5" s="65"/>
      <c r="WXG5" s="65"/>
      <c r="WXH5" s="65"/>
      <c r="WXI5" s="65"/>
      <c r="WXJ5" s="65"/>
      <c r="WXK5" s="65"/>
      <c r="WXL5" s="65"/>
      <c r="WXM5" s="65"/>
      <c r="WXN5" s="65"/>
      <c r="WXO5" s="65"/>
      <c r="WXP5" s="65"/>
      <c r="WXQ5" s="65"/>
      <c r="WXR5" s="65"/>
      <c r="WXS5" s="65"/>
      <c r="WXT5" s="65"/>
      <c r="WXU5" s="65"/>
      <c r="WXV5" s="65"/>
      <c r="WXW5" s="65"/>
      <c r="WXX5" s="65"/>
      <c r="WXY5" s="65"/>
      <c r="WXZ5" s="65"/>
      <c r="WYA5" s="65"/>
      <c r="WYB5" s="65"/>
      <c r="WYC5" s="65"/>
      <c r="WYD5" s="65"/>
      <c r="WYE5" s="65"/>
      <c r="WYF5" s="65"/>
      <c r="WYG5" s="65"/>
      <c r="WYH5" s="65"/>
      <c r="WYI5" s="65"/>
      <c r="WYJ5" s="65"/>
      <c r="WYK5" s="65"/>
      <c r="WYL5" s="65"/>
      <c r="WYM5" s="65"/>
      <c r="WYN5" s="65"/>
      <c r="WYO5" s="65"/>
      <c r="WYP5" s="65"/>
      <c r="WYQ5" s="65"/>
      <c r="WYR5" s="65"/>
      <c r="WYS5" s="65"/>
      <c r="WYT5" s="65"/>
      <c r="WYU5" s="65"/>
      <c r="WYV5" s="65"/>
      <c r="WYW5" s="65"/>
      <c r="WYX5" s="65"/>
      <c r="WYY5" s="65"/>
      <c r="WYZ5" s="65"/>
      <c r="WZA5" s="65"/>
      <c r="WZB5" s="65"/>
      <c r="WZC5" s="65"/>
      <c r="WZD5" s="65"/>
      <c r="WZE5" s="65"/>
      <c r="WZF5" s="65"/>
      <c r="WZG5" s="65"/>
      <c r="WZH5" s="65"/>
      <c r="WZI5" s="65"/>
      <c r="WZJ5" s="65"/>
      <c r="WZK5" s="65"/>
      <c r="WZL5" s="65"/>
      <c r="WZM5" s="65"/>
      <c r="WZN5" s="65"/>
      <c r="WZO5" s="65"/>
      <c r="WZP5" s="65"/>
      <c r="WZQ5" s="65"/>
      <c r="WZR5" s="65"/>
      <c r="WZS5" s="65"/>
      <c r="WZT5" s="65"/>
      <c r="WZU5" s="65"/>
      <c r="WZV5" s="65"/>
      <c r="WZW5" s="65"/>
      <c r="WZX5" s="65"/>
      <c r="WZY5" s="65"/>
      <c r="WZZ5" s="65"/>
      <c r="XAA5" s="65"/>
      <c r="XAB5" s="65"/>
      <c r="XAC5" s="65"/>
      <c r="XAD5" s="65"/>
      <c r="XAE5" s="65"/>
      <c r="XAF5" s="65"/>
      <c r="XAG5" s="65"/>
      <c r="XAH5" s="65"/>
      <c r="XAI5" s="65"/>
      <c r="XAJ5" s="65"/>
      <c r="XAK5" s="65"/>
      <c r="XAL5" s="65"/>
      <c r="XAM5" s="65"/>
      <c r="XAN5" s="65"/>
      <c r="XAO5" s="65"/>
      <c r="XAP5" s="65"/>
      <c r="XAQ5" s="65"/>
      <c r="XAR5" s="65"/>
      <c r="XAS5" s="65"/>
      <c r="XAT5" s="65"/>
      <c r="XAU5" s="65"/>
      <c r="XAV5" s="65"/>
      <c r="XAW5" s="65"/>
      <c r="XAX5" s="65"/>
      <c r="XAY5" s="65"/>
      <c r="XAZ5" s="65"/>
      <c r="XBA5" s="65"/>
      <c r="XBB5" s="65"/>
      <c r="XBC5" s="65"/>
      <c r="XBD5" s="65"/>
      <c r="XBE5" s="65"/>
      <c r="XBF5" s="65"/>
      <c r="XBG5" s="65"/>
      <c r="XBH5" s="65"/>
      <c r="XBI5" s="65"/>
      <c r="XBJ5" s="65"/>
      <c r="XBK5" s="65"/>
      <c r="XBL5" s="65"/>
      <c r="XBM5" s="65"/>
      <c r="XBN5" s="65"/>
      <c r="XBO5" s="65"/>
      <c r="XBP5" s="65"/>
      <c r="XBQ5" s="65"/>
      <c r="XBR5" s="65"/>
      <c r="XBS5" s="65"/>
      <c r="XBT5" s="65"/>
      <c r="XBU5" s="65"/>
      <c r="XBV5" s="65"/>
      <c r="XBW5" s="65"/>
      <c r="XBX5" s="65"/>
      <c r="XBY5" s="65"/>
      <c r="XBZ5" s="65"/>
      <c r="XCA5" s="65"/>
      <c r="XCB5" s="65"/>
      <c r="XCC5" s="65"/>
      <c r="XCD5" s="65"/>
      <c r="XCE5" s="65"/>
      <c r="XCF5" s="65"/>
      <c r="XCG5" s="65"/>
      <c r="XCH5" s="65"/>
      <c r="XCI5" s="65"/>
      <c r="XCJ5" s="65"/>
      <c r="XCK5" s="65"/>
      <c r="XCL5" s="65"/>
      <c r="XCM5" s="65"/>
      <c r="XCN5" s="65"/>
      <c r="XCO5" s="65"/>
      <c r="XCP5" s="65"/>
      <c r="XCQ5" s="65"/>
      <c r="XCR5" s="65"/>
      <c r="XCS5" s="65"/>
      <c r="XCT5" s="65"/>
      <c r="XCU5" s="65"/>
      <c r="XCV5" s="65"/>
      <c r="XCW5" s="65"/>
      <c r="XCX5" s="65"/>
      <c r="XCY5" s="65"/>
      <c r="XCZ5" s="65"/>
      <c r="XDA5" s="65"/>
      <c r="XDB5" s="65"/>
      <c r="XDC5" s="65"/>
      <c r="XDD5" s="65"/>
      <c r="XDE5" s="65"/>
      <c r="XDF5" s="65"/>
      <c r="XDG5" s="65"/>
      <c r="XDH5" s="65"/>
      <c r="XDI5" s="65"/>
      <c r="XDJ5" s="65"/>
      <c r="XDK5" s="65"/>
      <c r="XDL5" s="65"/>
      <c r="XDM5" s="65"/>
      <c r="XDN5" s="65"/>
      <c r="XDO5" s="65"/>
      <c r="XDP5" s="65"/>
      <c r="XDQ5" s="65"/>
      <c r="XDR5" s="65"/>
      <c r="XDS5" s="65"/>
      <c r="XDT5" s="65"/>
      <c r="XDU5" s="65"/>
      <c r="XDV5" s="65"/>
      <c r="XDW5" s="65"/>
      <c r="XDX5" s="65"/>
      <c r="XDY5" s="65"/>
      <c r="XDZ5" s="65"/>
      <c r="XEA5" s="65"/>
      <c r="XEB5" s="65"/>
      <c r="XEC5" s="65"/>
      <c r="XED5" s="65"/>
      <c r="XEE5" s="65"/>
      <c r="XEF5" s="65"/>
      <c r="XEG5" s="65"/>
      <c r="XEH5" s="65"/>
      <c r="XEI5" s="65"/>
      <c r="XEJ5" s="65"/>
      <c r="XEK5" s="65"/>
      <c r="XEL5" s="65"/>
      <c r="XEM5" s="65"/>
      <c r="XEN5" s="65"/>
      <c r="XEO5" s="65"/>
      <c r="XEP5" s="65"/>
      <c r="XEQ5" s="65"/>
      <c r="XER5" s="65"/>
      <c r="XES5" s="65"/>
      <c r="XET5" s="65"/>
      <c r="XEU5" s="65"/>
      <c r="XEV5" s="65"/>
      <c r="XEW5" s="65"/>
      <c r="XEX5" s="65"/>
      <c r="XEY5" s="65"/>
      <c r="XEZ5" s="65"/>
    </row>
    <row r="6" spans="1:16380">
      <c r="A6" s="170">
        <f>DATE(B1,VLOOKUP(A1,$J$1:$K$12,2,0),1)</f>
        <v>45597</v>
      </c>
      <c r="B6" s="170"/>
      <c r="C6" s="170"/>
      <c r="D6" s="170"/>
      <c r="E6" s="170"/>
      <c r="F6" s="170"/>
      <c r="G6" s="170"/>
      <c r="H6" s="65"/>
      <c r="J6" s="61" t="s">
        <v>168</v>
      </c>
      <c r="K6" s="61">
        <v>6</v>
      </c>
      <c r="M6" s="61">
        <v>2016</v>
      </c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/>
      <c r="GP6" s="65"/>
      <c r="GQ6" s="65"/>
      <c r="GR6" s="65"/>
      <c r="GS6" s="65"/>
      <c r="GT6" s="65"/>
      <c r="GU6" s="65"/>
      <c r="GV6" s="65"/>
      <c r="GW6" s="65"/>
      <c r="GX6" s="65"/>
      <c r="GY6" s="65"/>
      <c r="GZ6" s="65"/>
      <c r="HA6" s="65"/>
      <c r="HB6" s="65"/>
      <c r="HC6" s="65"/>
      <c r="HD6" s="65"/>
      <c r="HE6" s="65"/>
      <c r="HF6" s="65"/>
      <c r="HG6" s="65"/>
      <c r="HH6" s="65"/>
      <c r="HI6" s="65"/>
      <c r="HJ6" s="65"/>
      <c r="HK6" s="65"/>
      <c r="HL6" s="65"/>
      <c r="HM6" s="65"/>
      <c r="HN6" s="65"/>
      <c r="HO6" s="65"/>
      <c r="HP6" s="65"/>
      <c r="HQ6" s="65"/>
      <c r="HR6" s="65"/>
      <c r="HS6" s="65"/>
      <c r="HT6" s="65"/>
      <c r="HU6" s="65"/>
      <c r="HV6" s="65"/>
      <c r="HW6" s="65"/>
      <c r="HX6" s="65"/>
      <c r="HY6" s="65"/>
      <c r="HZ6" s="65"/>
      <c r="IA6" s="65"/>
      <c r="IB6" s="65"/>
      <c r="IC6" s="65"/>
      <c r="ID6" s="65"/>
      <c r="IE6" s="65"/>
      <c r="IF6" s="65"/>
      <c r="IG6" s="65"/>
      <c r="IH6" s="65"/>
      <c r="II6" s="65"/>
      <c r="IJ6" s="65"/>
      <c r="IK6" s="65"/>
      <c r="IL6" s="65"/>
      <c r="IM6" s="65"/>
      <c r="IN6" s="65"/>
      <c r="IO6" s="65"/>
      <c r="IP6" s="65"/>
      <c r="IQ6" s="65"/>
      <c r="IR6" s="65"/>
      <c r="IS6" s="65"/>
      <c r="IT6" s="65"/>
      <c r="IU6" s="65"/>
      <c r="IV6" s="65"/>
      <c r="IW6" s="65"/>
      <c r="IX6" s="65"/>
      <c r="IY6" s="65"/>
      <c r="IZ6" s="65"/>
      <c r="JA6" s="65"/>
      <c r="JB6" s="65"/>
      <c r="JC6" s="65"/>
      <c r="JD6" s="65"/>
      <c r="JE6" s="65"/>
      <c r="JF6" s="65"/>
      <c r="JG6" s="65"/>
      <c r="JH6" s="65"/>
      <c r="JI6" s="65"/>
      <c r="JJ6" s="65"/>
      <c r="JK6" s="65"/>
      <c r="JL6" s="65"/>
      <c r="JM6" s="65"/>
      <c r="JN6" s="65"/>
      <c r="JO6" s="65"/>
      <c r="JP6" s="65"/>
      <c r="JQ6" s="65"/>
      <c r="JR6" s="65"/>
      <c r="JS6" s="65"/>
      <c r="JT6" s="65"/>
      <c r="JU6" s="65"/>
      <c r="JV6" s="65"/>
      <c r="JW6" s="65"/>
      <c r="JX6" s="65"/>
      <c r="JY6" s="65"/>
      <c r="JZ6" s="65"/>
      <c r="KA6" s="65"/>
      <c r="KB6" s="65"/>
      <c r="KC6" s="65"/>
      <c r="KD6" s="65"/>
      <c r="KE6" s="65"/>
      <c r="KF6" s="65"/>
      <c r="KG6" s="65"/>
      <c r="KH6" s="65"/>
      <c r="KI6" s="65"/>
      <c r="KJ6" s="65"/>
      <c r="KK6" s="65"/>
      <c r="KL6" s="65"/>
      <c r="KM6" s="65"/>
      <c r="KN6" s="65"/>
      <c r="KO6" s="65"/>
      <c r="KP6" s="65"/>
      <c r="KQ6" s="65"/>
      <c r="KR6" s="65"/>
      <c r="KS6" s="65"/>
      <c r="KT6" s="65"/>
      <c r="KU6" s="65"/>
      <c r="KV6" s="65"/>
      <c r="KW6" s="65"/>
      <c r="KX6" s="65"/>
      <c r="KY6" s="65"/>
      <c r="KZ6" s="65"/>
      <c r="LA6" s="65"/>
      <c r="LB6" s="65"/>
      <c r="LC6" s="65"/>
      <c r="LD6" s="65"/>
      <c r="LE6" s="65"/>
      <c r="LF6" s="65"/>
      <c r="LG6" s="65"/>
      <c r="LH6" s="65"/>
      <c r="LI6" s="65"/>
      <c r="LJ6" s="65"/>
      <c r="LK6" s="65"/>
      <c r="LL6" s="65"/>
      <c r="LM6" s="65"/>
      <c r="LN6" s="65"/>
      <c r="LO6" s="65"/>
      <c r="LP6" s="65"/>
      <c r="LQ6" s="65"/>
      <c r="LR6" s="65"/>
      <c r="LS6" s="65"/>
      <c r="LT6" s="65"/>
      <c r="LU6" s="65"/>
      <c r="LV6" s="65"/>
      <c r="LW6" s="65"/>
      <c r="LX6" s="65"/>
      <c r="LY6" s="65"/>
      <c r="LZ6" s="65"/>
      <c r="MA6" s="65"/>
      <c r="MB6" s="65"/>
      <c r="MC6" s="65"/>
      <c r="MD6" s="65"/>
      <c r="ME6" s="65"/>
      <c r="MF6" s="65"/>
      <c r="MG6" s="65"/>
      <c r="MH6" s="65"/>
      <c r="MI6" s="65"/>
      <c r="MJ6" s="65"/>
      <c r="MK6" s="65"/>
      <c r="ML6" s="65"/>
      <c r="MM6" s="65"/>
      <c r="MN6" s="65"/>
      <c r="MO6" s="65"/>
      <c r="MP6" s="65"/>
      <c r="MQ6" s="65"/>
      <c r="MR6" s="65"/>
      <c r="MS6" s="65"/>
      <c r="MT6" s="65"/>
      <c r="MU6" s="65"/>
      <c r="MV6" s="65"/>
      <c r="MW6" s="65"/>
      <c r="MX6" s="65"/>
      <c r="MY6" s="65"/>
      <c r="MZ6" s="65"/>
      <c r="NA6" s="65"/>
      <c r="NB6" s="65"/>
      <c r="NC6" s="65"/>
      <c r="ND6" s="65"/>
      <c r="NE6" s="65"/>
      <c r="NF6" s="65"/>
      <c r="NG6" s="65"/>
      <c r="NH6" s="65"/>
      <c r="NI6" s="65"/>
      <c r="NJ6" s="65"/>
      <c r="NK6" s="65"/>
      <c r="NL6" s="65"/>
      <c r="NM6" s="65"/>
      <c r="NN6" s="65"/>
      <c r="NO6" s="65"/>
      <c r="NP6" s="65"/>
      <c r="NQ6" s="65"/>
      <c r="NR6" s="65"/>
      <c r="NS6" s="65"/>
      <c r="NT6" s="65"/>
      <c r="NU6" s="65"/>
      <c r="NV6" s="65"/>
      <c r="NW6" s="65"/>
      <c r="NX6" s="65"/>
      <c r="NY6" s="65"/>
      <c r="NZ6" s="65"/>
      <c r="OA6" s="65"/>
      <c r="OB6" s="65"/>
      <c r="OC6" s="65"/>
      <c r="OD6" s="65"/>
      <c r="OE6" s="65"/>
      <c r="OF6" s="65"/>
      <c r="OG6" s="65"/>
      <c r="OH6" s="65"/>
      <c r="OI6" s="65"/>
      <c r="OJ6" s="65"/>
      <c r="OK6" s="65"/>
      <c r="OL6" s="65"/>
      <c r="OM6" s="65"/>
      <c r="ON6" s="65"/>
      <c r="OO6" s="65"/>
      <c r="OP6" s="65"/>
      <c r="OQ6" s="65"/>
      <c r="OR6" s="65"/>
      <c r="OS6" s="65"/>
      <c r="OT6" s="65"/>
      <c r="OU6" s="65"/>
      <c r="OV6" s="65"/>
      <c r="OW6" s="65"/>
      <c r="OX6" s="65"/>
      <c r="OY6" s="65"/>
      <c r="OZ6" s="65"/>
      <c r="PA6" s="65"/>
      <c r="PB6" s="65"/>
      <c r="PC6" s="65"/>
      <c r="PD6" s="65"/>
      <c r="PE6" s="65"/>
      <c r="PF6" s="65"/>
      <c r="PG6" s="65"/>
      <c r="PH6" s="65"/>
      <c r="PI6" s="65"/>
      <c r="PJ6" s="65"/>
      <c r="PK6" s="65"/>
      <c r="PL6" s="65"/>
      <c r="PM6" s="65"/>
      <c r="PN6" s="65"/>
      <c r="PO6" s="65"/>
      <c r="PP6" s="65"/>
      <c r="PQ6" s="65"/>
      <c r="PR6" s="65"/>
      <c r="PS6" s="65"/>
      <c r="PT6" s="65"/>
      <c r="PU6" s="65"/>
      <c r="PV6" s="65"/>
      <c r="PW6" s="65"/>
      <c r="PX6" s="65"/>
      <c r="PY6" s="65"/>
      <c r="PZ6" s="65"/>
      <c r="QA6" s="65"/>
      <c r="QB6" s="65"/>
      <c r="QC6" s="65"/>
      <c r="QD6" s="65"/>
      <c r="QE6" s="65"/>
      <c r="QF6" s="65"/>
      <c r="QG6" s="65"/>
      <c r="QH6" s="65"/>
      <c r="QI6" s="65"/>
      <c r="QJ6" s="65"/>
      <c r="QK6" s="65"/>
      <c r="QL6" s="65"/>
      <c r="QM6" s="65"/>
      <c r="QN6" s="65"/>
      <c r="QO6" s="65"/>
      <c r="QP6" s="65"/>
      <c r="QQ6" s="65"/>
      <c r="QR6" s="65"/>
      <c r="QS6" s="65"/>
      <c r="QT6" s="65"/>
      <c r="QU6" s="65"/>
      <c r="QV6" s="65"/>
      <c r="QW6" s="65"/>
      <c r="QX6" s="65"/>
      <c r="QY6" s="65"/>
      <c r="QZ6" s="65"/>
      <c r="RA6" s="65"/>
      <c r="RB6" s="65"/>
      <c r="RC6" s="65"/>
      <c r="RD6" s="65"/>
      <c r="RE6" s="65"/>
      <c r="RF6" s="65"/>
      <c r="RG6" s="65"/>
      <c r="RH6" s="65"/>
      <c r="RI6" s="65"/>
      <c r="RJ6" s="65"/>
      <c r="RK6" s="65"/>
      <c r="RL6" s="65"/>
      <c r="RM6" s="65"/>
      <c r="RN6" s="65"/>
      <c r="RO6" s="65"/>
      <c r="RP6" s="65"/>
      <c r="RQ6" s="65"/>
      <c r="RR6" s="65"/>
      <c r="RS6" s="65"/>
      <c r="RT6" s="65"/>
      <c r="RU6" s="65"/>
      <c r="RV6" s="65"/>
      <c r="RW6" s="65"/>
      <c r="RX6" s="65"/>
      <c r="RY6" s="65"/>
      <c r="RZ6" s="65"/>
      <c r="SA6" s="65"/>
      <c r="SB6" s="65"/>
      <c r="SC6" s="65"/>
      <c r="SD6" s="65"/>
      <c r="SE6" s="65"/>
      <c r="SF6" s="65"/>
      <c r="SG6" s="65"/>
      <c r="SH6" s="65"/>
      <c r="SI6" s="65"/>
      <c r="SJ6" s="65"/>
      <c r="SK6" s="65"/>
      <c r="SL6" s="65"/>
      <c r="SM6" s="65"/>
      <c r="SN6" s="65"/>
      <c r="SO6" s="65"/>
      <c r="SP6" s="65"/>
      <c r="SQ6" s="65"/>
      <c r="SR6" s="65"/>
      <c r="SS6" s="65"/>
      <c r="ST6" s="65"/>
      <c r="SU6" s="65"/>
      <c r="SV6" s="65"/>
      <c r="SW6" s="65"/>
      <c r="SX6" s="65"/>
      <c r="SY6" s="65"/>
      <c r="SZ6" s="65"/>
      <c r="TA6" s="65"/>
      <c r="TB6" s="65"/>
      <c r="TC6" s="65"/>
      <c r="TD6" s="65"/>
      <c r="TE6" s="65"/>
      <c r="TF6" s="65"/>
      <c r="TG6" s="65"/>
      <c r="TH6" s="65"/>
      <c r="TI6" s="65"/>
      <c r="TJ6" s="65"/>
      <c r="TK6" s="65"/>
      <c r="TL6" s="65"/>
      <c r="TM6" s="65"/>
      <c r="TN6" s="65"/>
      <c r="TO6" s="65"/>
      <c r="TP6" s="65"/>
      <c r="TQ6" s="65"/>
      <c r="TR6" s="65"/>
      <c r="TS6" s="65"/>
      <c r="TT6" s="65"/>
      <c r="TU6" s="65"/>
      <c r="TV6" s="65"/>
      <c r="TW6" s="65"/>
      <c r="TX6" s="65"/>
      <c r="TY6" s="65"/>
      <c r="TZ6" s="65"/>
      <c r="UA6" s="65"/>
      <c r="UB6" s="65"/>
      <c r="UC6" s="65"/>
      <c r="UD6" s="65"/>
      <c r="UE6" s="65"/>
      <c r="UF6" s="65"/>
      <c r="UG6" s="65"/>
      <c r="UH6" s="65"/>
      <c r="UI6" s="65"/>
      <c r="UJ6" s="65"/>
      <c r="UK6" s="65"/>
      <c r="UL6" s="65"/>
      <c r="UM6" s="65"/>
      <c r="UN6" s="65"/>
      <c r="UO6" s="65"/>
      <c r="UP6" s="65"/>
      <c r="UQ6" s="65"/>
      <c r="UR6" s="65"/>
      <c r="US6" s="65"/>
      <c r="UT6" s="65"/>
      <c r="UU6" s="65"/>
      <c r="UV6" s="65"/>
      <c r="UW6" s="65"/>
      <c r="UX6" s="65"/>
      <c r="UY6" s="65"/>
      <c r="UZ6" s="65"/>
      <c r="VA6" s="65"/>
      <c r="VB6" s="65"/>
      <c r="VC6" s="65"/>
      <c r="VD6" s="65"/>
      <c r="VE6" s="65"/>
      <c r="VF6" s="65"/>
      <c r="VG6" s="65"/>
      <c r="VH6" s="65"/>
      <c r="VI6" s="65"/>
      <c r="VJ6" s="65"/>
      <c r="VK6" s="65"/>
      <c r="VL6" s="65"/>
      <c r="VM6" s="65"/>
      <c r="VN6" s="65"/>
      <c r="VO6" s="65"/>
      <c r="VP6" s="65"/>
      <c r="VQ6" s="65"/>
      <c r="VR6" s="65"/>
      <c r="VS6" s="65"/>
      <c r="VT6" s="65"/>
      <c r="VU6" s="65"/>
      <c r="VV6" s="65"/>
      <c r="VW6" s="65"/>
      <c r="VX6" s="65"/>
      <c r="VY6" s="65"/>
      <c r="VZ6" s="65"/>
      <c r="WA6" s="65"/>
      <c r="WB6" s="65"/>
      <c r="WC6" s="65"/>
      <c r="WD6" s="65"/>
      <c r="WE6" s="65"/>
      <c r="WF6" s="65"/>
      <c r="WG6" s="65"/>
      <c r="WH6" s="65"/>
      <c r="WI6" s="65"/>
      <c r="WJ6" s="65"/>
      <c r="WK6" s="65"/>
      <c r="WL6" s="65"/>
      <c r="WM6" s="65"/>
      <c r="WN6" s="65"/>
      <c r="WO6" s="65"/>
      <c r="WP6" s="65"/>
      <c r="WQ6" s="65"/>
      <c r="WR6" s="65"/>
      <c r="WS6" s="65"/>
      <c r="WT6" s="65"/>
      <c r="WU6" s="65"/>
      <c r="WV6" s="65"/>
      <c r="WW6" s="65"/>
      <c r="WX6" s="65"/>
      <c r="WY6" s="65"/>
      <c r="WZ6" s="65"/>
      <c r="XA6" s="65"/>
      <c r="XB6" s="65"/>
      <c r="XC6" s="65"/>
      <c r="XD6" s="65"/>
      <c r="XE6" s="65"/>
      <c r="XF6" s="65"/>
      <c r="XG6" s="65"/>
      <c r="XH6" s="65"/>
      <c r="XI6" s="65"/>
      <c r="XJ6" s="65"/>
      <c r="XK6" s="65"/>
      <c r="XL6" s="65"/>
      <c r="XM6" s="65"/>
      <c r="XN6" s="65"/>
      <c r="XO6" s="65"/>
      <c r="XP6" s="65"/>
      <c r="XQ6" s="65"/>
      <c r="XR6" s="65"/>
      <c r="XS6" s="65"/>
      <c r="XT6" s="65"/>
      <c r="XU6" s="65"/>
      <c r="XV6" s="65"/>
      <c r="XW6" s="65"/>
      <c r="XX6" s="65"/>
      <c r="XY6" s="65"/>
      <c r="XZ6" s="65"/>
      <c r="YA6" s="65"/>
      <c r="YB6" s="65"/>
      <c r="YC6" s="65"/>
      <c r="YD6" s="65"/>
      <c r="YE6" s="65"/>
      <c r="YF6" s="65"/>
      <c r="YG6" s="65"/>
      <c r="YH6" s="65"/>
      <c r="YI6" s="65"/>
      <c r="YJ6" s="65"/>
      <c r="YK6" s="65"/>
      <c r="YL6" s="65"/>
      <c r="YM6" s="65"/>
      <c r="YN6" s="65"/>
      <c r="YO6" s="65"/>
      <c r="YP6" s="65"/>
      <c r="YQ6" s="65"/>
      <c r="YR6" s="65"/>
      <c r="YS6" s="65"/>
      <c r="YT6" s="65"/>
      <c r="YU6" s="65"/>
      <c r="YV6" s="65"/>
      <c r="YW6" s="65"/>
      <c r="YX6" s="65"/>
      <c r="YY6" s="65"/>
      <c r="YZ6" s="65"/>
      <c r="ZA6" s="65"/>
      <c r="ZB6" s="65"/>
      <c r="ZC6" s="65"/>
      <c r="ZD6" s="65"/>
      <c r="ZE6" s="65"/>
      <c r="ZF6" s="65"/>
      <c r="ZG6" s="65"/>
      <c r="ZH6" s="65"/>
      <c r="ZI6" s="65"/>
      <c r="ZJ6" s="65"/>
      <c r="ZK6" s="65"/>
      <c r="ZL6" s="65"/>
      <c r="ZM6" s="65"/>
      <c r="ZN6" s="65"/>
      <c r="ZO6" s="65"/>
      <c r="ZP6" s="65"/>
      <c r="ZQ6" s="65"/>
      <c r="ZR6" s="65"/>
      <c r="ZS6" s="65"/>
      <c r="ZT6" s="65"/>
      <c r="ZU6" s="65"/>
      <c r="ZV6" s="65"/>
      <c r="ZW6" s="65"/>
      <c r="ZX6" s="65"/>
      <c r="ZY6" s="65"/>
      <c r="ZZ6" s="65"/>
      <c r="AAA6" s="65"/>
      <c r="AAB6" s="65"/>
      <c r="AAC6" s="65"/>
      <c r="AAD6" s="65"/>
      <c r="AAE6" s="65"/>
      <c r="AAF6" s="65"/>
      <c r="AAG6" s="65"/>
      <c r="AAH6" s="65"/>
      <c r="AAI6" s="65"/>
      <c r="AAJ6" s="65"/>
      <c r="AAK6" s="65"/>
      <c r="AAL6" s="65"/>
      <c r="AAM6" s="65"/>
      <c r="AAN6" s="65"/>
      <c r="AAO6" s="65"/>
      <c r="AAP6" s="65"/>
      <c r="AAQ6" s="65"/>
      <c r="AAR6" s="65"/>
      <c r="AAS6" s="65"/>
      <c r="AAT6" s="65"/>
      <c r="AAU6" s="65"/>
      <c r="AAV6" s="65"/>
      <c r="AAW6" s="65"/>
      <c r="AAX6" s="65"/>
      <c r="AAY6" s="65"/>
      <c r="AAZ6" s="65"/>
      <c r="ABA6" s="65"/>
      <c r="ABB6" s="65"/>
      <c r="ABC6" s="65"/>
      <c r="ABD6" s="65"/>
      <c r="ABE6" s="65"/>
      <c r="ABF6" s="65"/>
      <c r="ABG6" s="65"/>
      <c r="ABH6" s="65"/>
      <c r="ABI6" s="65"/>
      <c r="ABJ6" s="65"/>
      <c r="ABK6" s="65"/>
      <c r="ABL6" s="65"/>
      <c r="ABM6" s="65"/>
      <c r="ABN6" s="65"/>
      <c r="ABO6" s="65"/>
      <c r="ABP6" s="65"/>
      <c r="ABQ6" s="65"/>
      <c r="ABR6" s="65"/>
      <c r="ABS6" s="65"/>
      <c r="ABT6" s="65"/>
      <c r="ABU6" s="65"/>
      <c r="ABV6" s="65"/>
      <c r="ABW6" s="65"/>
      <c r="ABX6" s="65"/>
      <c r="ABY6" s="65"/>
      <c r="ABZ6" s="65"/>
      <c r="ACA6" s="65"/>
      <c r="ACB6" s="65"/>
      <c r="ACC6" s="65"/>
      <c r="ACD6" s="65"/>
      <c r="ACE6" s="65"/>
      <c r="ACF6" s="65"/>
      <c r="ACG6" s="65"/>
      <c r="ACH6" s="65"/>
      <c r="ACI6" s="65"/>
      <c r="ACJ6" s="65"/>
      <c r="ACK6" s="65"/>
      <c r="ACL6" s="65"/>
      <c r="ACM6" s="65"/>
      <c r="ACN6" s="65"/>
      <c r="ACO6" s="65"/>
      <c r="ACP6" s="65"/>
      <c r="ACQ6" s="65"/>
      <c r="ACR6" s="65"/>
      <c r="ACS6" s="65"/>
      <c r="ACT6" s="65"/>
      <c r="ACU6" s="65"/>
      <c r="ACV6" s="65"/>
      <c r="ACW6" s="65"/>
      <c r="ACX6" s="65"/>
      <c r="ACY6" s="65"/>
      <c r="ACZ6" s="65"/>
      <c r="ADA6" s="65"/>
      <c r="ADB6" s="65"/>
      <c r="ADC6" s="65"/>
      <c r="ADD6" s="65"/>
      <c r="ADE6" s="65"/>
      <c r="ADF6" s="65"/>
      <c r="ADG6" s="65"/>
      <c r="ADH6" s="65"/>
      <c r="ADI6" s="65"/>
      <c r="ADJ6" s="65"/>
      <c r="ADK6" s="65"/>
      <c r="ADL6" s="65"/>
      <c r="ADM6" s="65"/>
      <c r="ADN6" s="65"/>
      <c r="ADO6" s="65"/>
      <c r="ADP6" s="65"/>
      <c r="ADQ6" s="65"/>
      <c r="ADR6" s="65"/>
      <c r="ADS6" s="65"/>
      <c r="ADT6" s="65"/>
      <c r="ADU6" s="65"/>
      <c r="ADV6" s="65"/>
      <c r="ADW6" s="65"/>
      <c r="ADX6" s="65"/>
      <c r="ADY6" s="65"/>
      <c r="ADZ6" s="65"/>
      <c r="AEA6" s="65"/>
      <c r="AEB6" s="65"/>
      <c r="AEC6" s="65"/>
      <c r="AED6" s="65"/>
      <c r="AEE6" s="65"/>
      <c r="AEF6" s="65"/>
      <c r="AEG6" s="65"/>
      <c r="AEH6" s="65"/>
      <c r="AEI6" s="65"/>
      <c r="AEJ6" s="65"/>
      <c r="AEK6" s="65"/>
      <c r="AEL6" s="65"/>
      <c r="AEM6" s="65"/>
      <c r="AEN6" s="65"/>
      <c r="AEO6" s="65"/>
      <c r="AEP6" s="65"/>
      <c r="AEQ6" s="65"/>
      <c r="AER6" s="65"/>
      <c r="AES6" s="65"/>
      <c r="AET6" s="65"/>
      <c r="AEU6" s="65"/>
      <c r="AEV6" s="65"/>
      <c r="AEW6" s="65"/>
      <c r="AEX6" s="65"/>
      <c r="AEY6" s="65"/>
      <c r="AEZ6" s="65"/>
      <c r="AFA6" s="65"/>
      <c r="AFB6" s="65"/>
      <c r="AFC6" s="65"/>
      <c r="AFD6" s="65"/>
      <c r="AFE6" s="65"/>
      <c r="AFF6" s="65"/>
      <c r="AFG6" s="65"/>
      <c r="AFH6" s="65"/>
      <c r="AFI6" s="65"/>
      <c r="AFJ6" s="65"/>
      <c r="AFK6" s="65"/>
      <c r="AFL6" s="65"/>
      <c r="AFM6" s="65"/>
      <c r="AFN6" s="65"/>
      <c r="AFO6" s="65"/>
      <c r="AFP6" s="65"/>
      <c r="AFQ6" s="65"/>
      <c r="AFR6" s="65"/>
      <c r="AFS6" s="65"/>
      <c r="AFT6" s="65"/>
      <c r="AFU6" s="65"/>
      <c r="AFV6" s="65"/>
      <c r="AFW6" s="65"/>
      <c r="AFX6" s="65"/>
      <c r="AFY6" s="65"/>
      <c r="AFZ6" s="65"/>
      <c r="AGA6" s="65"/>
      <c r="AGB6" s="65"/>
      <c r="AGC6" s="65"/>
      <c r="AGD6" s="65"/>
      <c r="AGE6" s="65"/>
      <c r="AGF6" s="65"/>
      <c r="AGG6" s="65"/>
      <c r="AGH6" s="65"/>
      <c r="AGI6" s="65"/>
      <c r="AGJ6" s="65"/>
      <c r="AGK6" s="65"/>
      <c r="AGL6" s="65"/>
      <c r="AGM6" s="65"/>
      <c r="AGN6" s="65"/>
      <c r="AGO6" s="65"/>
      <c r="AGP6" s="65"/>
      <c r="AGQ6" s="65"/>
      <c r="AGR6" s="65"/>
      <c r="AGS6" s="65"/>
      <c r="AGT6" s="65"/>
      <c r="AGU6" s="65"/>
      <c r="AGV6" s="65"/>
      <c r="AGW6" s="65"/>
      <c r="AGX6" s="65"/>
      <c r="AGY6" s="65"/>
      <c r="AGZ6" s="65"/>
      <c r="AHA6" s="65"/>
      <c r="AHB6" s="65"/>
      <c r="AHC6" s="65"/>
      <c r="AHD6" s="65"/>
      <c r="AHE6" s="65"/>
      <c r="AHF6" s="65"/>
      <c r="AHG6" s="65"/>
      <c r="AHH6" s="65"/>
      <c r="AHI6" s="65"/>
      <c r="AHJ6" s="65"/>
      <c r="AHK6" s="65"/>
      <c r="AHL6" s="65"/>
      <c r="AHM6" s="65"/>
      <c r="AHN6" s="65"/>
      <c r="AHO6" s="65"/>
      <c r="AHP6" s="65"/>
      <c r="AHQ6" s="65"/>
      <c r="AHR6" s="65"/>
      <c r="AHS6" s="65"/>
      <c r="AHT6" s="65"/>
      <c r="AHU6" s="65"/>
      <c r="AHV6" s="65"/>
      <c r="AHW6" s="65"/>
      <c r="AHX6" s="65"/>
      <c r="AHY6" s="65"/>
      <c r="AHZ6" s="65"/>
      <c r="AIA6" s="65"/>
      <c r="AIB6" s="65"/>
      <c r="AIC6" s="65"/>
      <c r="AID6" s="65"/>
      <c r="AIE6" s="65"/>
      <c r="AIF6" s="65"/>
      <c r="AIG6" s="65"/>
      <c r="AIH6" s="65"/>
      <c r="AII6" s="65"/>
      <c r="AIJ6" s="65"/>
      <c r="AIK6" s="65"/>
      <c r="AIL6" s="65"/>
      <c r="AIM6" s="65"/>
      <c r="AIN6" s="65"/>
      <c r="AIO6" s="65"/>
      <c r="AIP6" s="65"/>
      <c r="AIQ6" s="65"/>
      <c r="AIR6" s="65"/>
      <c r="AIS6" s="65"/>
      <c r="AIT6" s="65"/>
      <c r="AIU6" s="65"/>
      <c r="AIV6" s="65"/>
      <c r="AIW6" s="65"/>
      <c r="AIX6" s="65"/>
      <c r="AIY6" s="65"/>
      <c r="AIZ6" s="65"/>
      <c r="AJA6" s="65"/>
      <c r="AJB6" s="65"/>
      <c r="AJC6" s="65"/>
      <c r="AJD6" s="65"/>
      <c r="AJE6" s="65"/>
      <c r="AJF6" s="65"/>
      <c r="AJG6" s="65"/>
      <c r="AJH6" s="65"/>
      <c r="AJI6" s="65"/>
      <c r="AJJ6" s="65"/>
      <c r="AJK6" s="65"/>
      <c r="AJL6" s="65"/>
      <c r="AJM6" s="65"/>
      <c r="AJN6" s="65"/>
      <c r="AJO6" s="65"/>
      <c r="AJP6" s="65"/>
      <c r="AJQ6" s="65"/>
      <c r="AJR6" s="65"/>
      <c r="AJS6" s="65"/>
      <c r="AJT6" s="65"/>
      <c r="AJU6" s="65"/>
      <c r="AJV6" s="65"/>
      <c r="AJW6" s="65"/>
      <c r="AJX6" s="65"/>
      <c r="AJY6" s="65"/>
      <c r="AJZ6" s="65"/>
      <c r="AKA6" s="65"/>
      <c r="AKB6" s="65"/>
      <c r="AKC6" s="65"/>
      <c r="AKD6" s="65"/>
      <c r="AKE6" s="65"/>
      <c r="AKF6" s="65"/>
      <c r="AKG6" s="65"/>
      <c r="AKH6" s="65"/>
      <c r="AKI6" s="65"/>
      <c r="AKJ6" s="65"/>
      <c r="AKK6" s="65"/>
      <c r="AKL6" s="65"/>
      <c r="AKM6" s="65"/>
      <c r="AKN6" s="65"/>
      <c r="AKO6" s="65"/>
      <c r="AKP6" s="65"/>
      <c r="AKQ6" s="65"/>
      <c r="AKR6" s="65"/>
      <c r="AKS6" s="65"/>
      <c r="AKT6" s="65"/>
      <c r="AKU6" s="65"/>
      <c r="AKV6" s="65"/>
      <c r="AKW6" s="65"/>
      <c r="AKX6" s="65"/>
      <c r="AKY6" s="65"/>
      <c r="AKZ6" s="65"/>
      <c r="ALA6" s="65"/>
      <c r="ALB6" s="65"/>
      <c r="ALC6" s="65"/>
      <c r="ALD6" s="65"/>
      <c r="ALE6" s="65"/>
      <c r="ALF6" s="65"/>
      <c r="ALG6" s="65"/>
      <c r="ALH6" s="65"/>
      <c r="ALI6" s="65"/>
      <c r="ALJ6" s="65"/>
      <c r="ALK6" s="65"/>
      <c r="ALL6" s="65"/>
      <c r="ALM6" s="65"/>
      <c r="ALN6" s="65"/>
      <c r="ALO6" s="65"/>
      <c r="ALP6" s="65"/>
      <c r="ALQ6" s="65"/>
      <c r="ALR6" s="65"/>
      <c r="ALS6" s="65"/>
      <c r="ALT6" s="65"/>
      <c r="ALU6" s="65"/>
      <c r="ALV6" s="65"/>
      <c r="ALW6" s="65"/>
      <c r="ALX6" s="65"/>
      <c r="ALY6" s="65"/>
      <c r="ALZ6" s="65"/>
      <c r="AMA6" s="65"/>
      <c r="AMB6" s="65"/>
      <c r="AMC6" s="65"/>
      <c r="AMD6" s="65"/>
      <c r="AME6" s="65"/>
      <c r="AMF6" s="65"/>
      <c r="AMG6" s="65"/>
      <c r="AMH6" s="65"/>
      <c r="AMI6" s="65"/>
      <c r="AMJ6" s="65"/>
      <c r="AMK6" s="65"/>
      <c r="AML6" s="65"/>
      <c r="AMM6" s="65"/>
      <c r="AMN6" s="65"/>
      <c r="AMO6" s="65"/>
      <c r="AMP6" s="65"/>
      <c r="AMQ6" s="65"/>
      <c r="AMR6" s="65"/>
      <c r="AMS6" s="65"/>
      <c r="AMT6" s="65"/>
      <c r="AMU6" s="65"/>
      <c r="AMV6" s="65"/>
      <c r="AMW6" s="65"/>
      <c r="AMX6" s="65"/>
      <c r="AMY6" s="65"/>
      <c r="AMZ6" s="65"/>
      <c r="ANA6" s="65"/>
      <c r="ANB6" s="65"/>
      <c r="ANC6" s="65"/>
      <c r="AND6" s="65"/>
      <c r="ANE6" s="65"/>
      <c r="ANF6" s="65"/>
      <c r="ANG6" s="65"/>
      <c r="ANH6" s="65"/>
      <c r="ANI6" s="65"/>
      <c r="ANJ6" s="65"/>
      <c r="ANK6" s="65"/>
      <c r="ANL6" s="65"/>
      <c r="ANM6" s="65"/>
      <c r="ANN6" s="65"/>
      <c r="ANO6" s="65"/>
      <c r="ANP6" s="65"/>
      <c r="ANQ6" s="65"/>
      <c r="ANR6" s="65"/>
      <c r="ANS6" s="65"/>
      <c r="ANT6" s="65"/>
      <c r="ANU6" s="65"/>
      <c r="ANV6" s="65"/>
      <c r="ANW6" s="65"/>
      <c r="ANX6" s="65"/>
      <c r="ANY6" s="65"/>
      <c r="ANZ6" s="65"/>
      <c r="AOA6" s="65"/>
      <c r="AOB6" s="65"/>
      <c r="AOC6" s="65"/>
      <c r="AOD6" s="65"/>
      <c r="AOE6" s="65"/>
      <c r="AOF6" s="65"/>
      <c r="AOG6" s="65"/>
      <c r="AOH6" s="65"/>
      <c r="AOI6" s="65"/>
      <c r="AOJ6" s="65"/>
      <c r="AOK6" s="65"/>
      <c r="AOL6" s="65"/>
      <c r="AOM6" s="65"/>
      <c r="AON6" s="65"/>
      <c r="AOO6" s="65"/>
      <c r="AOP6" s="65"/>
      <c r="AOQ6" s="65"/>
      <c r="AOR6" s="65"/>
      <c r="AOS6" s="65"/>
      <c r="AOT6" s="65"/>
      <c r="AOU6" s="65"/>
      <c r="AOV6" s="65"/>
      <c r="AOW6" s="65"/>
      <c r="AOX6" s="65"/>
      <c r="AOY6" s="65"/>
      <c r="AOZ6" s="65"/>
      <c r="APA6" s="65"/>
      <c r="APB6" s="65"/>
      <c r="APC6" s="65"/>
      <c r="APD6" s="65"/>
      <c r="APE6" s="65"/>
      <c r="APF6" s="65"/>
      <c r="APG6" s="65"/>
      <c r="APH6" s="65"/>
      <c r="API6" s="65"/>
      <c r="APJ6" s="65"/>
      <c r="APK6" s="65"/>
      <c r="APL6" s="65"/>
      <c r="APM6" s="65"/>
      <c r="APN6" s="65"/>
      <c r="APO6" s="65"/>
      <c r="APP6" s="65"/>
      <c r="APQ6" s="65"/>
      <c r="APR6" s="65"/>
      <c r="APS6" s="65"/>
      <c r="APT6" s="65"/>
      <c r="APU6" s="65"/>
      <c r="APV6" s="65"/>
      <c r="APW6" s="65"/>
      <c r="APX6" s="65"/>
      <c r="APY6" s="65"/>
      <c r="APZ6" s="65"/>
      <c r="AQA6" s="65"/>
      <c r="AQB6" s="65"/>
      <c r="AQC6" s="65"/>
      <c r="AQD6" s="65"/>
      <c r="AQE6" s="65"/>
      <c r="AQF6" s="65"/>
      <c r="AQG6" s="65"/>
      <c r="AQH6" s="65"/>
      <c r="AQI6" s="65"/>
      <c r="AQJ6" s="65"/>
      <c r="AQK6" s="65"/>
      <c r="AQL6" s="65"/>
      <c r="AQM6" s="65"/>
      <c r="AQN6" s="65"/>
      <c r="AQO6" s="65"/>
      <c r="AQP6" s="65"/>
      <c r="AQQ6" s="65"/>
      <c r="AQR6" s="65"/>
      <c r="AQS6" s="65"/>
      <c r="AQT6" s="65"/>
      <c r="AQU6" s="65"/>
      <c r="AQV6" s="65"/>
      <c r="AQW6" s="65"/>
      <c r="AQX6" s="65"/>
      <c r="AQY6" s="65"/>
      <c r="AQZ6" s="65"/>
      <c r="ARA6" s="65"/>
      <c r="ARB6" s="65"/>
      <c r="ARC6" s="65"/>
      <c r="ARD6" s="65"/>
      <c r="ARE6" s="65"/>
      <c r="ARF6" s="65"/>
      <c r="ARG6" s="65"/>
      <c r="ARH6" s="65"/>
      <c r="ARI6" s="65"/>
      <c r="ARJ6" s="65"/>
      <c r="ARK6" s="65"/>
      <c r="ARL6" s="65"/>
      <c r="ARM6" s="65"/>
      <c r="ARN6" s="65"/>
      <c r="ARO6" s="65"/>
      <c r="ARP6" s="65"/>
      <c r="ARQ6" s="65"/>
      <c r="ARR6" s="65"/>
      <c r="ARS6" s="65"/>
      <c r="ART6" s="65"/>
      <c r="ARU6" s="65"/>
      <c r="ARV6" s="65"/>
      <c r="ARW6" s="65"/>
      <c r="ARX6" s="65"/>
      <c r="ARY6" s="65"/>
      <c r="ARZ6" s="65"/>
      <c r="ASA6" s="65"/>
      <c r="ASB6" s="65"/>
      <c r="ASC6" s="65"/>
      <c r="ASD6" s="65"/>
      <c r="ASE6" s="65"/>
      <c r="ASF6" s="65"/>
      <c r="ASG6" s="65"/>
      <c r="ASH6" s="65"/>
      <c r="ASI6" s="65"/>
      <c r="ASJ6" s="65"/>
      <c r="ASK6" s="65"/>
      <c r="ASL6" s="65"/>
      <c r="ASM6" s="65"/>
      <c r="ASN6" s="65"/>
      <c r="ASO6" s="65"/>
      <c r="ASP6" s="65"/>
      <c r="ASQ6" s="65"/>
      <c r="ASR6" s="65"/>
      <c r="ASS6" s="65"/>
      <c r="AST6" s="65"/>
      <c r="ASU6" s="65"/>
      <c r="ASV6" s="65"/>
      <c r="ASW6" s="65"/>
      <c r="ASX6" s="65"/>
      <c r="ASY6" s="65"/>
      <c r="ASZ6" s="65"/>
      <c r="ATA6" s="65"/>
      <c r="ATB6" s="65"/>
      <c r="ATC6" s="65"/>
      <c r="ATD6" s="65"/>
      <c r="ATE6" s="65"/>
      <c r="ATF6" s="65"/>
      <c r="ATG6" s="65"/>
      <c r="ATH6" s="65"/>
      <c r="ATI6" s="65"/>
      <c r="ATJ6" s="65"/>
      <c r="ATK6" s="65"/>
      <c r="ATL6" s="65"/>
      <c r="ATM6" s="65"/>
      <c r="ATN6" s="65"/>
      <c r="ATO6" s="65"/>
      <c r="ATP6" s="65"/>
      <c r="ATQ6" s="65"/>
      <c r="ATR6" s="65"/>
      <c r="ATS6" s="65"/>
      <c r="ATT6" s="65"/>
      <c r="ATU6" s="65"/>
      <c r="ATV6" s="65"/>
      <c r="ATW6" s="65"/>
      <c r="ATX6" s="65"/>
      <c r="ATY6" s="65"/>
      <c r="ATZ6" s="65"/>
      <c r="AUA6" s="65"/>
      <c r="AUB6" s="65"/>
      <c r="AUC6" s="65"/>
      <c r="AUD6" s="65"/>
      <c r="AUE6" s="65"/>
      <c r="AUF6" s="65"/>
      <c r="AUG6" s="65"/>
      <c r="AUH6" s="65"/>
      <c r="AUI6" s="65"/>
      <c r="AUJ6" s="65"/>
      <c r="AUK6" s="65"/>
      <c r="AUL6" s="65"/>
      <c r="AUM6" s="65"/>
      <c r="AUN6" s="65"/>
      <c r="AUO6" s="65"/>
      <c r="AUP6" s="65"/>
      <c r="AUQ6" s="65"/>
      <c r="AUR6" s="65"/>
      <c r="AUS6" s="65"/>
      <c r="AUT6" s="65"/>
      <c r="AUU6" s="65"/>
      <c r="AUV6" s="65"/>
      <c r="AUW6" s="65"/>
      <c r="AUX6" s="65"/>
      <c r="AUY6" s="65"/>
      <c r="AUZ6" s="65"/>
      <c r="AVA6" s="65"/>
      <c r="AVB6" s="65"/>
      <c r="AVC6" s="65"/>
      <c r="AVD6" s="65"/>
      <c r="AVE6" s="65"/>
      <c r="AVF6" s="65"/>
      <c r="AVG6" s="65"/>
      <c r="AVH6" s="65"/>
      <c r="AVI6" s="65"/>
      <c r="AVJ6" s="65"/>
      <c r="AVK6" s="65"/>
      <c r="AVL6" s="65"/>
      <c r="AVM6" s="65"/>
      <c r="AVN6" s="65"/>
      <c r="AVO6" s="65"/>
      <c r="AVP6" s="65"/>
      <c r="AVQ6" s="65"/>
      <c r="AVR6" s="65"/>
      <c r="AVS6" s="65"/>
      <c r="AVT6" s="65"/>
      <c r="AVU6" s="65"/>
      <c r="AVV6" s="65"/>
      <c r="AVW6" s="65"/>
      <c r="AVX6" s="65"/>
      <c r="AVY6" s="65"/>
      <c r="AVZ6" s="65"/>
      <c r="AWA6" s="65"/>
      <c r="AWB6" s="65"/>
      <c r="AWC6" s="65"/>
      <c r="AWD6" s="65"/>
      <c r="AWE6" s="65"/>
      <c r="AWF6" s="65"/>
      <c r="AWG6" s="65"/>
      <c r="AWH6" s="65"/>
      <c r="AWI6" s="65"/>
      <c r="AWJ6" s="65"/>
      <c r="AWK6" s="65"/>
      <c r="AWL6" s="65"/>
      <c r="AWM6" s="65"/>
      <c r="AWN6" s="65"/>
      <c r="AWO6" s="65"/>
      <c r="AWP6" s="65"/>
      <c r="AWQ6" s="65"/>
      <c r="AWR6" s="65"/>
      <c r="AWS6" s="65"/>
      <c r="AWT6" s="65"/>
      <c r="AWU6" s="65"/>
      <c r="AWV6" s="65"/>
      <c r="AWW6" s="65"/>
      <c r="AWX6" s="65"/>
      <c r="AWY6" s="65"/>
      <c r="AWZ6" s="65"/>
      <c r="AXA6" s="65"/>
      <c r="AXB6" s="65"/>
      <c r="AXC6" s="65"/>
      <c r="AXD6" s="65"/>
      <c r="AXE6" s="65"/>
      <c r="AXF6" s="65"/>
      <c r="AXG6" s="65"/>
      <c r="AXH6" s="65"/>
      <c r="AXI6" s="65"/>
      <c r="AXJ6" s="65"/>
      <c r="AXK6" s="65"/>
      <c r="AXL6" s="65"/>
      <c r="AXM6" s="65"/>
      <c r="AXN6" s="65"/>
      <c r="AXO6" s="65"/>
      <c r="AXP6" s="65"/>
      <c r="AXQ6" s="65"/>
      <c r="AXR6" s="65"/>
      <c r="AXS6" s="65"/>
      <c r="AXT6" s="65"/>
      <c r="AXU6" s="65"/>
      <c r="AXV6" s="65"/>
      <c r="AXW6" s="65"/>
      <c r="AXX6" s="65"/>
      <c r="AXY6" s="65"/>
      <c r="AXZ6" s="65"/>
      <c r="AYA6" s="65"/>
      <c r="AYB6" s="65"/>
      <c r="AYC6" s="65"/>
      <c r="AYD6" s="65"/>
      <c r="AYE6" s="65"/>
      <c r="AYF6" s="65"/>
      <c r="AYG6" s="65"/>
      <c r="AYH6" s="65"/>
      <c r="AYI6" s="65"/>
      <c r="AYJ6" s="65"/>
      <c r="AYK6" s="65"/>
      <c r="AYL6" s="65"/>
      <c r="AYM6" s="65"/>
      <c r="AYN6" s="65"/>
      <c r="AYO6" s="65"/>
      <c r="AYP6" s="65"/>
      <c r="AYQ6" s="65"/>
      <c r="AYR6" s="65"/>
      <c r="AYS6" s="65"/>
      <c r="AYT6" s="65"/>
      <c r="AYU6" s="65"/>
      <c r="AYV6" s="65"/>
      <c r="AYW6" s="65"/>
      <c r="AYX6" s="65"/>
      <c r="AYY6" s="65"/>
      <c r="AYZ6" s="65"/>
      <c r="AZA6" s="65"/>
      <c r="AZB6" s="65"/>
      <c r="AZC6" s="65"/>
      <c r="AZD6" s="65"/>
      <c r="AZE6" s="65"/>
      <c r="AZF6" s="65"/>
      <c r="AZG6" s="65"/>
      <c r="AZH6" s="65"/>
      <c r="AZI6" s="65"/>
      <c r="AZJ6" s="65"/>
      <c r="AZK6" s="65"/>
      <c r="AZL6" s="65"/>
      <c r="AZM6" s="65"/>
      <c r="AZN6" s="65"/>
      <c r="AZO6" s="65"/>
      <c r="AZP6" s="65"/>
      <c r="AZQ6" s="65"/>
      <c r="AZR6" s="65"/>
      <c r="AZS6" s="65"/>
      <c r="AZT6" s="65"/>
      <c r="AZU6" s="65"/>
      <c r="AZV6" s="65"/>
      <c r="AZW6" s="65"/>
      <c r="AZX6" s="65"/>
      <c r="AZY6" s="65"/>
      <c r="AZZ6" s="65"/>
      <c r="BAA6" s="65"/>
      <c r="BAB6" s="65"/>
      <c r="BAC6" s="65"/>
      <c r="BAD6" s="65"/>
      <c r="BAE6" s="65"/>
      <c r="BAF6" s="65"/>
      <c r="BAG6" s="65"/>
      <c r="BAH6" s="65"/>
      <c r="BAI6" s="65"/>
      <c r="BAJ6" s="65"/>
      <c r="BAK6" s="65"/>
      <c r="BAL6" s="65"/>
      <c r="BAM6" s="65"/>
      <c r="BAN6" s="65"/>
      <c r="BAO6" s="65"/>
      <c r="BAP6" s="65"/>
      <c r="BAQ6" s="65"/>
      <c r="BAR6" s="65"/>
      <c r="BAS6" s="65"/>
      <c r="BAT6" s="65"/>
      <c r="BAU6" s="65"/>
      <c r="BAV6" s="65"/>
      <c r="BAW6" s="65"/>
      <c r="BAX6" s="65"/>
      <c r="BAY6" s="65"/>
      <c r="BAZ6" s="65"/>
      <c r="BBA6" s="65"/>
      <c r="BBB6" s="65"/>
      <c r="BBC6" s="65"/>
      <c r="BBD6" s="65"/>
      <c r="BBE6" s="65"/>
      <c r="BBF6" s="65"/>
      <c r="BBG6" s="65"/>
      <c r="BBH6" s="65"/>
      <c r="BBI6" s="65"/>
      <c r="BBJ6" s="65"/>
      <c r="BBK6" s="65"/>
      <c r="BBL6" s="65"/>
      <c r="BBM6" s="65"/>
      <c r="BBN6" s="65"/>
      <c r="BBO6" s="65"/>
      <c r="BBP6" s="65"/>
      <c r="BBQ6" s="65"/>
      <c r="BBR6" s="65"/>
      <c r="BBS6" s="65"/>
      <c r="BBT6" s="65"/>
      <c r="BBU6" s="65"/>
      <c r="BBV6" s="65"/>
      <c r="BBW6" s="65"/>
      <c r="BBX6" s="65"/>
      <c r="BBY6" s="65"/>
      <c r="BBZ6" s="65"/>
      <c r="BCA6" s="65"/>
      <c r="BCB6" s="65"/>
      <c r="BCC6" s="65"/>
      <c r="BCD6" s="65"/>
      <c r="BCE6" s="65"/>
      <c r="BCF6" s="65"/>
      <c r="BCG6" s="65"/>
      <c r="BCH6" s="65"/>
      <c r="BCI6" s="65"/>
      <c r="BCJ6" s="65"/>
      <c r="BCK6" s="65"/>
      <c r="BCL6" s="65"/>
      <c r="BCM6" s="65"/>
      <c r="BCN6" s="65"/>
      <c r="BCO6" s="65"/>
      <c r="BCP6" s="65"/>
      <c r="BCQ6" s="65"/>
      <c r="BCR6" s="65"/>
      <c r="BCS6" s="65"/>
      <c r="BCT6" s="65"/>
      <c r="BCU6" s="65"/>
      <c r="BCV6" s="65"/>
      <c r="BCW6" s="65"/>
      <c r="BCX6" s="65"/>
      <c r="BCY6" s="65"/>
      <c r="BCZ6" s="65"/>
      <c r="BDA6" s="65"/>
      <c r="BDB6" s="65"/>
      <c r="BDC6" s="65"/>
      <c r="BDD6" s="65"/>
      <c r="BDE6" s="65"/>
      <c r="BDF6" s="65"/>
      <c r="BDG6" s="65"/>
      <c r="BDH6" s="65"/>
      <c r="BDI6" s="65"/>
      <c r="BDJ6" s="65"/>
      <c r="BDK6" s="65"/>
      <c r="BDL6" s="65"/>
      <c r="BDM6" s="65"/>
      <c r="BDN6" s="65"/>
      <c r="BDO6" s="65"/>
      <c r="BDP6" s="65"/>
      <c r="BDQ6" s="65"/>
      <c r="BDR6" s="65"/>
      <c r="BDS6" s="65"/>
      <c r="BDT6" s="65"/>
      <c r="BDU6" s="65"/>
      <c r="BDV6" s="65"/>
      <c r="BDW6" s="65"/>
      <c r="BDX6" s="65"/>
      <c r="BDY6" s="65"/>
      <c r="BDZ6" s="65"/>
      <c r="BEA6" s="65"/>
      <c r="BEB6" s="65"/>
      <c r="BEC6" s="65"/>
      <c r="BED6" s="65"/>
      <c r="BEE6" s="65"/>
      <c r="BEF6" s="65"/>
      <c r="BEG6" s="65"/>
      <c r="BEH6" s="65"/>
      <c r="BEI6" s="65"/>
      <c r="BEJ6" s="65"/>
      <c r="BEK6" s="65"/>
      <c r="BEL6" s="65"/>
      <c r="BEM6" s="65"/>
      <c r="BEN6" s="65"/>
      <c r="BEO6" s="65"/>
      <c r="BEP6" s="65"/>
      <c r="BEQ6" s="65"/>
      <c r="BER6" s="65"/>
      <c r="BES6" s="65"/>
      <c r="BET6" s="65"/>
      <c r="BEU6" s="65"/>
      <c r="BEV6" s="65"/>
      <c r="BEW6" s="65"/>
      <c r="BEX6" s="65"/>
      <c r="BEY6" s="65"/>
      <c r="BEZ6" s="65"/>
      <c r="BFA6" s="65"/>
      <c r="BFB6" s="65"/>
      <c r="BFC6" s="65"/>
      <c r="BFD6" s="65"/>
      <c r="BFE6" s="65"/>
      <c r="BFF6" s="65"/>
      <c r="BFG6" s="65"/>
      <c r="BFH6" s="65"/>
      <c r="BFI6" s="65"/>
      <c r="BFJ6" s="65"/>
      <c r="BFK6" s="65"/>
      <c r="BFL6" s="65"/>
      <c r="BFM6" s="65"/>
      <c r="BFN6" s="65"/>
      <c r="BFO6" s="65"/>
      <c r="BFP6" s="65"/>
      <c r="BFQ6" s="65"/>
      <c r="BFR6" s="65"/>
      <c r="BFS6" s="65"/>
      <c r="BFT6" s="65"/>
      <c r="BFU6" s="65"/>
      <c r="BFV6" s="65"/>
      <c r="BFW6" s="65"/>
      <c r="BFX6" s="65"/>
      <c r="BFY6" s="65"/>
      <c r="BFZ6" s="65"/>
      <c r="BGA6" s="65"/>
      <c r="BGB6" s="65"/>
      <c r="BGC6" s="65"/>
      <c r="BGD6" s="65"/>
      <c r="BGE6" s="65"/>
      <c r="BGF6" s="65"/>
      <c r="BGG6" s="65"/>
      <c r="BGH6" s="65"/>
      <c r="BGI6" s="65"/>
      <c r="BGJ6" s="65"/>
      <c r="BGK6" s="65"/>
      <c r="BGL6" s="65"/>
      <c r="BGM6" s="65"/>
      <c r="BGN6" s="65"/>
      <c r="BGO6" s="65"/>
      <c r="BGP6" s="65"/>
      <c r="BGQ6" s="65"/>
      <c r="BGR6" s="65"/>
      <c r="BGS6" s="65"/>
      <c r="BGT6" s="65"/>
      <c r="BGU6" s="65"/>
      <c r="BGV6" s="65"/>
      <c r="BGW6" s="65"/>
      <c r="BGX6" s="65"/>
      <c r="BGY6" s="65"/>
      <c r="BGZ6" s="65"/>
      <c r="BHA6" s="65"/>
      <c r="BHB6" s="65"/>
      <c r="BHC6" s="65"/>
      <c r="BHD6" s="65"/>
      <c r="BHE6" s="65"/>
      <c r="BHF6" s="65"/>
      <c r="BHG6" s="65"/>
      <c r="BHH6" s="65"/>
      <c r="BHI6" s="65"/>
      <c r="BHJ6" s="65"/>
      <c r="BHK6" s="65"/>
      <c r="BHL6" s="65"/>
      <c r="BHM6" s="65"/>
      <c r="BHN6" s="65"/>
      <c r="BHO6" s="65"/>
      <c r="BHP6" s="65"/>
      <c r="BHQ6" s="65"/>
      <c r="BHR6" s="65"/>
      <c r="BHS6" s="65"/>
      <c r="BHT6" s="65"/>
      <c r="BHU6" s="65"/>
      <c r="BHV6" s="65"/>
      <c r="BHW6" s="65"/>
      <c r="BHX6" s="65"/>
      <c r="BHY6" s="65"/>
      <c r="BHZ6" s="65"/>
      <c r="BIA6" s="65"/>
      <c r="BIB6" s="65"/>
      <c r="BIC6" s="65"/>
      <c r="BID6" s="65"/>
      <c r="BIE6" s="65"/>
      <c r="BIF6" s="65"/>
      <c r="BIG6" s="65"/>
      <c r="BIH6" s="65"/>
      <c r="BII6" s="65"/>
      <c r="BIJ6" s="65"/>
      <c r="BIK6" s="65"/>
      <c r="BIL6" s="65"/>
      <c r="BIM6" s="65"/>
      <c r="BIN6" s="65"/>
      <c r="BIO6" s="65"/>
      <c r="BIP6" s="65"/>
      <c r="BIQ6" s="65"/>
      <c r="BIR6" s="65"/>
      <c r="BIS6" s="65"/>
      <c r="BIT6" s="65"/>
      <c r="BIU6" s="65"/>
      <c r="BIV6" s="65"/>
      <c r="BIW6" s="65"/>
      <c r="BIX6" s="65"/>
      <c r="BIY6" s="65"/>
      <c r="BIZ6" s="65"/>
      <c r="BJA6" s="65"/>
      <c r="BJB6" s="65"/>
      <c r="BJC6" s="65"/>
      <c r="BJD6" s="65"/>
      <c r="BJE6" s="65"/>
      <c r="BJF6" s="65"/>
      <c r="BJG6" s="65"/>
      <c r="BJH6" s="65"/>
      <c r="BJI6" s="65"/>
      <c r="BJJ6" s="65"/>
      <c r="BJK6" s="65"/>
      <c r="BJL6" s="65"/>
      <c r="BJM6" s="65"/>
      <c r="BJN6" s="65"/>
      <c r="BJO6" s="65"/>
      <c r="BJP6" s="65"/>
      <c r="BJQ6" s="65"/>
      <c r="BJR6" s="65"/>
      <c r="BJS6" s="65"/>
      <c r="BJT6" s="65"/>
      <c r="BJU6" s="65"/>
      <c r="BJV6" s="65"/>
      <c r="BJW6" s="65"/>
      <c r="BJX6" s="65"/>
      <c r="BJY6" s="65"/>
      <c r="BJZ6" s="65"/>
      <c r="BKA6" s="65"/>
      <c r="BKB6" s="65"/>
      <c r="BKC6" s="65"/>
      <c r="BKD6" s="65"/>
      <c r="BKE6" s="65"/>
      <c r="BKF6" s="65"/>
      <c r="BKG6" s="65"/>
      <c r="BKH6" s="65"/>
      <c r="BKI6" s="65"/>
      <c r="BKJ6" s="65"/>
      <c r="BKK6" s="65"/>
      <c r="BKL6" s="65"/>
      <c r="BKM6" s="65"/>
      <c r="BKN6" s="65"/>
      <c r="BKO6" s="65"/>
      <c r="BKP6" s="65"/>
      <c r="BKQ6" s="65"/>
      <c r="BKR6" s="65"/>
      <c r="BKS6" s="65"/>
      <c r="BKT6" s="65"/>
      <c r="BKU6" s="65"/>
      <c r="BKV6" s="65"/>
      <c r="BKW6" s="65"/>
      <c r="BKX6" s="65"/>
      <c r="BKY6" s="65"/>
      <c r="BKZ6" s="65"/>
      <c r="BLA6" s="65"/>
      <c r="BLB6" s="65"/>
      <c r="BLC6" s="65"/>
      <c r="BLD6" s="65"/>
      <c r="BLE6" s="65"/>
      <c r="BLF6" s="65"/>
      <c r="BLG6" s="65"/>
      <c r="BLH6" s="65"/>
      <c r="BLI6" s="65"/>
      <c r="BLJ6" s="65"/>
      <c r="BLK6" s="65"/>
      <c r="BLL6" s="65"/>
      <c r="BLM6" s="65"/>
      <c r="BLN6" s="65"/>
      <c r="BLO6" s="65"/>
      <c r="BLP6" s="65"/>
      <c r="BLQ6" s="65"/>
      <c r="BLR6" s="65"/>
      <c r="BLS6" s="65"/>
      <c r="BLT6" s="65"/>
      <c r="BLU6" s="65"/>
      <c r="BLV6" s="65"/>
      <c r="BLW6" s="65"/>
      <c r="BLX6" s="65"/>
      <c r="BLY6" s="65"/>
      <c r="BLZ6" s="65"/>
      <c r="BMA6" s="65"/>
      <c r="BMB6" s="65"/>
      <c r="BMC6" s="65"/>
      <c r="BMD6" s="65"/>
      <c r="BME6" s="65"/>
      <c r="BMF6" s="65"/>
      <c r="BMG6" s="65"/>
      <c r="BMH6" s="65"/>
      <c r="BMI6" s="65"/>
      <c r="BMJ6" s="65"/>
      <c r="BMK6" s="65"/>
      <c r="BML6" s="65"/>
      <c r="BMM6" s="65"/>
      <c r="BMN6" s="65"/>
      <c r="BMO6" s="65"/>
      <c r="BMP6" s="65"/>
      <c r="BMQ6" s="65"/>
      <c r="BMR6" s="65"/>
      <c r="BMS6" s="65"/>
      <c r="BMT6" s="65"/>
      <c r="BMU6" s="65"/>
      <c r="BMV6" s="65"/>
      <c r="BMW6" s="65"/>
      <c r="BMX6" s="65"/>
      <c r="BMY6" s="65"/>
      <c r="BMZ6" s="65"/>
      <c r="BNA6" s="65"/>
      <c r="BNB6" s="65"/>
      <c r="BNC6" s="65"/>
      <c r="BND6" s="65"/>
      <c r="BNE6" s="65"/>
      <c r="BNF6" s="65"/>
      <c r="BNG6" s="65"/>
      <c r="BNH6" s="65"/>
      <c r="BNI6" s="65"/>
      <c r="BNJ6" s="65"/>
      <c r="BNK6" s="65"/>
      <c r="BNL6" s="65"/>
      <c r="BNM6" s="65"/>
      <c r="BNN6" s="65"/>
      <c r="BNO6" s="65"/>
      <c r="BNP6" s="65"/>
      <c r="BNQ6" s="65"/>
      <c r="BNR6" s="65"/>
      <c r="BNS6" s="65"/>
      <c r="BNT6" s="65"/>
      <c r="BNU6" s="65"/>
      <c r="BNV6" s="65"/>
      <c r="BNW6" s="65"/>
      <c r="BNX6" s="65"/>
      <c r="BNY6" s="65"/>
      <c r="BNZ6" s="65"/>
      <c r="BOA6" s="65"/>
      <c r="BOB6" s="65"/>
      <c r="BOC6" s="65"/>
      <c r="BOD6" s="65"/>
      <c r="BOE6" s="65"/>
      <c r="BOF6" s="65"/>
      <c r="BOG6" s="65"/>
      <c r="BOH6" s="65"/>
      <c r="BOI6" s="65"/>
      <c r="BOJ6" s="65"/>
      <c r="BOK6" s="65"/>
      <c r="BOL6" s="65"/>
      <c r="BOM6" s="65"/>
      <c r="BON6" s="65"/>
      <c r="BOO6" s="65"/>
      <c r="BOP6" s="65"/>
      <c r="BOQ6" s="65"/>
      <c r="BOR6" s="65"/>
      <c r="BOS6" s="65"/>
      <c r="BOT6" s="65"/>
      <c r="BOU6" s="65"/>
      <c r="BOV6" s="65"/>
      <c r="BOW6" s="65"/>
      <c r="BOX6" s="65"/>
      <c r="BOY6" s="65"/>
      <c r="BOZ6" s="65"/>
      <c r="BPA6" s="65"/>
      <c r="BPB6" s="65"/>
      <c r="BPC6" s="65"/>
      <c r="BPD6" s="65"/>
      <c r="BPE6" s="65"/>
      <c r="BPF6" s="65"/>
      <c r="BPG6" s="65"/>
      <c r="BPH6" s="65"/>
      <c r="BPI6" s="65"/>
      <c r="BPJ6" s="65"/>
      <c r="BPK6" s="65"/>
      <c r="BPL6" s="65"/>
      <c r="BPM6" s="65"/>
      <c r="BPN6" s="65"/>
      <c r="BPO6" s="65"/>
      <c r="BPP6" s="65"/>
      <c r="BPQ6" s="65"/>
      <c r="BPR6" s="65"/>
      <c r="BPS6" s="65"/>
      <c r="BPT6" s="65"/>
      <c r="BPU6" s="65"/>
      <c r="BPV6" s="65"/>
      <c r="BPW6" s="65"/>
      <c r="BPX6" s="65"/>
      <c r="BPY6" s="65"/>
      <c r="BPZ6" s="65"/>
      <c r="BQA6" s="65"/>
      <c r="BQB6" s="65"/>
      <c r="BQC6" s="65"/>
      <c r="BQD6" s="65"/>
      <c r="BQE6" s="65"/>
      <c r="BQF6" s="65"/>
      <c r="BQG6" s="65"/>
      <c r="BQH6" s="65"/>
      <c r="BQI6" s="65"/>
      <c r="BQJ6" s="65"/>
      <c r="BQK6" s="65"/>
      <c r="BQL6" s="65"/>
      <c r="BQM6" s="65"/>
      <c r="BQN6" s="65"/>
      <c r="BQO6" s="65"/>
      <c r="BQP6" s="65"/>
      <c r="BQQ6" s="65"/>
      <c r="BQR6" s="65"/>
      <c r="BQS6" s="65"/>
      <c r="BQT6" s="65"/>
      <c r="BQU6" s="65"/>
      <c r="BQV6" s="65"/>
      <c r="BQW6" s="65"/>
      <c r="BQX6" s="65"/>
      <c r="BQY6" s="65"/>
      <c r="BQZ6" s="65"/>
      <c r="BRA6" s="65"/>
      <c r="BRB6" s="65"/>
      <c r="BRC6" s="65"/>
      <c r="BRD6" s="65"/>
      <c r="BRE6" s="65"/>
      <c r="BRF6" s="65"/>
      <c r="BRG6" s="65"/>
      <c r="BRH6" s="65"/>
      <c r="BRI6" s="65"/>
      <c r="BRJ6" s="65"/>
      <c r="BRK6" s="65"/>
      <c r="BRL6" s="65"/>
      <c r="BRM6" s="65"/>
      <c r="BRN6" s="65"/>
      <c r="BRO6" s="65"/>
      <c r="BRP6" s="65"/>
      <c r="BRQ6" s="65"/>
      <c r="BRR6" s="65"/>
      <c r="BRS6" s="65"/>
      <c r="BRT6" s="65"/>
      <c r="BRU6" s="65"/>
      <c r="BRV6" s="65"/>
      <c r="BRW6" s="65"/>
      <c r="BRX6" s="65"/>
      <c r="BRY6" s="65"/>
      <c r="BRZ6" s="65"/>
      <c r="BSA6" s="65"/>
      <c r="BSB6" s="65"/>
      <c r="BSC6" s="65"/>
      <c r="BSD6" s="65"/>
      <c r="BSE6" s="65"/>
      <c r="BSF6" s="65"/>
      <c r="BSG6" s="65"/>
      <c r="BSH6" s="65"/>
      <c r="BSI6" s="65"/>
      <c r="BSJ6" s="65"/>
      <c r="BSK6" s="65"/>
      <c r="BSL6" s="65"/>
      <c r="BSM6" s="65"/>
      <c r="BSN6" s="65"/>
      <c r="BSO6" s="65"/>
      <c r="BSP6" s="65"/>
      <c r="BSQ6" s="65"/>
      <c r="BSR6" s="65"/>
      <c r="BSS6" s="65"/>
      <c r="BST6" s="65"/>
      <c r="BSU6" s="65"/>
      <c r="BSV6" s="65"/>
      <c r="BSW6" s="65"/>
      <c r="BSX6" s="65"/>
      <c r="BSY6" s="65"/>
      <c r="BSZ6" s="65"/>
      <c r="BTA6" s="65"/>
      <c r="BTB6" s="65"/>
      <c r="BTC6" s="65"/>
      <c r="BTD6" s="65"/>
      <c r="BTE6" s="65"/>
      <c r="BTF6" s="65"/>
      <c r="BTG6" s="65"/>
      <c r="BTH6" s="65"/>
      <c r="BTI6" s="65"/>
      <c r="BTJ6" s="65"/>
      <c r="BTK6" s="65"/>
      <c r="BTL6" s="65"/>
      <c r="BTM6" s="65"/>
      <c r="BTN6" s="65"/>
      <c r="BTO6" s="65"/>
      <c r="BTP6" s="65"/>
      <c r="BTQ6" s="65"/>
      <c r="BTR6" s="65"/>
      <c r="BTS6" s="65"/>
      <c r="BTT6" s="65"/>
      <c r="BTU6" s="65"/>
      <c r="BTV6" s="65"/>
      <c r="BTW6" s="65"/>
      <c r="BTX6" s="65"/>
      <c r="BTY6" s="65"/>
      <c r="BTZ6" s="65"/>
      <c r="BUA6" s="65"/>
      <c r="BUB6" s="65"/>
      <c r="BUC6" s="65"/>
      <c r="BUD6" s="65"/>
      <c r="BUE6" s="65"/>
      <c r="BUF6" s="65"/>
      <c r="BUG6" s="65"/>
      <c r="BUH6" s="65"/>
      <c r="BUI6" s="65"/>
      <c r="BUJ6" s="65"/>
      <c r="BUK6" s="65"/>
      <c r="BUL6" s="65"/>
      <c r="BUM6" s="65"/>
      <c r="BUN6" s="65"/>
      <c r="BUO6" s="65"/>
      <c r="BUP6" s="65"/>
      <c r="BUQ6" s="65"/>
      <c r="BUR6" s="65"/>
      <c r="BUS6" s="65"/>
      <c r="BUT6" s="65"/>
      <c r="BUU6" s="65"/>
      <c r="BUV6" s="65"/>
      <c r="BUW6" s="65"/>
      <c r="BUX6" s="65"/>
      <c r="BUY6" s="65"/>
      <c r="BUZ6" s="65"/>
      <c r="BVA6" s="65"/>
      <c r="BVB6" s="65"/>
      <c r="BVC6" s="65"/>
      <c r="BVD6" s="65"/>
      <c r="BVE6" s="65"/>
      <c r="BVF6" s="65"/>
      <c r="BVG6" s="65"/>
      <c r="BVH6" s="65"/>
      <c r="BVI6" s="65"/>
      <c r="BVJ6" s="65"/>
      <c r="BVK6" s="65"/>
      <c r="BVL6" s="65"/>
      <c r="BVM6" s="65"/>
      <c r="BVN6" s="65"/>
      <c r="BVO6" s="65"/>
      <c r="BVP6" s="65"/>
      <c r="BVQ6" s="65"/>
      <c r="BVR6" s="65"/>
      <c r="BVS6" s="65"/>
      <c r="BVT6" s="65"/>
      <c r="BVU6" s="65"/>
      <c r="BVV6" s="65"/>
      <c r="BVW6" s="65"/>
      <c r="BVX6" s="65"/>
      <c r="BVY6" s="65"/>
      <c r="BVZ6" s="65"/>
      <c r="BWA6" s="65"/>
      <c r="BWB6" s="65"/>
      <c r="BWC6" s="65"/>
      <c r="BWD6" s="65"/>
      <c r="BWE6" s="65"/>
      <c r="BWF6" s="65"/>
      <c r="BWG6" s="65"/>
      <c r="BWH6" s="65"/>
      <c r="BWI6" s="65"/>
      <c r="BWJ6" s="65"/>
      <c r="BWK6" s="65"/>
      <c r="BWL6" s="65"/>
      <c r="BWM6" s="65"/>
      <c r="BWN6" s="65"/>
      <c r="BWO6" s="65"/>
      <c r="BWP6" s="65"/>
      <c r="BWQ6" s="65"/>
      <c r="BWR6" s="65"/>
      <c r="BWS6" s="65"/>
      <c r="BWT6" s="65"/>
      <c r="BWU6" s="65"/>
      <c r="BWV6" s="65"/>
      <c r="BWW6" s="65"/>
      <c r="BWX6" s="65"/>
      <c r="BWY6" s="65"/>
      <c r="BWZ6" s="65"/>
      <c r="BXA6" s="65"/>
      <c r="BXB6" s="65"/>
      <c r="BXC6" s="65"/>
      <c r="BXD6" s="65"/>
      <c r="BXE6" s="65"/>
      <c r="BXF6" s="65"/>
      <c r="BXG6" s="65"/>
      <c r="BXH6" s="65"/>
      <c r="BXI6" s="65"/>
      <c r="BXJ6" s="65"/>
      <c r="BXK6" s="65"/>
      <c r="BXL6" s="65"/>
      <c r="BXM6" s="65"/>
      <c r="BXN6" s="65"/>
      <c r="BXO6" s="65"/>
      <c r="BXP6" s="65"/>
      <c r="BXQ6" s="65"/>
      <c r="BXR6" s="65"/>
      <c r="BXS6" s="65"/>
      <c r="BXT6" s="65"/>
      <c r="BXU6" s="65"/>
      <c r="BXV6" s="65"/>
      <c r="BXW6" s="65"/>
      <c r="BXX6" s="65"/>
      <c r="BXY6" s="65"/>
      <c r="BXZ6" s="65"/>
      <c r="BYA6" s="65"/>
      <c r="BYB6" s="65"/>
      <c r="BYC6" s="65"/>
      <c r="BYD6" s="65"/>
      <c r="BYE6" s="65"/>
      <c r="BYF6" s="65"/>
      <c r="BYG6" s="65"/>
      <c r="BYH6" s="65"/>
      <c r="BYI6" s="65"/>
      <c r="BYJ6" s="65"/>
      <c r="BYK6" s="65"/>
      <c r="BYL6" s="65"/>
      <c r="BYM6" s="65"/>
      <c r="BYN6" s="65"/>
      <c r="BYO6" s="65"/>
      <c r="BYP6" s="65"/>
      <c r="BYQ6" s="65"/>
      <c r="BYR6" s="65"/>
      <c r="BYS6" s="65"/>
      <c r="BYT6" s="65"/>
      <c r="BYU6" s="65"/>
      <c r="BYV6" s="65"/>
      <c r="BYW6" s="65"/>
      <c r="BYX6" s="65"/>
      <c r="BYY6" s="65"/>
      <c r="BYZ6" s="65"/>
      <c r="BZA6" s="65"/>
      <c r="BZB6" s="65"/>
      <c r="BZC6" s="65"/>
      <c r="BZD6" s="65"/>
      <c r="BZE6" s="65"/>
      <c r="BZF6" s="65"/>
      <c r="BZG6" s="65"/>
      <c r="BZH6" s="65"/>
      <c r="BZI6" s="65"/>
      <c r="BZJ6" s="65"/>
      <c r="BZK6" s="65"/>
      <c r="BZL6" s="65"/>
      <c r="BZM6" s="65"/>
      <c r="BZN6" s="65"/>
      <c r="BZO6" s="65"/>
      <c r="BZP6" s="65"/>
      <c r="BZQ6" s="65"/>
      <c r="BZR6" s="65"/>
      <c r="BZS6" s="65"/>
      <c r="BZT6" s="65"/>
      <c r="BZU6" s="65"/>
      <c r="BZV6" s="65"/>
      <c r="BZW6" s="65"/>
      <c r="BZX6" s="65"/>
      <c r="BZY6" s="65"/>
      <c r="BZZ6" s="65"/>
      <c r="CAA6" s="65"/>
      <c r="CAB6" s="65"/>
      <c r="CAC6" s="65"/>
      <c r="CAD6" s="65"/>
      <c r="CAE6" s="65"/>
      <c r="CAF6" s="65"/>
      <c r="CAG6" s="65"/>
      <c r="CAH6" s="65"/>
      <c r="CAI6" s="65"/>
      <c r="CAJ6" s="65"/>
      <c r="CAK6" s="65"/>
      <c r="CAL6" s="65"/>
      <c r="CAM6" s="65"/>
      <c r="CAN6" s="65"/>
      <c r="CAO6" s="65"/>
      <c r="CAP6" s="65"/>
      <c r="CAQ6" s="65"/>
      <c r="CAR6" s="65"/>
      <c r="CAS6" s="65"/>
      <c r="CAT6" s="65"/>
      <c r="CAU6" s="65"/>
      <c r="CAV6" s="65"/>
      <c r="CAW6" s="65"/>
      <c r="CAX6" s="65"/>
      <c r="CAY6" s="65"/>
      <c r="CAZ6" s="65"/>
      <c r="CBA6" s="65"/>
      <c r="CBB6" s="65"/>
      <c r="CBC6" s="65"/>
      <c r="CBD6" s="65"/>
      <c r="CBE6" s="65"/>
      <c r="CBF6" s="65"/>
      <c r="CBG6" s="65"/>
      <c r="CBH6" s="65"/>
      <c r="CBI6" s="65"/>
      <c r="CBJ6" s="65"/>
      <c r="CBK6" s="65"/>
      <c r="CBL6" s="65"/>
      <c r="CBM6" s="65"/>
      <c r="CBN6" s="65"/>
      <c r="CBO6" s="65"/>
      <c r="CBP6" s="65"/>
      <c r="CBQ6" s="65"/>
      <c r="CBR6" s="65"/>
      <c r="CBS6" s="65"/>
      <c r="CBT6" s="65"/>
      <c r="CBU6" s="65"/>
      <c r="CBV6" s="65"/>
      <c r="CBW6" s="65"/>
      <c r="CBX6" s="65"/>
      <c r="CBY6" s="65"/>
      <c r="CBZ6" s="65"/>
      <c r="CCA6" s="65"/>
      <c r="CCB6" s="65"/>
      <c r="CCC6" s="65"/>
      <c r="CCD6" s="65"/>
      <c r="CCE6" s="65"/>
      <c r="CCF6" s="65"/>
      <c r="CCG6" s="65"/>
      <c r="CCH6" s="65"/>
      <c r="CCI6" s="65"/>
      <c r="CCJ6" s="65"/>
      <c r="CCK6" s="65"/>
      <c r="CCL6" s="65"/>
      <c r="CCM6" s="65"/>
      <c r="CCN6" s="65"/>
      <c r="CCO6" s="65"/>
      <c r="CCP6" s="65"/>
      <c r="CCQ6" s="65"/>
      <c r="CCR6" s="65"/>
      <c r="CCS6" s="65"/>
      <c r="CCT6" s="65"/>
      <c r="CCU6" s="65"/>
      <c r="CCV6" s="65"/>
      <c r="CCW6" s="65"/>
      <c r="CCX6" s="65"/>
      <c r="CCY6" s="65"/>
      <c r="CCZ6" s="65"/>
      <c r="CDA6" s="65"/>
      <c r="CDB6" s="65"/>
      <c r="CDC6" s="65"/>
      <c r="CDD6" s="65"/>
      <c r="CDE6" s="65"/>
      <c r="CDF6" s="65"/>
      <c r="CDG6" s="65"/>
      <c r="CDH6" s="65"/>
      <c r="CDI6" s="65"/>
      <c r="CDJ6" s="65"/>
      <c r="CDK6" s="65"/>
      <c r="CDL6" s="65"/>
      <c r="CDM6" s="65"/>
      <c r="CDN6" s="65"/>
      <c r="CDO6" s="65"/>
      <c r="CDP6" s="65"/>
      <c r="CDQ6" s="65"/>
      <c r="CDR6" s="65"/>
      <c r="CDS6" s="65"/>
      <c r="CDT6" s="65"/>
      <c r="CDU6" s="65"/>
      <c r="CDV6" s="65"/>
      <c r="CDW6" s="65"/>
      <c r="CDX6" s="65"/>
      <c r="CDY6" s="65"/>
      <c r="CDZ6" s="65"/>
      <c r="CEA6" s="65"/>
      <c r="CEB6" s="65"/>
      <c r="CEC6" s="65"/>
      <c r="CED6" s="65"/>
      <c r="CEE6" s="65"/>
      <c r="CEF6" s="65"/>
      <c r="CEG6" s="65"/>
      <c r="CEH6" s="65"/>
      <c r="CEI6" s="65"/>
      <c r="CEJ6" s="65"/>
      <c r="CEK6" s="65"/>
      <c r="CEL6" s="65"/>
      <c r="CEM6" s="65"/>
      <c r="CEN6" s="65"/>
      <c r="CEO6" s="65"/>
      <c r="CEP6" s="65"/>
      <c r="CEQ6" s="65"/>
      <c r="CER6" s="65"/>
      <c r="CES6" s="65"/>
      <c r="CET6" s="65"/>
      <c r="CEU6" s="65"/>
      <c r="CEV6" s="65"/>
      <c r="CEW6" s="65"/>
      <c r="CEX6" s="65"/>
      <c r="CEY6" s="65"/>
      <c r="CEZ6" s="65"/>
      <c r="CFA6" s="65"/>
      <c r="CFB6" s="65"/>
      <c r="CFC6" s="65"/>
      <c r="CFD6" s="65"/>
      <c r="CFE6" s="65"/>
      <c r="CFF6" s="65"/>
      <c r="CFG6" s="65"/>
      <c r="CFH6" s="65"/>
      <c r="CFI6" s="65"/>
      <c r="CFJ6" s="65"/>
      <c r="CFK6" s="65"/>
      <c r="CFL6" s="65"/>
      <c r="CFM6" s="65"/>
      <c r="CFN6" s="65"/>
      <c r="CFO6" s="65"/>
      <c r="CFP6" s="65"/>
      <c r="CFQ6" s="65"/>
      <c r="CFR6" s="65"/>
      <c r="CFS6" s="65"/>
      <c r="CFT6" s="65"/>
      <c r="CFU6" s="65"/>
      <c r="CFV6" s="65"/>
      <c r="CFW6" s="65"/>
      <c r="CFX6" s="65"/>
      <c r="CFY6" s="65"/>
      <c r="CFZ6" s="65"/>
      <c r="CGA6" s="65"/>
      <c r="CGB6" s="65"/>
      <c r="CGC6" s="65"/>
      <c r="CGD6" s="65"/>
      <c r="CGE6" s="65"/>
      <c r="CGF6" s="65"/>
      <c r="CGG6" s="65"/>
      <c r="CGH6" s="65"/>
      <c r="CGI6" s="65"/>
      <c r="CGJ6" s="65"/>
      <c r="CGK6" s="65"/>
      <c r="CGL6" s="65"/>
      <c r="CGM6" s="65"/>
      <c r="CGN6" s="65"/>
      <c r="CGO6" s="65"/>
      <c r="CGP6" s="65"/>
      <c r="CGQ6" s="65"/>
      <c r="CGR6" s="65"/>
      <c r="CGS6" s="65"/>
      <c r="CGT6" s="65"/>
      <c r="CGU6" s="65"/>
      <c r="CGV6" s="65"/>
      <c r="CGW6" s="65"/>
      <c r="CGX6" s="65"/>
      <c r="CGY6" s="65"/>
      <c r="CGZ6" s="65"/>
      <c r="CHA6" s="65"/>
      <c r="CHB6" s="65"/>
      <c r="CHC6" s="65"/>
      <c r="CHD6" s="65"/>
      <c r="CHE6" s="65"/>
      <c r="CHF6" s="65"/>
      <c r="CHG6" s="65"/>
      <c r="CHH6" s="65"/>
      <c r="CHI6" s="65"/>
      <c r="CHJ6" s="65"/>
      <c r="CHK6" s="65"/>
      <c r="CHL6" s="65"/>
      <c r="CHM6" s="65"/>
      <c r="CHN6" s="65"/>
      <c r="CHO6" s="65"/>
      <c r="CHP6" s="65"/>
      <c r="CHQ6" s="65"/>
      <c r="CHR6" s="65"/>
      <c r="CHS6" s="65"/>
      <c r="CHT6" s="65"/>
      <c r="CHU6" s="65"/>
      <c r="CHV6" s="65"/>
      <c r="CHW6" s="65"/>
      <c r="CHX6" s="65"/>
      <c r="CHY6" s="65"/>
      <c r="CHZ6" s="65"/>
      <c r="CIA6" s="65"/>
      <c r="CIB6" s="65"/>
      <c r="CIC6" s="65"/>
      <c r="CID6" s="65"/>
      <c r="CIE6" s="65"/>
      <c r="CIF6" s="65"/>
      <c r="CIG6" s="65"/>
      <c r="CIH6" s="65"/>
      <c r="CII6" s="65"/>
      <c r="CIJ6" s="65"/>
      <c r="CIK6" s="65"/>
      <c r="CIL6" s="65"/>
      <c r="CIM6" s="65"/>
      <c r="CIN6" s="65"/>
      <c r="CIO6" s="65"/>
      <c r="CIP6" s="65"/>
      <c r="CIQ6" s="65"/>
      <c r="CIR6" s="65"/>
      <c r="CIS6" s="65"/>
      <c r="CIT6" s="65"/>
      <c r="CIU6" s="65"/>
      <c r="CIV6" s="65"/>
      <c r="CIW6" s="65"/>
      <c r="CIX6" s="65"/>
      <c r="CIY6" s="65"/>
      <c r="CIZ6" s="65"/>
      <c r="CJA6" s="65"/>
      <c r="CJB6" s="65"/>
      <c r="CJC6" s="65"/>
      <c r="CJD6" s="65"/>
      <c r="CJE6" s="65"/>
      <c r="CJF6" s="65"/>
      <c r="CJG6" s="65"/>
      <c r="CJH6" s="65"/>
      <c r="CJI6" s="65"/>
      <c r="CJJ6" s="65"/>
      <c r="CJK6" s="65"/>
      <c r="CJL6" s="65"/>
      <c r="CJM6" s="65"/>
      <c r="CJN6" s="65"/>
      <c r="CJO6" s="65"/>
      <c r="CJP6" s="65"/>
      <c r="CJQ6" s="65"/>
      <c r="CJR6" s="65"/>
      <c r="CJS6" s="65"/>
      <c r="CJT6" s="65"/>
      <c r="CJU6" s="65"/>
      <c r="CJV6" s="65"/>
      <c r="CJW6" s="65"/>
      <c r="CJX6" s="65"/>
      <c r="CJY6" s="65"/>
      <c r="CJZ6" s="65"/>
      <c r="CKA6" s="65"/>
      <c r="CKB6" s="65"/>
      <c r="CKC6" s="65"/>
      <c r="CKD6" s="65"/>
      <c r="CKE6" s="65"/>
      <c r="CKF6" s="65"/>
      <c r="CKG6" s="65"/>
      <c r="CKH6" s="65"/>
      <c r="CKI6" s="65"/>
      <c r="CKJ6" s="65"/>
      <c r="CKK6" s="65"/>
      <c r="CKL6" s="65"/>
      <c r="CKM6" s="65"/>
      <c r="CKN6" s="65"/>
      <c r="CKO6" s="65"/>
      <c r="CKP6" s="65"/>
      <c r="CKQ6" s="65"/>
      <c r="CKR6" s="65"/>
      <c r="CKS6" s="65"/>
      <c r="CKT6" s="65"/>
      <c r="CKU6" s="65"/>
      <c r="CKV6" s="65"/>
      <c r="CKW6" s="65"/>
      <c r="CKX6" s="65"/>
      <c r="CKY6" s="65"/>
      <c r="CKZ6" s="65"/>
      <c r="CLA6" s="65"/>
      <c r="CLB6" s="65"/>
      <c r="CLC6" s="65"/>
      <c r="CLD6" s="65"/>
      <c r="CLE6" s="65"/>
      <c r="CLF6" s="65"/>
      <c r="CLG6" s="65"/>
      <c r="CLH6" s="65"/>
      <c r="CLI6" s="65"/>
      <c r="CLJ6" s="65"/>
      <c r="CLK6" s="65"/>
      <c r="CLL6" s="65"/>
      <c r="CLM6" s="65"/>
      <c r="CLN6" s="65"/>
      <c r="CLO6" s="65"/>
      <c r="CLP6" s="65"/>
      <c r="CLQ6" s="65"/>
      <c r="CLR6" s="65"/>
      <c r="CLS6" s="65"/>
      <c r="CLT6" s="65"/>
      <c r="CLU6" s="65"/>
      <c r="CLV6" s="65"/>
      <c r="CLW6" s="65"/>
      <c r="CLX6" s="65"/>
      <c r="CLY6" s="65"/>
      <c r="CLZ6" s="65"/>
      <c r="CMA6" s="65"/>
      <c r="CMB6" s="65"/>
      <c r="CMC6" s="65"/>
      <c r="CMD6" s="65"/>
      <c r="CME6" s="65"/>
      <c r="CMF6" s="65"/>
      <c r="CMG6" s="65"/>
      <c r="CMH6" s="65"/>
      <c r="CMI6" s="65"/>
      <c r="CMJ6" s="65"/>
      <c r="CMK6" s="65"/>
      <c r="CML6" s="65"/>
      <c r="CMM6" s="65"/>
      <c r="CMN6" s="65"/>
      <c r="CMO6" s="65"/>
      <c r="CMP6" s="65"/>
      <c r="CMQ6" s="65"/>
      <c r="CMR6" s="65"/>
      <c r="CMS6" s="65"/>
      <c r="CMT6" s="65"/>
      <c r="CMU6" s="65"/>
      <c r="CMV6" s="65"/>
      <c r="CMW6" s="65"/>
      <c r="CMX6" s="65"/>
      <c r="CMY6" s="65"/>
      <c r="CMZ6" s="65"/>
      <c r="CNA6" s="65"/>
      <c r="CNB6" s="65"/>
      <c r="CNC6" s="65"/>
      <c r="CND6" s="65"/>
      <c r="CNE6" s="65"/>
      <c r="CNF6" s="65"/>
      <c r="CNG6" s="65"/>
      <c r="CNH6" s="65"/>
      <c r="CNI6" s="65"/>
      <c r="CNJ6" s="65"/>
      <c r="CNK6" s="65"/>
      <c r="CNL6" s="65"/>
      <c r="CNM6" s="65"/>
      <c r="CNN6" s="65"/>
      <c r="CNO6" s="65"/>
      <c r="CNP6" s="65"/>
      <c r="CNQ6" s="65"/>
      <c r="CNR6" s="65"/>
      <c r="CNS6" s="65"/>
      <c r="CNT6" s="65"/>
      <c r="CNU6" s="65"/>
      <c r="CNV6" s="65"/>
      <c r="CNW6" s="65"/>
      <c r="CNX6" s="65"/>
      <c r="CNY6" s="65"/>
      <c r="CNZ6" s="65"/>
      <c r="COA6" s="65"/>
      <c r="COB6" s="65"/>
      <c r="COC6" s="65"/>
      <c r="COD6" s="65"/>
      <c r="COE6" s="65"/>
      <c r="COF6" s="65"/>
      <c r="COG6" s="65"/>
      <c r="COH6" s="65"/>
      <c r="COI6" s="65"/>
      <c r="COJ6" s="65"/>
      <c r="COK6" s="65"/>
      <c r="COL6" s="65"/>
      <c r="COM6" s="65"/>
      <c r="CON6" s="65"/>
      <c r="COO6" s="65"/>
      <c r="COP6" s="65"/>
      <c r="COQ6" s="65"/>
      <c r="COR6" s="65"/>
      <c r="COS6" s="65"/>
      <c r="COT6" s="65"/>
      <c r="COU6" s="65"/>
      <c r="COV6" s="65"/>
      <c r="COW6" s="65"/>
      <c r="COX6" s="65"/>
      <c r="COY6" s="65"/>
      <c r="COZ6" s="65"/>
      <c r="CPA6" s="65"/>
      <c r="CPB6" s="65"/>
      <c r="CPC6" s="65"/>
      <c r="CPD6" s="65"/>
      <c r="CPE6" s="65"/>
      <c r="CPF6" s="65"/>
      <c r="CPG6" s="65"/>
      <c r="CPH6" s="65"/>
      <c r="CPI6" s="65"/>
      <c r="CPJ6" s="65"/>
      <c r="CPK6" s="65"/>
      <c r="CPL6" s="65"/>
      <c r="CPM6" s="65"/>
      <c r="CPN6" s="65"/>
      <c r="CPO6" s="65"/>
      <c r="CPP6" s="65"/>
      <c r="CPQ6" s="65"/>
      <c r="CPR6" s="65"/>
      <c r="CPS6" s="65"/>
      <c r="CPT6" s="65"/>
      <c r="CPU6" s="65"/>
      <c r="CPV6" s="65"/>
      <c r="CPW6" s="65"/>
      <c r="CPX6" s="65"/>
      <c r="CPY6" s="65"/>
      <c r="CPZ6" s="65"/>
      <c r="CQA6" s="65"/>
      <c r="CQB6" s="65"/>
      <c r="CQC6" s="65"/>
      <c r="CQD6" s="65"/>
      <c r="CQE6" s="65"/>
      <c r="CQF6" s="65"/>
      <c r="CQG6" s="65"/>
      <c r="CQH6" s="65"/>
      <c r="CQI6" s="65"/>
      <c r="CQJ6" s="65"/>
      <c r="CQK6" s="65"/>
      <c r="CQL6" s="65"/>
      <c r="CQM6" s="65"/>
      <c r="CQN6" s="65"/>
      <c r="CQO6" s="65"/>
      <c r="CQP6" s="65"/>
      <c r="CQQ6" s="65"/>
      <c r="CQR6" s="65"/>
      <c r="CQS6" s="65"/>
      <c r="CQT6" s="65"/>
      <c r="CQU6" s="65"/>
      <c r="CQV6" s="65"/>
      <c r="CQW6" s="65"/>
      <c r="CQX6" s="65"/>
      <c r="CQY6" s="65"/>
      <c r="CQZ6" s="65"/>
      <c r="CRA6" s="65"/>
      <c r="CRB6" s="65"/>
      <c r="CRC6" s="65"/>
      <c r="CRD6" s="65"/>
      <c r="CRE6" s="65"/>
      <c r="CRF6" s="65"/>
      <c r="CRG6" s="65"/>
      <c r="CRH6" s="65"/>
      <c r="CRI6" s="65"/>
      <c r="CRJ6" s="65"/>
      <c r="CRK6" s="65"/>
      <c r="CRL6" s="65"/>
      <c r="CRM6" s="65"/>
      <c r="CRN6" s="65"/>
      <c r="CRO6" s="65"/>
      <c r="CRP6" s="65"/>
      <c r="CRQ6" s="65"/>
      <c r="CRR6" s="65"/>
      <c r="CRS6" s="65"/>
      <c r="CRT6" s="65"/>
      <c r="CRU6" s="65"/>
      <c r="CRV6" s="65"/>
      <c r="CRW6" s="65"/>
      <c r="CRX6" s="65"/>
      <c r="CRY6" s="65"/>
      <c r="CRZ6" s="65"/>
      <c r="CSA6" s="65"/>
      <c r="CSB6" s="65"/>
      <c r="CSC6" s="65"/>
      <c r="CSD6" s="65"/>
      <c r="CSE6" s="65"/>
      <c r="CSF6" s="65"/>
      <c r="CSG6" s="65"/>
      <c r="CSH6" s="65"/>
      <c r="CSI6" s="65"/>
      <c r="CSJ6" s="65"/>
      <c r="CSK6" s="65"/>
      <c r="CSL6" s="65"/>
      <c r="CSM6" s="65"/>
      <c r="CSN6" s="65"/>
      <c r="CSO6" s="65"/>
      <c r="CSP6" s="65"/>
      <c r="CSQ6" s="65"/>
      <c r="CSR6" s="65"/>
      <c r="CSS6" s="65"/>
      <c r="CST6" s="65"/>
      <c r="CSU6" s="65"/>
      <c r="CSV6" s="65"/>
      <c r="CSW6" s="65"/>
      <c r="CSX6" s="65"/>
      <c r="CSY6" s="65"/>
      <c r="CSZ6" s="65"/>
      <c r="CTA6" s="65"/>
      <c r="CTB6" s="65"/>
      <c r="CTC6" s="65"/>
      <c r="CTD6" s="65"/>
      <c r="CTE6" s="65"/>
      <c r="CTF6" s="65"/>
      <c r="CTG6" s="65"/>
      <c r="CTH6" s="65"/>
      <c r="CTI6" s="65"/>
      <c r="CTJ6" s="65"/>
      <c r="CTK6" s="65"/>
      <c r="CTL6" s="65"/>
      <c r="CTM6" s="65"/>
      <c r="CTN6" s="65"/>
      <c r="CTO6" s="65"/>
      <c r="CTP6" s="65"/>
      <c r="CTQ6" s="65"/>
      <c r="CTR6" s="65"/>
      <c r="CTS6" s="65"/>
      <c r="CTT6" s="65"/>
      <c r="CTU6" s="65"/>
      <c r="CTV6" s="65"/>
      <c r="CTW6" s="65"/>
      <c r="CTX6" s="65"/>
      <c r="CTY6" s="65"/>
      <c r="CTZ6" s="65"/>
      <c r="CUA6" s="65"/>
      <c r="CUB6" s="65"/>
      <c r="CUC6" s="65"/>
      <c r="CUD6" s="65"/>
      <c r="CUE6" s="65"/>
      <c r="CUF6" s="65"/>
      <c r="CUG6" s="65"/>
      <c r="CUH6" s="65"/>
      <c r="CUI6" s="65"/>
      <c r="CUJ6" s="65"/>
      <c r="CUK6" s="65"/>
      <c r="CUL6" s="65"/>
      <c r="CUM6" s="65"/>
      <c r="CUN6" s="65"/>
      <c r="CUO6" s="65"/>
      <c r="CUP6" s="65"/>
      <c r="CUQ6" s="65"/>
      <c r="CUR6" s="65"/>
      <c r="CUS6" s="65"/>
      <c r="CUT6" s="65"/>
      <c r="CUU6" s="65"/>
      <c r="CUV6" s="65"/>
      <c r="CUW6" s="65"/>
      <c r="CUX6" s="65"/>
      <c r="CUY6" s="65"/>
      <c r="CUZ6" s="65"/>
      <c r="CVA6" s="65"/>
      <c r="CVB6" s="65"/>
      <c r="CVC6" s="65"/>
      <c r="CVD6" s="65"/>
      <c r="CVE6" s="65"/>
      <c r="CVF6" s="65"/>
      <c r="CVG6" s="65"/>
      <c r="CVH6" s="65"/>
      <c r="CVI6" s="65"/>
      <c r="CVJ6" s="65"/>
      <c r="CVK6" s="65"/>
      <c r="CVL6" s="65"/>
      <c r="CVM6" s="65"/>
      <c r="CVN6" s="65"/>
      <c r="CVO6" s="65"/>
      <c r="CVP6" s="65"/>
      <c r="CVQ6" s="65"/>
      <c r="CVR6" s="65"/>
      <c r="CVS6" s="65"/>
      <c r="CVT6" s="65"/>
      <c r="CVU6" s="65"/>
      <c r="CVV6" s="65"/>
      <c r="CVW6" s="65"/>
      <c r="CVX6" s="65"/>
      <c r="CVY6" s="65"/>
      <c r="CVZ6" s="65"/>
      <c r="CWA6" s="65"/>
      <c r="CWB6" s="65"/>
      <c r="CWC6" s="65"/>
      <c r="CWD6" s="65"/>
      <c r="CWE6" s="65"/>
      <c r="CWF6" s="65"/>
      <c r="CWG6" s="65"/>
      <c r="CWH6" s="65"/>
      <c r="CWI6" s="65"/>
      <c r="CWJ6" s="65"/>
      <c r="CWK6" s="65"/>
      <c r="CWL6" s="65"/>
      <c r="CWM6" s="65"/>
      <c r="CWN6" s="65"/>
      <c r="CWO6" s="65"/>
      <c r="CWP6" s="65"/>
      <c r="CWQ6" s="65"/>
      <c r="CWR6" s="65"/>
      <c r="CWS6" s="65"/>
      <c r="CWT6" s="65"/>
      <c r="CWU6" s="65"/>
      <c r="CWV6" s="65"/>
      <c r="CWW6" s="65"/>
      <c r="CWX6" s="65"/>
      <c r="CWY6" s="65"/>
      <c r="CWZ6" s="65"/>
      <c r="CXA6" s="65"/>
      <c r="CXB6" s="65"/>
      <c r="CXC6" s="65"/>
      <c r="CXD6" s="65"/>
      <c r="CXE6" s="65"/>
      <c r="CXF6" s="65"/>
      <c r="CXG6" s="65"/>
      <c r="CXH6" s="65"/>
      <c r="CXI6" s="65"/>
      <c r="CXJ6" s="65"/>
      <c r="CXK6" s="65"/>
      <c r="CXL6" s="65"/>
      <c r="CXM6" s="65"/>
      <c r="CXN6" s="65"/>
      <c r="CXO6" s="65"/>
      <c r="CXP6" s="65"/>
      <c r="CXQ6" s="65"/>
      <c r="CXR6" s="65"/>
      <c r="CXS6" s="65"/>
      <c r="CXT6" s="65"/>
      <c r="CXU6" s="65"/>
      <c r="CXV6" s="65"/>
      <c r="CXW6" s="65"/>
      <c r="CXX6" s="65"/>
      <c r="CXY6" s="65"/>
      <c r="CXZ6" s="65"/>
      <c r="CYA6" s="65"/>
      <c r="CYB6" s="65"/>
      <c r="CYC6" s="65"/>
      <c r="CYD6" s="65"/>
      <c r="CYE6" s="65"/>
      <c r="CYF6" s="65"/>
      <c r="CYG6" s="65"/>
      <c r="CYH6" s="65"/>
      <c r="CYI6" s="65"/>
      <c r="CYJ6" s="65"/>
      <c r="CYK6" s="65"/>
      <c r="CYL6" s="65"/>
      <c r="CYM6" s="65"/>
      <c r="CYN6" s="65"/>
      <c r="CYO6" s="65"/>
      <c r="CYP6" s="65"/>
      <c r="CYQ6" s="65"/>
      <c r="CYR6" s="65"/>
      <c r="CYS6" s="65"/>
      <c r="CYT6" s="65"/>
      <c r="CYU6" s="65"/>
      <c r="CYV6" s="65"/>
      <c r="CYW6" s="65"/>
      <c r="CYX6" s="65"/>
      <c r="CYY6" s="65"/>
      <c r="CYZ6" s="65"/>
      <c r="CZA6" s="65"/>
      <c r="CZB6" s="65"/>
      <c r="CZC6" s="65"/>
      <c r="CZD6" s="65"/>
      <c r="CZE6" s="65"/>
      <c r="CZF6" s="65"/>
      <c r="CZG6" s="65"/>
      <c r="CZH6" s="65"/>
      <c r="CZI6" s="65"/>
      <c r="CZJ6" s="65"/>
      <c r="CZK6" s="65"/>
      <c r="CZL6" s="65"/>
      <c r="CZM6" s="65"/>
      <c r="CZN6" s="65"/>
      <c r="CZO6" s="65"/>
      <c r="CZP6" s="65"/>
      <c r="CZQ6" s="65"/>
      <c r="CZR6" s="65"/>
      <c r="CZS6" s="65"/>
      <c r="CZT6" s="65"/>
      <c r="CZU6" s="65"/>
      <c r="CZV6" s="65"/>
      <c r="CZW6" s="65"/>
      <c r="CZX6" s="65"/>
      <c r="CZY6" s="65"/>
      <c r="CZZ6" s="65"/>
      <c r="DAA6" s="65"/>
      <c r="DAB6" s="65"/>
      <c r="DAC6" s="65"/>
      <c r="DAD6" s="65"/>
      <c r="DAE6" s="65"/>
      <c r="DAF6" s="65"/>
      <c r="DAG6" s="65"/>
      <c r="DAH6" s="65"/>
      <c r="DAI6" s="65"/>
      <c r="DAJ6" s="65"/>
      <c r="DAK6" s="65"/>
      <c r="DAL6" s="65"/>
      <c r="DAM6" s="65"/>
      <c r="DAN6" s="65"/>
      <c r="DAO6" s="65"/>
      <c r="DAP6" s="65"/>
      <c r="DAQ6" s="65"/>
      <c r="DAR6" s="65"/>
      <c r="DAS6" s="65"/>
      <c r="DAT6" s="65"/>
      <c r="DAU6" s="65"/>
      <c r="DAV6" s="65"/>
      <c r="DAW6" s="65"/>
      <c r="DAX6" s="65"/>
      <c r="DAY6" s="65"/>
      <c r="DAZ6" s="65"/>
      <c r="DBA6" s="65"/>
      <c r="DBB6" s="65"/>
      <c r="DBC6" s="65"/>
      <c r="DBD6" s="65"/>
      <c r="DBE6" s="65"/>
      <c r="DBF6" s="65"/>
      <c r="DBG6" s="65"/>
      <c r="DBH6" s="65"/>
      <c r="DBI6" s="65"/>
      <c r="DBJ6" s="65"/>
      <c r="DBK6" s="65"/>
      <c r="DBL6" s="65"/>
      <c r="DBM6" s="65"/>
      <c r="DBN6" s="65"/>
      <c r="DBO6" s="65"/>
      <c r="DBP6" s="65"/>
      <c r="DBQ6" s="65"/>
      <c r="DBR6" s="65"/>
      <c r="DBS6" s="65"/>
      <c r="DBT6" s="65"/>
      <c r="DBU6" s="65"/>
      <c r="DBV6" s="65"/>
      <c r="DBW6" s="65"/>
      <c r="DBX6" s="65"/>
      <c r="DBY6" s="65"/>
      <c r="DBZ6" s="65"/>
      <c r="DCA6" s="65"/>
      <c r="DCB6" s="65"/>
      <c r="DCC6" s="65"/>
      <c r="DCD6" s="65"/>
      <c r="DCE6" s="65"/>
      <c r="DCF6" s="65"/>
      <c r="DCG6" s="65"/>
      <c r="DCH6" s="65"/>
      <c r="DCI6" s="65"/>
      <c r="DCJ6" s="65"/>
      <c r="DCK6" s="65"/>
      <c r="DCL6" s="65"/>
      <c r="DCM6" s="65"/>
      <c r="DCN6" s="65"/>
      <c r="DCO6" s="65"/>
      <c r="DCP6" s="65"/>
      <c r="DCQ6" s="65"/>
      <c r="DCR6" s="65"/>
      <c r="DCS6" s="65"/>
      <c r="DCT6" s="65"/>
      <c r="DCU6" s="65"/>
      <c r="DCV6" s="65"/>
      <c r="DCW6" s="65"/>
      <c r="DCX6" s="65"/>
      <c r="DCY6" s="65"/>
      <c r="DCZ6" s="65"/>
      <c r="DDA6" s="65"/>
      <c r="DDB6" s="65"/>
      <c r="DDC6" s="65"/>
      <c r="DDD6" s="65"/>
      <c r="DDE6" s="65"/>
      <c r="DDF6" s="65"/>
      <c r="DDG6" s="65"/>
      <c r="DDH6" s="65"/>
      <c r="DDI6" s="65"/>
      <c r="DDJ6" s="65"/>
      <c r="DDK6" s="65"/>
      <c r="DDL6" s="65"/>
      <c r="DDM6" s="65"/>
      <c r="DDN6" s="65"/>
      <c r="DDO6" s="65"/>
      <c r="DDP6" s="65"/>
      <c r="DDQ6" s="65"/>
      <c r="DDR6" s="65"/>
      <c r="DDS6" s="65"/>
      <c r="DDT6" s="65"/>
      <c r="DDU6" s="65"/>
      <c r="DDV6" s="65"/>
      <c r="DDW6" s="65"/>
      <c r="DDX6" s="65"/>
      <c r="DDY6" s="65"/>
      <c r="DDZ6" s="65"/>
      <c r="DEA6" s="65"/>
      <c r="DEB6" s="65"/>
      <c r="DEC6" s="65"/>
      <c r="DED6" s="65"/>
      <c r="DEE6" s="65"/>
      <c r="DEF6" s="65"/>
      <c r="DEG6" s="65"/>
      <c r="DEH6" s="65"/>
      <c r="DEI6" s="65"/>
      <c r="DEJ6" s="65"/>
      <c r="DEK6" s="65"/>
      <c r="DEL6" s="65"/>
      <c r="DEM6" s="65"/>
      <c r="DEN6" s="65"/>
      <c r="DEO6" s="65"/>
      <c r="DEP6" s="65"/>
      <c r="DEQ6" s="65"/>
      <c r="DER6" s="65"/>
      <c r="DES6" s="65"/>
      <c r="DET6" s="65"/>
      <c r="DEU6" s="65"/>
      <c r="DEV6" s="65"/>
      <c r="DEW6" s="65"/>
      <c r="DEX6" s="65"/>
      <c r="DEY6" s="65"/>
      <c r="DEZ6" s="65"/>
      <c r="DFA6" s="65"/>
      <c r="DFB6" s="65"/>
      <c r="DFC6" s="65"/>
      <c r="DFD6" s="65"/>
      <c r="DFE6" s="65"/>
      <c r="DFF6" s="65"/>
      <c r="DFG6" s="65"/>
      <c r="DFH6" s="65"/>
      <c r="DFI6" s="65"/>
      <c r="DFJ6" s="65"/>
      <c r="DFK6" s="65"/>
      <c r="DFL6" s="65"/>
      <c r="DFM6" s="65"/>
      <c r="DFN6" s="65"/>
      <c r="DFO6" s="65"/>
      <c r="DFP6" s="65"/>
      <c r="DFQ6" s="65"/>
      <c r="DFR6" s="65"/>
      <c r="DFS6" s="65"/>
      <c r="DFT6" s="65"/>
      <c r="DFU6" s="65"/>
      <c r="DFV6" s="65"/>
      <c r="DFW6" s="65"/>
      <c r="DFX6" s="65"/>
      <c r="DFY6" s="65"/>
      <c r="DFZ6" s="65"/>
      <c r="DGA6" s="65"/>
      <c r="DGB6" s="65"/>
      <c r="DGC6" s="65"/>
      <c r="DGD6" s="65"/>
      <c r="DGE6" s="65"/>
      <c r="DGF6" s="65"/>
      <c r="DGG6" s="65"/>
      <c r="DGH6" s="65"/>
      <c r="DGI6" s="65"/>
      <c r="DGJ6" s="65"/>
      <c r="DGK6" s="65"/>
      <c r="DGL6" s="65"/>
      <c r="DGM6" s="65"/>
      <c r="DGN6" s="65"/>
      <c r="DGO6" s="65"/>
      <c r="DGP6" s="65"/>
      <c r="DGQ6" s="65"/>
      <c r="DGR6" s="65"/>
      <c r="DGS6" s="65"/>
      <c r="DGT6" s="65"/>
      <c r="DGU6" s="65"/>
      <c r="DGV6" s="65"/>
      <c r="DGW6" s="65"/>
      <c r="DGX6" s="65"/>
      <c r="DGY6" s="65"/>
      <c r="DGZ6" s="65"/>
      <c r="DHA6" s="65"/>
      <c r="DHB6" s="65"/>
      <c r="DHC6" s="65"/>
      <c r="DHD6" s="65"/>
      <c r="DHE6" s="65"/>
      <c r="DHF6" s="65"/>
      <c r="DHG6" s="65"/>
      <c r="DHH6" s="65"/>
      <c r="DHI6" s="65"/>
      <c r="DHJ6" s="65"/>
      <c r="DHK6" s="65"/>
      <c r="DHL6" s="65"/>
      <c r="DHM6" s="65"/>
      <c r="DHN6" s="65"/>
      <c r="DHO6" s="65"/>
      <c r="DHP6" s="65"/>
      <c r="DHQ6" s="65"/>
      <c r="DHR6" s="65"/>
      <c r="DHS6" s="65"/>
      <c r="DHT6" s="65"/>
      <c r="DHU6" s="65"/>
      <c r="DHV6" s="65"/>
      <c r="DHW6" s="65"/>
      <c r="DHX6" s="65"/>
      <c r="DHY6" s="65"/>
      <c r="DHZ6" s="65"/>
      <c r="DIA6" s="65"/>
      <c r="DIB6" s="65"/>
      <c r="DIC6" s="65"/>
      <c r="DID6" s="65"/>
      <c r="DIE6" s="65"/>
      <c r="DIF6" s="65"/>
      <c r="DIG6" s="65"/>
      <c r="DIH6" s="65"/>
      <c r="DII6" s="65"/>
      <c r="DIJ6" s="65"/>
      <c r="DIK6" s="65"/>
      <c r="DIL6" s="65"/>
      <c r="DIM6" s="65"/>
      <c r="DIN6" s="65"/>
      <c r="DIO6" s="65"/>
      <c r="DIP6" s="65"/>
      <c r="DIQ6" s="65"/>
      <c r="DIR6" s="65"/>
      <c r="DIS6" s="65"/>
      <c r="DIT6" s="65"/>
      <c r="DIU6" s="65"/>
      <c r="DIV6" s="65"/>
      <c r="DIW6" s="65"/>
      <c r="DIX6" s="65"/>
      <c r="DIY6" s="65"/>
      <c r="DIZ6" s="65"/>
      <c r="DJA6" s="65"/>
      <c r="DJB6" s="65"/>
      <c r="DJC6" s="65"/>
      <c r="DJD6" s="65"/>
      <c r="DJE6" s="65"/>
      <c r="DJF6" s="65"/>
      <c r="DJG6" s="65"/>
      <c r="DJH6" s="65"/>
      <c r="DJI6" s="65"/>
      <c r="DJJ6" s="65"/>
      <c r="DJK6" s="65"/>
      <c r="DJL6" s="65"/>
      <c r="DJM6" s="65"/>
      <c r="DJN6" s="65"/>
      <c r="DJO6" s="65"/>
      <c r="DJP6" s="65"/>
      <c r="DJQ6" s="65"/>
      <c r="DJR6" s="65"/>
      <c r="DJS6" s="65"/>
      <c r="DJT6" s="65"/>
      <c r="DJU6" s="65"/>
      <c r="DJV6" s="65"/>
      <c r="DJW6" s="65"/>
      <c r="DJX6" s="65"/>
      <c r="DJY6" s="65"/>
      <c r="DJZ6" s="65"/>
      <c r="DKA6" s="65"/>
      <c r="DKB6" s="65"/>
      <c r="DKC6" s="65"/>
      <c r="DKD6" s="65"/>
      <c r="DKE6" s="65"/>
      <c r="DKF6" s="65"/>
      <c r="DKG6" s="65"/>
      <c r="DKH6" s="65"/>
      <c r="DKI6" s="65"/>
      <c r="DKJ6" s="65"/>
      <c r="DKK6" s="65"/>
      <c r="DKL6" s="65"/>
      <c r="DKM6" s="65"/>
      <c r="DKN6" s="65"/>
      <c r="DKO6" s="65"/>
      <c r="DKP6" s="65"/>
      <c r="DKQ6" s="65"/>
      <c r="DKR6" s="65"/>
      <c r="DKS6" s="65"/>
      <c r="DKT6" s="65"/>
      <c r="DKU6" s="65"/>
      <c r="DKV6" s="65"/>
      <c r="DKW6" s="65"/>
      <c r="DKX6" s="65"/>
      <c r="DKY6" s="65"/>
      <c r="DKZ6" s="65"/>
      <c r="DLA6" s="65"/>
      <c r="DLB6" s="65"/>
      <c r="DLC6" s="65"/>
      <c r="DLD6" s="65"/>
      <c r="DLE6" s="65"/>
      <c r="DLF6" s="65"/>
      <c r="DLG6" s="65"/>
      <c r="DLH6" s="65"/>
      <c r="DLI6" s="65"/>
      <c r="DLJ6" s="65"/>
      <c r="DLK6" s="65"/>
      <c r="DLL6" s="65"/>
      <c r="DLM6" s="65"/>
      <c r="DLN6" s="65"/>
      <c r="DLO6" s="65"/>
      <c r="DLP6" s="65"/>
      <c r="DLQ6" s="65"/>
      <c r="DLR6" s="65"/>
      <c r="DLS6" s="65"/>
      <c r="DLT6" s="65"/>
      <c r="DLU6" s="65"/>
      <c r="DLV6" s="65"/>
      <c r="DLW6" s="65"/>
      <c r="DLX6" s="65"/>
      <c r="DLY6" s="65"/>
      <c r="DLZ6" s="65"/>
      <c r="DMA6" s="65"/>
      <c r="DMB6" s="65"/>
      <c r="DMC6" s="65"/>
      <c r="DMD6" s="65"/>
      <c r="DME6" s="65"/>
      <c r="DMF6" s="65"/>
      <c r="DMG6" s="65"/>
      <c r="DMH6" s="65"/>
      <c r="DMI6" s="65"/>
      <c r="DMJ6" s="65"/>
      <c r="DMK6" s="65"/>
      <c r="DML6" s="65"/>
      <c r="DMM6" s="65"/>
      <c r="DMN6" s="65"/>
      <c r="DMO6" s="65"/>
      <c r="DMP6" s="65"/>
      <c r="DMQ6" s="65"/>
      <c r="DMR6" s="65"/>
      <c r="DMS6" s="65"/>
      <c r="DMT6" s="65"/>
      <c r="DMU6" s="65"/>
      <c r="DMV6" s="65"/>
      <c r="DMW6" s="65"/>
      <c r="DMX6" s="65"/>
      <c r="DMY6" s="65"/>
      <c r="DMZ6" s="65"/>
      <c r="DNA6" s="65"/>
      <c r="DNB6" s="65"/>
      <c r="DNC6" s="65"/>
      <c r="DND6" s="65"/>
      <c r="DNE6" s="65"/>
      <c r="DNF6" s="65"/>
      <c r="DNG6" s="65"/>
      <c r="DNH6" s="65"/>
      <c r="DNI6" s="65"/>
      <c r="DNJ6" s="65"/>
      <c r="DNK6" s="65"/>
      <c r="DNL6" s="65"/>
      <c r="DNM6" s="65"/>
      <c r="DNN6" s="65"/>
      <c r="DNO6" s="65"/>
      <c r="DNP6" s="65"/>
      <c r="DNQ6" s="65"/>
      <c r="DNR6" s="65"/>
      <c r="DNS6" s="65"/>
      <c r="DNT6" s="65"/>
      <c r="DNU6" s="65"/>
      <c r="DNV6" s="65"/>
      <c r="DNW6" s="65"/>
      <c r="DNX6" s="65"/>
      <c r="DNY6" s="65"/>
      <c r="DNZ6" s="65"/>
      <c r="DOA6" s="65"/>
      <c r="DOB6" s="65"/>
      <c r="DOC6" s="65"/>
      <c r="DOD6" s="65"/>
      <c r="DOE6" s="65"/>
      <c r="DOF6" s="65"/>
      <c r="DOG6" s="65"/>
      <c r="DOH6" s="65"/>
      <c r="DOI6" s="65"/>
      <c r="DOJ6" s="65"/>
      <c r="DOK6" s="65"/>
      <c r="DOL6" s="65"/>
      <c r="DOM6" s="65"/>
      <c r="DON6" s="65"/>
      <c r="DOO6" s="65"/>
      <c r="DOP6" s="65"/>
      <c r="DOQ6" s="65"/>
      <c r="DOR6" s="65"/>
      <c r="DOS6" s="65"/>
      <c r="DOT6" s="65"/>
      <c r="DOU6" s="65"/>
      <c r="DOV6" s="65"/>
      <c r="DOW6" s="65"/>
      <c r="DOX6" s="65"/>
      <c r="DOY6" s="65"/>
      <c r="DOZ6" s="65"/>
      <c r="DPA6" s="65"/>
      <c r="DPB6" s="65"/>
      <c r="DPC6" s="65"/>
      <c r="DPD6" s="65"/>
      <c r="DPE6" s="65"/>
      <c r="DPF6" s="65"/>
      <c r="DPG6" s="65"/>
      <c r="DPH6" s="65"/>
      <c r="DPI6" s="65"/>
      <c r="DPJ6" s="65"/>
      <c r="DPK6" s="65"/>
      <c r="DPL6" s="65"/>
      <c r="DPM6" s="65"/>
      <c r="DPN6" s="65"/>
      <c r="DPO6" s="65"/>
      <c r="DPP6" s="65"/>
      <c r="DPQ6" s="65"/>
      <c r="DPR6" s="65"/>
      <c r="DPS6" s="65"/>
      <c r="DPT6" s="65"/>
      <c r="DPU6" s="65"/>
      <c r="DPV6" s="65"/>
      <c r="DPW6" s="65"/>
      <c r="DPX6" s="65"/>
      <c r="DPY6" s="65"/>
      <c r="DPZ6" s="65"/>
      <c r="DQA6" s="65"/>
      <c r="DQB6" s="65"/>
      <c r="DQC6" s="65"/>
      <c r="DQD6" s="65"/>
      <c r="DQE6" s="65"/>
      <c r="DQF6" s="65"/>
      <c r="DQG6" s="65"/>
      <c r="DQH6" s="65"/>
      <c r="DQI6" s="65"/>
      <c r="DQJ6" s="65"/>
      <c r="DQK6" s="65"/>
      <c r="DQL6" s="65"/>
      <c r="DQM6" s="65"/>
      <c r="DQN6" s="65"/>
      <c r="DQO6" s="65"/>
      <c r="DQP6" s="65"/>
      <c r="DQQ6" s="65"/>
      <c r="DQR6" s="65"/>
      <c r="DQS6" s="65"/>
      <c r="DQT6" s="65"/>
      <c r="DQU6" s="65"/>
      <c r="DQV6" s="65"/>
      <c r="DQW6" s="65"/>
      <c r="DQX6" s="65"/>
      <c r="DQY6" s="65"/>
      <c r="DQZ6" s="65"/>
      <c r="DRA6" s="65"/>
      <c r="DRB6" s="65"/>
      <c r="DRC6" s="65"/>
      <c r="DRD6" s="65"/>
      <c r="DRE6" s="65"/>
      <c r="DRF6" s="65"/>
      <c r="DRG6" s="65"/>
      <c r="DRH6" s="65"/>
      <c r="DRI6" s="65"/>
      <c r="DRJ6" s="65"/>
      <c r="DRK6" s="65"/>
      <c r="DRL6" s="65"/>
      <c r="DRM6" s="65"/>
      <c r="DRN6" s="65"/>
      <c r="DRO6" s="65"/>
      <c r="DRP6" s="65"/>
      <c r="DRQ6" s="65"/>
      <c r="DRR6" s="65"/>
      <c r="DRS6" s="65"/>
      <c r="DRT6" s="65"/>
      <c r="DRU6" s="65"/>
      <c r="DRV6" s="65"/>
      <c r="DRW6" s="65"/>
      <c r="DRX6" s="65"/>
      <c r="DRY6" s="65"/>
      <c r="DRZ6" s="65"/>
      <c r="DSA6" s="65"/>
      <c r="DSB6" s="65"/>
      <c r="DSC6" s="65"/>
      <c r="DSD6" s="65"/>
      <c r="DSE6" s="65"/>
      <c r="DSF6" s="65"/>
      <c r="DSG6" s="65"/>
      <c r="DSH6" s="65"/>
      <c r="DSI6" s="65"/>
      <c r="DSJ6" s="65"/>
      <c r="DSK6" s="65"/>
      <c r="DSL6" s="65"/>
      <c r="DSM6" s="65"/>
      <c r="DSN6" s="65"/>
      <c r="DSO6" s="65"/>
      <c r="DSP6" s="65"/>
      <c r="DSQ6" s="65"/>
      <c r="DSR6" s="65"/>
      <c r="DSS6" s="65"/>
      <c r="DST6" s="65"/>
      <c r="DSU6" s="65"/>
      <c r="DSV6" s="65"/>
      <c r="DSW6" s="65"/>
      <c r="DSX6" s="65"/>
      <c r="DSY6" s="65"/>
      <c r="DSZ6" s="65"/>
      <c r="DTA6" s="65"/>
      <c r="DTB6" s="65"/>
      <c r="DTC6" s="65"/>
      <c r="DTD6" s="65"/>
      <c r="DTE6" s="65"/>
      <c r="DTF6" s="65"/>
      <c r="DTG6" s="65"/>
      <c r="DTH6" s="65"/>
      <c r="DTI6" s="65"/>
      <c r="DTJ6" s="65"/>
      <c r="DTK6" s="65"/>
      <c r="DTL6" s="65"/>
      <c r="DTM6" s="65"/>
      <c r="DTN6" s="65"/>
      <c r="DTO6" s="65"/>
      <c r="DTP6" s="65"/>
      <c r="DTQ6" s="65"/>
      <c r="DTR6" s="65"/>
      <c r="DTS6" s="65"/>
      <c r="DTT6" s="65"/>
      <c r="DTU6" s="65"/>
      <c r="DTV6" s="65"/>
      <c r="DTW6" s="65"/>
      <c r="DTX6" s="65"/>
      <c r="DTY6" s="65"/>
      <c r="DTZ6" s="65"/>
      <c r="DUA6" s="65"/>
      <c r="DUB6" s="65"/>
      <c r="DUC6" s="65"/>
      <c r="DUD6" s="65"/>
      <c r="DUE6" s="65"/>
      <c r="DUF6" s="65"/>
      <c r="DUG6" s="65"/>
      <c r="DUH6" s="65"/>
      <c r="DUI6" s="65"/>
      <c r="DUJ6" s="65"/>
      <c r="DUK6" s="65"/>
      <c r="DUL6" s="65"/>
      <c r="DUM6" s="65"/>
      <c r="DUN6" s="65"/>
      <c r="DUO6" s="65"/>
      <c r="DUP6" s="65"/>
      <c r="DUQ6" s="65"/>
      <c r="DUR6" s="65"/>
      <c r="DUS6" s="65"/>
      <c r="DUT6" s="65"/>
      <c r="DUU6" s="65"/>
      <c r="DUV6" s="65"/>
      <c r="DUW6" s="65"/>
      <c r="DUX6" s="65"/>
      <c r="DUY6" s="65"/>
      <c r="DUZ6" s="65"/>
      <c r="DVA6" s="65"/>
      <c r="DVB6" s="65"/>
      <c r="DVC6" s="65"/>
      <c r="DVD6" s="65"/>
      <c r="DVE6" s="65"/>
      <c r="DVF6" s="65"/>
      <c r="DVG6" s="65"/>
      <c r="DVH6" s="65"/>
      <c r="DVI6" s="65"/>
      <c r="DVJ6" s="65"/>
      <c r="DVK6" s="65"/>
      <c r="DVL6" s="65"/>
      <c r="DVM6" s="65"/>
      <c r="DVN6" s="65"/>
      <c r="DVO6" s="65"/>
      <c r="DVP6" s="65"/>
      <c r="DVQ6" s="65"/>
      <c r="DVR6" s="65"/>
      <c r="DVS6" s="65"/>
      <c r="DVT6" s="65"/>
      <c r="DVU6" s="65"/>
      <c r="DVV6" s="65"/>
      <c r="DVW6" s="65"/>
      <c r="DVX6" s="65"/>
      <c r="DVY6" s="65"/>
      <c r="DVZ6" s="65"/>
      <c r="DWA6" s="65"/>
      <c r="DWB6" s="65"/>
      <c r="DWC6" s="65"/>
      <c r="DWD6" s="65"/>
      <c r="DWE6" s="65"/>
      <c r="DWF6" s="65"/>
      <c r="DWG6" s="65"/>
      <c r="DWH6" s="65"/>
      <c r="DWI6" s="65"/>
      <c r="DWJ6" s="65"/>
      <c r="DWK6" s="65"/>
      <c r="DWL6" s="65"/>
      <c r="DWM6" s="65"/>
      <c r="DWN6" s="65"/>
      <c r="DWO6" s="65"/>
      <c r="DWP6" s="65"/>
      <c r="DWQ6" s="65"/>
      <c r="DWR6" s="65"/>
      <c r="DWS6" s="65"/>
      <c r="DWT6" s="65"/>
      <c r="DWU6" s="65"/>
      <c r="DWV6" s="65"/>
      <c r="DWW6" s="65"/>
      <c r="DWX6" s="65"/>
      <c r="DWY6" s="65"/>
      <c r="DWZ6" s="65"/>
      <c r="DXA6" s="65"/>
      <c r="DXB6" s="65"/>
      <c r="DXC6" s="65"/>
      <c r="DXD6" s="65"/>
      <c r="DXE6" s="65"/>
      <c r="DXF6" s="65"/>
      <c r="DXG6" s="65"/>
      <c r="DXH6" s="65"/>
      <c r="DXI6" s="65"/>
      <c r="DXJ6" s="65"/>
      <c r="DXK6" s="65"/>
      <c r="DXL6" s="65"/>
      <c r="DXM6" s="65"/>
      <c r="DXN6" s="65"/>
      <c r="DXO6" s="65"/>
      <c r="DXP6" s="65"/>
      <c r="DXQ6" s="65"/>
      <c r="DXR6" s="65"/>
      <c r="DXS6" s="65"/>
      <c r="DXT6" s="65"/>
      <c r="DXU6" s="65"/>
      <c r="DXV6" s="65"/>
      <c r="DXW6" s="65"/>
      <c r="DXX6" s="65"/>
      <c r="DXY6" s="65"/>
      <c r="DXZ6" s="65"/>
      <c r="DYA6" s="65"/>
      <c r="DYB6" s="65"/>
      <c r="DYC6" s="65"/>
      <c r="DYD6" s="65"/>
      <c r="DYE6" s="65"/>
      <c r="DYF6" s="65"/>
      <c r="DYG6" s="65"/>
      <c r="DYH6" s="65"/>
      <c r="DYI6" s="65"/>
      <c r="DYJ6" s="65"/>
      <c r="DYK6" s="65"/>
      <c r="DYL6" s="65"/>
      <c r="DYM6" s="65"/>
      <c r="DYN6" s="65"/>
      <c r="DYO6" s="65"/>
      <c r="DYP6" s="65"/>
      <c r="DYQ6" s="65"/>
      <c r="DYR6" s="65"/>
      <c r="DYS6" s="65"/>
      <c r="DYT6" s="65"/>
      <c r="DYU6" s="65"/>
      <c r="DYV6" s="65"/>
      <c r="DYW6" s="65"/>
      <c r="DYX6" s="65"/>
      <c r="DYY6" s="65"/>
      <c r="DYZ6" s="65"/>
      <c r="DZA6" s="65"/>
      <c r="DZB6" s="65"/>
      <c r="DZC6" s="65"/>
      <c r="DZD6" s="65"/>
      <c r="DZE6" s="65"/>
      <c r="DZF6" s="65"/>
      <c r="DZG6" s="65"/>
      <c r="DZH6" s="65"/>
      <c r="DZI6" s="65"/>
      <c r="DZJ6" s="65"/>
      <c r="DZK6" s="65"/>
      <c r="DZL6" s="65"/>
      <c r="DZM6" s="65"/>
      <c r="DZN6" s="65"/>
      <c r="DZO6" s="65"/>
      <c r="DZP6" s="65"/>
      <c r="DZQ6" s="65"/>
      <c r="DZR6" s="65"/>
      <c r="DZS6" s="65"/>
      <c r="DZT6" s="65"/>
      <c r="DZU6" s="65"/>
      <c r="DZV6" s="65"/>
      <c r="DZW6" s="65"/>
      <c r="DZX6" s="65"/>
      <c r="DZY6" s="65"/>
      <c r="DZZ6" s="65"/>
      <c r="EAA6" s="65"/>
      <c r="EAB6" s="65"/>
      <c r="EAC6" s="65"/>
      <c r="EAD6" s="65"/>
      <c r="EAE6" s="65"/>
      <c r="EAF6" s="65"/>
      <c r="EAG6" s="65"/>
      <c r="EAH6" s="65"/>
      <c r="EAI6" s="65"/>
      <c r="EAJ6" s="65"/>
      <c r="EAK6" s="65"/>
      <c r="EAL6" s="65"/>
      <c r="EAM6" s="65"/>
      <c r="EAN6" s="65"/>
      <c r="EAO6" s="65"/>
      <c r="EAP6" s="65"/>
      <c r="EAQ6" s="65"/>
      <c r="EAR6" s="65"/>
      <c r="EAS6" s="65"/>
      <c r="EAT6" s="65"/>
      <c r="EAU6" s="65"/>
      <c r="EAV6" s="65"/>
      <c r="EAW6" s="65"/>
      <c r="EAX6" s="65"/>
      <c r="EAY6" s="65"/>
      <c r="EAZ6" s="65"/>
      <c r="EBA6" s="65"/>
      <c r="EBB6" s="65"/>
      <c r="EBC6" s="65"/>
      <c r="EBD6" s="65"/>
      <c r="EBE6" s="65"/>
      <c r="EBF6" s="65"/>
      <c r="EBG6" s="65"/>
      <c r="EBH6" s="65"/>
      <c r="EBI6" s="65"/>
      <c r="EBJ6" s="65"/>
      <c r="EBK6" s="65"/>
      <c r="EBL6" s="65"/>
      <c r="EBM6" s="65"/>
      <c r="EBN6" s="65"/>
      <c r="EBO6" s="65"/>
      <c r="EBP6" s="65"/>
      <c r="EBQ6" s="65"/>
      <c r="EBR6" s="65"/>
      <c r="EBS6" s="65"/>
      <c r="EBT6" s="65"/>
      <c r="EBU6" s="65"/>
      <c r="EBV6" s="65"/>
      <c r="EBW6" s="65"/>
      <c r="EBX6" s="65"/>
      <c r="EBY6" s="65"/>
      <c r="EBZ6" s="65"/>
      <c r="ECA6" s="65"/>
      <c r="ECB6" s="65"/>
      <c r="ECC6" s="65"/>
      <c r="ECD6" s="65"/>
      <c r="ECE6" s="65"/>
      <c r="ECF6" s="65"/>
      <c r="ECG6" s="65"/>
      <c r="ECH6" s="65"/>
      <c r="ECI6" s="65"/>
      <c r="ECJ6" s="65"/>
      <c r="ECK6" s="65"/>
      <c r="ECL6" s="65"/>
      <c r="ECM6" s="65"/>
      <c r="ECN6" s="65"/>
      <c r="ECO6" s="65"/>
      <c r="ECP6" s="65"/>
      <c r="ECQ6" s="65"/>
      <c r="ECR6" s="65"/>
      <c r="ECS6" s="65"/>
      <c r="ECT6" s="65"/>
      <c r="ECU6" s="65"/>
      <c r="ECV6" s="65"/>
      <c r="ECW6" s="65"/>
      <c r="ECX6" s="65"/>
      <c r="ECY6" s="65"/>
      <c r="ECZ6" s="65"/>
      <c r="EDA6" s="65"/>
      <c r="EDB6" s="65"/>
      <c r="EDC6" s="65"/>
      <c r="EDD6" s="65"/>
      <c r="EDE6" s="65"/>
      <c r="EDF6" s="65"/>
      <c r="EDG6" s="65"/>
      <c r="EDH6" s="65"/>
      <c r="EDI6" s="65"/>
      <c r="EDJ6" s="65"/>
      <c r="EDK6" s="65"/>
      <c r="EDL6" s="65"/>
      <c r="EDM6" s="65"/>
      <c r="EDN6" s="65"/>
      <c r="EDO6" s="65"/>
      <c r="EDP6" s="65"/>
      <c r="EDQ6" s="65"/>
      <c r="EDR6" s="65"/>
      <c r="EDS6" s="65"/>
      <c r="EDT6" s="65"/>
      <c r="EDU6" s="65"/>
      <c r="EDV6" s="65"/>
      <c r="EDW6" s="65"/>
      <c r="EDX6" s="65"/>
      <c r="EDY6" s="65"/>
      <c r="EDZ6" s="65"/>
      <c r="EEA6" s="65"/>
      <c r="EEB6" s="65"/>
      <c r="EEC6" s="65"/>
      <c r="EED6" s="65"/>
      <c r="EEE6" s="65"/>
      <c r="EEF6" s="65"/>
      <c r="EEG6" s="65"/>
      <c r="EEH6" s="65"/>
      <c r="EEI6" s="65"/>
      <c r="EEJ6" s="65"/>
      <c r="EEK6" s="65"/>
      <c r="EEL6" s="65"/>
      <c r="EEM6" s="65"/>
      <c r="EEN6" s="65"/>
      <c r="EEO6" s="65"/>
      <c r="EEP6" s="65"/>
      <c r="EEQ6" s="65"/>
      <c r="EER6" s="65"/>
      <c r="EES6" s="65"/>
      <c r="EET6" s="65"/>
      <c r="EEU6" s="65"/>
      <c r="EEV6" s="65"/>
      <c r="EEW6" s="65"/>
      <c r="EEX6" s="65"/>
      <c r="EEY6" s="65"/>
      <c r="EEZ6" s="65"/>
      <c r="EFA6" s="65"/>
      <c r="EFB6" s="65"/>
      <c r="EFC6" s="65"/>
      <c r="EFD6" s="65"/>
      <c r="EFE6" s="65"/>
      <c r="EFF6" s="65"/>
      <c r="EFG6" s="65"/>
      <c r="EFH6" s="65"/>
      <c r="EFI6" s="65"/>
      <c r="EFJ6" s="65"/>
      <c r="EFK6" s="65"/>
      <c r="EFL6" s="65"/>
      <c r="EFM6" s="65"/>
      <c r="EFN6" s="65"/>
      <c r="EFO6" s="65"/>
      <c r="EFP6" s="65"/>
      <c r="EFQ6" s="65"/>
      <c r="EFR6" s="65"/>
      <c r="EFS6" s="65"/>
      <c r="EFT6" s="65"/>
      <c r="EFU6" s="65"/>
      <c r="EFV6" s="65"/>
      <c r="EFW6" s="65"/>
      <c r="EFX6" s="65"/>
      <c r="EFY6" s="65"/>
      <c r="EFZ6" s="65"/>
      <c r="EGA6" s="65"/>
      <c r="EGB6" s="65"/>
      <c r="EGC6" s="65"/>
      <c r="EGD6" s="65"/>
      <c r="EGE6" s="65"/>
      <c r="EGF6" s="65"/>
      <c r="EGG6" s="65"/>
      <c r="EGH6" s="65"/>
      <c r="EGI6" s="65"/>
      <c r="EGJ6" s="65"/>
      <c r="EGK6" s="65"/>
      <c r="EGL6" s="65"/>
      <c r="EGM6" s="65"/>
      <c r="EGN6" s="65"/>
      <c r="EGO6" s="65"/>
      <c r="EGP6" s="65"/>
      <c r="EGQ6" s="65"/>
      <c r="EGR6" s="65"/>
      <c r="EGS6" s="65"/>
      <c r="EGT6" s="65"/>
      <c r="EGU6" s="65"/>
      <c r="EGV6" s="65"/>
      <c r="EGW6" s="65"/>
      <c r="EGX6" s="65"/>
      <c r="EGY6" s="65"/>
      <c r="EGZ6" s="65"/>
      <c r="EHA6" s="65"/>
      <c r="EHB6" s="65"/>
      <c r="EHC6" s="65"/>
      <c r="EHD6" s="65"/>
      <c r="EHE6" s="65"/>
      <c r="EHF6" s="65"/>
      <c r="EHG6" s="65"/>
      <c r="EHH6" s="65"/>
      <c r="EHI6" s="65"/>
      <c r="EHJ6" s="65"/>
      <c r="EHK6" s="65"/>
      <c r="EHL6" s="65"/>
      <c r="EHM6" s="65"/>
      <c r="EHN6" s="65"/>
      <c r="EHO6" s="65"/>
      <c r="EHP6" s="65"/>
      <c r="EHQ6" s="65"/>
      <c r="EHR6" s="65"/>
      <c r="EHS6" s="65"/>
      <c r="EHT6" s="65"/>
      <c r="EHU6" s="65"/>
      <c r="EHV6" s="65"/>
      <c r="EHW6" s="65"/>
      <c r="EHX6" s="65"/>
      <c r="EHY6" s="65"/>
      <c r="EHZ6" s="65"/>
      <c r="EIA6" s="65"/>
      <c r="EIB6" s="65"/>
      <c r="EIC6" s="65"/>
      <c r="EID6" s="65"/>
      <c r="EIE6" s="65"/>
      <c r="EIF6" s="65"/>
      <c r="EIG6" s="65"/>
      <c r="EIH6" s="65"/>
      <c r="EII6" s="65"/>
      <c r="EIJ6" s="65"/>
      <c r="EIK6" s="65"/>
      <c r="EIL6" s="65"/>
      <c r="EIM6" s="65"/>
      <c r="EIN6" s="65"/>
      <c r="EIO6" s="65"/>
      <c r="EIP6" s="65"/>
      <c r="EIQ6" s="65"/>
      <c r="EIR6" s="65"/>
      <c r="EIS6" s="65"/>
      <c r="EIT6" s="65"/>
      <c r="EIU6" s="65"/>
      <c r="EIV6" s="65"/>
      <c r="EIW6" s="65"/>
      <c r="EIX6" s="65"/>
      <c r="EIY6" s="65"/>
      <c r="EIZ6" s="65"/>
      <c r="EJA6" s="65"/>
      <c r="EJB6" s="65"/>
      <c r="EJC6" s="65"/>
      <c r="EJD6" s="65"/>
      <c r="EJE6" s="65"/>
      <c r="EJF6" s="65"/>
      <c r="EJG6" s="65"/>
      <c r="EJH6" s="65"/>
      <c r="EJI6" s="65"/>
      <c r="EJJ6" s="65"/>
      <c r="EJK6" s="65"/>
      <c r="EJL6" s="65"/>
      <c r="EJM6" s="65"/>
      <c r="EJN6" s="65"/>
      <c r="EJO6" s="65"/>
      <c r="EJP6" s="65"/>
      <c r="EJQ6" s="65"/>
      <c r="EJR6" s="65"/>
      <c r="EJS6" s="65"/>
      <c r="EJT6" s="65"/>
      <c r="EJU6" s="65"/>
      <c r="EJV6" s="65"/>
      <c r="EJW6" s="65"/>
      <c r="EJX6" s="65"/>
      <c r="EJY6" s="65"/>
      <c r="EJZ6" s="65"/>
      <c r="EKA6" s="65"/>
      <c r="EKB6" s="65"/>
      <c r="EKC6" s="65"/>
      <c r="EKD6" s="65"/>
      <c r="EKE6" s="65"/>
      <c r="EKF6" s="65"/>
      <c r="EKG6" s="65"/>
      <c r="EKH6" s="65"/>
      <c r="EKI6" s="65"/>
      <c r="EKJ6" s="65"/>
      <c r="EKK6" s="65"/>
      <c r="EKL6" s="65"/>
      <c r="EKM6" s="65"/>
      <c r="EKN6" s="65"/>
      <c r="EKO6" s="65"/>
      <c r="EKP6" s="65"/>
      <c r="EKQ6" s="65"/>
      <c r="EKR6" s="65"/>
      <c r="EKS6" s="65"/>
      <c r="EKT6" s="65"/>
      <c r="EKU6" s="65"/>
      <c r="EKV6" s="65"/>
      <c r="EKW6" s="65"/>
      <c r="EKX6" s="65"/>
      <c r="EKY6" s="65"/>
      <c r="EKZ6" s="65"/>
      <c r="ELA6" s="65"/>
      <c r="ELB6" s="65"/>
      <c r="ELC6" s="65"/>
      <c r="ELD6" s="65"/>
      <c r="ELE6" s="65"/>
      <c r="ELF6" s="65"/>
      <c r="ELG6" s="65"/>
      <c r="ELH6" s="65"/>
      <c r="ELI6" s="65"/>
      <c r="ELJ6" s="65"/>
      <c r="ELK6" s="65"/>
      <c r="ELL6" s="65"/>
      <c r="ELM6" s="65"/>
      <c r="ELN6" s="65"/>
      <c r="ELO6" s="65"/>
      <c r="ELP6" s="65"/>
      <c r="ELQ6" s="65"/>
      <c r="ELR6" s="65"/>
      <c r="ELS6" s="65"/>
      <c r="ELT6" s="65"/>
      <c r="ELU6" s="65"/>
      <c r="ELV6" s="65"/>
      <c r="ELW6" s="65"/>
      <c r="ELX6" s="65"/>
      <c r="ELY6" s="65"/>
      <c r="ELZ6" s="65"/>
      <c r="EMA6" s="65"/>
      <c r="EMB6" s="65"/>
      <c r="EMC6" s="65"/>
      <c r="EMD6" s="65"/>
      <c r="EME6" s="65"/>
      <c r="EMF6" s="65"/>
      <c r="EMG6" s="65"/>
      <c r="EMH6" s="65"/>
      <c r="EMI6" s="65"/>
      <c r="EMJ6" s="65"/>
      <c r="EMK6" s="65"/>
      <c r="EML6" s="65"/>
      <c r="EMM6" s="65"/>
      <c r="EMN6" s="65"/>
      <c r="EMO6" s="65"/>
      <c r="EMP6" s="65"/>
      <c r="EMQ6" s="65"/>
      <c r="EMR6" s="65"/>
      <c r="EMS6" s="65"/>
      <c r="EMT6" s="65"/>
      <c r="EMU6" s="65"/>
      <c r="EMV6" s="65"/>
      <c r="EMW6" s="65"/>
      <c r="EMX6" s="65"/>
      <c r="EMY6" s="65"/>
      <c r="EMZ6" s="65"/>
      <c r="ENA6" s="65"/>
      <c r="ENB6" s="65"/>
      <c r="ENC6" s="65"/>
      <c r="END6" s="65"/>
      <c r="ENE6" s="65"/>
      <c r="ENF6" s="65"/>
      <c r="ENG6" s="65"/>
      <c r="ENH6" s="65"/>
      <c r="ENI6" s="65"/>
      <c r="ENJ6" s="65"/>
      <c r="ENK6" s="65"/>
      <c r="ENL6" s="65"/>
      <c r="ENM6" s="65"/>
      <c r="ENN6" s="65"/>
      <c r="ENO6" s="65"/>
      <c r="ENP6" s="65"/>
      <c r="ENQ6" s="65"/>
      <c r="ENR6" s="65"/>
      <c r="ENS6" s="65"/>
      <c r="ENT6" s="65"/>
      <c r="ENU6" s="65"/>
      <c r="ENV6" s="65"/>
      <c r="ENW6" s="65"/>
      <c r="ENX6" s="65"/>
      <c r="ENY6" s="65"/>
      <c r="ENZ6" s="65"/>
      <c r="EOA6" s="65"/>
      <c r="EOB6" s="65"/>
      <c r="EOC6" s="65"/>
      <c r="EOD6" s="65"/>
      <c r="EOE6" s="65"/>
      <c r="EOF6" s="65"/>
      <c r="EOG6" s="65"/>
      <c r="EOH6" s="65"/>
      <c r="EOI6" s="65"/>
      <c r="EOJ6" s="65"/>
      <c r="EOK6" s="65"/>
      <c r="EOL6" s="65"/>
      <c r="EOM6" s="65"/>
      <c r="EON6" s="65"/>
      <c r="EOO6" s="65"/>
      <c r="EOP6" s="65"/>
      <c r="EOQ6" s="65"/>
      <c r="EOR6" s="65"/>
      <c r="EOS6" s="65"/>
      <c r="EOT6" s="65"/>
      <c r="EOU6" s="65"/>
      <c r="EOV6" s="65"/>
      <c r="EOW6" s="65"/>
      <c r="EOX6" s="65"/>
      <c r="EOY6" s="65"/>
      <c r="EOZ6" s="65"/>
      <c r="EPA6" s="65"/>
      <c r="EPB6" s="65"/>
      <c r="EPC6" s="65"/>
      <c r="EPD6" s="65"/>
      <c r="EPE6" s="65"/>
      <c r="EPF6" s="65"/>
      <c r="EPG6" s="65"/>
      <c r="EPH6" s="65"/>
      <c r="EPI6" s="65"/>
      <c r="EPJ6" s="65"/>
      <c r="EPK6" s="65"/>
      <c r="EPL6" s="65"/>
      <c r="EPM6" s="65"/>
      <c r="EPN6" s="65"/>
      <c r="EPO6" s="65"/>
      <c r="EPP6" s="65"/>
      <c r="EPQ6" s="65"/>
      <c r="EPR6" s="65"/>
      <c r="EPS6" s="65"/>
      <c r="EPT6" s="65"/>
      <c r="EPU6" s="65"/>
      <c r="EPV6" s="65"/>
      <c r="EPW6" s="65"/>
      <c r="EPX6" s="65"/>
      <c r="EPY6" s="65"/>
      <c r="EPZ6" s="65"/>
      <c r="EQA6" s="65"/>
      <c r="EQB6" s="65"/>
      <c r="EQC6" s="65"/>
      <c r="EQD6" s="65"/>
      <c r="EQE6" s="65"/>
      <c r="EQF6" s="65"/>
      <c r="EQG6" s="65"/>
      <c r="EQH6" s="65"/>
      <c r="EQI6" s="65"/>
      <c r="EQJ6" s="65"/>
      <c r="EQK6" s="65"/>
      <c r="EQL6" s="65"/>
      <c r="EQM6" s="65"/>
      <c r="EQN6" s="65"/>
      <c r="EQO6" s="65"/>
      <c r="EQP6" s="65"/>
      <c r="EQQ6" s="65"/>
      <c r="EQR6" s="65"/>
      <c r="EQS6" s="65"/>
      <c r="EQT6" s="65"/>
      <c r="EQU6" s="65"/>
      <c r="EQV6" s="65"/>
      <c r="EQW6" s="65"/>
      <c r="EQX6" s="65"/>
      <c r="EQY6" s="65"/>
      <c r="EQZ6" s="65"/>
      <c r="ERA6" s="65"/>
      <c r="ERB6" s="65"/>
      <c r="ERC6" s="65"/>
      <c r="ERD6" s="65"/>
      <c r="ERE6" s="65"/>
      <c r="ERF6" s="65"/>
      <c r="ERG6" s="65"/>
      <c r="ERH6" s="65"/>
      <c r="ERI6" s="65"/>
      <c r="ERJ6" s="65"/>
      <c r="ERK6" s="65"/>
      <c r="ERL6" s="65"/>
      <c r="ERM6" s="65"/>
      <c r="ERN6" s="65"/>
      <c r="ERO6" s="65"/>
      <c r="ERP6" s="65"/>
      <c r="ERQ6" s="65"/>
      <c r="ERR6" s="65"/>
      <c r="ERS6" s="65"/>
      <c r="ERT6" s="65"/>
      <c r="ERU6" s="65"/>
      <c r="ERV6" s="65"/>
      <c r="ERW6" s="65"/>
      <c r="ERX6" s="65"/>
      <c r="ERY6" s="65"/>
      <c r="ERZ6" s="65"/>
      <c r="ESA6" s="65"/>
      <c r="ESB6" s="65"/>
      <c r="ESC6" s="65"/>
      <c r="ESD6" s="65"/>
      <c r="ESE6" s="65"/>
      <c r="ESF6" s="65"/>
      <c r="ESG6" s="65"/>
      <c r="ESH6" s="65"/>
      <c r="ESI6" s="65"/>
      <c r="ESJ6" s="65"/>
      <c r="ESK6" s="65"/>
      <c r="ESL6" s="65"/>
      <c r="ESM6" s="65"/>
      <c r="ESN6" s="65"/>
      <c r="ESO6" s="65"/>
      <c r="ESP6" s="65"/>
      <c r="ESQ6" s="65"/>
      <c r="ESR6" s="65"/>
      <c r="ESS6" s="65"/>
      <c r="EST6" s="65"/>
      <c r="ESU6" s="65"/>
      <c r="ESV6" s="65"/>
      <c r="ESW6" s="65"/>
      <c r="ESX6" s="65"/>
      <c r="ESY6" s="65"/>
      <c r="ESZ6" s="65"/>
      <c r="ETA6" s="65"/>
      <c r="ETB6" s="65"/>
      <c r="ETC6" s="65"/>
      <c r="ETD6" s="65"/>
      <c r="ETE6" s="65"/>
      <c r="ETF6" s="65"/>
      <c r="ETG6" s="65"/>
      <c r="ETH6" s="65"/>
      <c r="ETI6" s="65"/>
      <c r="ETJ6" s="65"/>
      <c r="ETK6" s="65"/>
      <c r="ETL6" s="65"/>
      <c r="ETM6" s="65"/>
      <c r="ETN6" s="65"/>
      <c r="ETO6" s="65"/>
      <c r="ETP6" s="65"/>
      <c r="ETQ6" s="65"/>
      <c r="ETR6" s="65"/>
      <c r="ETS6" s="65"/>
      <c r="ETT6" s="65"/>
      <c r="ETU6" s="65"/>
      <c r="ETV6" s="65"/>
      <c r="ETW6" s="65"/>
      <c r="ETX6" s="65"/>
      <c r="ETY6" s="65"/>
      <c r="ETZ6" s="65"/>
      <c r="EUA6" s="65"/>
      <c r="EUB6" s="65"/>
      <c r="EUC6" s="65"/>
      <c r="EUD6" s="65"/>
      <c r="EUE6" s="65"/>
      <c r="EUF6" s="65"/>
      <c r="EUG6" s="65"/>
      <c r="EUH6" s="65"/>
      <c r="EUI6" s="65"/>
      <c r="EUJ6" s="65"/>
      <c r="EUK6" s="65"/>
      <c r="EUL6" s="65"/>
      <c r="EUM6" s="65"/>
      <c r="EUN6" s="65"/>
      <c r="EUO6" s="65"/>
      <c r="EUP6" s="65"/>
      <c r="EUQ6" s="65"/>
      <c r="EUR6" s="65"/>
      <c r="EUS6" s="65"/>
      <c r="EUT6" s="65"/>
      <c r="EUU6" s="65"/>
      <c r="EUV6" s="65"/>
      <c r="EUW6" s="65"/>
      <c r="EUX6" s="65"/>
      <c r="EUY6" s="65"/>
      <c r="EUZ6" s="65"/>
      <c r="EVA6" s="65"/>
      <c r="EVB6" s="65"/>
      <c r="EVC6" s="65"/>
      <c r="EVD6" s="65"/>
      <c r="EVE6" s="65"/>
      <c r="EVF6" s="65"/>
      <c r="EVG6" s="65"/>
      <c r="EVH6" s="65"/>
      <c r="EVI6" s="65"/>
      <c r="EVJ6" s="65"/>
      <c r="EVK6" s="65"/>
      <c r="EVL6" s="65"/>
      <c r="EVM6" s="65"/>
      <c r="EVN6" s="65"/>
      <c r="EVO6" s="65"/>
      <c r="EVP6" s="65"/>
      <c r="EVQ6" s="65"/>
      <c r="EVR6" s="65"/>
      <c r="EVS6" s="65"/>
      <c r="EVT6" s="65"/>
      <c r="EVU6" s="65"/>
      <c r="EVV6" s="65"/>
      <c r="EVW6" s="65"/>
      <c r="EVX6" s="65"/>
      <c r="EVY6" s="65"/>
      <c r="EVZ6" s="65"/>
      <c r="EWA6" s="65"/>
      <c r="EWB6" s="65"/>
      <c r="EWC6" s="65"/>
      <c r="EWD6" s="65"/>
      <c r="EWE6" s="65"/>
      <c r="EWF6" s="65"/>
      <c r="EWG6" s="65"/>
      <c r="EWH6" s="65"/>
      <c r="EWI6" s="65"/>
      <c r="EWJ6" s="65"/>
      <c r="EWK6" s="65"/>
      <c r="EWL6" s="65"/>
      <c r="EWM6" s="65"/>
      <c r="EWN6" s="65"/>
      <c r="EWO6" s="65"/>
      <c r="EWP6" s="65"/>
      <c r="EWQ6" s="65"/>
      <c r="EWR6" s="65"/>
      <c r="EWS6" s="65"/>
      <c r="EWT6" s="65"/>
      <c r="EWU6" s="65"/>
      <c r="EWV6" s="65"/>
      <c r="EWW6" s="65"/>
      <c r="EWX6" s="65"/>
      <c r="EWY6" s="65"/>
      <c r="EWZ6" s="65"/>
      <c r="EXA6" s="65"/>
      <c r="EXB6" s="65"/>
      <c r="EXC6" s="65"/>
      <c r="EXD6" s="65"/>
      <c r="EXE6" s="65"/>
      <c r="EXF6" s="65"/>
      <c r="EXG6" s="65"/>
      <c r="EXH6" s="65"/>
      <c r="EXI6" s="65"/>
      <c r="EXJ6" s="65"/>
      <c r="EXK6" s="65"/>
      <c r="EXL6" s="65"/>
      <c r="EXM6" s="65"/>
      <c r="EXN6" s="65"/>
      <c r="EXO6" s="65"/>
      <c r="EXP6" s="65"/>
      <c r="EXQ6" s="65"/>
      <c r="EXR6" s="65"/>
      <c r="EXS6" s="65"/>
      <c r="EXT6" s="65"/>
      <c r="EXU6" s="65"/>
      <c r="EXV6" s="65"/>
      <c r="EXW6" s="65"/>
      <c r="EXX6" s="65"/>
      <c r="EXY6" s="65"/>
      <c r="EXZ6" s="65"/>
      <c r="EYA6" s="65"/>
      <c r="EYB6" s="65"/>
      <c r="EYC6" s="65"/>
      <c r="EYD6" s="65"/>
      <c r="EYE6" s="65"/>
      <c r="EYF6" s="65"/>
      <c r="EYG6" s="65"/>
      <c r="EYH6" s="65"/>
      <c r="EYI6" s="65"/>
      <c r="EYJ6" s="65"/>
      <c r="EYK6" s="65"/>
      <c r="EYL6" s="65"/>
      <c r="EYM6" s="65"/>
      <c r="EYN6" s="65"/>
      <c r="EYO6" s="65"/>
      <c r="EYP6" s="65"/>
      <c r="EYQ6" s="65"/>
      <c r="EYR6" s="65"/>
      <c r="EYS6" s="65"/>
      <c r="EYT6" s="65"/>
      <c r="EYU6" s="65"/>
      <c r="EYV6" s="65"/>
      <c r="EYW6" s="65"/>
      <c r="EYX6" s="65"/>
      <c r="EYY6" s="65"/>
      <c r="EYZ6" s="65"/>
      <c r="EZA6" s="65"/>
      <c r="EZB6" s="65"/>
      <c r="EZC6" s="65"/>
      <c r="EZD6" s="65"/>
      <c r="EZE6" s="65"/>
      <c r="EZF6" s="65"/>
      <c r="EZG6" s="65"/>
      <c r="EZH6" s="65"/>
      <c r="EZI6" s="65"/>
      <c r="EZJ6" s="65"/>
      <c r="EZK6" s="65"/>
      <c r="EZL6" s="65"/>
      <c r="EZM6" s="65"/>
      <c r="EZN6" s="65"/>
      <c r="EZO6" s="65"/>
      <c r="EZP6" s="65"/>
      <c r="EZQ6" s="65"/>
      <c r="EZR6" s="65"/>
      <c r="EZS6" s="65"/>
      <c r="EZT6" s="65"/>
      <c r="EZU6" s="65"/>
      <c r="EZV6" s="65"/>
      <c r="EZW6" s="65"/>
      <c r="EZX6" s="65"/>
      <c r="EZY6" s="65"/>
      <c r="EZZ6" s="65"/>
      <c r="FAA6" s="65"/>
      <c r="FAB6" s="65"/>
      <c r="FAC6" s="65"/>
      <c r="FAD6" s="65"/>
      <c r="FAE6" s="65"/>
      <c r="FAF6" s="65"/>
      <c r="FAG6" s="65"/>
      <c r="FAH6" s="65"/>
      <c r="FAI6" s="65"/>
      <c r="FAJ6" s="65"/>
      <c r="FAK6" s="65"/>
      <c r="FAL6" s="65"/>
      <c r="FAM6" s="65"/>
      <c r="FAN6" s="65"/>
      <c r="FAO6" s="65"/>
      <c r="FAP6" s="65"/>
      <c r="FAQ6" s="65"/>
      <c r="FAR6" s="65"/>
      <c r="FAS6" s="65"/>
      <c r="FAT6" s="65"/>
      <c r="FAU6" s="65"/>
      <c r="FAV6" s="65"/>
      <c r="FAW6" s="65"/>
      <c r="FAX6" s="65"/>
      <c r="FAY6" s="65"/>
      <c r="FAZ6" s="65"/>
      <c r="FBA6" s="65"/>
      <c r="FBB6" s="65"/>
      <c r="FBC6" s="65"/>
      <c r="FBD6" s="65"/>
      <c r="FBE6" s="65"/>
      <c r="FBF6" s="65"/>
      <c r="FBG6" s="65"/>
      <c r="FBH6" s="65"/>
      <c r="FBI6" s="65"/>
      <c r="FBJ6" s="65"/>
      <c r="FBK6" s="65"/>
      <c r="FBL6" s="65"/>
      <c r="FBM6" s="65"/>
      <c r="FBN6" s="65"/>
      <c r="FBO6" s="65"/>
      <c r="FBP6" s="65"/>
      <c r="FBQ6" s="65"/>
      <c r="FBR6" s="65"/>
      <c r="FBS6" s="65"/>
      <c r="FBT6" s="65"/>
      <c r="FBU6" s="65"/>
      <c r="FBV6" s="65"/>
      <c r="FBW6" s="65"/>
      <c r="FBX6" s="65"/>
      <c r="FBY6" s="65"/>
      <c r="FBZ6" s="65"/>
      <c r="FCA6" s="65"/>
      <c r="FCB6" s="65"/>
      <c r="FCC6" s="65"/>
      <c r="FCD6" s="65"/>
      <c r="FCE6" s="65"/>
      <c r="FCF6" s="65"/>
      <c r="FCG6" s="65"/>
      <c r="FCH6" s="65"/>
      <c r="FCI6" s="65"/>
      <c r="FCJ6" s="65"/>
      <c r="FCK6" s="65"/>
      <c r="FCL6" s="65"/>
      <c r="FCM6" s="65"/>
      <c r="FCN6" s="65"/>
      <c r="FCO6" s="65"/>
      <c r="FCP6" s="65"/>
      <c r="FCQ6" s="65"/>
      <c r="FCR6" s="65"/>
      <c r="FCS6" s="65"/>
      <c r="FCT6" s="65"/>
      <c r="FCU6" s="65"/>
      <c r="FCV6" s="65"/>
      <c r="FCW6" s="65"/>
      <c r="FCX6" s="65"/>
      <c r="FCY6" s="65"/>
      <c r="FCZ6" s="65"/>
      <c r="FDA6" s="65"/>
      <c r="FDB6" s="65"/>
      <c r="FDC6" s="65"/>
      <c r="FDD6" s="65"/>
      <c r="FDE6" s="65"/>
      <c r="FDF6" s="65"/>
      <c r="FDG6" s="65"/>
      <c r="FDH6" s="65"/>
      <c r="FDI6" s="65"/>
      <c r="FDJ6" s="65"/>
      <c r="FDK6" s="65"/>
      <c r="FDL6" s="65"/>
      <c r="FDM6" s="65"/>
      <c r="FDN6" s="65"/>
      <c r="FDO6" s="65"/>
      <c r="FDP6" s="65"/>
      <c r="FDQ6" s="65"/>
      <c r="FDR6" s="65"/>
      <c r="FDS6" s="65"/>
      <c r="FDT6" s="65"/>
      <c r="FDU6" s="65"/>
      <c r="FDV6" s="65"/>
      <c r="FDW6" s="65"/>
      <c r="FDX6" s="65"/>
      <c r="FDY6" s="65"/>
      <c r="FDZ6" s="65"/>
      <c r="FEA6" s="65"/>
      <c r="FEB6" s="65"/>
      <c r="FEC6" s="65"/>
      <c r="FED6" s="65"/>
      <c r="FEE6" s="65"/>
      <c r="FEF6" s="65"/>
      <c r="FEG6" s="65"/>
      <c r="FEH6" s="65"/>
      <c r="FEI6" s="65"/>
      <c r="FEJ6" s="65"/>
      <c r="FEK6" s="65"/>
      <c r="FEL6" s="65"/>
      <c r="FEM6" s="65"/>
      <c r="FEN6" s="65"/>
      <c r="FEO6" s="65"/>
      <c r="FEP6" s="65"/>
      <c r="FEQ6" s="65"/>
      <c r="FER6" s="65"/>
      <c r="FES6" s="65"/>
      <c r="FET6" s="65"/>
      <c r="FEU6" s="65"/>
      <c r="FEV6" s="65"/>
      <c r="FEW6" s="65"/>
      <c r="FEX6" s="65"/>
      <c r="FEY6" s="65"/>
      <c r="FEZ6" s="65"/>
      <c r="FFA6" s="65"/>
      <c r="FFB6" s="65"/>
      <c r="FFC6" s="65"/>
      <c r="FFD6" s="65"/>
      <c r="FFE6" s="65"/>
      <c r="FFF6" s="65"/>
      <c r="FFG6" s="65"/>
      <c r="FFH6" s="65"/>
      <c r="FFI6" s="65"/>
      <c r="FFJ6" s="65"/>
      <c r="FFK6" s="65"/>
      <c r="FFL6" s="65"/>
      <c r="FFM6" s="65"/>
      <c r="FFN6" s="65"/>
      <c r="FFO6" s="65"/>
      <c r="FFP6" s="65"/>
      <c r="FFQ6" s="65"/>
      <c r="FFR6" s="65"/>
      <c r="FFS6" s="65"/>
      <c r="FFT6" s="65"/>
      <c r="FFU6" s="65"/>
      <c r="FFV6" s="65"/>
      <c r="FFW6" s="65"/>
      <c r="FFX6" s="65"/>
      <c r="FFY6" s="65"/>
      <c r="FFZ6" s="65"/>
      <c r="FGA6" s="65"/>
      <c r="FGB6" s="65"/>
      <c r="FGC6" s="65"/>
      <c r="FGD6" s="65"/>
      <c r="FGE6" s="65"/>
      <c r="FGF6" s="65"/>
      <c r="FGG6" s="65"/>
      <c r="FGH6" s="65"/>
      <c r="FGI6" s="65"/>
      <c r="FGJ6" s="65"/>
      <c r="FGK6" s="65"/>
      <c r="FGL6" s="65"/>
      <c r="FGM6" s="65"/>
      <c r="FGN6" s="65"/>
      <c r="FGO6" s="65"/>
      <c r="FGP6" s="65"/>
      <c r="FGQ6" s="65"/>
      <c r="FGR6" s="65"/>
      <c r="FGS6" s="65"/>
      <c r="FGT6" s="65"/>
      <c r="FGU6" s="65"/>
      <c r="FGV6" s="65"/>
      <c r="FGW6" s="65"/>
      <c r="FGX6" s="65"/>
      <c r="FGY6" s="65"/>
      <c r="FGZ6" s="65"/>
      <c r="FHA6" s="65"/>
      <c r="FHB6" s="65"/>
      <c r="FHC6" s="65"/>
      <c r="FHD6" s="65"/>
      <c r="FHE6" s="65"/>
      <c r="FHF6" s="65"/>
      <c r="FHG6" s="65"/>
      <c r="FHH6" s="65"/>
      <c r="FHI6" s="65"/>
      <c r="FHJ6" s="65"/>
      <c r="FHK6" s="65"/>
      <c r="FHL6" s="65"/>
      <c r="FHM6" s="65"/>
      <c r="FHN6" s="65"/>
      <c r="FHO6" s="65"/>
      <c r="FHP6" s="65"/>
      <c r="FHQ6" s="65"/>
      <c r="FHR6" s="65"/>
      <c r="FHS6" s="65"/>
      <c r="FHT6" s="65"/>
      <c r="FHU6" s="65"/>
      <c r="FHV6" s="65"/>
      <c r="FHW6" s="65"/>
      <c r="FHX6" s="65"/>
      <c r="FHY6" s="65"/>
      <c r="FHZ6" s="65"/>
      <c r="FIA6" s="65"/>
      <c r="FIB6" s="65"/>
      <c r="FIC6" s="65"/>
      <c r="FID6" s="65"/>
      <c r="FIE6" s="65"/>
      <c r="FIF6" s="65"/>
      <c r="FIG6" s="65"/>
      <c r="FIH6" s="65"/>
      <c r="FII6" s="65"/>
      <c r="FIJ6" s="65"/>
      <c r="FIK6" s="65"/>
      <c r="FIL6" s="65"/>
      <c r="FIM6" s="65"/>
      <c r="FIN6" s="65"/>
      <c r="FIO6" s="65"/>
      <c r="FIP6" s="65"/>
      <c r="FIQ6" s="65"/>
      <c r="FIR6" s="65"/>
      <c r="FIS6" s="65"/>
      <c r="FIT6" s="65"/>
      <c r="FIU6" s="65"/>
      <c r="FIV6" s="65"/>
      <c r="FIW6" s="65"/>
      <c r="FIX6" s="65"/>
      <c r="FIY6" s="65"/>
      <c r="FIZ6" s="65"/>
      <c r="FJA6" s="65"/>
      <c r="FJB6" s="65"/>
      <c r="FJC6" s="65"/>
      <c r="FJD6" s="65"/>
      <c r="FJE6" s="65"/>
      <c r="FJF6" s="65"/>
      <c r="FJG6" s="65"/>
      <c r="FJH6" s="65"/>
      <c r="FJI6" s="65"/>
      <c r="FJJ6" s="65"/>
      <c r="FJK6" s="65"/>
      <c r="FJL6" s="65"/>
      <c r="FJM6" s="65"/>
      <c r="FJN6" s="65"/>
      <c r="FJO6" s="65"/>
      <c r="FJP6" s="65"/>
      <c r="FJQ6" s="65"/>
      <c r="FJR6" s="65"/>
      <c r="FJS6" s="65"/>
      <c r="FJT6" s="65"/>
      <c r="FJU6" s="65"/>
      <c r="FJV6" s="65"/>
      <c r="FJW6" s="65"/>
      <c r="FJX6" s="65"/>
      <c r="FJY6" s="65"/>
      <c r="FJZ6" s="65"/>
      <c r="FKA6" s="65"/>
      <c r="FKB6" s="65"/>
      <c r="FKC6" s="65"/>
      <c r="FKD6" s="65"/>
      <c r="FKE6" s="65"/>
      <c r="FKF6" s="65"/>
      <c r="FKG6" s="65"/>
      <c r="FKH6" s="65"/>
      <c r="FKI6" s="65"/>
      <c r="FKJ6" s="65"/>
      <c r="FKK6" s="65"/>
      <c r="FKL6" s="65"/>
      <c r="FKM6" s="65"/>
      <c r="FKN6" s="65"/>
      <c r="FKO6" s="65"/>
      <c r="FKP6" s="65"/>
      <c r="FKQ6" s="65"/>
      <c r="FKR6" s="65"/>
      <c r="FKS6" s="65"/>
      <c r="FKT6" s="65"/>
      <c r="FKU6" s="65"/>
      <c r="FKV6" s="65"/>
      <c r="FKW6" s="65"/>
      <c r="FKX6" s="65"/>
      <c r="FKY6" s="65"/>
      <c r="FKZ6" s="65"/>
      <c r="FLA6" s="65"/>
      <c r="FLB6" s="65"/>
      <c r="FLC6" s="65"/>
      <c r="FLD6" s="65"/>
      <c r="FLE6" s="65"/>
      <c r="FLF6" s="65"/>
      <c r="FLG6" s="65"/>
      <c r="FLH6" s="65"/>
      <c r="FLI6" s="65"/>
      <c r="FLJ6" s="65"/>
      <c r="FLK6" s="65"/>
      <c r="FLL6" s="65"/>
      <c r="FLM6" s="65"/>
      <c r="FLN6" s="65"/>
      <c r="FLO6" s="65"/>
      <c r="FLP6" s="65"/>
      <c r="FLQ6" s="65"/>
      <c r="FLR6" s="65"/>
      <c r="FLS6" s="65"/>
      <c r="FLT6" s="65"/>
      <c r="FLU6" s="65"/>
      <c r="FLV6" s="65"/>
      <c r="FLW6" s="65"/>
      <c r="FLX6" s="65"/>
      <c r="FLY6" s="65"/>
      <c r="FLZ6" s="65"/>
      <c r="FMA6" s="65"/>
      <c r="FMB6" s="65"/>
      <c r="FMC6" s="65"/>
      <c r="FMD6" s="65"/>
      <c r="FME6" s="65"/>
      <c r="FMF6" s="65"/>
      <c r="FMG6" s="65"/>
      <c r="FMH6" s="65"/>
      <c r="FMI6" s="65"/>
      <c r="FMJ6" s="65"/>
      <c r="FMK6" s="65"/>
      <c r="FML6" s="65"/>
      <c r="FMM6" s="65"/>
      <c r="FMN6" s="65"/>
      <c r="FMO6" s="65"/>
      <c r="FMP6" s="65"/>
      <c r="FMQ6" s="65"/>
      <c r="FMR6" s="65"/>
      <c r="FMS6" s="65"/>
      <c r="FMT6" s="65"/>
      <c r="FMU6" s="65"/>
      <c r="FMV6" s="65"/>
      <c r="FMW6" s="65"/>
      <c r="FMX6" s="65"/>
      <c r="FMY6" s="65"/>
      <c r="FMZ6" s="65"/>
      <c r="FNA6" s="65"/>
      <c r="FNB6" s="65"/>
      <c r="FNC6" s="65"/>
      <c r="FND6" s="65"/>
      <c r="FNE6" s="65"/>
      <c r="FNF6" s="65"/>
      <c r="FNG6" s="65"/>
      <c r="FNH6" s="65"/>
      <c r="FNI6" s="65"/>
      <c r="FNJ6" s="65"/>
      <c r="FNK6" s="65"/>
      <c r="FNL6" s="65"/>
      <c r="FNM6" s="65"/>
      <c r="FNN6" s="65"/>
      <c r="FNO6" s="65"/>
      <c r="FNP6" s="65"/>
      <c r="FNQ6" s="65"/>
      <c r="FNR6" s="65"/>
      <c r="FNS6" s="65"/>
      <c r="FNT6" s="65"/>
      <c r="FNU6" s="65"/>
      <c r="FNV6" s="65"/>
      <c r="FNW6" s="65"/>
      <c r="FNX6" s="65"/>
      <c r="FNY6" s="65"/>
      <c r="FNZ6" s="65"/>
      <c r="FOA6" s="65"/>
      <c r="FOB6" s="65"/>
      <c r="FOC6" s="65"/>
      <c r="FOD6" s="65"/>
      <c r="FOE6" s="65"/>
      <c r="FOF6" s="65"/>
      <c r="FOG6" s="65"/>
      <c r="FOH6" s="65"/>
      <c r="FOI6" s="65"/>
      <c r="FOJ6" s="65"/>
      <c r="FOK6" s="65"/>
      <c r="FOL6" s="65"/>
      <c r="FOM6" s="65"/>
      <c r="FON6" s="65"/>
      <c r="FOO6" s="65"/>
      <c r="FOP6" s="65"/>
      <c r="FOQ6" s="65"/>
      <c r="FOR6" s="65"/>
      <c r="FOS6" s="65"/>
      <c r="FOT6" s="65"/>
      <c r="FOU6" s="65"/>
      <c r="FOV6" s="65"/>
      <c r="FOW6" s="65"/>
      <c r="FOX6" s="65"/>
      <c r="FOY6" s="65"/>
      <c r="FOZ6" s="65"/>
      <c r="FPA6" s="65"/>
      <c r="FPB6" s="65"/>
      <c r="FPC6" s="65"/>
      <c r="FPD6" s="65"/>
      <c r="FPE6" s="65"/>
      <c r="FPF6" s="65"/>
      <c r="FPG6" s="65"/>
      <c r="FPH6" s="65"/>
      <c r="FPI6" s="65"/>
      <c r="FPJ6" s="65"/>
      <c r="FPK6" s="65"/>
      <c r="FPL6" s="65"/>
      <c r="FPM6" s="65"/>
      <c r="FPN6" s="65"/>
      <c r="FPO6" s="65"/>
      <c r="FPP6" s="65"/>
      <c r="FPQ6" s="65"/>
      <c r="FPR6" s="65"/>
      <c r="FPS6" s="65"/>
      <c r="FPT6" s="65"/>
      <c r="FPU6" s="65"/>
      <c r="FPV6" s="65"/>
      <c r="FPW6" s="65"/>
      <c r="FPX6" s="65"/>
      <c r="FPY6" s="65"/>
      <c r="FPZ6" s="65"/>
      <c r="FQA6" s="65"/>
      <c r="FQB6" s="65"/>
      <c r="FQC6" s="65"/>
      <c r="FQD6" s="65"/>
      <c r="FQE6" s="65"/>
      <c r="FQF6" s="65"/>
      <c r="FQG6" s="65"/>
      <c r="FQH6" s="65"/>
      <c r="FQI6" s="65"/>
      <c r="FQJ6" s="65"/>
      <c r="FQK6" s="65"/>
      <c r="FQL6" s="65"/>
      <c r="FQM6" s="65"/>
      <c r="FQN6" s="65"/>
      <c r="FQO6" s="65"/>
      <c r="FQP6" s="65"/>
      <c r="FQQ6" s="65"/>
      <c r="FQR6" s="65"/>
      <c r="FQS6" s="65"/>
      <c r="FQT6" s="65"/>
      <c r="FQU6" s="65"/>
      <c r="FQV6" s="65"/>
      <c r="FQW6" s="65"/>
      <c r="FQX6" s="65"/>
      <c r="FQY6" s="65"/>
      <c r="FQZ6" s="65"/>
      <c r="FRA6" s="65"/>
      <c r="FRB6" s="65"/>
      <c r="FRC6" s="65"/>
      <c r="FRD6" s="65"/>
      <c r="FRE6" s="65"/>
      <c r="FRF6" s="65"/>
      <c r="FRG6" s="65"/>
      <c r="FRH6" s="65"/>
      <c r="FRI6" s="65"/>
      <c r="FRJ6" s="65"/>
      <c r="FRK6" s="65"/>
      <c r="FRL6" s="65"/>
      <c r="FRM6" s="65"/>
      <c r="FRN6" s="65"/>
      <c r="FRO6" s="65"/>
      <c r="FRP6" s="65"/>
      <c r="FRQ6" s="65"/>
      <c r="FRR6" s="65"/>
      <c r="FRS6" s="65"/>
      <c r="FRT6" s="65"/>
      <c r="FRU6" s="65"/>
      <c r="FRV6" s="65"/>
      <c r="FRW6" s="65"/>
      <c r="FRX6" s="65"/>
      <c r="FRY6" s="65"/>
      <c r="FRZ6" s="65"/>
      <c r="FSA6" s="65"/>
      <c r="FSB6" s="65"/>
      <c r="FSC6" s="65"/>
      <c r="FSD6" s="65"/>
      <c r="FSE6" s="65"/>
      <c r="FSF6" s="65"/>
      <c r="FSG6" s="65"/>
      <c r="FSH6" s="65"/>
      <c r="FSI6" s="65"/>
      <c r="FSJ6" s="65"/>
      <c r="FSK6" s="65"/>
      <c r="FSL6" s="65"/>
      <c r="FSM6" s="65"/>
      <c r="FSN6" s="65"/>
      <c r="FSO6" s="65"/>
      <c r="FSP6" s="65"/>
      <c r="FSQ6" s="65"/>
      <c r="FSR6" s="65"/>
      <c r="FSS6" s="65"/>
      <c r="FST6" s="65"/>
      <c r="FSU6" s="65"/>
      <c r="FSV6" s="65"/>
      <c r="FSW6" s="65"/>
      <c r="FSX6" s="65"/>
      <c r="FSY6" s="65"/>
      <c r="FSZ6" s="65"/>
      <c r="FTA6" s="65"/>
      <c r="FTB6" s="65"/>
      <c r="FTC6" s="65"/>
      <c r="FTD6" s="65"/>
      <c r="FTE6" s="65"/>
      <c r="FTF6" s="65"/>
      <c r="FTG6" s="65"/>
      <c r="FTH6" s="65"/>
      <c r="FTI6" s="65"/>
      <c r="FTJ6" s="65"/>
      <c r="FTK6" s="65"/>
      <c r="FTL6" s="65"/>
      <c r="FTM6" s="65"/>
      <c r="FTN6" s="65"/>
      <c r="FTO6" s="65"/>
      <c r="FTP6" s="65"/>
      <c r="FTQ6" s="65"/>
      <c r="FTR6" s="65"/>
      <c r="FTS6" s="65"/>
      <c r="FTT6" s="65"/>
      <c r="FTU6" s="65"/>
      <c r="FTV6" s="65"/>
      <c r="FTW6" s="65"/>
      <c r="FTX6" s="65"/>
      <c r="FTY6" s="65"/>
      <c r="FTZ6" s="65"/>
      <c r="FUA6" s="65"/>
      <c r="FUB6" s="65"/>
      <c r="FUC6" s="65"/>
      <c r="FUD6" s="65"/>
      <c r="FUE6" s="65"/>
      <c r="FUF6" s="65"/>
      <c r="FUG6" s="65"/>
      <c r="FUH6" s="65"/>
      <c r="FUI6" s="65"/>
      <c r="FUJ6" s="65"/>
      <c r="FUK6" s="65"/>
      <c r="FUL6" s="65"/>
      <c r="FUM6" s="65"/>
      <c r="FUN6" s="65"/>
      <c r="FUO6" s="65"/>
      <c r="FUP6" s="65"/>
      <c r="FUQ6" s="65"/>
      <c r="FUR6" s="65"/>
      <c r="FUS6" s="65"/>
      <c r="FUT6" s="65"/>
      <c r="FUU6" s="65"/>
      <c r="FUV6" s="65"/>
      <c r="FUW6" s="65"/>
      <c r="FUX6" s="65"/>
      <c r="FUY6" s="65"/>
      <c r="FUZ6" s="65"/>
      <c r="FVA6" s="65"/>
      <c r="FVB6" s="65"/>
      <c r="FVC6" s="65"/>
      <c r="FVD6" s="65"/>
      <c r="FVE6" s="65"/>
      <c r="FVF6" s="65"/>
      <c r="FVG6" s="65"/>
      <c r="FVH6" s="65"/>
      <c r="FVI6" s="65"/>
      <c r="FVJ6" s="65"/>
      <c r="FVK6" s="65"/>
      <c r="FVL6" s="65"/>
      <c r="FVM6" s="65"/>
      <c r="FVN6" s="65"/>
      <c r="FVO6" s="65"/>
      <c r="FVP6" s="65"/>
      <c r="FVQ6" s="65"/>
      <c r="FVR6" s="65"/>
      <c r="FVS6" s="65"/>
      <c r="FVT6" s="65"/>
      <c r="FVU6" s="65"/>
      <c r="FVV6" s="65"/>
      <c r="FVW6" s="65"/>
      <c r="FVX6" s="65"/>
      <c r="FVY6" s="65"/>
      <c r="FVZ6" s="65"/>
      <c r="FWA6" s="65"/>
      <c r="FWB6" s="65"/>
      <c r="FWC6" s="65"/>
      <c r="FWD6" s="65"/>
      <c r="FWE6" s="65"/>
      <c r="FWF6" s="65"/>
      <c r="FWG6" s="65"/>
      <c r="FWH6" s="65"/>
      <c r="FWI6" s="65"/>
      <c r="FWJ6" s="65"/>
      <c r="FWK6" s="65"/>
      <c r="FWL6" s="65"/>
      <c r="FWM6" s="65"/>
      <c r="FWN6" s="65"/>
      <c r="FWO6" s="65"/>
      <c r="FWP6" s="65"/>
      <c r="FWQ6" s="65"/>
      <c r="FWR6" s="65"/>
      <c r="FWS6" s="65"/>
      <c r="FWT6" s="65"/>
      <c r="FWU6" s="65"/>
      <c r="FWV6" s="65"/>
      <c r="FWW6" s="65"/>
      <c r="FWX6" s="65"/>
      <c r="FWY6" s="65"/>
      <c r="FWZ6" s="65"/>
      <c r="FXA6" s="65"/>
      <c r="FXB6" s="65"/>
      <c r="FXC6" s="65"/>
      <c r="FXD6" s="65"/>
      <c r="FXE6" s="65"/>
      <c r="FXF6" s="65"/>
      <c r="FXG6" s="65"/>
      <c r="FXH6" s="65"/>
      <c r="FXI6" s="65"/>
      <c r="FXJ6" s="65"/>
      <c r="FXK6" s="65"/>
      <c r="FXL6" s="65"/>
      <c r="FXM6" s="65"/>
      <c r="FXN6" s="65"/>
      <c r="FXO6" s="65"/>
      <c r="FXP6" s="65"/>
      <c r="FXQ6" s="65"/>
      <c r="FXR6" s="65"/>
      <c r="FXS6" s="65"/>
      <c r="FXT6" s="65"/>
      <c r="FXU6" s="65"/>
      <c r="FXV6" s="65"/>
      <c r="FXW6" s="65"/>
      <c r="FXX6" s="65"/>
      <c r="FXY6" s="65"/>
      <c r="FXZ6" s="65"/>
      <c r="FYA6" s="65"/>
      <c r="FYB6" s="65"/>
      <c r="FYC6" s="65"/>
      <c r="FYD6" s="65"/>
      <c r="FYE6" s="65"/>
      <c r="FYF6" s="65"/>
      <c r="FYG6" s="65"/>
      <c r="FYH6" s="65"/>
      <c r="FYI6" s="65"/>
      <c r="FYJ6" s="65"/>
      <c r="FYK6" s="65"/>
      <c r="FYL6" s="65"/>
      <c r="FYM6" s="65"/>
      <c r="FYN6" s="65"/>
      <c r="FYO6" s="65"/>
      <c r="FYP6" s="65"/>
      <c r="FYQ6" s="65"/>
      <c r="FYR6" s="65"/>
      <c r="FYS6" s="65"/>
      <c r="FYT6" s="65"/>
      <c r="FYU6" s="65"/>
      <c r="FYV6" s="65"/>
      <c r="FYW6" s="65"/>
      <c r="FYX6" s="65"/>
      <c r="FYY6" s="65"/>
      <c r="FYZ6" s="65"/>
      <c r="FZA6" s="65"/>
      <c r="FZB6" s="65"/>
      <c r="FZC6" s="65"/>
      <c r="FZD6" s="65"/>
      <c r="FZE6" s="65"/>
      <c r="FZF6" s="65"/>
      <c r="FZG6" s="65"/>
      <c r="FZH6" s="65"/>
      <c r="FZI6" s="65"/>
      <c r="FZJ6" s="65"/>
      <c r="FZK6" s="65"/>
      <c r="FZL6" s="65"/>
      <c r="FZM6" s="65"/>
      <c r="FZN6" s="65"/>
      <c r="FZO6" s="65"/>
      <c r="FZP6" s="65"/>
      <c r="FZQ6" s="65"/>
      <c r="FZR6" s="65"/>
      <c r="FZS6" s="65"/>
      <c r="FZT6" s="65"/>
      <c r="FZU6" s="65"/>
      <c r="FZV6" s="65"/>
      <c r="FZW6" s="65"/>
      <c r="FZX6" s="65"/>
      <c r="FZY6" s="65"/>
      <c r="FZZ6" s="65"/>
      <c r="GAA6" s="65"/>
      <c r="GAB6" s="65"/>
      <c r="GAC6" s="65"/>
      <c r="GAD6" s="65"/>
      <c r="GAE6" s="65"/>
      <c r="GAF6" s="65"/>
      <c r="GAG6" s="65"/>
      <c r="GAH6" s="65"/>
      <c r="GAI6" s="65"/>
      <c r="GAJ6" s="65"/>
      <c r="GAK6" s="65"/>
      <c r="GAL6" s="65"/>
      <c r="GAM6" s="65"/>
      <c r="GAN6" s="65"/>
      <c r="GAO6" s="65"/>
      <c r="GAP6" s="65"/>
      <c r="GAQ6" s="65"/>
      <c r="GAR6" s="65"/>
      <c r="GAS6" s="65"/>
      <c r="GAT6" s="65"/>
      <c r="GAU6" s="65"/>
      <c r="GAV6" s="65"/>
      <c r="GAW6" s="65"/>
      <c r="GAX6" s="65"/>
      <c r="GAY6" s="65"/>
      <c r="GAZ6" s="65"/>
      <c r="GBA6" s="65"/>
      <c r="GBB6" s="65"/>
      <c r="GBC6" s="65"/>
      <c r="GBD6" s="65"/>
      <c r="GBE6" s="65"/>
      <c r="GBF6" s="65"/>
      <c r="GBG6" s="65"/>
      <c r="GBH6" s="65"/>
      <c r="GBI6" s="65"/>
      <c r="GBJ6" s="65"/>
      <c r="GBK6" s="65"/>
      <c r="GBL6" s="65"/>
      <c r="GBM6" s="65"/>
      <c r="GBN6" s="65"/>
      <c r="GBO6" s="65"/>
      <c r="GBP6" s="65"/>
      <c r="GBQ6" s="65"/>
      <c r="GBR6" s="65"/>
      <c r="GBS6" s="65"/>
      <c r="GBT6" s="65"/>
      <c r="GBU6" s="65"/>
      <c r="GBV6" s="65"/>
      <c r="GBW6" s="65"/>
      <c r="GBX6" s="65"/>
      <c r="GBY6" s="65"/>
      <c r="GBZ6" s="65"/>
      <c r="GCA6" s="65"/>
      <c r="GCB6" s="65"/>
      <c r="GCC6" s="65"/>
      <c r="GCD6" s="65"/>
      <c r="GCE6" s="65"/>
      <c r="GCF6" s="65"/>
      <c r="GCG6" s="65"/>
      <c r="GCH6" s="65"/>
      <c r="GCI6" s="65"/>
      <c r="GCJ6" s="65"/>
      <c r="GCK6" s="65"/>
      <c r="GCL6" s="65"/>
      <c r="GCM6" s="65"/>
      <c r="GCN6" s="65"/>
      <c r="GCO6" s="65"/>
      <c r="GCP6" s="65"/>
      <c r="GCQ6" s="65"/>
      <c r="GCR6" s="65"/>
      <c r="GCS6" s="65"/>
      <c r="GCT6" s="65"/>
      <c r="GCU6" s="65"/>
      <c r="GCV6" s="65"/>
      <c r="GCW6" s="65"/>
      <c r="GCX6" s="65"/>
      <c r="GCY6" s="65"/>
      <c r="GCZ6" s="65"/>
      <c r="GDA6" s="65"/>
      <c r="GDB6" s="65"/>
      <c r="GDC6" s="65"/>
      <c r="GDD6" s="65"/>
      <c r="GDE6" s="65"/>
      <c r="GDF6" s="65"/>
      <c r="GDG6" s="65"/>
      <c r="GDH6" s="65"/>
      <c r="GDI6" s="65"/>
      <c r="GDJ6" s="65"/>
      <c r="GDK6" s="65"/>
      <c r="GDL6" s="65"/>
      <c r="GDM6" s="65"/>
      <c r="GDN6" s="65"/>
      <c r="GDO6" s="65"/>
      <c r="GDP6" s="65"/>
      <c r="GDQ6" s="65"/>
      <c r="GDR6" s="65"/>
      <c r="GDS6" s="65"/>
      <c r="GDT6" s="65"/>
      <c r="GDU6" s="65"/>
      <c r="GDV6" s="65"/>
      <c r="GDW6" s="65"/>
      <c r="GDX6" s="65"/>
      <c r="GDY6" s="65"/>
      <c r="GDZ6" s="65"/>
      <c r="GEA6" s="65"/>
      <c r="GEB6" s="65"/>
      <c r="GEC6" s="65"/>
      <c r="GED6" s="65"/>
      <c r="GEE6" s="65"/>
      <c r="GEF6" s="65"/>
      <c r="GEG6" s="65"/>
      <c r="GEH6" s="65"/>
      <c r="GEI6" s="65"/>
      <c r="GEJ6" s="65"/>
      <c r="GEK6" s="65"/>
      <c r="GEL6" s="65"/>
      <c r="GEM6" s="65"/>
      <c r="GEN6" s="65"/>
      <c r="GEO6" s="65"/>
      <c r="GEP6" s="65"/>
      <c r="GEQ6" s="65"/>
      <c r="GER6" s="65"/>
      <c r="GES6" s="65"/>
      <c r="GET6" s="65"/>
      <c r="GEU6" s="65"/>
      <c r="GEV6" s="65"/>
      <c r="GEW6" s="65"/>
      <c r="GEX6" s="65"/>
      <c r="GEY6" s="65"/>
      <c r="GEZ6" s="65"/>
      <c r="GFA6" s="65"/>
      <c r="GFB6" s="65"/>
      <c r="GFC6" s="65"/>
      <c r="GFD6" s="65"/>
      <c r="GFE6" s="65"/>
      <c r="GFF6" s="65"/>
      <c r="GFG6" s="65"/>
      <c r="GFH6" s="65"/>
      <c r="GFI6" s="65"/>
      <c r="GFJ6" s="65"/>
      <c r="GFK6" s="65"/>
      <c r="GFL6" s="65"/>
      <c r="GFM6" s="65"/>
      <c r="GFN6" s="65"/>
      <c r="GFO6" s="65"/>
      <c r="GFP6" s="65"/>
      <c r="GFQ6" s="65"/>
      <c r="GFR6" s="65"/>
      <c r="GFS6" s="65"/>
      <c r="GFT6" s="65"/>
      <c r="GFU6" s="65"/>
      <c r="GFV6" s="65"/>
      <c r="GFW6" s="65"/>
      <c r="GFX6" s="65"/>
      <c r="GFY6" s="65"/>
      <c r="GFZ6" s="65"/>
      <c r="GGA6" s="65"/>
      <c r="GGB6" s="65"/>
      <c r="GGC6" s="65"/>
      <c r="GGD6" s="65"/>
      <c r="GGE6" s="65"/>
      <c r="GGF6" s="65"/>
      <c r="GGG6" s="65"/>
      <c r="GGH6" s="65"/>
      <c r="GGI6" s="65"/>
      <c r="GGJ6" s="65"/>
      <c r="GGK6" s="65"/>
      <c r="GGL6" s="65"/>
      <c r="GGM6" s="65"/>
      <c r="GGN6" s="65"/>
      <c r="GGO6" s="65"/>
      <c r="GGP6" s="65"/>
      <c r="GGQ6" s="65"/>
      <c r="GGR6" s="65"/>
      <c r="GGS6" s="65"/>
      <c r="GGT6" s="65"/>
      <c r="GGU6" s="65"/>
      <c r="GGV6" s="65"/>
      <c r="GGW6" s="65"/>
      <c r="GGX6" s="65"/>
      <c r="GGY6" s="65"/>
      <c r="GGZ6" s="65"/>
      <c r="GHA6" s="65"/>
      <c r="GHB6" s="65"/>
      <c r="GHC6" s="65"/>
      <c r="GHD6" s="65"/>
      <c r="GHE6" s="65"/>
      <c r="GHF6" s="65"/>
      <c r="GHG6" s="65"/>
      <c r="GHH6" s="65"/>
      <c r="GHI6" s="65"/>
      <c r="GHJ6" s="65"/>
      <c r="GHK6" s="65"/>
      <c r="GHL6" s="65"/>
      <c r="GHM6" s="65"/>
      <c r="GHN6" s="65"/>
      <c r="GHO6" s="65"/>
      <c r="GHP6" s="65"/>
      <c r="GHQ6" s="65"/>
      <c r="GHR6" s="65"/>
      <c r="GHS6" s="65"/>
      <c r="GHT6" s="65"/>
      <c r="GHU6" s="65"/>
      <c r="GHV6" s="65"/>
      <c r="GHW6" s="65"/>
      <c r="GHX6" s="65"/>
      <c r="GHY6" s="65"/>
      <c r="GHZ6" s="65"/>
      <c r="GIA6" s="65"/>
      <c r="GIB6" s="65"/>
      <c r="GIC6" s="65"/>
      <c r="GID6" s="65"/>
      <c r="GIE6" s="65"/>
      <c r="GIF6" s="65"/>
      <c r="GIG6" s="65"/>
      <c r="GIH6" s="65"/>
      <c r="GII6" s="65"/>
      <c r="GIJ6" s="65"/>
      <c r="GIK6" s="65"/>
      <c r="GIL6" s="65"/>
      <c r="GIM6" s="65"/>
      <c r="GIN6" s="65"/>
      <c r="GIO6" s="65"/>
      <c r="GIP6" s="65"/>
      <c r="GIQ6" s="65"/>
      <c r="GIR6" s="65"/>
      <c r="GIS6" s="65"/>
      <c r="GIT6" s="65"/>
      <c r="GIU6" s="65"/>
      <c r="GIV6" s="65"/>
      <c r="GIW6" s="65"/>
      <c r="GIX6" s="65"/>
      <c r="GIY6" s="65"/>
      <c r="GIZ6" s="65"/>
      <c r="GJA6" s="65"/>
      <c r="GJB6" s="65"/>
      <c r="GJC6" s="65"/>
      <c r="GJD6" s="65"/>
      <c r="GJE6" s="65"/>
      <c r="GJF6" s="65"/>
      <c r="GJG6" s="65"/>
      <c r="GJH6" s="65"/>
      <c r="GJI6" s="65"/>
      <c r="GJJ6" s="65"/>
      <c r="GJK6" s="65"/>
      <c r="GJL6" s="65"/>
      <c r="GJM6" s="65"/>
      <c r="GJN6" s="65"/>
      <c r="GJO6" s="65"/>
      <c r="GJP6" s="65"/>
      <c r="GJQ6" s="65"/>
      <c r="GJR6" s="65"/>
      <c r="GJS6" s="65"/>
      <c r="GJT6" s="65"/>
      <c r="GJU6" s="65"/>
      <c r="GJV6" s="65"/>
      <c r="GJW6" s="65"/>
      <c r="GJX6" s="65"/>
      <c r="GJY6" s="65"/>
      <c r="GJZ6" s="65"/>
      <c r="GKA6" s="65"/>
      <c r="GKB6" s="65"/>
      <c r="GKC6" s="65"/>
      <c r="GKD6" s="65"/>
      <c r="GKE6" s="65"/>
      <c r="GKF6" s="65"/>
      <c r="GKG6" s="65"/>
      <c r="GKH6" s="65"/>
      <c r="GKI6" s="65"/>
      <c r="GKJ6" s="65"/>
      <c r="GKK6" s="65"/>
      <c r="GKL6" s="65"/>
      <c r="GKM6" s="65"/>
      <c r="GKN6" s="65"/>
      <c r="GKO6" s="65"/>
      <c r="GKP6" s="65"/>
      <c r="GKQ6" s="65"/>
      <c r="GKR6" s="65"/>
      <c r="GKS6" s="65"/>
      <c r="GKT6" s="65"/>
      <c r="GKU6" s="65"/>
      <c r="GKV6" s="65"/>
      <c r="GKW6" s="65"/>
      <c r="GKX6" s="65"/>
      <c r="GKY6" s="65"/>
      <c r="GKZ6" s="65"/>
      <c r="GLA6" s="65"/>
      <c r="GLB6" s="65"/>
      <c r="GLC6" s="65"/>
      <c r="GLD6" s="65"/>
      <c r="GLE6" s="65"/>
      <c r="GLF6" s="65"/>
      <c r="GLG6" s="65"/>
      <c r="GLH6" s="65"/>
      <c r="GLI6" s="65"/>
      <c r="GLJ6" s="65"/>
      <c r="GLK6" s="65"/>
      <c r="GLL6" s="65"/>
      <c r="GLM6" s="65"/>
      <c r="GLN6" s="65"/>
      <c r="GLO6" s="65"/>
      <c r="GLP6" s="65"/>
      <c r="GLQ6" s="65"/>
      <c r="GLR6" s="65"/>
      <c r="GLS6" s="65"/>
      <c r="GLT6" s="65"/>
      <c r="GLU6" s="65"/>
      <c r="GLV6" s="65"/>
      <c r="GLW6" s="65"/>
      <c r="GLX6" s="65"/>
      <c r="GLY6" s="65"/>
      <c r="GLZ6" s="65"/>
      <c r="GMA6" s="65"/>
      <c r="GMB6" s="65"/>
      <c r="GMC6" s="65"/>
      <c r="GMD6" s="65"/>
      <c r="GME6" s="65"/>
      <c r="GMF6" s="65"/>
      <c r="GMG6" s="65"/>
      <c r="GMH6" s="65"/>
      <c r="GMI6" s="65"/>
      <c r="GMJ6" s="65"/>
      <c r="GMK6" s="65"/>
      <c r="GML6" s="65"/>
      <c r="GMM6" s="65"/>
      <c r="GMN6" s="65"/>
      <c r="GMO6" s="65"/>
      <c r="GMP6" s="65"/>
      <c r="GMQ6" s="65"/>
      <c r="GMR6" s="65"/>
      <c r="GMS6" s="65"/>
      <c r="GMT6" s="65"/>
      <c r="GMU6" s="65"/>
      <c r="GMV6" s="65"/>
      <c r="GMW6" s="65"/>
      <c r="GMX6" s="65"/>
      <c r="GMY6" s="65"/>
      <c r="GMZ6" s="65"/>
      <c r="GNA6" s="65"/>
      <c r="GNB6" s="65"/>
      <c r="GNC6" s="65"/>
      <c r="GND6" s="65"/>
      <c r="GNE6" s="65"/>
      <c r="GNF6" s="65"/>
      <c r="GNG6" s="65"/>
      <c r="GNH6" s="65"/>
      <c r="GNI6" s="65"/>
      <c r="GNJ6" s="65"/>
      <c r="GNK6" s="65"/>
      <c r="GNL6" s="65"/>
      <c r="GNM6" s="65"/>
      <c r="GNN6" s="65"/>
      <c r="GNO6" s="65"/>
      <c r="GNP6" s="65"/>
      <c r="GNQ6" s="65"/>
      <c r="GNR6" s="65"/>
      <c r="GNS6" s="65"/>
      <c r="GNT6" s="65"/>
      <c r="GNU6" s="65"/>
      <c r="GNV6" s="65"/>
      <c r="GNW6" s="65"/>
      <c r="GNX6" s="65"/>
      <c r="GNY6" s="65"/>
      <c r="GNZ6" s="65"/>
      <c r="GOA6" s="65"/>
      <c r="GOB6" s="65"/>
      <c r="GOC6" s="65"/>
      <c r="GOD6" s="65"/>
      <c r="GOE6" s="65"/>
      <c r="GOF6" s="65"/>
      <c r="GOG6" s="65"/>
      <c r="GOH6" s="65"/>
      <c r="GOI6" s="65"/>
      <c r="GOJ6" s="65"/>
      <c r="GOK6" s="65"/>
      <c r="GOL6" s="65"/>
      <c r="GOM6" s="65"/>
      <c r="GON6" s="65"/>
      <c r="GOO6" s="65"/>
      <c r="GOP6" s="65"/>
      <c r="GOQ6" s="65"/>
      <c r="GOR6" s="65"/>
      <c r="GOS6" s="65"/>
      <c r="GOT6" s="65"/>
      <c r="GOU6" s="65"/>
      <c r="GOV6" s="65"/>
      <c r="GOW6" s="65"/>
      <c r="GOX6" s="65"/>
      <c r="GOY6" s="65"/>
      <c r="GOZ6" s="65"/>
      <c r="GPA6" s="65"/>
      <c r="GPB6" s="65"/>
      <c r="GPC6" s="65"/>
      <c r="GPD6" s="65"/>
      <c r="GPE6" s="65"/>
      <c r="GPF6" s="65"/>
      <c r="GPG6" s="65"/>
      <c r="GPH6" s="65"/>
      <c r="GPI6" s="65"/>
      <c r="GPJ6" s="65"/>
      <c r="GPK6" s="65"/>
      <c r="GPL6" s="65"/>
      <c r="GPM6" s="65"/>
      <c r="GPN6" s="65"/>
      <c r="GPO6" s="65"/>
      <c r="GPP6" s="65"/>
      <c r="GPQ6" s="65"/>
      <c r="GPR6" s="65"/>
      <c r="GPS6" s="65"/>
      <c r="GPT6" s="65"/>
      <c r="GPU6" s="65"/>
      <c r="GPV6" s="65"/>
      <c r="GPW6" s="65"/>
      <c r="GPX6" s="65"/>
      <c r="GPY6" s="65"/>
      <c r="GPZ6" s="65"/>
      <c r="GQA6" s="65"/>
      <c r="GQB6" s="65"/>
      <c r="GQC6" s="65"/>
      <c r="GQD6" s="65"/>
      <c r="GQE6" s="65"/>
      <c r="GQF6" s="65"/>
      <c r="GQG6" s="65"/>
      <c r="GQH6" s="65"/>
      <c r="GQI6" s="65"/>
      <c r="GQJ6" s="65"/>
      <c r="GQK6" s="65"/>
      <c r="GQL6" s="65"/>
      <c r="GQM6" s="65"/>
      <c r="GQN6" s="65"/>
      <c r="GQO6" s="65"/>
      <c r="GQP6" s="65"/>
      <c r="GQQ6" s="65"/>
      <c r="GQR6" s="65"/>
      <c r="GQS6" s="65"/>
      <c r="GQT6" s="65"/>
      <c r="GQU6" s="65"/>
      <c r="GQV6" s="65"/>
      <c r="GQW6" s="65"/>
      <c r="GQX6" s="65"/>
      <c r="GQY6" s="65"/>
      <c r="GQZ6" s="65"/>
      <c r="GRA6" s="65"/>
      <c r="GRB6" s="65"/>
      <c r="GRC6" s="65"/>
      <c r="GRD6" s="65"/>
      <c r="GRE6" s="65"/>
      <c r="GRF6" s="65"/>
      <c r="GRG6" s="65"/>
      <c r="GRH6" s="65"/>
      <c r="GRI6" s="65"/>
      <c r="GRJ6" s="65"/>
      <c r="GRK6" s="65"/>
      <c r="GRL6" s="65"/>
      <c r="GRM6" s="65"/>
      <c r="GRN6" s="65"/>
      <c r="GRO6" s="65"/>
      <c r="GRP6" s="65"/>
      <c r="GRQ6" s="65"/>
      <c r="GRR6" s="65"/>
      <c r="GRS6" s="65"/>
      <c r="GRT6" s="65"/>
      <c r="GRU6" s="65"/>
      <c r="GRV6" s="65"/>
      <c r="GRW6" s="65"/>
      <c r="GRX6" s="65"/>
      <c r="GRY6" s="65"/>
      <c r="GRZ6" s="65"/>
      <c r="GSA6" s="65"/>
      <c r="GSB6" s="65"/>
      <c r="GSC6" s="65"/>
      <c r="GSD6" s="65"/>
      <c r="GSE6" s="65"/>
      <c r="GSF6" s="65"/>
      <c r="GSG6" s="65"/>
      <c r="GSH6" s="65"/>
      <c r="GSI6" s="65"/>
      <c r="GSJ6" s="65"/>
      <c r="GSK6" s="65"/>
      <c r="GSL6" s="65"/>
      <c r="GSM6" s="65"/>
      <c r="GSN6" s="65"/>
      <c r="GSO6" s="65"/>
      <c r="GSP6" s="65"/>
      <c r="GSQ6" s="65"/>
      <c r="GSR6" s="65"/>
      <c r="GSS6" s="65"/>
      <c r="GST6" s="65"/>
      <c r="GSU6" s="65"/>
      <c r="GSV6" s="65"/>
      <c r="GSW6" s="65"/>
      <c r="GSX6" s="65"/>
      <c r="GSY6" s="65"/>
      <c r="GSZ6" s="65"/>
      <c r="GTA6" s="65"/>
      <c r="GTB6" s="65"/>
      <c r="GTC6" s="65"/>
      <c r="GTD6" s="65"/>
      <c r="GTE6" s="65"/>
      <c r="GTF6" s="65"/>
      <c r="GTG6" s="65"/>
      <c r="GTH6" s="65"/>
      <c r="GTI6" s="65"/>
      <c r="GTJ6" s="65"/>
      <c r="GTK6" s="65"/>
      <c r="GTL6" s="65"/>
      <c r="GTM6" s="65"/>
      <c r="GTN6" s="65"/>
      <c r="GTO6" s="65"/>
      <c r="GTP6" s="65"/>
      <c r="GTQ6" s="65"/>
      <c r="GTR6" s="65"/>
      <c r="GTS6" s="65"/>
      <c r="GTT6" s="65"/>
      <c r="GTU6" s="65"/>
      <c r="GTV6" s="65"/>
      <c r="GTW6" s="65"/>
      <c r="GTX6" s="65"/>
      <c r="GTY6" s="65"/>
      <c r="GTZ6" s="65"/>
      <c r="GUA6" s="65"/>
      <c r="GUB6" s="65"/>
      <c r="GUC6" s="65"/>
      <c r="GUD6" s="65"/>
      <c r="GUE6" s="65"/>
      <c r="GUF6" s="65"/>
      <c r="GUG6" s="65"/>
      <c r="GUH6" s="65"/>
      <c r="GUI6" s="65"/>
      <c r="GUJ6" s="65"/>
      <c r="GUK6" s="65"/>
      <c r="GUL6" s="65"/>
      <c r="GUM6" s="65"/>
      <c r="GUN6" s="65"/>
      <c r="GUO6" s="65"/>
      <c r="GUP6" s="65"/>
      <c r="GUQ6" s="65"/>
      <c r="GUR6" s="65"/>
      <c r="GUS6" s="65"/>
      <c r="GUT6" s="65"/>
      <c r="GUU6" s="65"/>
      <c r="GUV6" s="65"/>
      <c r="GUW6" s="65"/>
      <c r="GUX6" s="65"/>
      <c r="GUY6" s="65"/>
      <c r="GUZ6" s="65"/>
      <c r="GVA6" s="65"/>
      <c r="GVB6" s="65"/>
      <c r="GVC6" s="65"/>
      <c r="GVD6" s="65"/>
      <c r="GVE6" s="65"/>
      <c r="GVF6" s="65"/>
      <c r="GVG6" s="65"/>
      <c r="GVH6" s="65"/>
      <c r="GVI6" s="65"/>
      <c r="GVJ6" s="65"/>
      <c r="GVK6" s="65"/>
      <c r="GVL6" s="65"/>
      <c r="GVM6" s="65"/>
      <c r="GVN6" s="65"/>
      <c r="GVO6" s="65"/>
      <c r="GVP6" s="65"/>
      <c r="GVQ6" s="65"/>
      <c r="GVR6" s="65"/>
      <c r="GVS6" s="65"/>
      <c r="GVT6" s="65"/>
      <c r="GVU6" s="65"/>
      <c r="GVV6" s="65"/>
      <c r="GVW6" s="65"/>
      <c r="GVX6" s="65"/>
      <c r="GVY6" s="65"/>
      <c r="GVZ6" s="65"/>
      <c r="GWA6" s="65"/>
      <c r="GWB6" s="65"/>
      <c r="GWC6" s="65"/>
      <c r="GWD6" s="65"/>
      <c r="GWE6" s="65"/>
      <c r="GWF6" s="65"/>
      <c r="GWG6" s="65"/>
      <c r="GWH6" s="65"/>
      <c r="GWI6" s="65"/>
      <c r="GWJ6" s="65"/>
      <c r="GWK6" s="65"/>
      <c r="GWL6" s="65"/>
      <c r="GWM6" s="65"/>
      <c r="GWN6" s="65"/>
      <c r="GWO6" s="65"/>
      <c r="GWP6" s="65"/>
      <c r="GWQ6" s="65"/>
      <c r="GWR6" s="65"/>
      <c r="GWS6" s="65"/>
      <c r="GWT6" s="65"/>
      <c r="GWU6" s="65"/>
      <c r="GWV6" s="65"/>
      <c r="GWW6" s="65"/>
      <c r="GWX6" s="65"/>
      <c r="GWY6" s="65"/>
      <c r="GWZ6" s="65"/>
      <c r="GXA6" s="65"/>
      <c r="GXB6" s="65"/>
      <c r="GXC6" s="65"/>
      <c r="GXD6" s="65"/>
      <c r="GXE6" s="65"/>
      <c r="GXF6" s="65"/>
      <c r="GXG6" s="65"/>
      <c r="GXH6" s="65"/>
      <c r="GXI6" s="65"/>
      <c r="GXJ6" s="65"/>
      <c r="GXK6" s="65"/>
      <c r="GXL6" s="65"/>
      <c r="GXM6" s="65"/>
      <c r="GXN6" s="65"/>
      <c r="GXO6" s="65"/>
      <c r="GXP6" s="65"/>
      <c r="GXQ6" s="65"/>
      <c r="GXR6" s="65"/>
      <c r="GXS6" s="65"/>
      <c r="GXT6" s="65"/>
      <c r="GXU6" s="65"/>
      <c r="GXV6" s="65"/>
      <c r="GXW6" s="65"/>
      <c r="GXX6" s="65"/>
      <c r="GXY6" s="65"/>
      <c r="GXZ6" s="65"/>
      <c r="GYA6" s="65"/>
      <c r="GYB6" s="65"/>
      <c r="GYC6" s="65"/>
      <c r="GYD6" s="65"/>
      <c r="GYE6" s="65"/>
      <c r="GYF6" s="65"/>
      <c r="GYG6" s="65"/>
      <c r="GYH6" s="65"/>
      <c r="GYI6" s="65"/>
      <c r="GYJ6" s="65"/>
      <c r="GYK6" s="65"/>
      <c r="GYL6" s="65"/>
      <c r="GYM6" s="65"/>
      <c r="GYN6" s="65"/>
      <c r="GYO6" s="65"/>
      <c r="GYP6" s="65"/>
      <c r="GYQ6" s="65"/>
      <c r="GYR6" s="65"/>
      <c r="GYS6" s="65"/>
      <c r="GYT6" s="65"/>
      <c r="GYU6" s="65"/>
      <c r="GYV6" s="65"/>
      <c r="GYW6" s="65"/>
      <c r="GYX6" s="65"/>
      <c r="GYY6" s="65"/>
      <c r="GYZ6" s="65"/>
      <c r="GZA6" s="65"/>
      <c r="GZB6" s="65"/>
      <c r="GZC6" s="65"/>
      <c r="GZD6" s="65"/>
      <c r="GZE6" s="65"/>
      <c r="GZF6" s="65"/>
      <c r="GZG6" s="65"/>
      <c r="GZH6" s="65"/>
      <c r="GZI6" s="65"/>
      <c r="GZJ6" s="65"/>
      <c r="GZK6" s="65"/>
      <c r="GZL6" s="65"/>
      <c r="GZM6" s="65"/>
      <c r="GZN6" s="65"/>
      <c r="GZO6" s="65"/>
      <c r="GZP6" s="65"/>
      <c r="GZQ6" s="65"/>
      <c r="GZR6" s="65"/>
      <c r="GZS6" s="65"/>
      <c r="GZT6" s="65"/>
      <c r="GZU6" s="65"/>
      <c r="GZV6" s="65"/>
      <c r="GZW6" s="65"/>
      <c r="GZX6" s="65"/>
      <c r="GZY6" s="65"/>
      <c r="GZZ6" s="65"/>
      <c r="HAA6" s="65"/>
      <c r="HAB6" s="65"/>
      <c r="HAC6" s="65"/>
      <c r="HAD6" s="65"/>
      <c r="HAE6" s="65"/>
      <c r="HAF6" s="65"/>
      <c r="HAG6" s="65"/>
      <c r="HAH6" s="65"/>
      <c r="HAI6" s="65"/>
      <c r="HAJ6" s="65"/>
      <c r="HAK6" s="65"/>
      <c r="HAL6" s="65"/>
      <c r="HAM6" s="65"/>
      <c r="HAN6" s="65"/>
      <c r="HAO6" s="65"/>
      <c r="HAP6" s="65"/>
      <c r="HAQ6" s="65"/>
      <c r="HAR6" s="65"/>
      <c r="HAS6" s="65"/>
      <c r="HAT6" s="65"/>
      <c r="HAU6" s="65"/>
      <c r="HAV6" s="65"/>
      <c r="HAW6" s="65"/>
      <c r="HAX6" s="65"/>
      <c r="HAY6" s="65"/>
      <c r="HAZ6" s="65"/>
      <c r="HBA6" s="65"/>
      <c r="HBB6" s="65"/>
      <c r="HBC6" s="65"/>
      <c r="HBD6" s="65"/>
      <c r="HBE6" s="65"/>
      <c r="HBF6" s="65"/>
      <c r="HBG6" s="65"/>
      <c r="HBH6" s="65"/>
      <c r="HBI6" s="65"/>
      <c r="HBJ6" s="65"/>
      <c r="HBK6" s="65"/>
      <c r="HBL6" s="65"/>
      <c r="HBM6" s="65"/>
      <c r="HBN6" s="65"/>
      <c r="HBO6" s="65"/>
      <c r="HBP6" s="65"/>
      <c r="HBQ6" s="65"/>
      <c r="HBR6" s="65"/>
      <c r="HBS6" s="65"/>
      <c r="HBT6" s="65"/>
      <c r="HBU6" s="65"/>
      <c r="HBV6" s="65"/>
      <c r="HBW6" s="65"/>
      <c r="HBX6" s="65"/>
      <c r="HBY6" s="65"/>
      <c r="HBZ6" s="65"/>
      <c r="HCA6" s="65"/>
      <c r="HCB6" s="65"/>
      <c r="HCC6" s="65"/>
      <c r="HCD6" s="65"/>
      <c r="HCE6" s="65"/>
      <c r="HCF6" s="65"/>
      <c r="HCG6" s="65"/>
      <c r="HCH6" s="65"/>
      <c r="HCI6" s="65"/>
      <c r="HCJ6" s="65"/>
      <c r="HCK6" s="65"/>
      <c r="HCL6" s="65"/>
      <c r="HCM6" s="65"/>
      <c r="HCN6" s="65"/>
      <c r="HCO6" s="65"/>
      <c r="HCP6" s="65"/>
      <c r="HCQ6" s="65"/>
      <c r="HCR6" s="65"/>
      <c r="HCS6" s="65"/>
      <c r="HCT6" s="65"/>
      <c r="HCU6" s="65"/>
      <c r="HCV6" s="65"/>
      <c r="HCW6" s="65"/>
      <c r="HCX6" s="65"/>
      <c r="HCY6" s="65"/>
      <c r="HCZ6" s="65"/>
      <c r="HDA6" s="65"/>
      <c r="HDB6" s="65"/>
      <c r="HDC6" s="65"/>
      <c r="HDD6" s="65"/>
      <c r="HDE6" s="65"/>
      <c r="HDF6" s="65"/>
      <c r="HDG6" s="65"/>
      <c r="HDH6" s="65"/>
      <c r="HDI6" s="65"/>
      <c r="HDJ6" s="65"/>
      <c r="HDK6" s="65"/>
      <c r="HDL6" s="65"/>
      <c r="HDM6" s="65"/>
      <c r="HDN6" s="65"/>
      <c r="HDO6" s="65"/>
      <c r="HDP6" s="65"/>
      <c r="HDQ6" s="65"/>
      <c r="HDR6" s="65"/>
      <c r="HDS6" s="65"/>
      <c r="HDT6" s="65"/>
      <c r="HDU6" s="65"/>
      <c r="HDV6" s="65"/>
      <c r="HDW6" s="65"/>
      <c r="HDX6" s="65"/>
      <c r="HDY6" s="65"/>
      <c r="HDZ6" s="65"/>
      <c r="HEA6" s="65"/>
      <c r="HEB6" s="65"/>
      <c r="HEC6" s="65"/>
      <c r="HED6" s="65"/>
      <c r="HEE6" s="65"/>
      <c r="HEF6" s="65"/>
      <c r="HEG6" s="65"/>
      <c r="HEH6" s="65"/>
      <c r="HEI6" s="65"/>
      <c r="HEJ6" s="65"/>
      <c r="HEK6" s="65"/>
      <c r="HEL6" s="65"/>
      <c r="HEM6" s="65"/>
      <c r="HEN6" s="65"/>
      <c r="HEO6" s="65"/>
      <c r="HEP6" s="65"/>
      <c r="HEQ6" s="65"/>
      <c r="HER6" s="65"/>
      <c r="HES6" s="65"/>
      <c r="HET6" s="65"/>
      <c r="HEU6" s="65"/>
      <c r="HEV6" s="65"/>
      <c r="HEW6" s="65"/>
      <c r="HEX6" s="65"/>
      <c r="HEY6" s="65"/>
      <c r="HEZ6" s="65"/>
      <c r="HFA6" s="65"/>
      <c r="HFB6" s="65"/>
      <c r="HFC6" s="65"/>
      <c r="HFD6" s="65"/>
      <c r="HFE6" s="65"/>
      <c r="HFF6" s="65"/>
      <c r="HFG6" s="65"/>
      <c r="HFH6" s="65"/>
      <c r="HFI6" s="65"/>
      <c r="HFJ6" s="65"/>
      <c r="HFK6" s="65"/>
      <c r="HFL6" s="65"/>
      <c r="HFM6" s="65"/>
      <c r="HFN6" s="65"/>
      <c r="HFO6" s="65"/>
      <c r="HFP6" s="65"/>
      <c r="HFQ6" s="65"/>
      <c r="HFR6" s="65"/>
      <c r="HFS6" s="65"/>
      <c r="HFT6" s="65"/>
      <c r="HFU6" s="65"/>
      <c r="HFV6" s="65"/>
      <c r="HFW6" s="65"/>
      <c r="HFX6" s="65"/>
      <c r="HFY6" s="65"/>
      <c r="HFZ6" s="65"/>
      <c r="HGA6" s="65"/>
      <c r="HGB6" s="65"/>
      <c r="HGC6" s="65"/>
      <c r="HGD6" s="65"/>
      <c r="HGE6" s="65"/>
      <c r="HGF6" s="65"/>
      <c r="HGG6" s="65"/>
      <c r="HGH6" s="65"/>
      <c r="HGI6" s="65"/>
      <c r="HGJ6" s="65"/>
      <c r="HGK6" s="65"/>
      <c r="HGL6" s="65"/>
      <c r="HGM6" s="65"/>
      <c r="HGN6" s="65"/>
      <c r="HGO6" s="65"/>
      <c r="HGP6" s="65"/>
      <c r="HGQ6" s="65"/>
      <c r="HGR6" s="65"/>
      <c r="HGS6" s="65"/>
      <c r="HGT6" s="65"/>
      <c r="HGU6" s="65"/>
      <c r="HGV6" s="65"/>
      <c r="HGW6" s="65"/>
      <c r="HGX6" s="65"/>
      <c r="HGY6" s="65"/>
      <c r="HGZ6" s="65"/>
      <c r="HHA6" s="65"/>
      <c r="HHB6" s="65"/>
      <c r="HHC6" s="65"/>
      <c r="HHD6" s="65"/>
      <c r="HHE6" s="65"/>
      <c r="HHF6" s="65"/>
      <c r="HHG6" s="65"/>
      <c r="HHH6" s="65"/>
      <c r="HHI6" s="65"/>
      <c r="HHJ6" s="65"/>
      <c r="HHK6" s="65"/>
      <c r="HHL6" s="65"/>
      <c r="HHM6" s="65"/>
      <c r="HHN6" s="65"/>
      <c r="HHO6" s="65"/>
      <c r="HHP6" s="65"/>
      <c r="HHQ6" s="65"/>
      <c r="HHR6" s="65"/>
      <c r="HHS6" s="65"/>
      <c r="HHT6" s="65"/>
      <c r="HHU6" s="65"/>
      <c r="HHV6" s="65"/>
      <c r="HHW6" s="65"/>
      <c r="HHX6" s="65"/>
      <c r="HHY6" s="65"/>
      <c r="HHZ6" s="65"/>
      <c r="HIA6" s="65"/>
      <c r="HIB6" s="65"/>
      <c r="HIC6" s="65"/>
      <c r="HID6" s="65"/>
      <c r="HIE6" s="65"/>
      <c r="HIF6" s="65"/>
      <c r="HIG6" s="65"/>
      <c r="HIH6" s="65"/>
      <c r="HII6" s="65"/>
      <c r="HIJ6" s="65"/>
      <c r="HIK6" s="65"/>
      <c r="HIL6" s="65"/>
      <c r="HIM6" s="65"/>
      <c r="HIN6" s="65"/>
      <c r="HIO6" s="65"/>
      <c r="HIP6" s="65"/>
      <c r="HIQ6" s="65"/>
      <c r="HIR6" s="65"/>
      <c r="HIS6" s="65"/>
      <c r="HIT6" s="65"/>
      <c r="HIU6" s="65"/>
      <c r="HIV6" s="65"/>
      <c r="HIW6" s="65"/>
      <c r="HIX6" s="65"/>
      <c r="HIY6" s="65"/>
      <c r="HIZ6" s="65"/>
      <c r="HJA6" s="65"/>
      <c r="HJB6" s="65"/>
      <c r="HJC6" s="65"/>
      <c r="HJD6" s="65"/>
      <c r="HJE6" s="65"/>
      <c r="HJF6" s="65"/>
      <c r="HJG6" s="65"/>
      <c r="HJH6" s="65"/>
      <c r="HJI6" s="65"/>
      <c r="HJJ6" s="65"/>
      <c r="HJK6" s="65"/>
      <c r="HJL6" s="65"/>
      <c r="HJM6" s="65"/>
      <c r="HJN6" s="65"/>
      <c r="HJO6" s="65"/>
      <c r="HJP6" s="65"/>
      <c r="HJQ6" s="65"/>
      <c r="HJR6" s="65"/>
      <c r="HJS6" s="65"/>
      <c r="HJT6" s="65"/>
      <c r="HJU6" s="65"/>
      <c r="HJV6" s="65"/>
      <c r="HJW6" s="65"/>
      <c r="HJX6" s="65"/>
      <c r="HJY6" s="65"/>
      <c r="HJZ6" s="65"/>
      <c r="HKA6" s="65"/>
      <c r="HKB6" s="65"/>
      <c r="HKC6" s="65"/>
      <c r="HKD6" s="65"/>
      <c r="HKE6" s="65"/>
      <c r="HKF6" s="65"/>
      <c r="HKG6" s="65"/>
      <c r="HKH6" s="65"/>
      <c r="HKI6" s="65"/>
      <c r="HKJ6" s="65"/>
      <c r="HKK6" s="65"/>
      <c r="HKL6" s="65"/>
      <c r="HKM6" s="65"/>
      <c r="HKN6" s="65"/>
      <c r="HKO6" s="65"/>
      <c r="HKP6" s="65"/>
      <c r="HKQ6" s="65"/>
      <c r="HKR6" s="65"/>
      <c r="HKS6" s="65"/>
      <c r="HKT6" s="65"/>
      <c r="HKU6" s="65"/>
      <c r="HKV6" s="65"/>
      <c r="HKW6" s="65"/>
      <c r="HKX6" s="65"/>
      <c r="HKY6" s="65"/>
      <c r="HKZ6" s="65"/>
      <c r="HLA6" s="65"/>
      <c r="HLB6" s="65"/>
      <c r="HLC6" s="65"/>
      <c r="HLD6" s="65"/>
      <c r="HLE6" s="65"/>
      <c r="HLF6" s="65"/>
      <c r="HLG6" s="65"/>
      <c r="HLH6" s="65"/>
      <c r="HLI6" s="65"/>
      <c r="HLJ6" s="65"/>
      <c r="HLK6" s="65"/>
      <c r="HLL6" s="65"/>
      <c r="HLM6" s="65"/>
      <c r="HLN6" s="65"/>
      <c r="HLO6" s="65"/>
      <c r="HLP6" s="65"/>
      <c r="HLQ6" s="65"/>
      <c r="HLR6" s="65"/>
      <c r="HLS6" s="65"/>
      <c r="HLT6" s="65"/>
      <c r="HLU6" s="65"/>
      <c r="HLV6" s="65"/>
      <c r="HLW6" s="65"/>
      <c r="HLX6" s="65"/>
      <c r="HLY6" s="65"/>
      <c r="HLZ6" s="65"/>
      <c r="HMA6" s="65"/>
      <c r="HMB6" s="65"/>
      <c r="HMC6" s="65"/>
      <c r="HMD6" s="65"/>
      <c r="HME6" s="65"/>
      <c r="HMF6" s="65"/>
      <c r="HMG6" s="65"/>
      <c r="HMH6" s="65"/>
      <c r="HMI6" s="65"/>
      <c r="HMJ6" s="65"/>
      <c r="HMK6" s="65"/>
      <c r="HML6" s="65"/>
      <c r="HMM6" s="65"/>
      <c r="HMN6" s="65"/>
      <c r="HMO6" s="65"/>
      <c r="HMP6" s="65"/>
      <c r="HMQ6" s="65"/>
      <c r="HMR6" s="65"/>
      <c r="HMS6" s="65"/>
      <c r="HMT6" s="65"/>
      <c r="HMU6" s="65"/>
      <c r="HMV6" s="65"/>
      <c r="HMW6" s="65"/>
      <c r="HMX6" s="65"/>
      <c r="HMY6" s="65"/>
      <c r="HMZ6" s="65"/>
      <c r="HNA6" s="65"/>
      <c r="HNB6" s="65"/>
      <c r="HNC6" s="65"/>
      <c r="HND6" s="65"/>
      <c r="HNE6" s="65"/>
      <c r="HNF6" s="65"/>
      <c r="HNG6" s="65"/>
      <c r="HNH6" s="65"/>
      <c r="HNI6" s="65"/>
      <c r="HNJ6" s="65"/>
      <c r="HNK6" s="65"/>
      <c r="HNL6" s="65"/>
      <c r="HNM6" s="65"/>
      <c r="HNN6" s="65"/>
      <c r="HNO6" s="65"/>
      <c r="HNP6" s="65"/>
      <c r="HNQ6" s="65"/>
      <c r="HNR6" s="65"/>
      <c r="HNS6" s="65"/>
      <c r="HNT6" s="65"/>
      <c r="HNU6" s="65"/>
      <c r="HNV6" s="65"/>
      <c r="HNW6" s="65"/>
      <c r="HNX6" s="65"/>
      <c r="HNY6" s="65"/>
      <c r="HNZ6" s="65"/>
      <c r="HOA6" s="65"/>
      <c r="HOB6" s="65"/>
      <c r="HOC6" s="65"/>
      <c r="HOD6" s="65"/>
      <c r="HOE6" s="65"/>
      <c r="HOF6" s="65"/>
      <c r="HOG6" s="65"/>
      <c r="HOH6" s="65"/>
      <c r="HOI6" s="65"/>
      <c r="HOJ6" s="65"/>
      <c r="HOK6" s="65"/>
      <c r="HOL6" s="65"/>
      <c r="HOM6" s="65"/>
      <c r="HON6" s="65"/>
      <c r="HOO6" s="65"/>
      <c r="HOP6" s="65"/>
      <c r="HOQ6" s="65"/>
      <c r="HOR6" s="65"/>
      <c r="HOS6" s="65"/>
      <c r="HOT6" s="65"/>
      <c r="HOU6" s="65"/>
      <c r="HOV6" s="65"/>
      <c r="HOW6" s="65"/>
      <c r="HOX6" s="65"/>
      <c r="HOY6" s="65"/>
      <c r="HOZ6" s="65"/>
      <c r="HPA6" s="65"/>
      <c r="HPB6" s="65"/>
      <c r="HPC6" s="65"/>
      <c r="HPD6" s="65"/>
      <c r="HPE6" s="65"/>
      <c r="HPF6" s="65"/>
      <c r="HPG6" s="65"/>
      <c r="HPH6" s="65"/>
      <c r="HPI6" s="65"/>
      <c r="HPJ6" s="65"/>
      <c r="HPK6" s="65"/>
      <c r="HPL6" s="65"/>
      <c r="HPM6" s="65"/>
      <c r="HPN6" s="65"/>
      <c r="HPO6" s="65"/>
      <c r="HPP6" s="65"/>
      <c r="HPQ6" s="65"/>
      <c r="HPR6" s="65"/>
      <c r="HPS6" s="65"/>
      <c r="HPT6" s="65"/>
      <c r="HPU6" s="65"/>
      <c r="HPV6" s="65"/>
      <c r="HPW6" s="65"/>
      <c r="HPX6" s="65"/>
      <c r="HPY6" s="65"/>
      <c r="HPZ6" s="65"/>
      <c r="HQA6" s="65"/>
      <c r="HQB6" s="65"/>
      <c r="HQC6" s="65"/>
      <c r="HQD6" s="65"/>
      <c r="HQE6" s="65"/>
      <c r="HQF6" s="65"/>
      <c r="HQG6" s="65"/>
      <c r="HQH6" s="65"/>
      <c r="HQI6" s="65"/>
      <c r="HQJ6" s="65"/>
      <c r="HQK6" s="65"/>
      <c r="HQL6" s="65"/>
      <c r="HQM6" s="65"/>
      <c r="HQN6" s="65"/>
      <c r="HQO6" s="65"/>
      <c r="HQP6" s="65"/>
      <c r="HQQ6" s="65"/>
      <c r="HQR6" s="65"/>
      <c r="HQS6" s="65"/>
      <c r="HQT6" s="65"/>
      <c r="HQU6" s="65"/>
      <c r="HQV6" s="65"/>
      <c r="HQW6" s="65"/>
      <c r="HQX6" s="65"/>
      <c r="HQY6" s="65"/>
      <c r="HQZ6" s="65"/>
      <c r="HRA6" s="65"/>
      <c r="HRB6" s="65"/>
      <c r="HRC6" s="65"/>
      <c r="HRD6" s="65"/>
      <c r="HRE6" s="65"/>
      <c r="HRF6" s="65"/>
      <c r="HRG6" s="65"/>
      <c r="HRH6" s="65"/>
      <c r="HRI6" s="65"/>
      <c r="HRJ6" s="65"/>
      <c r="HRK6" s="65"/>
      <c r="HRL6" s="65"/>
      <c r="HRM6" s="65"/>
      <c r="HRN6" s="65"/>
      <c r="HRO6" s="65"/>
      <c r="HRP6" s="65"/>
      <c r="HRQ6" s="65"/>
      <c r="HRR6" s="65"/>
      <c r="HRS6" s="65"/>
      <c r="HRT6" s="65"/>
      <c r="HRU6" s="65"/>
      <c r="HRV6" s="65"/>
      <c r="HRW6" s="65"/>
      <c r="HRX6" s="65"/>
      <c r="HRY6" s="65"/>
      <c r="HRZ6" s="65"/>
      <c r="HSA6" s="65"/>
      <c r="HSB6" s="65"/>
      <c r="HSC6" s="65"/>
      <c r="HSD6" s="65"/>
      <c r="HSE6" s="65"/>
      <c r="HSF6" s="65"/>
      <c r="HSG6" s="65"/>
      <c r="HSH6" s="65"/>
      <c r="HSI6" s="65"/>
      <c r="HSJ6" s="65"/>
      <c r="HSK6" s="65"/>
      <c r="HSL6" s="65"/>
      <c r="HSM6" s="65"/>
      <c r="HSN6" s="65"/>
      <c r="HSO6" s="65"/>
      <c r="HSP6" s="65"/>
      <c r="HSQ6" s="65"/>
      <c r="HSR6" s="65"/>
      <c r="HSS6" s="65"/>
      <c r="HST6" s="65"/>
      <c r="HSU6" s="65"/>
      <c r="HSV6" s="65"/>
      <c r="HSW6" s="65"/>
      <c r="HSX6" s="65"/>
      <c r="HSY6" s="65"/>
      <c r="HSZ6" s="65"/>
      <c r="HTA6" s="65"/>
      <c r="HTB6" s="65"/>
      <c r="HTC6" s="65"/>
      <c r="HTD6" s="65"/>
      <c r="HTE6" s="65"/>
      <c r="HTF6" s="65"/>
      <c r="HTG6" s="65"/>
      <c r="HTH6" s="65"/>
      <c r="HTI6" s="65"/>
      <c r="HTJ6" s="65"/>
      <c r="HTK6" s="65"/>
      <c r="HTL6" s="65"/>
      <c r="HTM6" s="65"/>
      <c r="HTN6" s="65"/>
      <c r="HTO6" s="65"/>
      <c r="HTP6" s="65"/>
      <c r="HTQ6" s="65"/>
      <c r="HTR6" s="65"/>
      <c r="HTS6" s="65"/>
      <c r="HTT6" s="65"/>
      <c r="HTU6" s="65"/>
      <c r="HTV6" s="65"/>
      <c r="HTW6" s="65"/>
      <c r="HTX6" s="65"/>
      <c r="HTY6" s="65"/>
      <c r="HTZ6" s="65"/>
      <c r="HUA6" s="65"/>
      <c r="HUB6" s="65"/>
      <c r="HUC6" s="65"/>
      <c r="HUD6" s="65"/>
      <c r="HUE6" s="65"/>
      <c r="HUF6" s="65"/>
      <c r="HUG6" s="65"/>
      <c r="HUH6" s="65"/>
      <c r="HUI6" s="65"/>
      <c r="HUJ6" s="65"/>
      <c r="HUK6" s="65"/>
      <c r="HUL6" s="65"/>
      <c r="HUM6" s="65"/>
      <c r="HUN6" s="65"/>
      <c r="HUO6" s="65"/>
      <c r="HUP6" s="65"/>
      <c r="HUQ6" s="65"/>
      <c r="HUR6" s="65"/>
      <c r="HUS6" s="65"/>
      <c r="HUT6" s="65"/>
      <c r="HUU6" s="65"/>
      <c r="HUV6" s="65"/>
      <c r="HUW6" s="65"/>
      <c r="HUX6" s="65"/>
      <c r="HUY6" s="65"/>
      <c r="HUZ6" s="65"/>
      <c r="HVA6" s="65"/>
      <c r="HVB6" s="65"/>
      <c r="HVC6" s="65"/>
      <c r="HVD6" s="65"/>
      <c r="HVE6" s="65"/>
      <c r="HVF6" s="65"/>
      <c r="HVG6" s="65"/>
      <c r="HVH6" s="65"/>
      <c r="HVI6" s="65"/>
      <c r="HVJ6" s="65"/>
      <c r="HVK6" s="65"/>
      <c r="HVL6" s="65"/>
      <c r="HVM6" s="65"/>
      <c r="HVN6" s="65"/>
      <c r="HVO6" s="65"/>
      <c r="HVP6" s="65"/>
      <c r="HVQ6" s="65"/>
      <c r="HVR6" s="65"/>
      <c r="HVS6" s="65"/>
      <c r="HVT6" s="65"/>
      <c r="HVU6" s="65"/>
      <c r="HVV6" s="65"/>
      <c r="HVW6" s="65"/>
      <c r="HVX6" s="65"/>
      <c r="HVY6" s="65"/>
      <c r="HVZ6" s="65"/>
      <c r="HWA6" s="65"/>
      <c r="HWB6" s="65"/>
      <c r="HWC6" s="65"/>
      <c r="HWD6" s="65"/>
      <c r="HWE6" s="65"/>
      <c r="HWF6" s="65"/>
      <c r="HWG6" s="65"/>
      <c r="HWH6" s="65"/>
      <c r="HWI6" s="65"/>
      <c r="HWJ6" s="65"/>
      <c r="HWK6" s="65"/>
      <c r="HWL6" s="65"/>
      <c r="HWM6" s="65"/>
      <c r="HWN6" s="65"/>
      <c r="HWO6" s="65"/>
      <c r="HWP6" s="65"/>
      <c r="HWQ6" s="65"/>
      <c r="HWR6" s="65"/>
      <c r="HWS6" s="65"/>
      <c r="HWT6" s="65"/>
      <c r="HWU6" s="65"/>
      <c r="HWV6" s="65"/>
      <c r="HWW6" s="65"/>
      <c r="HWX6" s="65"/>
      <c r="HWY6" s="65"/>
      <c r="HWZ6" s="65"/>
      <c r="HXA6" s="65"/>
      <c r="HXB6" s="65"/>
      <c r="HXC6" s="65"/>
      <c r="HXD6" s="65"/>
      <c r="HXE6" s="65"/>
      <c r="HXF6" s="65"/>
      <c r="HXG6" s="65"/>
      <c r="HXH6" s="65"/>
      <c r="HXI6" s="65"/>
      <c r="HXJ6" s="65"/>
      <c r="HXK6" s="65"/>
      <c r="HXL6" s="65"/>
      <c r="HXM6" s="65"/>
      <c r="HXN6" s="65"/>
      <c r="HXO6" s="65"/>
      <c r="HXP6" s="65"/>
      <c r="HXQ6" s="65"/>
      <c r="HXR6" s="65"/>
      <c r="HXS6" s="65"/>
      <c r="HXT6" s="65"/>
      <c r="HXU6" s="65"/>
      <c r="HXV6" s="65"/>
      <c r="HXW6" s="65"/>
      <c r="HXX6" s="65"/>
      <c r="HXY6" s="65"/>
      <c r="HXZ6" s="65"/>
      <c r="HYA6" s="65"/>
      <c r="HYB6" s="65"/>
      <c r="HYC6" s="65"/>
      <c r="HYD6" s="65"/>
      <c r="HYE6" s="65"/>
      <c r="HYF6" s="65"/>
      <c r="HYG6" s="65"/>
      <c r="HYH6" s="65"/>
      <c r="HYI6" s="65"/>
      <c r="HYJ6" s="65"/>
      <c r="HYK6" s="65"/>
      <c r="HYL6" s="65"/>
      <c r="HYM6" s="65"/>
      <c r="HYN6" s="65"/>
      <c r="HYO6" s="65"/>
      <c r="HYP6" s="65"/>
      <c r="HYQ6" s="65"/>
      <c r="HYR6" s="65"/>
      <c r="HYS6" s="65"/>
      <c r="HYT6" s="65"/>
      <c r="HYU6" s="65"/>
      <c r="HYV6" s="65"/>
      <c r="HYW6" s="65"/>
      <c r="HYX6" s="65"/>
      <c r="HYY6" s="65"/>
      <c r="HYZ6" s="65"/>
      <c r="HZA6" s="65"/>
      <c r="HZB6" s="65"/>
      <c r="HZC6" s="65"/>
      <c r="HZD6" s="65"/>
      <c r="HZE6" s="65"/>
      <c r="HZF6" s="65"/>
      <c r="HZG6" s="65"/>
      <c r="HZH6" s="65"/>
      <c r="HZI6" s="65"/>
      <c r="HZJ6" s="65"/>
      <c r="HZK6" s="65"/>
      <c r="HZL6" s="65"/>
      <c r="HZM6" s="65"/>
      <c r="HZN6" s="65"/>
      <c r="HZO6" s="65"/>
      <c r="HZP6" s="65"/>
      <c r="HZQ6" s="65"/>
      <c r="HZR6" s="65"/>
      <c r="HZS6" s="65"/>
      <c r="HZT6" s="65"/>
      <c r="HZU6" s="65"/>
      <c r="HZV6" s="65"/>
      <c r="HZW6" s="65"/>
      <c r="HZX6" s="65"/>
      <c r="HZY6" s="65"/>
      <c r="HZZ6" s="65"/>
      <c r="IAA6" s="65"/>
      <c r="IAB6" s="65"/>
      <c r="IAC6" s="65"/>
      <c r="IAD6" s="65"/>
      <c r="IAE6" s="65"/>
      <c r="IAF6" s="65"/>
      <c r="IAG6" s="65"/>
      <c r="IAH6" s="65"/>
      <c r="IAI6" s="65"/>
      <c r="IAJ6" s="65"/>
      <c r="IAK6" s="65"/>
      <c r="IAL6" s="65"/>
      <c r="IAM6" s="65"/>
      <c r="IAN6" s="65"/>
      <c r="IAO6" s="65"/>
      <c r="IAP6" s="65"/>
      <c r="IAQ6" s="65"/>
      <c r="IAR6" s="65"/>
      <c r="IAS6" s="65"/>
      <c r="IAT6" s="65"/>
      <c r="IAU6" s="65"/>
      <c r="IAV6" s="65"/>
      <c r="IAW6" s="65"/>
      <c r="IAX6" s="65"/>
      <c r="IAY6" s="65"/>
      <c r="IAZ6" s="65"/>
      <c r="IBA6" s="65"/>
      <c r="IBB6" s="65"/>
      <c r="IBC6" s="65"/>
      <c r="IBD6" s="65"/>
      <c r="IBE6" s="65"/>
      <c r="IBF6" s="65"/>
      <c r="IBG6" s="65"/>
      <c r="IBH6" s="65"/>
      <c r="IBI6" s="65"/>
      <c r="IBJ6" s="65"/>
      <c r="IBK6" s="65"/>
      <c r="IBL6" s="65"/>
      <c r="IBM6" s="65"/>
      <c r="IBN6" s="65"/>
      <c r="IBO6" s="65"/>
      <c r="IBP6" s="65"/>
      <c r="IBQ6" s="65"/>
      <c r="IBR6" s="65"/>
      <c r="IBS6" s="65"/>
      <c r="IBT6" s="65"/>
      <c r="IBU6" s="65"/>
      <c r="IBV6" s="65"/>
      <c r="IBW6" s="65"/>
      <c r="IBX6" s="65"/>
      <c r="IBY6" s="65"/>
      <c r="IBZ6" s="65"/>
      <c r="ICA6" s="65"/>
      <c r="ICB6" s="65"/>
      <c r="ICC6" s="65"/>
      <c r="ICD6" s="65"/>
      <c r="ICE6" s="65"/>
      <c r="ICF6" s="65"/>
      <c r="ICG6" s="65"/>
      <c r="ICH6" s="65"/>
      <c r="ICI6" s="65"/>
      <c r="ICJ6" s="65"/>
      <c r="ICK6" s="65"/>
      <c r="ICL6" s="65"/>
      <c r="ICM6" s="65"/>
      <c r="ICN6" s="65"/>
      <c r="ICO6" s="65"/>
      <c r="ICP6" s="65"/>
      <c r="ICQ6" s="65"/>
      <c r="ICR6" s="65"/>
      <c r="ICS6" s="65"/>
      <c r="ICT6" s="65"/>
      <c r="ICU6" s="65"/>
      <c r="ICV6" s="65"/>
      <c r="ICW6" s="65"/>
      <c r="ICX6" s="65"/>
      <c r="ICY6" s="65"/>
      <c r="ICZ6" s="65"/>
      <c r="IDA6" s="65"/>
      <c r="IDB6" s="65"/>
      <c r="IDC6" s="65"/>
      <c r="IDD6" s="65"/>
      <c r="IDE6" s="65"/>
      <c r="IDF6" s="65"/>
      <c r="IDG6" s="65"/>
      <c r="IDH6" s="65"/>
      <c r="IDI6" s="65"/>
      <c r="IDJ6" s="65"/>
      <c r="IDK6" s="65"/>
      <c r="IDL6" s="65"/>
      <c r="IDM6" s="65"/>
      <c r="IDN6" s="65"/>
      <c r="IDO6" s="65"/>
      <c r="IDP6" s="65"/>
      <c r="IDQ6" s="65"/>
      <c r="IDR6" s="65"/>
      <c r="IDS6" s="65"/>
      <c r="IDT6" s="65"/>
      <c r="IDU6" s="65"/>
      <c r="IDV6" s="65"/>
      <c r="IDW6" s="65"/>
      <c r="IDX6" s="65"/>
      <c r="IDY6" s="65"/>
      <c r="IDZ6" s="65"/>
      <c r="IEA6" s="65"/>
      <c r="IEB6" s="65"/>
      <c r="IEC6" s="65"/>
      <c r="IED6" s="65"/>
      <c r="IEE6" s="65"/>
      <c r="IEF6" s="65"/>
      <c r="IEG6" s="65"/>
      <c r="IEH6" s="65"/>
      <c r="IEI6" s="65"/>
      <c r="IEJ6" s="65"/>
      <c r="IEK6" s="65"/>
      <c r="IEL6" s="65"/>
      <c r="IEM6" s="65"/>
      <c r="IEN6" s="65"/>
      <c r="IEO6" s="65"/>
      <c r="IEP6" s="65"/>
      <c r="IEQ6" s="65"/>
      <c r="IER6" s="65"/>
      <c r="IES6" s="65"/>
      <c r="IET6" s="65"/>
      <c r="IEU6" s="65"/>
      <c r="IEV6" s="65"/>
      <c r="IEW6" s="65"/>
      <c r="IEX6" s="65"/>
      <c r="IEY6" s="65"/>
      <c r="IEZ6" s="65"/>
      <c r="IFA6" s="65"/>
      <c r="IFB6" s="65"/>
      <c r="IFC6" s="65"/>
      <c r="IFD6" s="65"/>
      <c r="IFE6" s="65"/>
      <c r="IFF6" s="65"/>
      <c r="IFG6" s="65"/>
      <c r="IFH6" s="65"/>
      <c r="IFI6" s="65"/>
      <c r="IFJ6" s="65"/>
      <c r="IFK6" s="65"/>
      <c r="IFL6" s="65"/>
      <c r="IFM6" s="65"/>
      <c r="IFN6" s="65"/>
      <c r="IFO6" s="65"/>
      <c r="IFP6" s="65"/>
      <c r="IFQ6" s="65"/>
      <c r="IFR6" s="65"/>
      <c r="IFS6" s="65"/>
      <c r="IFT6" s="65"/>
      <c r="IFU6" s="65"/>
      <c r="IFV6" s="65"/>
      <c r="IFW6" s="65"/>
      <c r="IFX6" s="65"/>
      <c r="IFY6" s="65"/>
      <c r="IFZ6" s="65"/>
      <c r="IGA6" s="65"/>
      <c r="IGB6" s="65"/>
      <c r="IGC6" s="65"/>
      <c r="IGD6" s="65"/>
      <c r="IGE6" s="65"/>
      <c r="IGF6" s="65"/>
      <c r="IGG6" s="65"/>
      <c r="IGH6" s="65"/>
      <c r="IGI6" s="65"/>
      <c r="IGJ6" s="65"/>
      <c r="IGK6" s="65"/>
      <c r="IGL6" s="65"/>
      <c r="IGM6" s="65"/>
      <c r="IGN6" s="65"/>
      <c r="IGO6" s="65"/>
      <c r="IGP6" s="65"/>
      <c r="IGQ6" s="65"/>
      <c r="IGR6" s="65"/>
      <c r="IGS6" s="65"/>
      <c r="IGT6" s="65"/>
      <c r="IGU6" s="65"/>
      <c r="IGV6" s="65"/>
      <c r="IGW6" s="65"/>
      <c r="IGX6" s="65"/>
      <c r="IGY6" s="65"/>
      <c r="IGZ6" s="65"/>
      <c r="IHA6" s="65"/>
      <c r="IHB6" s="65"/>
      <c r="IHC6" s="65"/>
      <c r="IHD6" s="65"/>
      <c r="IHE6" s="65"/>
      <c r="IHF6" s="65"/>
      <c r="IHG6" s="65"/>
      <c r="IHH6" s="65"/>
      <c r="IHI6" s="65"/>
      <c r="IHJ6" s="65"/>
      <c r="IHK6" s="65"/>
      <c r="IHL6" s="65"/>
      <c r="IHM6" s="65"/>
      <c r="IHN6" s="65"/>
      <c r="IHO6" s="65"/>
      <c r="IHP6" s="65"/>
      <c r="IHQ6" s="65"/>
      <c r="IHR6" s="65"/>
      <c r="IHS6" s="65"/>
      <c r="IHT6" s="65"/>
      <c r="IHU6" s="65"/>
      <c r="IHV6" s="65"/>
      <c r="IHW6" s="65"/>
      <c r="IHX6" s="65"/>
      <c r="IHY6" s="65"/>
      <c r="IHZ6" s="65"/>
      <c r="IIA6" s="65"/>
      <c r="IIB6" s="65"/>
      <c r="IIC6" s="65"/>
      <c r="IID6" s="65"/>
      <c r="IIE6" s="65"/>
      <c r="IIF6" s="65"/>
      <c r="IIG6" s="65"/>
      <c r="IIH6" s="65"/>
      <c r="III6" s="65"/>
      <c r="IIJ6" s="65"/>
      <c r="IIK6" s="65"/>
      <c r="IIL6" s="65"/>
      <c r="IIM6" s="65"/>
      <c r="IIN6" s="65"/>
      <c r="IIO6" s="65"/>
      <c r="IIP6" s="65"/>
      <c r="IIQ6" s="65"/>
      <c r="IIR6" s="65"/>
      <c r="IIS6" s="65"/>
      <c r="IIT6" s="65"/>
      <c r="IIU6" s="65"/>
      <c r="IIV6" s="65"/>
      <c r="IIW6" s="65"/>
      <c r="IIX6" s="65"/>
      <c r="IIY6" s="65"/>
      <c r="IIZ6" s="65"/>
      <c r="IJA6" s="65"/>
      <c r="IJB6" s="65"/>
      <c r="IJC6" s="65"/>
      <c r="IJD6" s="65"/>
      <c r="IJE6" s="65"/>
      <c r="IJF6" s="65"/>
      <c r="IJG6" s="65"/>
      <c r="IJH6" s="65"/>
      <c r="IJI6" s="65"/>
      <c r="IJJ6" s="65"/>
      <c r="IJK6" s="65"/>
      <c r="IJL6" s="65"/>
      <c r="IJM6" s="65"/>
      <c r="IJN6" s="65"/>
      <c r="IJO6" s="65"/>
      <c r="IJP6" s="65"/>
      <c r="IJQ6" s="65"/>
      <c r="IJR6" s="65"/>
      <c r="IJS6" s="65"/>
      <c r="IJT6" s="65"/>
      <c r="IJU6" s="65"/>
      <c r="IJV6" s="65"/>
      <c r="IJW6" s="65"/>
      <c r="IJX6" s="65"/>
      <c r="IJY6" s="65"/>
      <c r="IJZ6" s="65"/>
      <c r="IKA6" s="65"/>
      <c r="IKB6" s="65"/>
      <c r="IKC6" s="65"/>
      <c r="IKD6" s="65"/>
      <c r="IKE6" s="65"/>
      <c r="IKF6" s="65"/>
      <c r="IKG6" s="65"/>
      <c r="IKH6" s="65"/>
      <c r="IKI6" s="65"/>
      <c r="IKJ6" s="65"/>
      <c r="IKK6" s="65"/>
      <c r="IKL6" s="65"/>
      <c r="IKM6" s="65"/>
      <c r="IKN6" s="65"/>
      <c r="IKO6" s="65"/>
      <c r="IKP6" s="65"/>
      <c r="IKQ6" s="65"/>
      <c r="IKR6" s="65"/>
      <c r="IKS6" s="65"/>
      <c r="IKT6" s="65"/>
      <c r="IKU6" s="65"/>
      <c r="IKV6" s="65"/>
      <c r="IKW6" s="65"/>
      <c r="IKX6" s="65"/>
      <c r="IKY6" s="65"/>
      <c r="IKZ6" s="65"/>
      <c r="ILA6" s="65"/>
      <c r="ILB6" s="65"/>
      <c r="ILC6" s="65"/>
      <c r="ILD6" s="65"/>
      <c r="ILE6" s="65"/>
      <c r="ILF6" s="65"/>
      <c r="ILG6" s="65"/>
      <c r="ILH6" s="65"/>
      <c r="ILI6" s="65"/>
      <c r="ILJ6" s="65"/>
      <c r="ILK6" s="65"/>
      <c r="ILL6" s="65"/>
      <c r="ILM6" s="65"/>
      <c r="ILN6" s="65"/>
      <c r="ILO6" s="65"/>
      <c r="ILP6" s="65"/>
      <c r="ILQ6" s="65"/>
      <c r="ILR6" s="65"/>
      <c r="ILS6" s="65"/>
      <c r="ILT6" s="65"/>
      <c r="ILU6" s="65"/>
      <c r="ILV6" s="65"/>
      <c r="ILW6" s="65"/>
      <c r="ILX6" s="65"/>
      <c r="ILY6" s="65"/>
      <c r="ILZ6" s="65"/>
      <c r="IMA6" s="65"/>
      <c r="IMB6" s="65"/>
      <c r="IMC6" s="65"/>
      <c r="IMD6" s="65"/>
      <c r="IME6" s="65"/>
      <c r="IMF6" s="65"/>
      <c r="IMG6" s="65"/>
      <c r="IMH6" s="65"/>
      <c r="IMI6" s="65"/>
      <c r="IMJ6" s="65"/>
      <c r="IMK6" s="65"/>
      <c r="IML6" s="65"/>
      <c r="IMM6" s="65"/>
      <c r="IMN6" s="65"/>
      <c r="IMO6" s="65"/>
      <c r="IMP6" s="65"/>
      <c r="IMQ6" s="65"/>
      <c r="IMR6" s="65"/>
      <c r="IMS6" s="65"/>
      <c r="IMT6" s="65"/>
      <c r="IMU6" s="65"/>
      <c r="IMV6" s="65"/>
      <c r="IMW6" s="65"/>
      <c r="IMX6" s="65"/>
      <c r="IMY6" s="65"/>
      <c r="IMZ6" s="65"/>
      <c r="INA6" s="65"/>
      <c r="INB6" s="65"/>
      <c r="INC6" s="65"/>
      <c r="IND6" s="65"/>
      <c r="INE6" s="65"/>
      <c r="INF6" s="65"/>
      <c r="ING6" s="65"/>
      <c r="INH6" s="65"/>
      <c r="INI6" s="65"/>
      <c r="INJ6" s="65"/>
      <c r="INK6" s="65"/>
      <c r="INL6" s="65"/>
      <c r="INM6" s="65"/>
      <c r="INN6" s="65"/>
      <c r="INO6" s="65"/>
      <c r="INP6" s="65"/>
      <c r="INQ6" s="65"/>
      <c r="INR6" s="65"/>
      <c r="INS6" s="65"/>
      <c r="INT6" s="65"/>
      <c r="INU6" s="65"/>
      <c r="INV6" s="65"/>
      <c r="INW6" s="65"/>
      <c r="INX6" s="65"/>
      <c r="INY6" s="65"/>
      <c r="INZ6" s="65"/>
      <c r="IOA6" s="65"/>
      <c r="IOB6" s="65"/>
      <c r="IOC6" s="65"/>
      <c r="IOD6" s="65"/>
      <c r="IOE6" s="65"/>
      <c r="IOF6" s="65"/>
      <c r="IOG6" s="65"/>
      <c r="IOH6" s="65"/>
      <c r="IOI6" s="65"/>
      <c r="IOJ6" s="65"/>
      <c r="IOK6" s="65"/>
      <c r="IOL6" s="65"/>
      <c r="IOM6" s="65"/>
      <c r="ION6" s="65"/>
      <c r="IOO6" s="65"/>
      <c r="IOP6" s="65"/>
      <c r="IOQ6" s="65"/>
      <c r="IOR6" s="65"/>
      <c r="IOS6" s="65"/>
      <c r="IOT6" s="65"/>
      <c r="IOU6" s="65"/>
      <c r="IOV6" s="65"/>
      <c r="IOW6" s="65"/>
      <c r="IOX6" s="65"/>
      <c r="IOY6" s="65"/>
      <c r="IOZ6" s="65"/>
      <c r="IPA6" s="65"/>
      <c r="IPB6" s="65"/>
      <c r="IPC6" s="65"/>
      <c r="IPD6" s="65"/>
      <c r="IPE6" s="65"/>
      <c r="IPF6" s="65"/>
      <c r="IPG6" s="65"/>
      <c r="IPH6" s="65"/>
      <c r="IPI6" s="65"/>
      <c r="IPJ6" s="65"/>
      <c r="IPK6" s="65"/>
      <c r="IPL6" s="65"/>
      <c r="IPM6" s="65"/>
      <c r="IPN6" s="65"/>
      <c r="IPO6" s="65"/>
      <c r="IPP6" s="65"/>
      <c r="IPQ6" s="65"/>
      <c r="IPR6" s="65"/>
      <c r="IPS6" s="65"/>
      <c r="IPT6" s="65"/>
      <c r="IPU6" s="65"/>
      <c r="IPV6" s="65"/>
      <c r="IPW6" s="65"/>
      <c r="IPX6" s="65"/>
      <c r="IPY6" s="65"/>
      <c r="IPZ6" s="65"/>
      <c r="IQA6" s="65"/>
      <c r="IQB6" s="65"/>
      <c r="IQC6" s="65"/>
      <c r="IQD6" s="65"/>
      <c r="IQE6" s="65"/>
      <c r="IQF6" s="65"/>
      <c r="IQG6" s="65"/>
      <c r="IQH6" s="65"/>
      <c r="IQI6" s="65"/>
      <c r="IQJ6" s="65"/>
      <c r="IQK6" s="65"/>
      <c r="IQL6" s="65"/>
      <c r="IQM6" s="65"/>
      <c r="IQN6" s="65"/>
      <c r="IQO6" s="65"/>
      <c r="IQP6" s="65"/>
      <c r="IQQ6" s="65"/>
      <c r="IQR6" s="65"/>
      <c r="IQS6" s="65"/>
      <c r="IQT6" s="65"/>
      <c r="IQU6" s="65"/>
      <c r="IQV6" s="65"/>
      <c r="IQW6" s="65"/>
      <c r="IQX6" s="65"/>
      <c r="IQY6" s="65"/>
      <c r="IQZ6" s="65"/>
      <c r="IRA6" s="65"/>
      <c r="IRB6" s="65"/>
      <c r="IRC6" s="65"/>
      <c r="IRD6" s="65"/>
      <c r="IRE6" s="65"/>
      <c r="IRF6" s="65"/>
      <c r="IRG6" s="65"/>
      <c r="IRH6" s="65"/>
      <c r="IRI6" s="65"/>
      <c r="IRJ6" s="65"/>
      <c r="IRK6" s="65"/>
      <c r="IRL6" s="65"/>
      <c r="IRM6" s="65"/>
      <c r="IRN6" s="65"/>
      <c r="IRO6" s="65"/>
      <c r="IRP6" s="65"/>
      <c r="IRQ6" s="65"/>
      <c r="IRR6" s="65"/>
      <c r="IRS6" s="65"/>
      <c r="IRT6" s="65"/>
      <c r="IRU6" s="65"/>
      <c r="IRV6" s="65"/>
      <c r="IRW6" s="65"/>
      <c r="IRX6" s="65"/>
      <c r="IRY6" s="65"/>
      <c r="IRZ6" s="65"/>
      <c r="ISA6" s="65"/>
      <c r="ISB6" s="65"/>
      <c r="ISC6" s="65"/>
      <c r="ISD6" s="65"/>
      <c r="ISE6" s="65"/>
      <c r="ISF6" s="65"/>
      <c r="ISG6" s="65"/>
      <c r="ISH6" s="65"/>
      <c r="ISI6" s="65"/>
      <c r="ISJ6" s="65"/>
      <c r="ISK6" s="65"/>
      <c r="ISL6" s="65"/>
      <c r="ISM6" s="65"/>
      <c r="ISN6" s="65"/>
      <c r="ISO6" s="65"/>
      <c r="ISP6" s="65"/>
      <c r="ISQ6" s="65"/>
      <c r="ISR6" s="65"/>
      <c r="ISS6" s="65"/>
      <c r="IST6" s="65"/>
      <c r="ISU6" s="65"/>
      <c r="ISV6" s="65"/>
      <c r="ISW6" s="65"/>
      <c r="ISX6" s="65"/>
      <c r="ISY6" s="65"/>
      <c r="ISZ6" s="65"/>
      <c r="ITA6" s="65"/>
      <c r="ITB6" s="65"/>
      <c r="ITC6" s="65"/>
      <c r="ITD6" s="65"/>
      <c r="ITE6" s="65"/>
      <c r="ITF6" s="65"/>
      <c r="ITG6" s="65"/>
      <c r="ITH6" s="65"/>
      <c r="ITI6" s="65"/>
      <c r="ITJ6" s="65"/>
      <c r="ITK6" s="65"/>
      <c r="ITL6" s="65"/>
      <c r="ITM6" s="65"/>
      <c r="ITN6" s="65"/>
      <c r="ITO6" s="65"/>
      <c r="ITP6" s="65"/>
      <c r="ITQ6" s="65"/>
      <c r="ITR6" s="65"/>
      <c r="ITS6" s="65"/>
      <c r="ITT6" s="65"/>
      <c r="ITU6" s="65"/>
      <c r="ITV6" s="65"/>
      <c r="ITW6" s="65"/>
      <c r="ITX6" s="65"/>
      <c r="ITY6" s="65"/>
      <c r="ITZ6" s="65"/>
      <c r="IUA6" s="65"/>
      <c r="IUB6" s="65"/>
      <c r="IUC6" s="65"/>
      <c r="IUD6" s="65"/>
      <c r="IUE6" s="65"/>
      <c r="IUF6" s="65"/>
      <c r="IUG6" s="65"/>
      <c r="IUH6" s="65"/>
      <c r="IUI6" s="65"/>
      <c r="IUJ6" s="65"/>
      <c r="IUK6" s="65"/>
      <c r="IUL6" s="65"/>
      <c r="IUM6" s="65"/>
      <c r="IUN6" s="65"/>
      <c r="IUO6" s="65"/>
      <c r="IUP6" s="65"/>
      <c r="IUQ6" s="65"/>
      <c r="IUR6" s="65"/>
      <c r="IUS6" s="65"/>
      <c r="IUT6" s="65"/>
      <c r="IUU6" s="65"/>
      <c r="IUV6" s="65"/>
      <c r="IUW6" s="65"/>
      <c r="IUX6" s="65"/>
      <c r="IUY6" s="65"/>
      <c r="IUZ6" s="65"/>
      <c r="IVA6" s="65"/>
      <c r="IVB6" s="65"/>
      <c r="IVC6" s="65"/>
      <c r="IVD6" s="65"/>
      <c r="IVE6" s="65"/>
      <c r="IVF6" s="65"/>
      <c r="IVG6" s="65"/>
      <c r="IVH6" s="65"/>
      <c r="IVI6" s="65"/>
      <c r="IVJ6" s="65"/>
      <c r="IVK6" s="65"/>
      <c r="IVL6" s="65"/>
      <c r="IVM6" s="65"/>
      <c r="IVN6" s="65"/>
      <c r="IVO6" s="65"/>
      <c r="IVP6" s="65"/>
      <c r="IVQ6" s="65"/>
      <c r="IVR6" s="65"/>
      <c r="IVS6" s="65"/>
      <c r="IVT6" s="65"/>
      <c r="IVU6" s="65"/>
      <c r="IVV6" s="65"/>
      <c r="IVW6" s="65"/>
      <c r="IVX6" s="65"/>
      <c r="IVY6" s="65"/>
      <c r="IVZ6" s="65"/>
      <c r="IWA6" s="65"/>
      <c r="IWB6" s="65"/>
      <c r="IWC6" s="65"/>
      <c r="IWD6" s="65"/>
      <c r="IWE6" s="65"/>
      <c r="IWF6" s="65"/>
      <c r="IWG6" s="65"/>
      <c r="IWH6" s="65"/>
      <c r="IWI6" s="65"/>
      <c r="IWJ6" s="65"/>
      <c r="IWK6" s="65"/>
      <c r="IWL6" s="65"/>
      <c r="IWM6" s="65"/>
      <c r="IWN6" s="65"/>
      <c r="IWO6" s="65"/>
      <c r="IWP6" s="65"/>
      <c r="IWQ6" s="65"/>
      <c r="IWR6" s="65"/>
      <c r="IWS6" s="65"/>
      <c r="IWT6" s="65"/>
      <c r="IWU6" s="65"/>
      <c r="IWV6" s="65"/>
      <c r="IWW6" s="65"/>
      <c r="IWX6" s="65"/>
      <c r="IWY6" s="65"/>
      <c r="IWZ6" s="65"/>
      <c r="IXA6" s="65"/>
      <c r="IXB6" s="65"/>
      <c r="IXC6" s="65"/>
      <c r="IXD6" s="65"/>
      <c r="IXE6" s="65"/>
      <c r="IXF6" s="65"/>
      <c r="IXG6" s="65"/>
      <c r="IXH6" s="65"/>
      <c r="IXI6" s="65"/>
      <c r="IXJ6" s="65"/>
      <c r="IXK6" s="65"/>
      <c r="IXL6" s="65"/>
      <c r="IXM6" s="65"/>
      <c r="IXN6" s="65"/>
      <c r="IXO6" s="65"/>
      <c r="IXP6" s="65"/>
      <c r="IXQ6" s="65"/>
      <c r="IXR6" s="65"/>
      <c r="IXS6" s="65"/>
      <c r="IXT6" s="65"/>
      <c r="IXU6" s="65"/>
      <c r="IXV6" s="65"/>
      <c r="IXW6" s="65"/>
      <c r="IXX6" s="65"/>
      <c r="IXY6" s="65"/>
      <c r="IXZ6" s="65"/>
      <c r="IYA6" s="65"/>
      <c r="IYB6" s="65"/>
      <c r="IYC6" s="65"/>
      <c r="IYD6" s="65"/>
      <c r="IYE6" s="65"/>
      <c r="IYF6" s="65"/>
      <c r="IYG6" s="65"/>
      <c r="IYH6" s="65"/>
      <c r="IYI6" s="65"/>
      <c r="IYJ6" s="65"/>
      <c r="IYK6" s="65"/>
      <c r="IYL6" s="65"/>
      <c r="IYM6" s="65"/>
      <c r="IYN6" s="65"/>
      <c r="IYO6" s="65"/>
      <c r="IYP6" s="65"/>
      <c r="IYQ6" s="65"/>
      <c r="IYR6" s="65"/>
      <c r="IYS6" s="65"/>
      <c r="IYT6" s="65"/>
      <c r="IYU6" s="65"/>
      <c r="IYV6" s="65"/>
      <c r="IYW6" s="65"/>
      <c r="IYX6" s="65"/>
      <c r="IYY6" s="65"/>
      <c r="IYZ6" s="65"/>
      <c r="IZA6" s="65"/>
      <c r="IZB6" s="65"/>
      <c r="IZC6" s="65"/>
      <c r="IZD6" s="65"/>
      <c r="IZE6" s="65"/>
      <c r="IZF6" s="65"/>
      <c r="IZG6" s="65"/>
      <c r="IZH6" s="65"/>
      <c r="IZI6" s="65"/>
      <c r="IZJ6" s="65"/>
      <c r="IZK6" s="65"/>
      <c r="IZL6" s="65"/>
      <c r="IZM6" s="65"/>
      <c r="IZN6" s="65"/>
      <c r="IZO6" s="65"/>
      <c r="IZP6" s="65"/>
      <c r="IZQ6" s="65"/>
      <c r="IZR6" s="65"/>
      <c r="IZS6" s="65"/>
      <c r="IZT6" s="65"/>
      <c r="IZU6" s="65"/>
      <c r="IZV6" s="65"/>
      <c r="IZW6" s="65"/>
      <c r="IZX6" s="65"/>
      <c r="IZY6" s="65"/>
      <c r="IZZ6" s="65"/>
      <c r="JAA6" s="65"/>
      <c r="JAB6" s="65"/>
      <c r="JAC6" s="65"/>
      <c r="JAD6" s="65"/>
      <c r="JAE6" s="65"/>
      <c r="JAF6" s="65"/>
      <c r="JAG6" s="65"/>
      <c r="JAH6" s="65"/>
      <c r="JAI6" s="65"/>
      <c r="JAJ6" s="65"/>
      <c r="JAK6" s="65"/>
      <c r="JAL6" s="65"/>
      <c r="JAM6" s="65"/>
      <c r="JAN6" s="65"/>
      <c r="JAO6" s="65"/>
      <c r="JAP6" s="65"/>
      <c r="JAQ6" s="65"/>
      <c r="JAR6" s="65"/>
      <c r="JAS6" s="65"/>
      <c r="JAT6" s="65"/>
      <c r="JAU6" s="65"/>
      <c r="JAV6" s="65"/>
      <c r="JAW6" s="65"/>
      <c r="JAX6" s="65"/>
      <c r="JAY6" s="65"/>
      <c r="JAZ6" s="65"/>
      <c r="JBA6" s="65"/>
      <c r="JBB6" s="65"/>
      <c r="JBC6" s="65"/>
      <c r="JBD6" s="65"/>
      <c r="JBE6" s="65"/>
      <c r="JBF6" s="65"/>
      <c r="JBG6" s="65"/>
      <c r="JBH6" s="65"/>
      <c r="JBI6" s="65"/>
      <c r="JBJ6" s="65"/>
      <c r="JBK6" s="65"/>
      <c r="JBL6" s="65"/>
      <c r="JBM6" s="65"/>
      <c r="JBN6" s="65"/>
      <c r="JBO6" s="65"/>
      <c r="JBP6" s="65"/>
      <c r="JBQ6" s="65"/>
      <c r="JBR6" s="65"/>
      <c r="JBS6" s="65"/>
      <c r="JBT6" s="65"/>
      <c r="JBU6" s="65"/>
      <c r="JBV6" s="65"/>
      <c r="JBW6" s="65"/>
      <c r="JBX6" s="65"/>
      <c r="JBY6" s="65"/>
      <c r="JBZ6" s="65"/>
      <c r="JCA6" s="65"/>
      <c r="JCB6" s="65"/>
      <c r="JCC6" s="65"/>
      <c r="JCD6" s="65"/>
      <c r="JCE6" s="65"/>
      <c r="JCF6" s="65"/>
      <c r="JCG6" s="65"/>
      <c r="JCH6" s="65"/>
      <c r="JCI6" s="65"/>
      <c r="JCJ6" s="65"/>
      <c r="JCK6" s="65"/>
      <c r="JCL6" s="65"/>
      <c r="JCM6" s="65"/>
      <c r="JCN6" s="65"/>
      <c r="JCO6" s="65"/>
      <c r="JCP6" s="65"/>
      <c r="JCQ6" s="65"/>
      <c r="JCR6" s="65"/>
      <c r="JCS6" s="65"/>
      <c r="JCT6" s="65"/>
      <c r="JCU6" s="65"/>
      <c r="JCV6" s="65"/>
      <c r="JCW6" s="65"/>
      <c r="JCX6" s="65"/>
      <c r="JCY6" s="65"/>
      <c r="JCZ6" s="65"/>
      <c r="JDA6" s="65"/>
      <c r="JDB6" s="65"/>
      <c r="JDC6" s="65"/>
      <c r="JDD6" s="65"/>
      <c r="JDE6" s="65"/>
      <c r="JDF6" s="65"/>
      <c r="JDG6" s="65"/>
      <c r="JDH6" s="65"/>
      <c r="JDI6" s="65"/>
      <c r="JDJ6" s="65"/>
      <c r="JDK6" s="65"/>
      <c r="JDL6" s="65"/>
      <c r="JDM6" s="65"/>
      <c r="JDN6" s="65"/>
      <c r="JDO6" s="65"/>
      <c r="JDP6" s="65"/>
      <c r="JDQ6" s="65"/>
      <c r="JDR6" s="65"/>
      <c r="JDS6" s="65"/>
      <c r="JDT6" s="65"/>
      <c r="JDU6" s="65"/>
      <c r="JDV6" s="65"/>
      <c r="JDW6" s="65"/>
      <c r="JDX6" s="65"/>
      <c r="JDY6" s="65"/>
      <c r="JDZ6" s="65"/>
      <c r="JEA6" s="65"/>
      <c r="JEB6" s="65"/>
      <c r="JEC6" s="65"/>
      <c r="JED6" s="65"/>
      <c r="JEE6" s="65"/>
      <c r="JEF6" s="65"/>
      <c r="JEG6" s="65"/>
      <c r="JEH6" s="65"/>
      <c r="JEI6" s="65"/>
      <c r="JEJ6" s="65"/>
      <c r="JEK6" s="65"/>
      <c r="JEL6" s="65"/>
      <c r="JEM6" s="65"/>
      <c r="JEN6" s="65"/>
      <c r="JEO6" s="65"/>
      <c r="JEP6" s="65"/>
      <c r="JEQ6" s="65"/>
      <c r="JER6" s="65"/>
      <c r="JES6" s="65"/>
      <c r="JET6" s="65"/>
      <c r="JEU6" s="65"/>
      <c r="JEV6" s="65"/>
      <c r="JEW6" s="65"/>
      <c r="JEX6" s="65"/>
      <c r="JEY6" s="65"/>
      <c r="JEZ6" s="65"/>
      <c r="JFA6" s="65"/>
      <c r="JFB6" s="65"/>
      <c r="JFC6" s="65"/>
      <c r="JFD6" s="65"/>
      <c r="JFE6" s="65"/>
      <c r="JFF6" s="65"/>
      <c r="JFG6" s="65"/>
      <c r="JFH6" s="65"/>
      <c r="JFI6" s="65"/>
      <c r="JFJ6" s="65"/>
      <c r="JFK6" s="65"/>
      <c r="JFL6" s="65"/>
      <c r="JFM6" s="65"/>
      <c r="JFN6" s="65"/>
      <c r="JFO6" s="65"/>
      <c r="JFP6" s="65"/>
      <c r="JFQ6" s="65"/>
      <c r="JFR6" s="65"/>
      <c r="JFS6" s="65"/>
      <c r="JFT6" s="65"/>
      <c r="JFU6" s="65"/>
      <c r="JFV6" s="65"/>
      <c r="JFW6" s="65"/>
      <c r="JFX6" s="65"/>
      <c r="JFY6" s="65"/>
      <c r="JFZ6" s="65"/>
      <c r="JGA6" s="65"/>
      <c r="JGB6" s="65"/>
      <c r="JGC6" s="65"/>
      <c r="JGD6" s="65"/>
      <c r="JGE6" s="65"/>
      <c r="JGF6" s="65"/>
      <c r="JGG6" s="65"/>
      <c r="JGH6" s="65"/>
      <c r="JGI6" s="65"/>
      <c r="JGJ6" s="65"/>
      <c r="JGK6" s="65"/>
      <c r="JGL6" s="65"/>
      <c r="JGM6" s="65"/>
      <c r="JGN6" s="65"/>
      <c r="JGO6" s="65"/>
      <c r="JGP6" s="65"/>
      <c r="JGQ6" s="65"/>
      <c r="JGR6" s="65"/>
      <c r="JGS6" s="65"/>
      <c r="JGT6" s="65"/>
      <c r="JGU6" s="65"/>
      <c r="JGV6" s="65"/>
      <c r="JGW6" s="65"/>
      <c r="JGX6" s="65"/>
      <c r="JGY6" s="65"/>
      <c r="JGZ6" s="65"/>
      <c r="JHA6" s="65"/>
      <c r="JHB6" s="65"/>
      <c r="JHC6" s="65"/>
      <c r="JHD6" s="65"/>
      <c r="JHE6" s="65"/>
      <c r="JHF6" s="65"/>
      <c r="JHG6" s="65"/>
      <c r="JHH6" s="65"/>
      <c r="JHI6" s="65"/>
      <c r="JHJ6" s="65"/>
      <c r="JHK6" s="65"/>
      <c r="JHL6" s="65"/>
      <c r="JHM6" s="65"/>
      <c r="JHN6" s="65"/>
      <c r="JHO6" s="65"/>
      <c r="JHP6" s="65"/>
      <c r="JHQ6" s="65"/>
      <c r="JHR6" s="65"/>
      <c r="JHS6" s="65"/>
      <c r="JHT6" s="65"/>
      <c r="JHU6" s="65"/>
      <c r="JHV6" s="65"/>
      <c r="JHW6" s="65"/>
      <c r="JHX6" s="65"/>
      <c r="JHY6" s="65"/>
      <c r="JHZ6" s="65"/>
      <c r="JIA6" s="65"/>
      <c r="JIB6" s="65"/>
      <c r="JIC6" s="65"/>
      <c r="JID6" s="65"/>
      <c r="JIE6" s="65"/>
      <c r="JIF6" s="65"/>
      <c r="JIG6" s="65"/>
      <c r="JIH6" s="65"/>
      <c r="JII6" s="65"/>
      <c r="JIJ6" s="65"/>
      <c r="JIK6" s="65"/>
      <c r="JIL6" s="65"/>
      <c r="JIM6" s="65"/>
      <c r="JIN6" s="65"/>
      <c r="JIO6" s="65"/>
      <c r="JIP6" s="65"/>
      <c r="JIQ6" s="65"/>
      <c r="JIR6" s="65"/>
      <c r="JIS6" s="65"/>
      <c r="JIT6" s="65"/>
      <c r="JIU6" s="65"/>
      <c r="JIV6" s="65"/>
      <c r="JIW6" s="65"/>
      <c r="JIX6" s="65"/>
      <c r="JIY6" s="65"/>
      <c r="JIZ6" s="65"/>
      <c r="JJA6" s="65"/>
      <c r="JJB6" s="65"/>
      <c r="JJC6" s="65"/>
      <c r="JJD6" s="65"/>
      <c r="JJE6" s="65"/>
      <c r="JJF6" s="65"/>
      <c r="JJG6" s="65"/>
      <c r="JJH6" s="65"/>
      <c r="JJI6" s="65"/>
      <c r="JJJ6" s="65"/>
      <c r="JJK6" s="65"/>
      <c r="JJL6" s="65"/>
      <c r="JJM6" s="65"/>
      <c r="JJN6" s="65"/>
      <c r="JJO6" s="65"/>
      <c r="JJP6" s="65"/>
      <c r="JJQ6" s="65"/>
      <c r="JJR6" s="65"/>
      <c r="JJS6" s="65"/>
      <c r="JJT6" s="65"/>
      <c r="JJU6" s="65"/>
      <c r="JJV6" s="65"/>
      <c r="JJW6" s="65"/>
      <c r="JJX6" s="65"/>
      <c r="JJY6" s="65"/>
      <c r="JJZ6" s="65"/>
      <c r="JKA6" s="65"/>
      <c r="JKB6" s="65"/>
      <c r="JKC6" s="65"/>
      <c r="JKD6" s="65"/>
      <c r="JKE6" s="65"/>
      <c r="JKF6" s="65"/>
      <c r="JKG6" s="65"/>
      <c r="JKH6" s="65"/>
      <c r="JKI6" s="65"/>
      <c r="JKJ6" s="65"/>
      <c r="JKK6" s="65"/>
      <c r="JKL6" s="65"/>
      <c r="JKM6" s="65"/>
      <c r="JKN6" s="65"/>
      <c r="JKO6" s="65"/>
      <c r="JKP6" s="65"/>
      <c r="JKQ6" s="65"/>
      <c r="JKR6" s="65"/>
      <c r="JKS6" s="65"/>
      <c r="JKT6" s="65"/>
      <c r="JKU6" s="65"/>
      <c r="JKV6" s="65"/>
      <c r="JKW6" s="65"/>
      <c r="JKX6" s="65"/>
      <c r="JKY6" s="65"/>
      <c r="JKZ6" s="65"/>
      <c r="JLA6" s="65"/>
      <c r="JLB6" s="65"/>
      <c r="JLC6" s="65"/>
      <c r="JLD6" s="65"/>
      <c r="JLE6" s="65"/>
      <c r="JLF6" s="65"/>
      <c r="JLG6" s="65"/>
      <c r="JLH6" s="65"/>
      <c r="JLI6" s="65"/>
      <c r="JLJ6" s="65"/>
      <c r="JLK6" s="65"/>
      <c r="JLL6" s="65"/>
      <c r="JLM6" s="65"/>
      <c r="JLN6" s="65"/>
      <c r="JLO6" s="65"/>
      <c r="JLP6" s="65"/>
      <c r="JLQ6" s="65"/>
      <c r="JLR6" s="65"/>
      <c r="JLS6" s="65"/>
      <c r="JLT6" s="65"/>
      <c r="JLU6" s="65"/>
      <c r="JLV6" s="65"/>
      <c r="JLW6" s="65"/>
      <c r="JLX6" s="65"/>
      <c r="JLY6" s="65"/>
      <c r="JLZ6" s="65"/>
      <c r="JMA6" s="65"/>
      <c r="JMB6" s="65"/>
      <c r="JMC6" s="65"/>
      <c r="JMD6" s="65"/>
      <c r="JME6" s="65"/>
      <c r="JMF6" s="65"/>
      <c r="JMG6" s="65"/>
      <c r="JMH6" s="65"/>
      <c r="JMI6" s="65"/>
      <c r="JMJ6" s="65"/>
      <c r="JMK6" s="65"/>
      <c r="JML6" s="65"/>
      <c r="JMM6" s="65"/>
      <c r="JMN6" s="65"/>
      <c r="JMO6" s="65"/>
      <c r="JMP6" s="65"/>
      <c r="JMQ6" s="65"/>
      <c r="JMR6" s="65"/>
      <c r="JMS6" s="65"/>
      <c r="JMT6" s="65"/>
      <c r="JMU6" s="65"/>
      <c r="JMV6" s="65"/>
      <c r="JMW6" s="65"/>
      <c r="JMX6" s="65"/>
      <c r="JMY6" s="65"/>
      <c r="JMZ6" s="65"/>
      <c r="JNA6" s="65"/>
      <c r="JNB6" s="65"/>
      <c r="JNC6" s="65"/>
      <c r="JND6" s="65"/>
      <c r="JNE6" s="65"/>
      <c r="JNF6" s="65"/>
      <c r="JNG6" s="65"/>
      <c r="JNH6" s="65"/>
      <c r="JNI6" s="65"/>
      <c r="JNJ6" s="65"/>
      <c r="JNK6" s="65"/>
      <c r="JNL6" s="65"/>
      <c r="JNM6" s="65"/>
      <c r="JNN6" s="65"/>
      <c r="JNO6" s="65"/>
      <c r="JNP6" s="65"/>
      <c r="JNQ6" s="65"/>
      <c r="JNR6" s="65"/>
      <c r="JNS6" s="65"/>
      <c r="JNT6" s="65"/>
      <c r="JNU6" s="65"/>
      <c r="JNV6" s="65"/>
      <c r="JNW6" s="65"/>
      <c r="JNX6" s="65"/>
      <c r="JNY6" s="65"/>
      <c r="JNZ6" s="65"/>
      <c r="JOA6" s="65"/>
      <c r="JOB6" s="65"/>
      <c r="JOC6" s="65"/>
      <c r="JOD6" s="65"/>
      <c r="JOE6" s="65"/>
      <c r="JOF6" s="65"/>
      <c r="JOG6" s="65"/>
      <c r="JOH6" s="65"/>
      <c r="JOI6" s="65"/>
      <c r="JOJ6" s="65"/>
      <c r="JOK6" s="65"/>
      <c r="JOL6" s="65"/>
      <c r="JOM6" s="65"/>
      <c r="JON6" s="65"/>
      <c r="JOO6" s="65"/>
      <c r="JOP6" s="65"/>
      <c r="JOQ6" s="65"/>
      <c r="JOR6" s="65"/>
      <c r="JOS6" s="65"/>
      <c r="JOT6" s="65"/>
      <c r="JOU6" s="65"/>
      <c r="JOV6" s="65"/>
      <c r="JOW6" s="65"/>
      <c r="JOX6" s="65"/>
      <c r="JOY6" s="65"/>
      <c r="JOZ6" s="65"/>
      <c r="JPA6" s="65"/>
      <c r="JPB6" s="65"/>
      <c r="JPC6" s="65"/>
      <c r="JPD6" s="65"/>
      <c r="JPE6" s="65"/>
      <c r="JPF6" s="65"/>
      <c r="JPG6" s="65"/>
      <c r="JPH6" s="65"/>
      <c r="JPI6" s="65"/>
      <c r="JPJ6" s="65"/>
      <c r="JPK6" s="65"/>
      <c r="JPL6" s="65"/>
      <c r="JPM6" s="65"/>
      <c r="JPN6" s="65"/>
      <c r="JPO6" s="65"/>
      <c r="JPP6" s="65"/>
      <c r="JPQ6" s="65"/>
      <c r="JPR6" s="65"/>
      <c r="JPS6" s="65"/>
      <c r="JPT6" s="65"/>
      <c r="JPU6" s="65"/>
      <c r="JPV6" s="65"/>
      <c r="JPW6" s="65"/>
      <c r="JPX6" s="65"/>
      <c r="JPY6" s="65"/>
      <c r="JPZ6" s="65"/>
      <c r="JQA6" s="65"/>
      <c r="JQB6" s="65"/>
      <c r="JQC6" s="65"/>
      <c r="JQD6" s="65"/>
      <c r="JQE6" s="65"/>
      <c r="JQF6" s="65"/>
      <c r="JQG6" s="65"/>
      <c r="JQH6" s="65"/>
      <c r="JQI6" s="65"/>
      <c r="JQJ6" s="65"/>
      <c r="JQK6" s="65"/>
      <c r="JQL6" s="65"/>
      <c r="JQM6" s="65"/>
      <c r="JQN6" s="65"/>
      <c r="JQO6" s="65"/>
      <c r="JQP6" s="65"/>
      <c r="JQQ6" s="65"/>
      <c r="JQR6" s="65"/>
      <c r="JQS6" s="65"/>
      <c r="JQT6" s="65"/>
      <c r="JQU6" s="65"/>
      <c r="JQV6" s="65"/>
      <c r="JQW6" s="65"/>
      <c r="JQX6" s="65"/>
      <c r="JQY6" s="65"/>
      <c r="JQZ6" s="65"/>
      <c r="JRA6" s="65"/>
      <c r="JRB6" s="65"/>
      <c r="JRC6" s="65"/>
      <c r="JRD6" s="65"/>
      <c r="JRE6" s="65"/>
      <c r="JRF6" s="65"/>
      <c r="JRG6" s="65"/>
      <c r="JRH6" s="65"/>
      <c r="JRI6" s="65"/>
      <c r="JRJ6" s="65"/>
      <c r="JRK6" s="65"/>
      <c r="JRL6" s="65"/>
      <c r="JRM6" s="65"/>
      <c r="JRN6" s="65"/>
      <c r="JRO6" s="65"/>
      <c r="JRP6" s="65"/>
      <c r="JRQ6" s="65"/>
      <c r="JRR6" s="65"/>
      <c r="JRS6" s="65"/>
      <c r="JRT6" s="65"/>
      <c r="JRU6" s="65"/>
      <c r="JRV6" s="65"/>
      <c r="JRW6" s="65"/>
      <c r="JRX6" s="65"/>
      <c r="JRY6" s="65"/>
      <c r="JRZ6" s="65"/>
      <c r="JSA6" s="65"/>
      <c r="JSB6" s="65"/>
      <c r="JSC6" s="65"/>
      <c r="JSD6" s="65"/>
      <c r="JSE6" s="65"/>
      <c r="JSF6" s="65"/>
      <c r="JSG6" s="65"/>
      <c r="JSH6" s="65"/>
      <c r="JSI6" s="65"/>
      <c r="JSJ6" s="65"/>
      <c r="JSK6" s="65"/>
      <c r="JSL6" s="65"/>
      <c r="JSM6" s="65"/>
      <c r="JSN6" s="65"/>
      <c r="JSO6" s="65"/>
      <c r="JSP6" s="65"/>
      <c r="JSQ6" s="65"/>
      <c r="JSR6" s="65"/>
      <c r="JSS6" s="65"/>
      <c r="JST6" s="65"/>
      <c r="JSU6" s="65"/>
      <c r="JSV6" s="65"/>
      <c r="JSW6" s="65"/>
      <c r="JSX6" s="65"/>
      <c r="JSY6" s="65"/>
      <c r="JSZ6" s="65"/>
      <c r="JTA6" s="65"/>
      <c r="JTB6" s="65"/>
      <c r="JTC6" s="65"/>
      <c r="JTD6" s="65"/>
      <c r="JTE6" s="65"/>
      <c r="JTF6" s="65"/>
      <c r="JTG6" s="65"/>
      <c r="JTH6" s="65"/>
      <c r="JTI6" s="65"/>
      <c r="JTJ6" s="65"/>
      <c r="JTK6" s="65"/>
      <c r="JTL6" s="65"/>
      <c r="JTM6" s="65"/>
      <c r="JTN6" s="65"/>
      <c r="JTO6" s="65"/>
      <c r="JTP6" s="65"/>
      <c r="JTQ6" s="65"/>
      <c r="JTR6" s="65"/>
      <c r="JTS6" s="65"/>
      <c r="JTT6" s="65"/>
      <c r="JTU6" s="65"/>
      <c r="JTV6" s="65"/>
      <c r="JTW6" s="65"/>
      <c r="JTX6" s="65"/>
      <c r="JTY6" s="65"/>
      <c r="JTZ6" s="65"/>
      <c r="JUA6" s="65"/>
      <c r="JUB6" s="65"/>
      <c r="JUC6" s="65"/>
      <c r="JUD6" s="65"/>
      <c r="JUE6" s="65"/>
      <c r="JUF6" s="65"/>
      <c r="JUG6" s="65"/>
      <c r="JUH6" s="65"/>
      <c r="JUI6" s="65"/>
      <c r="JUJ6" s="65"/>
      <c r="JUK6" s="65"/>
      <c r="JUL6" s="65"/>
      <c r="JUM6" s="65"/>
      <c r="JUN6" s="65"/>
      <c r="JUO6" s="65"/>
      <c r="JUP6" s="65"/>
      <c r="JUQ6" s="65"/>
      <c r="JUR6" s="65"/>
      <c r="JUS6" s="65"/>
      <c r="JUT6" s="65"/>
      <c r="JUU6" s="65"/>
      <c r="JUV6" s="65"/>
      <c r="JUW6" s="65"/>
      <c r="JUX6" s="65"/>
      <c r="JUY6" s="65"/>
      <c r="JUZ6" s="65"/>
      <c r="JVA6" s="65"/>
      <c r="JVB6" s="65"/>
      <c r="JVC6" s="65"/>
      <c r="JVD6" s="65"/>
      <c r="JVE6" s="65"/>
      <c r="JVF6" s="65"/>
      <c r="JVG6" s="65"/>
      <c r="JVH6" s="65"/>
      <c r="JVI6" s="65"/>
      <c r="JVJ6" s="65"/>
      <c r="JVK6" s="65"/>
      <c r="JVL6" s="65"/>
      <c r="JVM6" s="65"/>
      <c r="JVN6" s="65"/>
      <c r="JVO6" s="65"/>
      <c r="JVP6" s="65"/>
      <c r="JVQ6" s="65"/>
      <c r="JVR6" s="65"/>
      <c r="JVS6" s="65"/>
      <c r="JVT6" s="65"/>
      <c r="JVU6" s="65"/>
      <c r="JVV6" s="65"/>
      <c r="JVW6" s="65"/>
      <c r="JVX6" s="65"/>
      <c r="JVY6" s="65"/>
      <c r="JVZ6" s="65"/>
      <c r="JWA6" s="65"/>
      <c r="JWB6" s="65"/>
      <c r="JWC6" s="65"/>
      <c r="JWD6" s="65"/>
      <c r="JWE6" s="65"/>
      <c r="JWF6" s="65"/>
      <c r="JWG6" s="65"/>
      <c r="JWH6" s="65"/>
      <c r="JWI6" s="65"/>
      <c r="JWJ6" s="65"/>
      <c r="JWK6" s="65"/>
      <c r="JWL6" s="65"/>
      <c r="JWM6" s="65"/>
      <c r="JWN6" s="65"/>
      <c r="JWO6" s="65"/>
      <c r="JWP6" s="65"/>
      <c r="JWQ6" s="65"/>
      <c r="JWR6" s="65"/>
      <c r="JWS6" s="65"/>
      <c r="JWT6" s="65"/>
      <c r="JWU6" s="65"/>
      <c r="JWV6" s="65"/>
      <c r="JWW6" s="65"/>
      <c r="JWX6" s="65"/>
      <c r="JWY6" s="65"/>
      <c r="JWZ6" s="65"/>
      <c r="JXA6" s="65"/>
      <c r="JXB6" s="65"/>
      <c r="JXC6" s="65"/>
      <c r="JXD6" s="65"/>
      <c r="JXE6" s="65"/>
      <c r="JXF6" s="65"/>
      <c r="JXG6" s="65"/>
      <c r="JXH6" s="65"/>
      <c r="JXI6" s="65"/>
      <c r="JXJ6" s="65"/>
      <c r="JXK6" s="65"/>
      <c r="JXL6" s="65"/>
      <c r="JXM6" s="65"/>
      <c r="JXN6" s="65"/>
      <c r="JXO6" s="65"/>
      <c r="JXP6" s="65"/>
      <c r="JXQ6" s="65"/>
      <c r="JXR6" s="65"/>
      <c r="JXS6" s="65"/>
      <c r="JXT6" s="65"/>
      <c r="JXU6" s="65"/>
      <c r="JXV6" s="65"/>
      <c r="JXW6" s="65"/>
      <c r="JXX6" s="65"/>
      <c r="JXY6" s="65"/>
      <c r="JXZ6" s="65"/>
      <c r="JYA6" s="65"/>
      <c r="JYB6" s="65"/>
      <c r="JYC6" s="65"/>
      <c r="JYD6" s="65"/>
      <c r="JYE6" s="65"/>
      <c r="JYF6" s="65"/>
      <c r="JYG6" s="65"/>
      <c r="JYH6" s="65"/>
      <c r="JYI6" s="65"/>
      <c r="JYJ6" s="65"/>
      <c r="JYK6" s="65"/>
      <c r="JYL6" s="65"/>
      <c r="JYM6" s="65"/>
      <c r="JYN6" s="65"/>
      <c r="JYO6" s="65"/>
      <c r="JYP6" s="65"/>
      <c r="JYQ6" s="65"/>
      <c r="JYR6" s="65"/>
      <c r="JYS6" s="65"/>
      <c r="JYT6" s="65"/>
      <c r="JYU6" s="65"/>
      <c r="JYV6" s="65"/>
      <c r="JYW6" s="65"/>
      <c r="JYX6" s="65"/>
      <c r="JYY6" s="65"/>
      <c r="JYZ6" s="65"/>
      <c r="JZA6" s="65"/>
      <c r="JZB6" s="65"/>
      <c r="JZC6" s="65"/>
      <c r="JZD6" s="65"/>
      <c r="JZE6" s="65"/>
      <c r="JZF6" s="65"/>
      <c r="JZG6" s="65"/>
      <c r="JZH6" s="65"/>
      <c r="JZI6" s="65"/>
      <c r="JZJ6" s="65"/>
      <c r="JZK6" s="65"/>
      <c r="JZL6" s="65"/>
      <c r="JZM6" s="65"/>
      <c r="JZN6" s="65"/>
      <c r="JZO6" s="65"/>
      <c r="JZP6" s="65"/>
      <c r="JZQ6" s="65"/>
      <c r="JZR6" s="65"/>
      <c r="JZS6" s="65"/>
      <c r="JZT6" s="65"/>
      <c r="JZU6" s="65"/>
      <c r="JZV6" s="65"/>
      <c r="JZW6" s="65"/>
      <c r="JZX6" s="65"/>
      <c r="JZY6" s="65"/>
      <c r="JZZ6" s="65"/>
      <c r="KAA6" s="65"/>
      <c r="KAB6" s="65"/>
      <c r="KAC6" s="65"/>
      <c r="KAD6" s="65"/>
      <c r="KAE6" s="65"/>
      <c r="KAF6" s="65"/>
      <c r="KAG6" s="65"/>
      <c r="KAH6" s="65"/>
      <c r="KAI6" s="65"/>
      <c r="KAJ6" s="65"/>
      <c r="KAK6" s="65"/>
      <c r="KAL6" s="65"/>
      <c r="KAM6" s="65"/>
      <c r="KAN6" s="65"/>
      <c r="KAO6" s="65"/>
      <c r="KAP6" s="65"/>
      <c r="KAQ6" s="65"/>
      <c r="KAR6" s="65"/>
      <c r="KAS6" s="65"/>
      <c r="KAT6" s="65"/>
      <c r="KAU6" s="65"/>
      <c r="KAV6" s="65"/>
      <c r="KAW6" s="65"/>
      <c r="KAX6" s="65"/>
      <c r="KAY6" s="65"/>
      <c r="KAZ6" s="65"/>
      <c r="KBA6" s="65"/>
      <c r="KBB6" s="65"/>
      <c r="KBC6" s="65"/>
      <c r="KBD6" s="65"/>
      <c r="KBE6" s="65"/>
      <c r="KBF6" s="65"/>
      <c r="KBG6" s="65"/>
      <c r="KBH6" s="65"/>
      <c r="KBI6" s="65"/>
      <c r="KBJ6" s="65"/>
      <c r="KBK6" s="65"/>
      <c r="KBL6" s="65"/>
      <c r="KBM6" s="65"/>
      <c r="KBN6" s="65"/>
      <c r="KBO6" s="65"/>
      <c r="KBP6" s="65"/>
      <c r="KBQ6" s="65"/>
      <c r="KBR6" s="65"/>
      <c r="KBS6" s="65"/>
      <c r="KBT6" s="65"/>
      <c r="KBU6" s="65"/>
      <c r="KBV6" s="65"/>
      <c r="KBW6" s="65"/>
      <c r="KBX6" s="65"/>
      <c r="KBY6" s="65"/>
      <c r="KBZ6" s="65"/>
      <c r="KCA6" s="65"/>
      <c r="KCB6" s="65"/>
      <c r="KCC6" s="65"/>
      <c r="KCD6" s="65"/>
      <c r="KCE6" s="65"/>
      <c r="KCF6" s="65"/>
      <c r="KCG6" s="65"/>
      <c r="KCH6" s="65"/>
      <c r="KCI6" s="65"/>
      <c r="KCJ6" s="65"/>
      <c r="KCK6" s="65"/>
      <c r="KCL6" s="65"/>
      <c r="KCM6" s="65"/>
      <c r="KCN6" s="65"/>
      <c r="KCO6" s="65"/>
      <c r="KCP6" s="65"/>
      <c r="KCQ6" s="65"/>
      <c r="KCR6" s="65"/>
      <c r="KCS6" s="65"/>
      <c r="KCT6" s="65"/>
      <c r="KCU6" s="65"/>
      <c r="KCV6" s="65"/>
      <c r="KCW6" s="65"/>
      <c r="KCX6" s="65"/>
      <c r="KCY6" s="65"/>
      <c r="KCZ6" s="65"/>
      <c r="KDA6" s="65"/>
      <c r="KDB6" s="65"/>
      <c r="KDC6" s="65"/>
      <c r="KDD6" s="65"/>
      <c r="KDE6" s="65"/>
      <c r="KDF6" s="65"/>
      <c r="KDG6" s="65"/>
      <c r="KDH6" s="65"/>
      <c r="KDI6" s="65"/>
      <c r="KDJ6" s="65"/>
      <c r="KDK6" s="65"/>
      <c r="KDL6" s="65"/>
      <c r="KDM6" s="65"/>
      <c r="KDN6" s="65"/>
      <c r="KDO6" s="65"/>
      <c r="KDP6" s="65"/>
      <c r="KDQ6" s="65"/>
      <c r="KDR6" s="65"/>
      <c r="KDS6" s="65"/>
      <c r="KDT6" s="65"/>
      <c r="KDU6" s="65"/>
      <c r="KDV6" s="65"/>
      <c r="KDW6" s="65"/>
      <c r="KDX6" s="65"/>
      <c r="KDY6" s="65"/>
      <c r="KDZ6" s="65"/>
      <c r="KEA6" s="65"/>
      <c r="KEB6" s="65"/>
      <c r="KEC6" s="65"/>
      <c r="KED6" s="65"/>
      <c r="KEE6" s="65"/>
      <c r="KEF6" s="65"/>
      <c r="KEG6" s="65"/>
      <c r="KEH6" s="65"/>
      <c r="KEI6" s="65"/>
      <c r="KEJ6" s="65"/>
      <c r="KEK6" s="65"/>
      <c r="KEL6" s="65"/>
      <c r="KEM6" s="65"/>
      <c r="KEN6" s="65"/>
      <c r="KEO6" s="65"/>
      <c r="KEP6" s="65"/>
      <c r="KEQ6" s="65"/>
      <c r="KER6" s="65"/>
      <c r="KES6" s="65"/>
      <c r="KET6" s="65"/>
      <c r="KEU6" s="65"/>
      <c r="KEV6" s="65"/>
      <c r="KEW6" s="65"/>
      <c r="KEX6" s="65"/>
      <c r="KEY6" s="65"/>
      <c r="KEZ6" s="65"/>
      <c r="KFA6" s="65"/>
      <c r="KFB6" s="65"/>
      <c r="KFC6" s="65"/>
      <c r="KFD6" s="65"/>
      <c r="KFE6" s="65"/>
      <c r="KFF6" s="65"/>
      <c r="KFG6" s="65"/>
      <c r="KFH6" s="65"/>
      <c r="KFI6" s="65"/>
      <c r="KFJ6" s="65"/>
      <c r="KFK6" s="65"/>
      <c r="KFL6" s="65"/>
      <c r="KFM6" s="65"/>
      <c r="KFN6" s="65"/>
      <c r="KFO6" s="65"/>
      <c r="KFP6" s="65"/>
      <c r="KFQ6" s="65"/>
      <c r="KFR6" s="65"/>
      <c r="KFS6" s="65"/>
      <c r="KFT6" s="65"/>
      <c r="KFU6" s="65"/>
      <c r="KFV6" s="65"/>
      <c r="KFW6" s="65"/>
      <c r="KFX6" s="65"/>
      <c r="KFY6" s="65"/>
      <c r="KFZ6" s="65"/>
      <c r="KGA6" s="65"/>
      <c r="KGB6" s="65"/>
      <c r="KGC6" s="65"/>
      <c r="KGD6" s="65"/>
      <c r="KGE6" s="65"/>
      <c r="KGF6" s="65"/>
      <c r="KGG6" s="65"/>
      <c r="KGH6" s="65"/>
      <c r="KGI6" s="65"/>
      <c r="KGJ6" s="65"/>
      <c r="KGK6" s="65"/>
      <c r="KGL6" s="65"/>
      <c r="KGM6" s="65"/>
      <c r="KGN6" s="65"/>
      <c r="KGO6" s="65"/>
      <c r="KGP6" s="65"/>
      <c r="KGQ6" s="65"/>
      <c r="KGR6" s="65"/>
      <c r="KGS6" s="65"/>
      <c r="KGT6" s="65"/>
      <c r="KGU6" s="65"/>
      <c r="KGV6" s="65"/>
      <c r="KGW6" s="65"/>
      <c r="KGX6" s="65"/>
      <c r="KGY6" s="65"/>
      <c r="KGZ6" s="65"/>
      <c r="KHA6" s="65"/>
      <c r="KHB6" s="65"/>
      <c r="KHC6" s="65"/>
      <c r="KHD6" s="65"/>
      <c r="KHE6" s="65"/>
      <c r="KHF6" s="65"/>
      <c r="KHG6" s="65"/>
      <c r="KHH6" s="65"/>
      <c r="KHI6" s="65"/>
      <c r="KHJ6" s="65"/>
      <c r="KHK6" s="65"/>
      <c r="KHL6" s="65"/>
      <c r="KHM6" s="65"/>
      <c r="KHN6" s="65"/>
      <c r="KHO6" s="65"/>
      <c r="KHP6" s="65"/>
      <c r="KHQ6" s="65"/>
      <c r="KHR6" s="65"/>
      <c r="KHS6" s="65"/>
      <c r="KHT6" s="65"/>
      <c r="KHU6" s="65"/>
      <c r="KHV6" s="65"/>
      <c r="KHW6" s="65"/>
      <c r="KHX6" s="65"/>
      <c r="KHY6" s="65"/>
      <c r="KHZ6" s="65"/>
      <c r="KIA6" s="65"/>
      <c r="KIB6" s="65"/>
      <c r="KIC6" s="65"/>
      <c r="KID6" s="65"/>
      <c r="KIE6" s="65"/>
      <c r="KIF6" s="65"/>
      <c r="KIG6" s="65"/>
      <c r="KIH6" s="65"/>
      <c r="KII6" s="65"/>
      <c r="KIJ6" s="65"/>
      <c r="KIK6" s="65"/>
      <c r="KIL6" s="65"/>
      <c r="KIM6" s="65"/>
      <c r="KIN6" s="65"/>
      <c r="KIO6" s="65"/>
      <c r="KIP6" s="65"/>
      <c r="KIQ6" s="65"/>
      <c r="KIR6" s="65"/>
      <c r="KIS6" s="65"/>
      <c r="KIT6" s="65"/>
      <c r="KIU6" s="65"/>
      <c r="KIV6" s="65"/>
      <c r="KIW6" s="65"/>
      <c r="KIX6" s="65"/>
      <c r="KIY6" s="65"/>
      <c r="KIZ6" s="65"/>
      <c r="KJA6" s="65"/>
      <c r="KJB6" s="65"/>
      <c r="KJC6" s="65"/>
      <c r="KJD6" s="65"/>
      <c r="KJE6" s="65"/>
      <c r="KJF6" s="65"/>
      <c r="KJG6" s="65"/>
      <c r="KJH6" s="65"/>
      <c r="KJI6" s="65"/>
      <c r="KJJ6" s="65"/>
      <c r="KJK6" s="65"/>
      <c r="KJL6" s="65"/>
      <c r="KJM6" s="65"/>
      <c r="KJN6" s="65"/>
      <c r="KJO6" s="65"/>
      <c r="KJP6" s="65"/>
      <c r="KJQ6" s="65"/>
      <c r="KJR6" s="65"/>
      <c r="KJS6" s="65"/>
      <c r="KJT6" s="65"/>
      <c r="KJU6" s="65"/>
      <c r="KJV6" s="65"/>
      <c r="KJW6" s="65"/>
      <c r="KJX6" s="65"/>
      <c r="KJY6" s="65"/>
      <c r="KJZ6" s="65"/>
      <c r="KKA6" s="65"/>
      <c r="KKB6" s="65"/>
      <c r="KKC6" s="65"/>
      <c r="KKD6" s="65"/>
      <c r="KKE6" s="65"/>
      <c r="KKF6" s="65"/>
      <c r="KKG6" s="65"/>
      <c r="KKH6" s="65"/>
      <c r="KKI6" s="65"/>
      <c r="KKJ6" s="65"/>
      <c r="KKK6" s="65"/>
      <c r="KKL6" s="65"/>
      <c r="KKM6" s="65"/>
      <c r="KKN6" s="65"/>
      <c r="KKO6" s="65"/>
      <c r="KKP6" s="65"/>
      <c r="KKQ6" s="65"/>
      <c r="KKR6" s="65"/>
      <c r="KKS6" s="65"/>
      <c r="KKT6" s="65"/>
      <c r="KKU6" s="65"/>
      <c r="KKV6" s="65"/>
      <c r="KKW6" s="65"/>
      <c r="KKX6" s="65"/>
      <c r="KKY6" s="65"/>
      <c r="KKZ6" s="65"/>
      <c r="KLA6" s="65"/>
      <c r="KLB6" s="65"/>
      <c r="KLC6" s="65"/>
      <c r="KLD6" s="65"/>
      <c r="KLE6" s="65"/>
      <c r="KLF6" s="65"/>
      <c r="KLG6" s="65"/>
      <c r="KLH6" s="65"/>
      <c r="KLI6" s="65"/>
      <c r="KLJ6" s="65"/>
      <c r="KLK6" s="65"/>
      <c r="KLL6" s="65"/>
      <c r="KLM6" s="65"/>
      <c r="KLN6" s="65"/>
      <c r="KLO6" s="65"/>
      <c r="KLP6" s="65"/>
      <c r="KLQ6" s="65"/>
      <c r="KLR6" s="65"/>
      <c r="KLS6" s="65"/>
      <c r="KLT6" s="65"/>
      <c r="KLU6" s="65"/>
      <c r="KLV6" s="65"/>
      <c r="KLW6" s="65"/>
      <c r="KLX6" s="65"/>
      <c r="KLY6" s="65"/>
      <c r="KLZ6" s="65"/>
      <c r="KMA6" s="65"/>
      <c r="KMB6" s="65"/>
      <c r="KMC6" s="65"/>
      <c r="KMD6" s="65"/>
      <c r="KME6" s="65"/>
      <c r="KMF6" s="65"/>
      <c r="KMG6" s="65"/>
      <c r="KMH6" s="65"/>
      <c r="KMI6" s="65"/>
      <c r="KMJ6" s="65"/>
      <c r="KMK6" s="65"/>
      <c r="KML6" s="65"/>
      <c r="KMM6" s="65"/>
      <c r="KMN6" s="65"/>
      <c r="KMO6" s="65"/>
      <c r="KMP6" s="65"/>
      <c r="KMQ6" s="65"/>
      <c r="KMR6" s="65"/>
      <c r="KMS6" s="65"/>
      <c r="KMT6" s="65"/>
      <c r="KMU6" s="65"/>
      <c r="KMV6" s="65"/>
      <c r="KMW6" s="65"/>
      <c r="KMX6" s="65"/>
      <c r="KMY6" s="65"/>
      <c r="KMZ6" s="65"/>
      <c r="KNA6" s="65"/>
      <c r="KNB6" s="65"/>
      <c r="KNC6" s="65"/>
      <c r="KND6" s="65"/>
      <c r="KNE6" s="65"/>
      <c r="KNF6" s="65"/>
      <c r="KNG6" s="65"/>
      <c r="KNH6" s="65"/>
      <c r="KNI6" s="65"/>
      <c r="KNJ6" s="65"/>
      <c r="KNK6" s="65"/>
      <c r="KNL6" s="65"/>
      <c r="KNM6" s="65"/>
      <c r="KNN6" s="65"/>
      <c r="KNO6" s="65"/>
      <c r="KNP6" s="65"/>
      <c r="KNQ6" s="65"/>
      <c r="KNR6" s="65"/>
      <c r="KNS6" s="65"/>
      <c r="KNT6" s="65"/>
      <c r="KNU6" s="65"/>
      <c r="KNV6" s="65"/>
      <c r="KNW6" s="65"/>
      <c r="KNX6" s="65"/>
      <c r="KNY6" s="65"/>
      <c r="KNZ6" s="65"/>
      <c r="KOA6" s="65"/>
      <c r="KOB6" s="65"/>
      <c r="KOC6" s="65"/>
      <c r="KOD6" s="65"/>
      <c r="KOE6" s="65"/>
      <c r="KOF6" s="65"/>
      <c r="KOG6" s="65"/>
      <c r="KOH6" s="65"/>
      <c r="KOI6" s="65"/>
      <c r="KOJ6" s="65"/>
      <c r="KOK6" s="65"/>
      <c r="KOL6" s="65"/>
      <c r="KOM6" s="65"/>
      <c r="KON6" s="65"/>
      <c r="KOO6" s="65"/>
      <c r="KOP6" s="65"/>
      <c r="KOQ6" s="65"/>
      <c r="KOR6" s="65"/>
      <c r="KOS6" s="65"/>
      <c r="KOT6" s="65"/>
      <c r="KOU6" s="65"/>
      <c r="KOV6" s="65"/>
      <c r="KOW6" s="65"/>
      <c r="KOX6" s="65"/>
      <c r="KOY6" s="65"/>
      <c r="KOZ6" s="65"/>
      <c r="KPA6" s="65"/>
      <c r="KPB6" s="65"/>
      <c r="KPC6" s="65"/>
      <c r="KPD6" s="65"/>
      <c r="KPE6" s="65"/>
      <c r="KPF6" s="65"/>
      <c r="KPG6" s="65"/>
      <c r="KPH6" s="65"/>
      <c r="KPI6" s="65"/>
      <c r="KPJ6" s="65"/>
      <c r="KPK6" s="65"/>
      <c r="KPL6" s="65"/>
      <c r="KPM6" s="65"/>
      <c r="KPN6" s="65"/>
      <c r="KPO6" s="65"/>
      <c r="KPP6" s="65"/>
      <c r="KPQ6" s="65"/>
      <c r="KPR6" s="65"/>
      <c r="KPS6" s="65"/>
      <c r="KPT6" s="65"/>
      <c r="KPU6" s="65"/>
      <c r="KPV6" s="65"/>
      <c r="KPW6" s="65"/>
      <c r="KPX6" s="65"/>
      <c r="KPY6" s="65"/>
      <c r="KPZ6" s="65"/>
      <c r="KQA6" s="65"/>
      <c r="KQB6" s="65"/>
      <c r="KQC6" s="65"/>
      <c r="KQD6" s="65"/>
      <c r="KQE6" s="65"/>
      <c r="KQF6" s="65"/>
      <c r="KQG6" s="65"/>
      <c r="KQH6" s="65"/>
      <c r="KQI6" s="65"/>
      <c r="KQJ6" s="65"/>
      <c r="KQK6" s="65"/>
      <c r="KQL6" s="65"/>
      <c r="KQM6" s="65"/>
      <c r="KQN6" s="65"/>
      <c r="KQO6" s="65"/>
      <c r="KQP6" s="65"/>
      <c r="KQQ6" s="65"/>
      <c r="KQR6" s="65"/>
      <c r="KQS6" s="65"/>
      <c r="KQT6" s="65"/>
      <c r="KQU6" s="65"/>
      <c r="KQV6" s="65"/>
      <c r="KQW6" s="65"/>
      <c r="KQX6" s="65"/>
      <c r="KQY6" s="65"/>
      <c r="KQZ6" s="65"/>
      <c r="KRA6" s="65"/>
      <c r="KRB6" s="65"/>
      <c r="KRC6" s="65"/>
      <c r="KRD6" s="65"/>
      <c r="KRE6" s="65"/>
      <c r="KRF6" s="65"/>
      <c r="KRG6" s="65"/>
      <c r="KRH6" s="65"/>
      <c r="KRI6" s="65"/>
      <c r="KRJ6" s="65"/>
      <c r="KRK6" s="65"/>
      <c r="KRL6" s="65"/>
      <c r="KRM6" s="65"/>
      <c r="KRN6" s="65"/>
      <c r="KRO6" s="65"/>
      <c r="KRP6" s="65"/>
      <c r="KRQ6" s="65"/>
      <c r="KRR6" s="65"/>
      <c r="KRS6" s="65"/>
      <c r="KRT6" s="65"/>
      <c r="KRU6" s="65"/>
      <c r="KRV6" s="65"/>
      <c r="KRW6" s="65"/>
      <c r="KRX6" s="65"/>
      <c r="KRY6" s="65"/>
      <c r="KRZ6" s="65"/>
      <c r="KSA6" s="65"/>
      <c r="KSB6" s="65"/>
      <c r="KSC6" s="65"/>
      <c r="KSD6" s="65"/>
      <c r="KSE6" s="65"/>
      <c r="KSF6" s="65"/>
      <c r="KSG6" s="65"/>
      <c r="KSH6" s="65"/>
      <c r="KSI6" s="65"/>
      <c r="KSJ6" s="65"/>
      <c r="KSK6" s="65"/>
      <c r="KSL6" s="65"/>
      <c r="KSM6" s="65"/>
      <c r="KSN6" s="65"/>
      <c r="KSO6" s="65"/>
      <c r="KSP6" s="65"/>
      <c r="KSQ6" s="65"/>
      <c r="KSR6" s="65"/>
      <c r="KSS6" s="65"/>
      <c r="KST6" s="65"/>
      <c r="KSU6" s="65"/>
      <c r="KSV6" s="65"/>
      <c r="KSW6" s="65"/>
      <c r="KSX6" s="65"/>
      <c r="KSY6" s="65"/>
      <c r="KSZ6" s="65"/>
      <c r="KTA6" s="65"/>
      <c r="KTB6" s="65"/>
      <c r="KTC6" s="65"/>
      <c r="KTD6" s="65"/>
      <c r="KTE6" s="65"/>
      <c r="KTF6" s="65"/>
      <c r="KTG6" s="65"/>
      <c r="KTH6" s="65"/>
      <c r="KTI6" s="65"/>
      <c r="KTJ6" s="65"/>
      <c r="KTK6" s="65"/>
      <c r="KTL6" s="65"/>
      <c r="KTM6" s="65"/>
      <c r="KTN6" s="65"/>
      <c r="KTO6" s="65"/>
      <c r="KTP6" s="65"/>
      <c r="KTQ6" s="65"/>
      <c r="KTR6" s="65"/>
      <c r="KTS6" s="65"/>
      <c r="KTT6" s="65"/>
      <c r="KTU6" s="65"/>
      <c r="KTV6" s="65"/>
      <c r="KTW6" s="65"/>
      <c r="KTX6" s="65"/>
      <c r="KTY6" s="65"/>
      <c r="KTZ6" s="65"/>
      <c r="KUA6" s="65"/>
      <c r="KUB6" s="65"/>
      <c r="KUC6" s="65"/>
      <c r="KUD6" s="65"/>
      <c r="KUE6" s="65"/>
      <c r="KUF6" s="65"/>
      <c r="KUG6" s="65"/>
      <c r="KUH6" s="65"/>
      <c r="KUI6" s="65"/>
      <c r="KUJ6" s="65"/>
      <c r="KUK6" s="65"/>
      <c r="KUL6" s="65"/>
      <c r="KUM6" s="65"/>
      <c r="KUN6" s="65"/>
      <c r="KUO6" s="65"/>
      <c r="KUP6" s="65"/>
      <c r="KUQ6" s="65"/>
      <c r="KUR6" s="65"/>
      <c r="KUS6" s="65"/>
      <c r="KUT6" s="65"/>
      <c r="KUU6" s="65"/>
      <c r="KUV6" s="65"/>
      <c r="KUW6" s="65"/>
      <c r="KUX6" s="65"/>
      <c r="KUY6" s="65"/>
      <c r="KUZ6" s="65"/>
      <c r="KVA6" s="65"/>
      <c r="KVB6" s="65"/>
      <c r="KVC6" s="65"/>
      <c r="KVD6" s="65"/>
      <c r="KVE6" s="65"/>
      <c r="KVF6" s="65"/>
      <c r="KVG6" s="65"/>
      <c r="KVH6" s="65"/>
      <c r="KVI6" s="65"/>
      <c r="KVJ6" s="65"/>
      <c r="KVK6" s="65"/>
      <c r="KVL6" s="65"/>
      <c r="KVM6" s="65"/>
      <c r="KVN6" s="65"/>
      <c r="KVO6" s="65"/>
      <c r="KVP6" s="65"/>
      <c r="KVQ6" s="65"/>
      <c r="KVR6" s="65"/>
      <c r="KVS6" s="65"/>
      <c r="KVT6" s="65"/>
      <c r="KVU6" s="65"/>
      <c r="KVV6" s="65"/>
      <c r="KVW6" s="65"/>
      <c r="KVX6" s="65"/>
      <c r="KVY6" s="65"/>
      <c r="KVZ6" s="65"/>
      <c r="KWA6" s="65"/>
      <c r="KWB6" s="65"/>
      <c r="KWC6" s="65"/>
      <c r="KWD6" s="65"/>
      <c r="KWE6" s="65"/>
      <c r="KWF6" s="65"/>
      <c r="KWG6" s="65"/>
      <c r="KWH6" s="65"/>
      <c r="KWI6" s="65"/>
      <c r="KWJ6" s="65"/>
      <c r="KWK6" s="65"/>
      <c r="KWL6" s="65"/>
      <c r="KWM6" s="65"/>
      <c r="KWN6" s="65"/>
      <c r="KWO6" s="65"/>
      <c r="KWP6" s="65"/>
      <c r="KWQ6" s="65"/>
      <c r="KWR6" s="65"/>
      <c r="KWS6" s="65"/>
      <c r="KWT6" s="65"/>
      <c r="KWU6" s="65"/>
      <c r="KWV6" s="65"/>
      <c r="KWW6" s="65"/>
      <c r="KWX6" s="65"/>
      <c r="KWY6" s="65"/>
      <c r="KWZ6" s="65"/>
      <c r="KXA6" s="65"/>
      <c r="KXB6" s="65"/>
      <c r="KXC6" s="65"/>
      <c r="KXD6" s="65"/>
      <c r="KXE6" s="65"/>
      <c r="KXF6" s="65"/>
      <c r="KXG6" s="65"/>
      <c r="KXH6" s="65"/>
      <c r="KXI6" s="65"/>
      <c r="KXJ6" s="65"/>
      <c r="KXK6" s="65"/>
      <c r="KXL6" s="65"/>
      <c r="KXM6" s="65"/>
      <c r="KXN6" s="65"/>
      <c r="KXO6" s="65"/>
      <c r="KXP6" s="65"/>
      <c r="KXQ6" s="65"/>
      <c r="KXR6" s="65"/>
      <c r="KXS6" s="65"/>
      <c r="KXT6" s="65"/>
      <c r="KXU6" s="65"/>
      <c r="KXV6" s="65"/>
      <c r="KXW6" s="65"/>
      <c r="KXX6" s="65"/>
      <c r="KXY6" s="65"/>
      <c r="KXZ6" s="65"/>
      <c r="KYA6" s="65"/>
      <c r="KYB6" s="65"/>
      <c r="KYC6" s="65"/>
      <c r="KYD6" s="65"/>
      <c r="KYE6" s="65"/>
      <c r="KYF6" s="65"/>
      <c r="KYG6" s="65"/>
      <c r="KYH6" s="65"/>
      <c r="KYI6" s="65"/>
      <c r="KYJ6" s="65"/>
      <c r="KYK6" s="65"/>
      <c r="KYL6" s="65"/>
      <c r="KYM6" s="65"/>
      <c r="KYN6" s="65"/>
      <c r="KYO6" s="65"/>
      <c r="KYP6" s="65"/>
      <c r="KYQ6" s="65"/>
      <c r="KYR6" s="65"/>
      <c r="KYS6" s="65"/>
      <c r="KYT6" s="65"/>
      <c r="KYU6" s="65"/>
      <c r="KYV6" s="65"/>
      <c r="KYW6" s="65"/>
      <c r="KYX6" s="65"/>
      <c r="KYY6" s="65"/>
      <c r="KYZ6" s="65"/>
      <c r="KZA6" s="65"/>
      <c r="KZB6" s="65"/>
      <c r="KZC6" s="65"/>
      <c r="KZD6" s="65"/>
      <c r="KZE6" s="65"/>
      <c r="KZF6" s="65"/>
      <c r="KZG6" s="65"/>
      <c r="KZH6" s="65"/>
      <c r="KZI6" s="65"/>
      <c r="KZJ6" s="65"/>
      <c r="KZK6" s="65"/>
      <c r="KZL6" s="65"/>
      <c r="KZM6" s="65"/>
      <c r="KZN6" s="65"/>
      <c r="KZO6" s="65"/>
      <c r="KZP6" s="65"/>
      <c r="KZQ6" s="65"/>
      <c r="KZR6" s="65"/>
      <c r="KZS6" s="65"/>
      <c r="KZT6" s="65"/>
      <c r="KZU6" s="65"/>
      <c r="KZV6" s="65"/>
      <c r="KZW6" s="65"/>
      <c r="KZX6" s="65"/>
      <c r="KZY6" s="65"/>
      <c r="KZZ6" s="65"/>
      <c r="LAA6" s="65"/>
      <c r="LAB6" s="65"/>
      <c r="LAC6" s="65"/>
      <c r="LAD6" s="65"/>
      <c r="LAE6" s="65"/>
      <c r="LAF6" s="65"/>
      <c r="LAG6" s="65"/>
      <c r="LAH6" s="65"/>
      <c r="LAI6" s="65"/>
      <c r="LAJ6" s="65"/>
      <c r="LAK6" s="65"/>
      <c r="LAL6" s="65"/>
      <c r="LAM6" s="65"/>
      <c r="LAN6" s="65"/>
      <c r="LAO6" s="65"/>
      <c r="LAP6" s="65"/>
      <c r="LAQ6" s="65"/>
      <c r="LAR6" s="65"/>
      <c r="LAS6" s="65"/>
      <c r="LAT6" s="65"/>
      <c r="LAU6" s="65"/>
      <c r="LAV6" s="65"/>
      <c r="LAW6" s="65"/>
      <c r="LAX6" s="65"/>
      <c r="LAY6" s="65"/>
      <c r="LAZ6" s="65"/>
      <c r="LBA6" s="65"/>
      <c r="LBB6" s="65"/>
      <c r="LBC6" s="65"/>
      <c r="LBD6" s="65"/>
      <c r="LBE6" s="65"/>
      <c r="LBF6" s="65"/>
      <c r="LBG6" s="65"/>
      <c r="LBH6" s="65"/>
      <c r="LBI6" s="65"/>
      <c r="LBJ6" s="65"/>
      <c r="LBK6" s="65"/>
      <c r="LBL6" s="65"/>
      <c r="LBM6" s="65"/>
      <c r="LBN6" s="65"/>
      <c r="LBO6" s="65"/>
      <c r="LBP6" s="65"/>
      <c r="LBQ6" s="65"/>
      <c r="LBR6" s="65"/>
      <c r="LBS6" s="65"/>
      <c r="LBT6" s="65"/>
      <c r="LBU6" s="65"/>
      <c r="LBV6" s="65"/>
      <c r="LBW6" s="65"/>
      <c r="LBX6" s="65"/>
      <c r="LBY6" s="65"/>
      <c r="LBZ6" s="65"/>
      <c r="LCA6" s="65"/>
      <c r="LCB6" s="65"/>
      <c r="LCC6" s="65"/>
      <c r="LCD6" s="65"/>
      <c r="LCE6" s="65"/>
      <c r="LCF6" s="65"/>
      <c r="LCG6" s="65"/>
      <c r="LCH6" s="65"/>
      <c r="LCI6" s="65"/>
      <c r="LCJ6" s="65"/>
      <c r="LCK6" s="65"/>
      <c r="LCL6" s="65"/>
      <c r="LCM6" s="65"/>
      <c r="LCN6" s="65"/>
      <c r="LCO6" s="65"/>
      <c r="LCP6" s="65"/>
      <c r="LCQ6" s="65"/>
      <c r="LCR6" s="65"/>
      <c r="LCS6" s="65"/>
      <c r="LCT6" s="65"/>
      <c r="LCU6" s="65"/>
      <c r="LCV6" s="65"/>
      <c r="LCW6" s="65"/>
      <c r="LCX6" s="65"/>
      <c r="LCY6" s="65"/>
      <c r="LCZ6" s="65"/>
      <c r="LDA6" s="65"/>
      <c r="LDB6" s="65"/>
      <c r="LDC6" s="65"/>
      <c r="LDD6" s="65"/>
      <c r="LDE6" s="65"/>
      <c r="LDF6" s="65"/>
      <c r="LDG6" s="65"/>
      <c r="LDH6" s="65"/>
      <c r="LDI6" s="65"/>
      <c r="LDJ6" s="65"/>
      <c r="LDK6" s="65"/>
      <c r="LDL6" s="65"/>
      <c r="LDM6" s="65"/>
      <c r="LDN6" s="65"/>
      <c r="LDO6" s="65"/>
      <c r="LDP6" s="65"/>
      <c r="LDQ6" s="65"/>
      <c r="LDR6" s="65"/>
      <c r="LDS6" s="65"/>
      <c r="LDT6" s="65"/>
      <c r="LDU6" s="65"/>
      <c r="LDV6" s="65"/>
      <c r="LDW6" s="65"/>
      <c r="LDX6" s="65"/>
      <c r="LDY6" s="65"/>
      <c r="LDZ6" s="65"/>
      <c r="LEA6" s="65"/>
      <c r="LEB6" s="65"/>
      <c r="LEC6" s="65"/>
      <c r="LED6" s="65"/>
      <c r="LEE6" s="65"/>
      <c r="LEF6" s="65"/>
      <c r="LEG6" s="65"/>
      <c r="LEH6" s="65"/>
      <c r="LEI6" s="65"/>
      <c r="LEJ6" s="65"/>
      <c r="LEK6" s="65"/>
      <c r="LEL6" s="65"/>
      <c r="LEM6" s="65"/>
      <c r="LEN6" s="65"/>
      <c r="LEO6" s="65"/>
      <c r="LEP6" s="65"/>
      <c r="LEQ6" s="65"/>
      <c r="LER6" s="65"/>
      <c r="LES6" s="65"/>
      <c r="LET6" s="65"/>
      <c r="LEU6" s="65"/>
      <c r="LEV6" s="65"/>
      <c r="LEW6" s="65"/>
      <c r="LEX6" s="65"/>
      <c r="LEY6" s="65"/>
      <c r="LEZ6" s="65"/>
      <c r="LFA6" s="65"/>
      <c r="LFB6" s="65"/>
      <c r="LFC6" s="65"/>
      <c r="LFD6" s="65"/>
      <c r="LFE6" s="65"/>
      <c r="LFF6" s="65"/>
      <c r="LFG6" s="65"/>
      <c r="LFH6" s="65"/>
      <c r="LFI6" s="65"/>
      <c r="LFJ6" s="65"/>
      <c r="LFK6" s="65"/>
      <c r="LFL6" s="65"/>
      <c r="LFM6" s="65"/>
      <c r="LFN6" s="65"/>
      <c r="LFO6" s="65"/>
      <c r="LFP6" s="65"/>
      <c r="LFQ6" s="65"/>
      <c r="LFR6" s="65"/>
      <c r="LFS6" s="65"/>
      <c r="LFT6" s="65"/>
      <c r="LFU6" s="65"/>
      <c r="LFV6" s="65"/>
      <c r="LFW6" s="65"/>
      <c r="LFX6" s="65"/>
      <c r="LFY6" s="65"/>
      <c r="LFZ6" s="65"/>
      <c r="LGA6" s="65"/>
      <c r="LGB6" s="65"/>
      <c r="LGC6" s="65"/>
      <c r="LGD6" s="65"/>
      <c r="LGE6" s="65"/>
      <c r="LGF6" s="65"/>
      <c r="LGG6" s="65"/>
      <c r="LGH6" s="65"/>
      <c r="LGI6" s="65"/>
      <c r="LGJ6" s="65"/>
      <c r="LGK6" s="65"/>
      <c r="LGL6" s="65"/>
      <c r="LGM6" s="65"/>
      <c r="LGN6" s="65"/>
      <c r="LGO6" s="65"/>
      <c r="LGP6" s="65"/>
      <c r="LGQ6" s="65"/>
      <c r="LGR6" s="65"/>
      <c r="LGS6" s="65"/>
      <c r="LGT6" s="65"/>
      <c r="LGU6" s="65"/>
      <c r="LGV6" s="65"/>
      <c r="LGW6" s="65"/>
      <c r="LGX6" s="65"/>
      <c r="LGY6" s="65"/>
      <c r="LGZ6" s="65"/>
      <c r="LHA6" s="65"/>
      <c r="LHB6" s="65"/>
      <c r="LHC6" s="65"/>
      <c r="LHD6" s="65"/>
      <c r="LHE6" s="65"/>
      <c r="LHF6" s="65"/>
      <c r="LHG6" s="65"/>
      <c r="LHH6" s="65"/>
      <c r="LHI6" s="65"/>
      <c r="LHJ6" s="65"/>
      <c r="LHK6" s="65"/>
      <c r="LHL6" s="65"/>
      <c r="LHM6" s="65"/>
      <c r="LHN6" s="65"/>
      <c r="LHO6" s="65"/>
      <c r="LHP6" s="65"/>
      <c r="LHQ6" s="65"/>
      <c r="LHR6" s="65"/>
      <c r="LHS6" s="65"/>
      <c r="LHT6" s="65"/>
      <c r="LHU6" s="65"/>
      <c r="LHV6" s="65"/>
      <c r="LHW6" s="65"/>
      <c r="LHX6" s="65"/>
      <c r="LHY6" s="65"/>
      <c r="LHZ6" s="65"/>
      <c r="LIA6" s="65"/>
      <c r="LIB6" s="65"/>
      <c r="LIC6" s="65"/>
      <c r="LID6" s="65"/>
      <c r="LIE6" s="65"/>
      <c r="LIF6" s="65"/>
      <c r="LIG6" s="65"/>
      <c r="LIH6" s="65"/>
      <c r="LII6" s="65"/>
      <c r="LIJ6" s="65"/>
      <c r="LIK6" s="65"/>
      <c r="LIL6" s="65"/>
      <c r="LIM6" s="65"/>
      <c r="LIN6" s="65"/>
      <c r="LIO6" s="65"/>
      <c r="LIP6" s="65"/>
      <c r="LIQ6" s="65"/>
      <c r="LIR6" s="65"/>
      <c r="LIS6" s="65"/>
      <c r="LIT6" s="65"/>
      <c r="LIU6" s="65"/>
      <c r="LIV6" s="65"/>
      <c r="LIW6" s="65"/>
      <c r="LIX6" s="65"/>
      <c r="LIY6" s="65"/>
      <c r="LIZ6" s="65"/>
      <c r="LJA6" s="65"/>
      <c r="LJB6" s="65"/>
      <c r="LJC6" s="65"/>
      <c r="LJD6" s="65"/>
      <c r="LJE6" s="65"/>
      <c r="LJF6" s="65"/>
      <c r="LJG6" s="65"/>
      <c r="LJH6" s="65"/>
      <c r="LJI6" s="65"/>
      <c r="LJJ6" s="65"/>
      <c r="LJK6" s="65"/>
      <c r="LJL6" s="65"/>
      <c r="LJM6" s="65"/>
      <c r="LJN6" s="65"/>
      <c r="LJO6" s="65"/>
      <c r="LJP6" s="65"/>
      <c r="LJQ6" s="65"/>
      <c r="LJR6" s="65"/>
      <c r="LJS6" s="65"/>
      <c r="LJT6" s="65"/>
      <c r="LJU6" s="65"/>
      <c r="LJV6" s="65"/>
      <c r="LJW6" s="65"/>
      <c r="LJX6" s="65"/>
      <c r="LJY6" s="65"/>
      <c r="LJZ6" s="65"/>
      <c r="LKA6" s="65"/>
      <c r="LKB6" s="65"/>
      <c r="LKC6" s="65"/>
      <c r="LKD6" s="65"/>
      <c r="LKE6" s="65"/>
      <c r="LKF6" s="65"/>
      <c r="LKG6" s="65"/>
      <c r="LKH6" s="65"/>
      <c r="LKI6" s="65"/>
      <c r="LKJ6" s="65"/>
      <c r="LKK6" s="65"/>
      <c r="LKL6" s="65"/>
      <c r="LKM6" s="65"/>
      <c r="LKN6" s="65"/>
      <c r="LKO6" s="65"/>
      <c r="LKP6" s="65"/>
      <c r="LKQ6" s="65"/>
      <c r="LKR6" s="65"/>
      <c r="LKS6" s="65"/>
      <c r="LKT6" s="65"/>
      <c r="LKU6" s="65"/>
      <c r="LKV6" s="65"/>
      <c r="LKW6" s="65"/>
      <c r="LKX6" s="65"/>
      <c r="LKY6" s="65"/>
      <c r="LKZ6" s="65"/>
      <c r="LLA6" s="65"/>
      <c r="LLB6" s="65"/>
      <c r="LLC6" s="65"/>
      <c r="LLD6" s="65"/>
      <c r="LLE6" s="65"/>
      <c r="LLF6" s="65"/>
      <c r="LLG6" s="65"/>
      <c r="LLH6" s="65"/>
      <c r="LLI6" s="65"/>
      <c r="LLJ6" s="65"/>
      <c r="LLK6" s="65"/>
      <c r="LLL6" s="65"/>
      <c r="LLM6" s="65"/>
      <c r="LLN6" s="65"/>
      <c r="LLO6" s="65"/>
      <c r="LLP6" s="65"/>
      <c r="LLQ6" s="65"/>
      <c r="LLR6" s="65"/>
      <c r="LLS6" s="65"/>
      <c r="LLT6" s="65"/>
      <c r="LLU6" s="65"/>
      <c r="LLV6" s="65"/>
      <c r="LLW6" s="65"/>
      <c r="LLX6" s="65"/>
      <c r="LLY6" s="65"/>
      <c r="LLZ6" s="65"/>
      <c r="LMA6" s="65"/>
      <c r="LMB6" s="65"/>
      <c r="LMC6" s="65"/>
      <c r="LMD6" s="65"/>
      <c r="LME6" s="65"/>
      <c r="LMF6" s="65"/>
      <c r="LMG6" s="65"/>
      <c r="LMH6" s="65"/>
      <c r="LMI6" s="65"/>
      <c r="LMJ6" s="65"/>
      <c r="LMK6" s="65"/>
      <c r="LML6" s="65"/>
      <c r="LMM6" s="65"/>
      <c r="LMN6" s="65"/>
      <c r="LMO6" s="65"/>
      <c r="LMP6" s="65"/>
      <c r="LMQ6" s="65"/>
      <c r="LMR6" s="65"/>
      <c r="LMS6" s="65"/>
      <c r="LMT6" s="65"/>
      <c r="LMU6" s="65"/>
      <c r="LMV6" s="65"/>
      <c r="LMW6" s="65"/>
      <c r="LMX6" s="65"/>
      <c r="LMY6" s="65"/>
      <c r="LMZ6" s="65"/>
      <c r="LNA6" s="65"/>
      <c r="LNB6" s="65"/>
      <c r="LNC6" s="65"/>
      <c r="LND6" s="65"/>
      <c r="LNE6" s="65"/>
      <c r="LNF6" s="65"/>
      <c r="LNG6" s="65"/>
      <c r="LNH6" s="65"/>
      <c r="LNI6" s="65"/>
      <c r="LNJ6" s="65"/>
      <c r="LNK6" s="65"/>
      <c r="LNL6" s="65"/>
      <c r="LNM6" s="65"/>
      <c r="LNN6" s="65"/>
      <c r="LNO6" s="65"/>
      <c r="LNP6" s="65"/>
      <c r="LNQ6" s="65"/>
      <c r="LNR6" s="65"/>
      <c r="LNS6" s="65"/>
      <c r="LNT6" s="65"/>
      <c r="LNU6" s="65"/>
      <c r="LNV6" s="65"/>
      <c r="LNW6" s="65"/>
      <c r="LNX6" s="65"/>
      <c r="LNY6" s="65"/>
      <c r="LNZ6" s="65"/>
      <c r="LOA6" s="65"/>
      <c r="LOB6" s="65"/>
      <c r="LOC6" s="65"/>
      <c r="LOD6" s="65"/>
      <c r="LOE6" s="65"/>
      <c r="LOF6" s="65"/>
      <c r="LOG6" s="65"/>
      <c r="LOH6" s="65"/>
      <c r="LOI6" s="65"/>
      <c r="LOJ6" s="65"/>
      <c r="LOK6" s="65"/>
      <c r="LOL6" s="65"/>
      <c r="LOM6" s="65"/>
      <c r="LON6" s="65"/>
      <c r="LOO6" s="65"/>
      <c r="LOP6" s="65"/>
      <c r="LOQ6" s="65"/>
      <c r="LOR6" s="65"/>
      <c r="LOS6" s="65"/>
      <c r="LOT6" s="65"/>
      <c r="LOU6" s="65"/>
      <c r="LOV6" s="65"/>
      <c r="LOW6" s="65"/>
      <c r="LOX6" s="65"/>
      <c r="LOY6" s="65"/>
      <c r="LOZ6" s="65"/>
      <c r="LPA6" s="65"/>
      <c r="LPB6" s="65"/>
      <c r="LPC6" s="65"/>
      <c r="LPD6" s="65"/>
      <c r="LPE6" s="65"/>
      <c r="LPF6" s="65"/>
      <c r="LPG6" s="65"/>
      <c r="LPH6" s="65"/>
      <c r="LPI6" s="65"/>
      <c r="LPJ6" s="65"/>
      <c r="LPK6" s="65"/>
      <c r="LPL6" s="65"/>
      <c r="LPM6" s="65"/>
      <c r="LPN6" s="65"/>
      <c r="LPO6" s="65"/>
      <c r="LPP6" s="65"/>
      <c r="LPQ6" s="65"/>
      <c r="LPR6" s="65"/>
      <c r="LPS6" s="65"/>
      <c r="LPT6" s="65"/>
      <c r="LPU6" s="65"/>
      <c r="LPV6" s="65"/>
      <c r="LPW6" s="65"/>
      <c r="LPX6" s="65"/>
      <c r="LPY6" s="65"/>
      <c r="LPZ6" s="65"/>
      <c r="LQA6" s="65"/>
      <c r="LQB6" s="65"/>
      <c r="LQC6" s="65"/>
      <c r="LQD6" s="65"/>
      <c r="LQE6" s="65"/>
      <c r="LQF6" s="65"/>
      <c r="LQG6" s="65"/>
      <c r="LQH6" s="65"/>
      <c r="LQI6" s="65"/>
      <c r="LQJ6" s="65"/>
      <c r="LQK6" s="65"/>
      <c r="LQL6" s="65"/>
      <c r="LQM6" s="65"/>
      <c r="LQN6" s="65"/>
      <c r="LQO6" s="65"/>
      <c r="LQP6" s="65"/>
      <c r="LQQ6" s="65"/>
      <c r="LQR6" s="65"/>
      <c r="LQS6" s="65"/>
      <c r="LQT6" s="65"/>
      <c r="LQU6" s="65"/>
      <c r="LQV6" s="65"/>
      <c r="LQW6" s="65"/>
      <c r="LQX6" s="65"/>
      <c r="LQY6" s="65"/>
      <c r="LQZ6" s="65"/>
      <c r="LRA6" s="65"/>
      <c r="LRB6" s="65"/>
      <c r="LRC6" s="65"/>
      <c r="LRD6" s="65"/>
      <c r="LRE6" s="65"/>
      <c r="LRF6" s="65"/>
      <c r="LRG6" s="65"/>
      <c r="LRH6" s="65"/>
      <c r="LRI6" s="65"/>
      <c r="LRJ6" s="65"/>
      <c r="LRK6" s="65"/>
      <c r="LRL6" s="65"/>
      <c r="LRM6" s="65"/>
      <c r="LRN6" s="65"/>
      <c r="LRO6" s="65"/>
      <c r="LRP6" s="65"/>
      <c r="LRQ6" s="65"/>
      <c r="LRR6" s="65"/>
      <c r="LRS6" s="65"/>
      <c r="LRT6" s="65"/>
      <c r="LRU6" s="65"/>
      <c r="LRV6" s="65"/>
      <c r="LRW6" s="65"/>
      <c r="LRX6" s="65"/>
      <c r="LRY6" s="65"/>
      <c r="LRZ6" s="65"/>
      <c r="LSA6" s="65"/>
      <c r="LSB6" s="65"/>
      <c r="LSC6" s="65"/>
      <c r="LSD6" s="65"/>
      <c r="LSE6" s="65"/>
      <c r="LSF6" s="65"/>
      <c r="LSG6" s="65"/>
      <c r="LSH6" s="65"/>
      <c r="LSI6" s="65"/>
      <c r="LSJ6" s="65"/>
      <c r="LSK6" s="65"/>
      <c r="LSL6" s="65"/>
      <c r="LSM6" s="65"/>
      <c r="LSN6" s="65"/>
      <c r="LSO6" s="65"/>
      <c r="LSP6" s="65"/>
      <c r="LSQ6" s="65"/>
      <c r="LSR6" s="65"/>
      <c r="LSS6" s="65"/>
      <c r="LST6" s="65"/>
      <c r="LSU6" s="65"/>
      <c r="LSV6" s="65"/>
      <c r="LSW6" s="65"/>
      <c r="LSX6" s="65"/>
      <c r="LSY6" s="65"/>
      <c r="LSZ6" s="65"/>
      <c r="LTA6" s="65"/>
      <c r="LTB6" s="65"/>
      <c r="LTC6" s="65"/>
      <c r="LTD6" s="65"/>
      <c r="LTE6" s="65"/>
      <c r="LTF6" s="65"/>
      <c r="LTG6" s="65"/>
      <c r="LTH6" s="65"/>
      <c r="LTI6" s="65"/>
      <c r="LTJ6" s="65"/>
      <c r="LTK6" s="65"/>
      <c r="LTL6" s="65"/>
      <c r="LTM6" s="65"/>
      <c r="LTN6" s="65"/>
      <c r="LTO6" s="65"/>
      <c r="LTP6" s="65"/>
      <c r="LTQ6" s="65"/>
      <c r="LTR6" s="65"/>
      <c r="LTS6" s="65"/>
      <c r="LTT6" s="65"/>
      <c r="LTU6" s="65"/>
      <c r="LTV6" s="65"/>
      <c r="LTW6" s="65"/>
      <c r="LTX6" s="65"/>
      <c r="LTY6" s="65"/>
      <c r="LTZ6" s="65"/>
      <c r="LUA6" s="65"/>
      <c r="LUB6" s="65"/>
      <c r="LUC6" s="65"/>
      <c r="LUD6" s="65"/>
      <c r="LUE6" s="65"/>
      <c r="LUF6" s="65"/>
      <c r="LUG6" s="65"/>
      <c r="LUH6" s="65"/>
      <c r="LUI6" s="65"/>
      <c r="LUJ6" s="65"/>
      <c r="LUK6" s="65"/>
      <c r="LUL6" s="65"/>
      <c r="LUM6" s="65"/>
      <c r="LUN6" s="65"/>
      <c r="LUO6" s="65"/>
      <c r="LUP6" s="65"/>
      <c r="LUQ6" s="65"/>
      <c r="LUR6" s="65"/>
      <c r="LUS6" s="65"/>
      <c r="LUT6" s="65"/>
      <c r="LUU6" s="65"/>
      <c r="LUV6" s="65"/>
      <c r="LUW6" s="65"/>
      <c r="LUX6" s="65"/>
      <c r="LUY6" s="65"/>
      <c r="LUZ6" s="65"/>
      <c r="LVA6" s="65"/>
      <c r="LVB6" s="65"/>
      <c r="LVC6" s="65"/>
      <c r="LVD6" s="65"/>
      <c r="LVE6" s="65"/>
      <c r="LVF6" s="65"/>
      <c r="LVG6" s="65"/>
      <c r="LVH6" s="65"/>
      <c r="LVI6" s="65"/>
      <c r="LVJ6" s="65"/>
      <c r="LVK6" s="65"/>
      <c r="LVL6" s="65"/>
      <c r="LVM6" s="65"/>
      <c r="LVN6" s="65"/>
      <c r="LVO6" s="65"/>
      <c r="LVP6" s="65"/>
      <c r="LVQ6" s="65"/>
      <c r="LVR6" s="65"/>
      <c r="LVS6" s="65"/>
      <c r="LVT6" s="65"/>
      <c r="LVU6" s="65"/>
      <c r="LVV6" s="65"/>
      <c r="LVW6" s="65"/>
      <c r="LVX6" s="65"/>
      <c r="LVY6" s="65"/>
      <c r="LVZ6" s="65"/>
      <c r="LWA6" s="65"/>
      <c r="LWB6" s="65"/>
      <c r="LWC6" s="65"/>
      <c r="LWD6" s="65"/>
      <c r="LWE6" s="65"/>
      <c r="LWF6" s="65"/>
      <c r="LWG6" s="65"/>
      <c r="LWH6" s="65"/>
      <c r="LWI6" s="65"/>
      <c r="LWJ6" s="65"/>
      <c r="LWK6" s="65"/>
      <c r="LWL6" s="65"/>
      <c r="LWM6" s="65"/>
      <c r="LWN6" s="65"/>
      <c r="LWO6" s="65"/>
      <c r="LWP6" s="65"/>
      <c r="LWQ6" s="65"/>
      <c r="LWR6" s="65"/>
      <c r="LWS6" s="65"/>
      <c r="LWT6" s="65"/>
      <c r="LWU6" s="65"/>
      <c r="LWV6" s="65"/>
      <c r="LWW6" s="65"/>
      <c r="LWX6" s="65"/>
      <c r="LWY6" s="65"/>
      <c r="LWZ6" s="65"/>
      <c r="LXA6" s="65"/>
      <c r="LXB6" s="65"/>
      <c r="LXC6" s="65"/>
      <c r="LXD6" s="65"/>
      <c r="LXE6" s="65"/>
      <c r="LXF6" s="65"/>
      <c r="LXG6" s="65"/>
      <c r="LXH6" s="65"/>
      <c r="LXI6" s="65"/>
      <c r="LXJ6" s="65"/>
      <c r="LXK6" s="65"/>
      <c r="LXL6" s="65"/>
      <c r="LXM6" s="65"/>
      <c r="LXN6" s="65"/>
      <c r="LXO6" s="65"/>
      <c r="LXP6" s="65"/>
      <c r="LXQ6" s="65"/>
      <c r="LXR6" s="65"/>
      <c r="LXS6" s="65"/>
      <c r="LXT6" s="65"/>
      <c r="LXU6" s="65"/>
      <c r="LXV6" s="65"/>
      <c r="LXW6" s="65"/>
      <c r="LXX6" s="65"/>
      <c r="LXY6" s="65"/>
      <c r="LXZ6" s="65"/>
      <c r="LYA6" s="65"/>
      <c r="LYB6" s="65"/>
      <c r="LYC6" s="65"/>
      <c r="LYD6" s="65"/>
      <c r="LYE6" s="65"/>
      <c r="LYF6" s="65"/>
      <c r="LYG6" s="65"/>
      <c r="LYH6" s="65"/>
      <c r="LYI6" s="65"/>
      <c r="LYJ6" s="65"/>
      <c r="LYK6" s="65"/>
      <c r="LYL6" s="65"/>
      <c r="LYM6" s="65"/>
      <c r="LYN6" s="65"/>
      <c r="LYO6" s="65"/>
      <c r="LYP6" s="65"/>
      <c r="LYQ6" s="65"/>
      <c r="LYR6" s="65"/>
      <c r="LYS6" s="65"/>
      <c r="LYT6" s="65"/>
      <c r="LYU6" s="65"/>
      <c r="LYV6" s="65"/>
      <c r="LYW6" s="65"/>
      <c r="LYX6" s="65"/>
      <c r="LYY6" s="65"/>
      <c r="LYZ6" s="65"/>
      <c r="LZA6" s="65"/>
      <c r="LZB6" s="65"/>
      <c r="LZC6" s="65"/>
      <c r="LZD6" s="65"/>
      <c r="LZE6" s="65"/>
      <c r="LZF6" s="65"/>
      <c r="LZG6" s="65"/>
      <c r="LZH6" s="65"/>
      <c r="LZI6" s="65"/>
      <c r="LZJ6" s="65"/>
      <c r="LZK6" s="65"/>
      <c r="LZL6" s="65"/>
      <c r="LZM6" s="65"/>
      <c r="LZN6" s="65"/>
      <c r="LZO6" s="65"/>
      <c r="LZP6" s="65"/>
      <c r="LZQ6" s="65"/>
      <c r="LZR6" s="65"/>
      <c r="LZS6" s="65"/>
      <c r="LZT6" s="65"/>
      <c r="LZU6" s="65"/>
      <c r="LZV6" s="65"/>
      <c r="LZW6" s="65"/>
      <c r="LZX6" s="65"/>
      <c r="LZY6" s="65"/>
      <c r="LZZ6" s="65"/>
      <c r="MAA6" s="65"/>
      <c r="MAB6" s="65"/>
      <c r="MAC6" s="65"/>
      <c r="MAD6" s="65"/>
      <c r="MAE6" s="65"/>
      <c r="MAF6" s="65"/>
      <c r="MAG6" s="65"/>
      <c r="MAH6" s="65"/>
      <c r="MAI6" s="65"/>
      <c r="MAJ6" s="65"/>
      <c r="MAK6" s="65"/>
      <c r="MAL6" s="65"/>
      <c r="MAM6" s="65"/>
      <c r="MAN6" s="65"/>
      <c r="MAO6" s="65"/>
      <c r="MAP6" s="65"/>
      <c r="MAQ6" s="65"/>
      <c r="MAR6" s="65"/>
      <c r="MAS6" s="65"/>
      <c r="MAT6" s="65"/>
      <c r="MAU6" s="65"/>
      <c r="MAV6" s="65"/>
      <c r="MAW6" s="65"/>
      <c r="MAX6" s="65"/>
      <c r="MAY6" s="65"/>
      <c r="MAZ6" s="65"/>
      <c r="MBA6" s="65"/>
      <c r="MBB6" s="65"/>
      <c r="MBC6" s="65"/>
      <c r="MBD6" s="65"/>
      <c r="MBE6" s="65"/>
      <c r="MBF6" s="65"/>
      <c r="MBG6" s="65"/>
      <c r="MBH6" s="65"/>
      <c r="MBI6" s="65"/>
      <c r="MBJ6" s="65"/>
      <c r="MBK6" s="65"/>
      <c r="MBL6" s="65"/>
      <c r="MBM6" s="65"/>
      <c r="MBN6" s="65"/>
      <c r="MBO6" s="65"/>
      <c r="MBP6" s="65"/>
      <c r="MBQ6" s="65"/>
      <c r="MBR6" s="65"/>
      <c r="MBS6" s="65"/>
      <c r="MBT6" s="65"/>
      <c r="MBU6" s="65"/>
      <c r="MBV6" s="65"/>
      <c r="MBW6" s="65"/>
      <c r="MBX6" s="65"/>
      <c r="MBY6" s="65"/>
      <c r="MBZ6" s="65"/>
      <c r="MCA6" s="65"/>
      <c r="MCB6" s="65"/>
      <c r="MCC6" s="65"/>
      <c r="MCD6" s="65"/>
      <c r="MCE6" s="65"/>
      <c r="MCF6" s="65"/>
      <c r="MCG6" s="65"/>
      <c r="MCH6" s="65"/>
      <c r="MCI6" s="65"/>
      <c r="MCJ6" s="65"/>
      <c r="MCK6" s="65"/>
      <c r="MCL6" s="65"/>
      <c r="MCM6" s="65"/>
      <c r="MCN6" s="65"/>
      <c r="MCO6" s="65"/>
      <c r="MCP6" s="65"/>
      <c r="MCQ6" s="65"/>
      <c r="MCR6" s="65"/>
      <c r="MCS6" s="65"/>
      <c r="MCT6" s="65"/>
      <c r="MCU6" s="65"/>
      <c r="MCV6" s="65"/>
      <c r="MCW6" s="65"/>
      <c r="MCX6" s="65"/>
      <c r="MCY6" s="65"/>
      <c r="MCZ6" s="65"/>
      <c r="MDA6" s="65"/>
      <c r="MDB6" s="65"/>
      <c r="MDC6" s="65"/>
      <c r="MDD6" s="65"/>
      <c r="MDE6" s="65"/>
      <c r="MDF6" s="65"/>
      <c r="MDG6" s="65"/>
      <c r="MDH6" s="65"/>
      <c r="MDI6" s="65"/>
      <c r="MDJ6" s="65"/>
      <c r="MDK6" s="65"/>
      <c r="MDL6" s="65"/>
      <c r="MDM6" s="65"/>
      <c r="MDN6" s="65"/>
      <c r="MDO6" s="65"/>
      <c r="MDP6" s="65"/>
      <c r="MDQ6" s="65"/>
      <c r="MDR6" s="65"/>
      <c r="MDS6" s="65"/>
      <c r="MDT6" s="65"/>
      <c r="MDU6" s="65"/>
      <c r="MDV6" s="65"/>
      <c r="MDW6" s="65"/>
      <c r="MDX6" s="65"/>
      <c r="MDY6" s="65"/>
      <c r="MDZ6" s="65"/>
      <c r="MEA6" s="65"/>
      <c r="MEB6" s="65"/>
      <c r="MEC6" s="65"/>
      <c r="MED6" s="65"/>
      <c r="MEE6" s="65"/>
      <c r="MEF6" s="65"/>
      <c r="MEG6" s="65"/>
      <c r="MEH6" s="65"/>
      <c r="MEI6" s="65"/>
      <c r="MEJ6" s="65"/>
      <c r="MEK6" s="65"/>
      <c r="MEL6" s="65"/>
      <c r="MEM6" s="65"/>
      <c r="MEN6" s="65"/>
      <c r="MEO6" s="65"/>
      <c r="MEP6" s="65"/>
      <c r="MEQ6" s="65"/>
      <c r="MER6" s="65"/>
      <c r="MES6" s="65"/>
      <c r="MET6" s="65"/>
      <c r="MEU6" s="65"/>
      <c r="MEV6" s="65"/>
      <c r="MEW6" s="65"/>
      <c r="MEX6" s="65"/>
      <c r="MEY6" s="65"/>
      <c r="MEZ6" s="65"/>
      <c r="MFA6" s="65"/>
      <c r="MFB6" s="65"/>
      <c r="MFC6" s="65"/>
      <c r="MFD6" s="65"/>
      <c r="MFE6" s="65"/>
      <c r="MFF6" s="65"/>
      <c r="MFG6" s="65"/>
      <c r="MFH6" s="65"/>
      <c r="MFI6" s="65"/>
      <c r="MFJ6" s="65"/>
      <c r="MFK6" s="65"/>
      <c r="MFL6" s="65"/>
      <c r="MFM6" s="65"/>
      <c r="MFN6" s="65"/>
      <c r="MFO6" s="65"/>
      <c r="MFP6" s="65"/>
      <c r="MFQ6" s="65"/>
      <c r="MFR6" s="65"/>
      <c r="MFS6" s="65"/>
      <c r="MFT6" s="65"/>
      <c r="MFU6" s="65"/>
      <c r="MFV6" s="65"/>
      <c r="MFW6" s="65"/>
      <c r="MFX6" s="65"/>
      <c r="MFY6" s="65"/>
      <c r="MFZ6" s="65"/>
      <c r="MGA6" s="65"/>
      <c r="MGB6" s="65"/>
      <c r="MGC6" s="65"/>
      <c r="MGD6" s="65"/>
      <c r="MGE6" s="65"/>
      <c r="MGF6" s="65"/>
      <c r="MGG6" s="65"/>
      <c r="MGH6" s="65"/>
      <c r="MGI6" s="65"/>
      <c r="MGJ6" s="65"/>
      <c r="MGK6" s="65"/>
      <c r="MGL6" s="65"/>
      <c r="MGM6" s="65"/>
      <c r="MGN6" s="65"/>
      <c r="MGO6" s="65"/>
      <c r="MGP6" s="65"/>
      <c r="MGQ6" s="65"/>
      <c r="MGR6" s="65"/>
      <c r="MGS6" s="65"/>
      <c r="MGT6" s="65"/>
      <c r="MGU6" s="65"/>
      <c r="MGV6" s="65"/>
      <c r="MGW6" s="65"/>
      <c r="MGX6" s="65"/>
      <c r="MGY6" s="65"/>
      <c r="MGZ6" s="65"/>
      <c r="MHA6" s="65"/>
      <c r="MHB6" s="65"/>
      <c r="MHC6" s="65"/>
      <c r="MHD6" s="65"/>
      <c r="MHE6" s="65"/>
      <c r="MHF6" s="65"/>
      <c r="MHG6" s="65"/>
      <c r="MHH6" s="65"/>
      <c r="MHI6" s="65"/>
      <c r="MHJ6" s="65"/>
      <c r="MHK6" s="65"/>
      <c r="MHL6" s="65"/>
      <c r="MHM6" s="65"/>
      <c r="MHN6" s="65"/>
      <c r="MHO6" s="65"/>
      <c r="MHP6" s="65"/>
      <c r="MHQ6" s="65"/>
      <c r="MHR6" s="65"/>
      <c r="MHS6" s="65"/>
      <c r="MHT6" s="65"/>
      <c r="MHU6" s="65"/>
      <c r="MHV6" s="65"/>
      <c r="MHW6" s="65"/>
      <c r="MHX6" s="65"/>
      <c r="MHY6" s="65"/>
      <c r="MHZ6" s="65"/>
      <c r="MIA6" s="65"/>
      <c r="MIB6" s="65"/>
      <c r="MIC6" s="65"/>
      <c r="MID6" s="65"/>
      <c r="MIE6" s="65"/>
      <c r="MIF6" s="65"/>
      <c r="MIG6" s="65"/>
      <c r="MIH6" s="65"/>
      <c r="MII6" s="65"/>
      <c r="MIJ6" s="65"/>
      <c r="MIK6" s="65"/>
      <c r="MIL6" s="65"/>
      <c r="MIM6" s="65"/>
      <c r="MIN6" s="65"/>
      <c r="MIO6" s="65"/>
      <c r="MIP6" s="65"/>
      <c r="MIQ6" s="65"/>
      <c r="MIR6" s="65"/>
      <c r="MIS6" s="65"/>
      <c r="MIT6" s="65"/>
      <c r="MIU6" s="65"/>
      <c r="MIV6" s="65"/>
      <c r="MIW6" s="65"/>
      <c r="MIX6" s="65"/>
      <c r="MIY6" s="65"/>
      <c r="MIZ6" s="65"/>
      <c r="MJA6" s="65"/>
      <c r="MJB6" s="65"/>
      <c r="MJC6" s="65"/>
      <c r="MJD6" s="65"/>
      <c r="MJE6" s="65"/>
      <c r="MJF6" s="65"/>
      <c r="MJG6" s="65"/>
      <c r="MJH6" s="65"/>
      <c r="MJI6" s="65"/>
      <c r="MJJ6" s="65"/>
      <c r="MJK6" s="65"/>
      <c r="MJL6" s="65"/>
      <c r="MJM6" s="65"/>
      <c r="MJN6" s="65"/>
      <c r="MJO6" s="65"/>
      <c r="MJP6" s="65"/>
      <c r="MJQ6" s="65"/>
      <c r="MJR6" s="65"/>
      <c r="MJS6" s="65"/>
      <c r="MJT6" s="65"/>
      <c r="MJU6" s="65"/>
      <c r="MJV6" s="65"/>
      <c r="MJW6" s="65"/>
      <c r="MJX6" s="65"/>
      <c r="MJY6" s="65"/>
      <c r="MJZ6" s="65"/>
      <c r="MKA6" s="65"/>
      <c r="MKB6" s="65"/>
      <c r="MKC6" s="65"/>
      <c r="MKD6" s="65"/>
      <c r="MKE6" s="65"/>
      <c r="MKF6" s="65"/>
      <c r="MKG6" s="65"/>
      <c r="MKH6" s="65"/>
      <c r="MKI6" s="65"/>
      <c r="MKJ6" s="65"/>
      <c r="MKK6" s="65"/>
      <c r="MKL6" s="65"/>
      <c r="MKM6" s="65"/>
      <c r="MKN6" s="65"/>
      <c r="MKO6" s="65"/>
      <c r="MKP6" s="65"/>
      <c r="MKQ6" s="65"/>
      <c r="MKR6" s="65"/>
      <c r="MKS6" s="65"/>
      <c r="MKT6" s="65"/>
      <c r="MKU6" s="65"/>
      <c r="MKV6" s="65"/>
      <c r="MKW6" s="65"/>
      <c r="MKX6" s="65"/>
      <c r="MKY6" s="65"/>
      <c r="MKZ6" s="65"/>
      <c r="MLA6" s="65"/>
      <c r="MLB6" s="65"/>
      <c r="MLC6" s="65"/>
      <c r="MLD6" s="65"/>
      <c r="MLE6" s="65"/>
      <c r="MLF6" s="65"/>
      <c r="MLG6" s="65"/>
      <c r="MLH6" s="65"/>
      <c r="MLI6" s="65"/>
      <c r="MLJ6" s="65"/>
      <c r="MLK6" s="65"/>
      <c r="MLL6" s="65"/>
      <c r="MLM6" s="65"/>
      <c r="MLN6" s="65"/>
      <c r="MLO6" s="65"/>
      <c r="MLP6" s="65"/>
      <c r="MLQ6" s="65"/>
      <c r="MLR6" s="65"/>
      <c r="MLS6" s="65"/>
      <c r="MLT6" s="65"/>
      <c r="MLU6" s="65"/>
      <c r="MLV6" s="65"/>
      <c r="MLW6" s="65"/>
      <c r="MLX6" s="65"/>
      <c r="MLY6" s="65"/>
      <c r="MLZ6" s="65"/>
      <c r="MMA6" s="65"/>
      <c r="MMB6" s="65"/>
      <c r="MMC6" s="65"/>
      <c r="MMD6" s="65"/>
      <c r="MME6" s="65"/>
      <c r="MMF6" s="65"/>
      <c r="MMG6" s="65"/>
      <c r="MMH6" s="65"/>
      <c r="MMI6" s="65"/>
      <c r="MMJ6" s="65"/>
      <c r="MMK6" s="65"/>
      <c r="MML6" s="65"/>
      <c r="MMM6" s="65"/>
      <c r="MMN6" s="65"/>
      <c r="MMO6" s="65"/>
      <c r="MMP6" s="65"/>
      <c r="MMQ6" s="65"/>
      <c r="MMR6" s="65"/>
      <c r="MMS6" s="65"/>
      <c r="MMT6" s="65"/>
      <c r="MMU6" s="65"/>
      <c r="MMV6" s="65"/>
      <c r="MMW6" s="65"/>
      <c r="MMX6" s="65"/>
      <c r="MMY6" s="65"/>
      <c r="MMZ6" s="65"/>
      <c r="MNA6" s="65"/>
      <c r="MNB6" s="65"/>
      <c r="MNC6" s="65"/>
      <c r="MND6" s="65"/>
      <c r="MNE6" s="65"/>
      <c r="MNF6" s="65"/>
      <c r="MNG6" s="65"/>
      <c r="MNH6" s="65"/>
      <c r="MNI6" s="65"/>
      <c r="MNJ6" s="65"/>
      <c r="MNK6" s="65"/>
      <c r="MNL6" s="65"/>
      <c r="MNM6" s="65"/>
      <c r="MNN6" s="65"/>
      <c r="MNO6" s="65"/>
      <c r="MNP6" s="65"/>
      <c r="MNQ6" s="65"/>
      <c r="MNR6" s="65"/>
      <c r="MNS6" s="65"/>
      <c r="MNT6" s="65"/>
      <c r="MNU6" s="65"/>
      <c r="MNV6" s="65"/>
      <c r="MNW6" s="65"/>
      <c r="MNX6" s="65"/>
      <c r="MNY6" s="65"/>
      <c r="MNZ6" s="65"/>
      <c r="MOA6" s="65"/>
      <c r="MOB6" s="65"/>
      <c r="MOC6" s="65"/>
      <c r="MOD6" s="65"/>
      <c r="MOE6" s="65"/>
      <c r="MOF6" s="65"/>
      <c r="MOG6" s="65"/>
      <c r="MOH6" s="65"/>
      <c r="MOI6" s="65"/>
      <c r="MOJ6" s="65"/>
      <c r="MOK6" s="65"/>
      <c r="MOL6" s="65"/>
      <c r="MOM6" s="65"/>
      <c r="MON6" s="65"/>
      <c r="MOO6" s="65"/>
      <c r="MOP6" s="65"/>
      <c r="MOQ6" s="65"/>
      <c r="MOR6" s="65"/>
      <c r="MOS6" s="65"/>
      <c r="MOT6" s="65"/>
      <c r="MOU6" s="65"/>
      <c r="MOV6" s="65"/>
      <c r="MOW6" s="65"/>
      <c r="MOX6" s="65"/>
      <c r="MOY6" s="65"/>
      <c r="MOZ6" s="65"/>
      <c r="MPA6" s="65"/>
      <c r="MPB6" s="65"/>
      <c r="MPC6" s="65"/>
      <c r="MPD6" s="65"/>
      <c r="MPE6" s="65"/>
      <c r="MPF6" s="65"/>
      <c r="MPG6" s="65"/>
      <c r="MPH6" s="65"/>
      <c r="MPI6" s="65"/>
      <c r="MPJ6" s="65"/>
      <c r="MPK6" s="65"/>
      <c r="MPL6" s="65"/>
      <c r="MPM6" s="65"/>
      <c r="MPN6" s="65"/>
      <c r="MPO6" s="65"/>
      <c r="MPP6" s="65"/>
      <c r="MPQ6" s="65"/>
      <c r="MPR6" s="65"/>
      <c r="MPS6" s="65"/>
      <c r="MPT6" s="65"/>
      <c r="MPU6" s="65"/>
      <c r="MPV6" s="65"/>
      <c r="MPW6" s="65"/>
      <c r="MPX6" s="65"/>
      <c r="MPY6" s="65"/>
      <c r="MPZ6" s="65"/>
      <c r="MQA6" s="65"/>
      <c r="MQB6" s="65"/>
      <c r="MQC6" s="65"/>
      <c r="MQD6" s="65"/>
      <c r="MQE6" s="65"/>
      <c r="MQF6" s="65"/>
      <c r="MQG6" s="65"/>
      <c r="MQH6" s="65"/>
      <c r="MQI6" s="65"/>
      <c r="MQJ6" s="65"/>
      <c r="MQK6" s="65"/>
      <c r="MQL6" s="65"/>
      <c r="MQM6" s="65"/>
      <c r="MQN6" s="65"/>
      <c r="MQO6" s="65"/>
      <c r="MQP6" s="65"/>
      <c r="MQQ6" s="65"/>
      <c r="MQR6" s="65"/>
      <c r="MQS6" s="65"/>
      <c r="MQT6" s="65"/>
      <c r="MQU6" s="65"/>
      <c r="MQV6" s="65"/>
      <c r="MQW6" s="65"/>
      <c r="MQX6" s="65"/>
      <c r="MQY6" s="65"/>
      <c r="MQZ6" s="65"/>
      <c r="MRA6" s="65"/>
      <c r="MRB6" s="65"/>
      <c r="MRC6" s="65"/>
      <c r="MRD6" s="65"/>
      <c r="MRE6" s="65"/>
      <c r="MRF6" s="65"/>
      <c r="MRG6" s="65"/>
      <c r="MRH6" s="65"/>
      <c r="MRI6" s="65"/>
      <c r="MRJ6" s="65"/>
      <c r="MRK6" s="65"/>
      <c r="MRL6" s="65"/>
      <c r="MRM6" s="65"/>
      <c r="MRN6" s="65"/>
      <c r="MRO6" s="65"/>
      <c r="MRP6" s="65"/>
      <c r="MRQ6" s="65"/>
      <c r="MRR6" s="65"/>
      <c r="MRS6" s="65"/>
      <c r="MRT6" s="65"/>
      <c r="MRU6" s="65"/>
      <c r="MRV6" s="65"/>
      <c r="MRW6" s="65"/>
      <c r="MRX6" s="65"/>
      <c r="MRY6" s="65"/>
      <c r="MRZ6" s="65"/>
      <c r="MSA6" s="65"/>
      <c r="MSB6" s="65"/>
      <c r="MSC6" s="65"/>
      <c r="MSD6" s="65"/>
      <c r="MSE6" s="65"/>
      <c r="MSF6" s="65"/>
      <c r="MSG6" s="65"/>
      <c r="MSH6" s="65"/>
      <c r="MSI6" s="65"/>
      <c r="MSJ6" s="65"/>
      <c r="MSK6" s="65"/>
      <c r="MSL6" s="65"/>
      <c r="MSM6" s="65"/>
      <c r="MSN6" s="65"/>
      <c r="MSO6" s="65"/>
      <c r="MSP6" s="65"/>
      <c r="MSQ6" s="65"/>
      <c r="MSR6" s="65"/>
      <c r="MSS6" s="65"/>
      <c r="MST6" s="65"/>
      <c r="MSU6" s="65"/>
      <c r="MSV6" s="65"/>
      <c r="MSW6" s="65"/>
      <c r="MSX6" s="65"/>
      <c r="MSY6" s="65"/>
      <c r="MSZ6" s="65"/>
      <c r="MTA6" s="65"/>
      <c r="MTB6" s="65"/>
      <c r="MTC6" s="65"/>
      <c r="MTD6" s="65"/>
      <c r="MTE6" s="65"/>
      <c r="MTF6" s="65"/>
      <c r="MTG6" s="65"/>
      <c r="MTH6" s="65"/>
      <c r="MTI6" s="65"/>
      <c r="MTJ6" s="65"/>
      <c r="MTK6" s="65"/>
      <c r="MTL6" s="65"/>
      <c r="MTM6" s="65"/>
      <c r="MTN6" s="65"/>
      <c r="MTO6" s="65"/>
      <c r="MTP6" s="65"/>
      <c r="MTQ6" s="65"/>
      <c r="MTR6" s="65"/>
      <c r="MTS6" s="65"/>
      <c r="MTT6" s="65"/>
      <c r="MTU6" s="65"/>
      <c r="MTV6" s="65"/>
      <c r="MTW6" s="65"/>
      <c r="MTX6" s="65"/>
      <c r="MTY6" s="65"/>
      <c r="MTZ6" s="65"/>
      <c r="MUA6" s="65"/>
      <c r="MUB6" s="65"/>
      <c r="MUC6" s="65"/>
      <c r="MUD6" s="65"/>
      <c r="MUE6" s="65"/>
      <c r="MUF6" s="65"/>
      <c r="MUG6" s="65"/>
      <c r="MUH6" s="65"/>
      <c r="MUI6" s="65"/>
      <c r="MUJ6" s="65"/>
      <c r="MUK6" s="65"/>
      <c r="MUL6" s="65"/>
      <c r="MUM6" s="65"/>
      <c r="MUN6" s="65"/>
      <c r="MUO6" s="65"/>
      <c r="MUP6" s="65"/>
      <c r="MUQ6" s="65"/>
      <c r="MUR6" s="65"/>
      <c r="MUS6" s="65"/>
      <c r="MUT6" s="65"/>
      <c r="MUU6" s="65"/>
      <c r="MUV6" s="65"/>
      <c r="MUW6" s="65"/>
      <c r="MUX6" s="65"/>
      <c r="MUY6" s="65"/>
      <c r="MUZ6" s="65"/>
      <c r="MVA6" s="65"/>
      <c r="MVB6" s="65"/>
      <c r="MVC6" s="65"/>
      <c r="MVD6" s="65"/>
      <c r="MVE6" s="65"/>
      <c r="MVF6" s="65"/>
      <c r="MVG6" s="65"/>
      <c r="MVH6" s="65"/>
      <c r="MVI6" s="65"/>
      <c r="MVJ6" s="65"/>
      <c r="MVK6" s="65"/>
      <c r="MVL6" s="65"/>
      <c r="MVM6" s="65"/>
      <c r="MVN6" s="65"/>
      <c r="MVO6" s="65"/>
      <c r="MVP6" s="65"/>
      <c r="MVQ6" s="65"/>
      <c r="MVR6" s="65"/>
      <c r="MVS6" s="65"/>
      <c r="MVT6" s="65"/>
      <c r="MVU6" s="65"/>
      <c r="MVV6" s="65"/>
      <c r="MVW6" s="65"/>
      <c r="MVX6" s="65"/>
      <c r="MVY6" s="65"/>
      <c r="MVZ6" s="65"/>
      <c r="MWA6" s="65"/>
      <c r="MWB6" s="65"/>
      <c r="MWC6" s="65"/>
      <c r="MWD6" s="65"/>
      <c r="MWE6" s="65"/>
      <c r="MWF6" s="65"/>
      <c r="MWG6" s="65"/>
      <c r="MWH6" s="65"/>
      <c r="MWI6" s="65"/>
      <c r="MWJ6" s="65"/>
      <c r="MWK6" s="65"/>
      <c r="MWL6" s="65"/>
      <c r="MWM6" s="65"/>
      <c r="MWN6" s="65"/>
      <c r="MWO6" s="65"/>
      <c r="MWP6" s="65"/>
      <c r="MWQ6" s="65"/>
      <c r="MWR6" s="65"/>
      <c r="MWS6" s="65"/>
      <c r="MWT6" s="65"/>
      <c r="MWU6" s="65"/>
      <c r="MWV6" s="65"/>
      <c r="MWW6" s="65"/>
      <c r="MWX6" s="65"/>
      <c r="MWY6" s="65"/>
      <c r="MWZ6" s="65"/>
      <c r="MXA6" s="65"/>
      <c r="MXB6" s="65"/>
      <c r="MXC6" s="65"/>
      <c r="MXD6" s="65"/>
      <c r="MXE6" s="65"/>
      <c r="MXF6" s="65"/>
      <c r="MXG6" s="65"/>
      <c r="MXH6" s="65"/>
      <c r="MXI6" s="65"/>
      <c r="MXJ6" s="65"/>
      <c r="MXK6" s="65"/>
      <c r="MXL6" s="65"/>
      <c r="MXM6" s="65"/>
      <c r="MXN6" s="65"/>
      <c r="MXO6" s="65"/>
      <c r="MXP6" s="65"/>
      <c r="MXQ6" s="65"/>
      <c r="MXR6" s="65"/>
      <c r="MXS6" s="65"/>
      <c r="MXT6" s="65"/>
      <c r="MXU6" s="65"/>
      <c r="MXV6" s="65"/>
      <c r="MXW6" s="65"/>
      <c r="MXX6" s="65"/>
      <c r="MXY6" s="65"/>
      <c r="MXZ6" s="65"/>
      <c r="MYA6" s="65"/>
      <c r="MYB6" s="65"/>
      <c r="MYC6" s="65"/>
      <c r="MYD6" s="65"/>
      <c r="MYE6" s="65"/>
      <c r="MYF6" s="65"/>
      <c r="MYG6" s="65"/>
      <c r="MYH6" s="65"/>
      <c r="MYI6" s="65"/>
      <c r="MYJ6" s="65"/>
      <c r="MYK6" s="65"/>
      <c r="MYL6" s="65"/>
      <c r="MYM6" s="65"/>
      <c r="MYN6" s="65"/>
      <c r="MYO6" s="65"/>
      <c r="MYP6" s="65"/>
      <c r="MYQ6" s="65"/>
      <c r="MYR6" s="65"/>
      <c r="MYS6" s="65"/>
      <c r="MYT6" s="65"/>
      <c r="MYU6" s="65"/>
      <c r="MYV6" s="65"/>
      <c r="MYW6" s="65"/>
      <c r="MYX6" s="65"/>
      <c r="MYY6" s="65"/>
      <c r="MYZ6" s="65"/>
      <c r="MZA6" s="65"/>
      <c r="MZB6" s="65"/>
      <c r="MZC6" s="65"/>
      <c r="MZD6" s="65"/>
      <c r="MZE6" s="65"/>
      <c r="MZF6" s="65"/>
      <c r="MZG6" s="65"/>
      <c r="MZH6" s="65"/>
      <c r="MZI6" s="65"/>
      <c r="MZJ6" s="65"/>
      <c r="MZK6" s="65"/>
      <c r="MZL6" s="65"/>
      <c r="MZM6" s="65"/>
      <c r="MZN6" s="65"/>
      <c r="MZO6" s="65"/>
      <c r="MZP6" s="65"/>
      <c r="MZQ6" s="65"/>
      <c r="MZR6" s="65"/>
      <c r="MZS6" s="65"/>
      <c r="MZT6" s="65"/>
      <c r="MZU6" s="65"/>
      <c r="MZV6" s="65"/>
      <c r="MZW6" s="65"/>
      <c r="MZX6" s="65"/>
      <c r="MZY6" s="65"/>
      <c r="MZZ6" s="65"/>
      <c r="NAA6" s="65"/>
      <c r="NAB6" s="65"/>
      <c r="NAC6" s="65"/>
      <c r="NAD6" s="65"/>
      <c r="NAE6" s="65"/>
      <c r="NAF6" s="65"/>
      <c r="NAG6" s="65"/>
      <c r="NAH6" s="65"/>
      <c r="NAI6" s="65"/>
      <c r="NAJ6" s="65"/>
      <c r="NAK6" s="65"/>
      <c r="NAL6" s="65"/>
      <c r="NAM6" s="65"/>
      <c r="NAN6" s="65"/>
      <c r="NAO6" s="65"/>
      <c r="NAP6" s="65"/>
      <c r="NAQ6" s="65"/>
      <c r="NAR6" s="65"/>
      <c r="NAS6" s="65"/>
      <c r="NAT6" s="65"/>
      <c r="NAU6" s="65"/>
      <c r="NAV6" s="65"/>
      <c r="NAW6" s="65"/>
      <c r="NAX6" s="65"/>
      <c r="NAY6" s="65"/>
      <c r="NAZ6" s="65"/>
      <c r="NBA6" s="65"/>
      <c r="NBB6" s="65"/>
      <c r="NBC6" s="65"/>
      <c r="NBD6" s="65"/>
      <c r="NBE6" s="65"/>
      <c r="NBF6" s="65"/>
      <c r="NBG6" s="65"/>
      <c r="NBH6" s="65"/>
      <c r="NBI6" s="65"/>
      <c r="NBJ6" s="65"/>
      <c r="NBK6" s="65"/>
      <c r="NBL6" s="65"/>
      <c r="NBM6" s="65"/>
      <c r="NBN6" s="65"/>
      <c r="NBO6" s="65"/>
      <c r="NBP6" s="65"/>
      <c r="NBQ6" s="65"/>
      <c r="NBR6" s="65"/>
      <c r="NBS6" s="65"/>
      <c r="NBT6" s="65"/>
      <c r="NBU6" s="65"/>
      <c r="NBV6" s="65"/>
      <c r="NBW6" s="65"/>
      <c r="NBX6" s="65"/>
      <c r="NBY6" s="65"/>
      <c r="NBZ6" s="65"/>
      <c r="NCA6" s="65"/>
      <c r="NCB6" s="65"/>
      <c r="NCC6" s="65"/>
      <c r="NCD6" s="65"/>
      <c r="NCE6" s="65"/>
      <c r="NCF6" s="65"/>
      <c r="NCG6" s="65"/>
      <c r="NCH6" s="65"/>
      <c r="NCI6" s="65"/>
      <c r="NCJ6" s="65"/>
      <c r="NCK6" s="65"/>
      <c r="NCL6" s="65"/>
      <c r="NCM6" s="65"/>
      <c r="NCN6" s="65"/>
      <c r="NCO6" s="65"/>
      <c r="NCP6" s="65"/>
      <c r="NCQ6" s="65"/>
      <c r="NCR6" s="65"/>
      <c r="NCS6" s="65"/>
      <c r="NCT6" s="65"/>
      <c r="NCU6" s="65"/>
      <c r="NCV6" s="65"/>
      <c r="NCW6" s="65"/>
      <c r="NCX6" s="65"/>
      <c r="NCY6" s="65"/>
      <c r="NCZ6" s="65"/>
      <c r="NDA6" s="65"/>
      <c r="NDB6" s="65"/>
      <c r="NDC6" s="65"/>
      <c r="NDD6" s="65"/>
      <c r="NDE6" s="65"/>
      <c r="NDF6" s="65"/>
      <c r="NDG6" s="65"/>
      <c r="NDH6" s="65"/>
      <c r="NDI6" s="65"/>
      <c r="NDJ6" s="65"/>
      <c r="NDK6" s="65"/>
      <c r="NDL6" s="65"/>
      <c r="NDM6" s="65"/>
      <c r="NDN6" s="65"/>
      <c r="NDO6" s="65"/>
      <c r="NDP6" s="65"/>
      <c r="NDQ6" s="65"/>
      <c r="NDR6" s="65"/>
      <c r="NDS6" s="65"/>
      <c r="NDT6" s="65"/>
      <c r="NDU6" s="65"/>
      <c r="NDV6" s="65"/>
      <c r="NDW6" s="65"/>
      <c r="NDX6" s="65"/>
      <c r="NDY6" s="65"/>
      <c r="NDZ6" s="65"/>
      <c r="NEA6" s="65"/>
      <c r="NEB6" s="65"/>
      <c r="NEC6" s="65"/>
      <c r="NED6" s="65"/>
      <c r="NEE6" s="65"/>
      <c r="NEF6" s="65"/>
      <c r="NEG6" s="65"/>
      <c r="NEH6" s="65"/>
      <c r="NEI6" s="65"/>
      <c r="NEJ6" s="65"/>
      <c r="NEK6" s="65"/>
      <c r="NEL6" s="65"/>
      <c r="NEM6" s="65"/>
      <c r="NEN6" s="65"/>
      <c r="NEO6" s="65"/>
      <c r="NEP6" s="65"/>
      <c r="NEQ6" s="65"/>
      <c r="NER6" s="65"/>
      <c r="NES6" s="65"/>
      <c r="NET6" s="65"/>
      <c r="NEU6" s="65"/>
      <c r="NEV6" s="65"/>
      <c r="NEW6" s="65"/>
      <c r="NEX6" s="65"/>
      <c r="NEY6" s="65"/>
      <c r="NEZ6" s="65"/>
      <c r="NFA6" s="65"/>
      <c r="NFB6" s="65"/>
      <c r="NFC6" s="65"/>
      <c r="NFD6" s="65"/>
      <c r="NFE6" s="65"/>
      <c r="NFF6" s="65"/>
      <c r="NFG6" s="65"/>
      <c r="NFH6" s="65"/>
      <c r="NFI6" s="65"/>
      <c r="NFJ6" s="65"/>
      <c r="NFK6" s="65"/>
      <c r="NFL6" s="65"/>
      <c r="NFM6" s="65"/>
      <c r="NFN6" s="65"/>
      <c r="NFO6" s="65"/>
      <c r="NFP6" s="65"/>
      <c r="NFQ6" s="65"/>
      <c r="NFR6" s="65"/>
      <c r="NFS6" s="65"/>
      <c r="NFT6" s="65"/>
      <c r="NFU6" s="65"/>
      <c r="NFV6" s="65"/>
      <c r="NFW6" s="65"/>
      <c r="NFX6" s="65"/>
      <c r="NFY6" s="65"/>
      <c r="NFZ6" s="65"/>
      <c r="NGA6" s="65"/>
      <c r="NGB6" s="65"/>
      <c r="NGC6" s="65"/>
      <c r="NGD6" s="65"/>
      <c r="NGE6" s="65"/>
      <c r="NGF6" s="65"/>
      <c r="NGG6" s="65"/>
      <c r="NGH6" s="65"/>
      <c r="NGI6" s="65"/>
      <c r="NGJ6" s="65"/>
      <c r="NGK6" s="65"/>
      <c r="NGL6" s="65"/>
      <c r="NGM6" s="65"/>
      <c r="NGN6" s="65"/>
      <c r="NGO6" s="65"/>
      <c r="NGP6" s="65"/>
      <c r="NGQ6" s="65"/>
      <c r="NGR6" s="65"/>
      <c r="NGS6" s="65"/>
      <c r="NGT6" s="65"/>
      <c r="NGU6" s="65"/>
      <c r="NGV6" s="65"/>
      <c r="NGW6" s="65"/>
      <c r="NGX6" s="65"/>
      <c r="NGY6" s="65"/>
      <c r="NGZ6" s="65"/>
      <c r="NHA6" s="65"/>
      <c r="NHB6" s="65"/>
      <c r="NHC6" s="65"/>
      <c r="NHD6" s="65"/>
      <c r="NHE6" s="65"/>
      <c r="NHF6" s="65"/>
      <c r="NHG6" s="65"/>
      <c r="NHH6" s="65"/>
      <c r="NHI6" s="65"/>
      <c r="NHJ6" s="65"/>
      <c r="NHK6" s="65"/>
      <c r="NHL6" s="65"/>
      <c r="NHM6" s="65"/>
      <c r="NHN6" s="65"/>
      <c r="NHO6" s="65"/>
      <c r="NHP6" s="65"/>
      <c r="NHQ6" s="65"/>
      <c r="NHR6" s="65"/>
      <c r="NHS6" s="65"/>
      <c r="NHT6" s="65"/>
      <c r="NHU6" s="65"/>
      <c r="NHV6" s="65"/>
      <c r="NHW6" s="65"/>
      <c r="NHX6" s="65"/>
      <c r="NHY6" s="65"/>
      <c r="NHZ6" s="65"/>
      <c r="NIA6" s="65"/>
      <c r="NIB6" s="65"/>
      <c r="NIC6" s="65"/>
      <c r="NID6" s="65"/>
      <c r="NIE6" s="65"/>
      <c r="NIF6" s="65"/>
      <c r="NIG6" s="65"/>
      <c r="NIH6" s="65"/>
      <c r="NII6" s="65"/>
      <c r="NIJ6" s="65"/>
      <c r="NIK6" s="65"/>
      <c r="NIL6" s="65"/>
      <c r="NIM6" s="65"/>
      <c r="NIN6" s="65"/>
      <c r="NIO6" s="65"/>
      <c r="NIP6" s="65"/>
      <c r="NIQ6" s="65"/>
      <c r="NIR6" s="65"/>
      <c r="NIS6" s="65"/>
      <c r="NIT6" s="65"/>
      <c r="NIU6" s="65"/>
      <c r="NIV6" s="65"/>
      <c r="NIW6" s="65"/>
      <c r="NIX6" s="65"/>
      <c r="NIY6" s="65"/>
      <c r="NIZ6" s="65"/>
      <c r="NJA6" s="65"/>
      <c r="NJB6" s="65"/>
      <c r="NJC6" s="65"/>
      <c r="NJD6" s="65"/>
      <c r="NJE6" s="65"/>
      <c r="NJF6" s="65"/>
      <c r="NJG6" s="65"/>
      <c r="NJH6" s="65"/>
      <c r="NJI6" s="65"/>
      <c r="NJJ6" s="65"/>
      <c r="NJK6" s="65"/>
      <c r="NJL6" s="65"/>
      <c r="NJM6" s="65"/>
      <c r="NJN6" s="65"/>
      <c r="NJO6" s="65"/>
      <c r="NJP6" s="65"/>
      <c r="NJQ6" s="65"/>
      <c r="NJR6" s="65"/>
      <c r="NJS6" s="65"/>
      <c r="NJT6" s="65"/>
      <c r="NJU6" s="65"/>
      <c r="NJV6" s="65"/>
      <c r="NJW6" s="65"/>
      <c r="NJX6" s="65"/>
      <c r="NJY6" s="65"/>
      <c r="NJZ6" s="65"/>
      <c r="NKA6" s="65"/>
      <c r="NKB6" s="65"/>
      <c r="NKC6" s="65"/>
      <c r="NKD6" s="65"/>
      <c r="NKE6" s="65"/>
      <c r="NKF6" s="65"/>
      <c r="NKG6" s="65"/>
      <c r="NKH6" s="65"/>
      <c r="NKI6" s="65"/>
      <c r="NKJ6" s="65"/>
      <c r="NKK6" s="65"/>
      <c r="NKL6" s="65"/>
      <c r="NKM6" s="65"/>
      <c r="NKN6" s="65"/>
      <c r="NKO6" s="65"/>
      <c r="NKP6" s="65"/>
      <c r="NKQ6" s="65"/>
      <c r="NKR6" s="65"/>
      <c r="NKS6" s="65"/>
      <c r="NKT6" s="65"/>
      <c r="NKU6" s="65"/>
      <c r="NKV6" s="65"/>
      <c r="NKW6" s="65"/>
      <c r="NKX6" s="65"/>
      <c r="NKY6" s="65"/>
      <c r="NKZ6" s="65"/>
      <c r="NLA6" s="65"/>
      <c r="NLB6" s="65"/>
      <c r="NLC6" s="65"/>
      <c r="NLD6" s="65"/>
      <c r="NLE6" s="65"/>
      <c r="NLF6" s="65"/>
      <c r="NLG6" s="65"/>
      <c r="NLH6" s="65"/>
      <c r="NLI6" s="65"/>
      <c r="NLJ6" s="65"/>
      <c r="NLK6" s="65"/>
      <c r="NLL6" s="65"/>
      <c r="NLM6" s="65"/>
      <c r="NLN6" s="65"/>
      <c r="NLO6" s="65"/>
      <c r="NLP6" s="65"/>
      <c r="NLQ6" s="65"/>
      <c r="NLR6" s="65"/>
      <c r="NLS6" s="65"/>
      <c r="NLT6" s="65"/>
      <c r="NLU6" s="65"/>
      <c r="NLV6" s="65"/>
      <c r="NLW6" s="65"/>
      <c r="NLX6" s="65"/>
      <c r="NLY6" s="65"/>
      <c r="NLZ6" s="65"/>
      <c r="NMA6" s="65"/>
      <c r="NMB6" s="65"/>
      <c r="NMC6" s="65"/>
      <c r="NMD6" s="65"/>
      <c r="NME6" s="65"/>
      <c r="NMF6" s="65"/>
      <c r="NMG6" s="65"/>
      <c r="NMH6" s="65"/>
      <c r="NMI6" s="65"/>
      <c r="NMJ6" s="65"/>
      <c r="NMK6" s="65"/>
      <c r="NML6" s="65"/>
      <c r="NMM6" s="65"/>
      <c r="NMN6" s="65"/>
      <c r="NMO6" s="65"/>
      <c r="NMP6" s="65"/>
      <c r="NMQ6" s="65"/>
      <c r="NMR6" s="65"/>
      <c r="NMS6" s="65"/>
      <c r="NMT6" s="65"/>
      <c r="NMU6" s="65"/>
      <c r="NMV6" s="65"/>
      <c r="NMW6" s="65"/>
      <c r="NMX6" s="65"/>
      <c r="NMY6" s="65"/>
      <c r="NMZ6" s="65"/>
      <c r="NNA6" s="65"/>
      <c r="NNB6" s="65"/>
      <c r="NNC6" s="65"/>
      <c r="NND6" s="65"/>
      <c r="NNE6" s="65"/>
      <c r="NNF6" s="65"/>
      <c r="NNG6" s="65"/>
      <c r="NNH6" s="65"/>
      <c r="NNI6" s="65"/>
      <c r="NNJ6" s="65"/>
      <c r="NNK6" s="65"/>
      <c r="NNL6" s="65"/>
      <c r="NNM6" s="65"/>
      <c r="NNN6" s="65"/>
      <c r="NNO6" s="65"/>
      <c r="NNP6" s="65"/>
      <c r="NNQ6" s="65"/>
      <c r="NNR6" s="65"/>
      <c r="NNS6" s="65"/>
      <c r="NNT6" s="65"/>
      <c r="NNU6" s="65"/>
      <c r="NNV6" s="65"/>
      <c r="NNW6" s="65"/>
      <c r="NNX6" s="65"/>
      <c r="NNY6" s="65"/>
      <c r="NNZ6" s="65"/>
      <c r="NOA6" s="65"/>
      <c r="NOB6" s="65"/>
      <c r="NOC6" s="65"/>
      <c r="NOD6" s="65"/>
      <c r="NOE6" s="65"/>
      <c r="NOF6" s="65"/>
      <c r="NOG6" s="65"/>
      <c r="NOH6" s="65"/>
      <c r="NOI6" s="65"/>
      <c r="NOJ6" s="65"/>
      <c r="NOK6" s="65"/>
      <c r="NOL6" s="65"/>
      <c r="NOM6" s="65"/>
      <c r="NON6" s="65"/>
      <c r="NOO6" s="65"/>
      <c r="NOP6" s="65"/>
      <c r="NOQ6" s="65"/>
      <c r="NOR6" s="65"/>
      <c r="NOS6" s="65"/>
      <c r="NOT6" s="65"/>
      <c r="NOU6" s="65"/>
      <c r="NOV6" s="65"/>
      <c r="NOW6" s="65"/>
      <c r="NOX6" s="65"/>
      <c r="NOY6" s="65"/>
      <c r="NOZ6" s="65"/>
      <c r="NPA6" s="65"/>
      <c r="NPB6" s="65"/>
      <c r="NPC6" s="65"/>
      <c r="NPD6" s="65"/>
      <c r="NPE6" s="65"/>
      <c r="NPF6" s="65"/>
      <c r="NPG6" s="65"/>
      <c r="NPH6" s="65"/>
      <c r="NPI6" s="65"/>
      <c r="NPJ6" s="65"/>
      <c r="NPK6" s="65"/>
      <c r="NPL6" s="65"/>
      <c r="NPM6" s="65"/>
      <c r="NPN6" s="65"/>
      <c r="NPO6" s="65"/>
      <c r="NPP6" s="65"/>
      <c r="NPQ6" s="65"/>
      <c r="NPR6" s="65"/>
      <c r="NPS6" s="65"/>
      <c r="NPT6" s="65"/>
      <c r="NPU6" s="65"/>
      <c r="NPV6" s="65"/>
      <c r="NPW6" s="65"/>
      <c r="NPX6" s="65"/>
      <c r="NPY6" s="65"/>
      <c r="NPZ6" s="65"/>
      <c r="NQA6" s="65"/>
      <c r="NQB6" s="65"/>
      <c r="NQC6" s="65"/>
      <c r="NQD6" s="65"/>
      <c r="NQE6" s="65"/>
      <c r="NQF6" s="65"/>
      <c r="NQG6" s="65"/>
      <c r="NQH6" s="65"/>
      <c r="NQI6" s="65"/>
      <c r="NQJ6" s="65"/>
      <c r="NQK6" s="65"/>
      <c r="NQL6" s="65"/>
      <c r="NQM6" s="65"/>
      <c r="NQN6" s="65"/>
      <c r="NQO6" s="65"/>
      <c r="NQP6" s="65"/>
      <c r="NQQ6" s="65"/>
      <c r="NQR6" s="65"/>
      <c r="NQS6" s="65"/>
      <c r="NQT6" s="65"/>
      <c r="NQU6" s="65"/>
      <c r="NQV6" s="65"/>
      <c r="NQW6" s="65"/>
      <c r="NQX6" s="65"/>
      <c r="NQY6" s="65"/>
      <c r="NQZ6" s="65"/>
      <c r="NRA6" s="65"/>
      <c r="NRB6" s="65"/>
      <c r="NRC6" s="65"/>
      <c r="NRD6" s="65"/>
      <c r="NRE6" s="65"/>
      <c r="NRF6" s="65"/>
      <c r="NRG6" s="65"/>
      <c r="NRH6" s="65"/>
      <c r="NRI6" s="65"/>
      <c r="NRJ6" s="65"/>
      <c r="NRK6" s="65"/>
      <c r="NRL6" s="65"/>
      <c r="NRM6" s="65"/>
      <c r="NRN6" s="65"/>
      <c r="NRO6" s="65"/>
      <c r="NRP6" s="65"/>
      <c r="NRQ6" s="65"/>
      <c r="NRR6" s="65"/>
      <c r="NRS6" s="65"/>
      <c r="NRT6" s="65"/>
      <c r="NRU6" s="65"/>
      <c r="NRV6" s="65"/>
      <c r="NRW6" s="65"/>
      <c r="NRX6" s="65"/>
      <c r="NRY6" s="65"/>
      <c r="NRZ6" s="65"/>
      <c r="NSA6" s="65"/>
      <c r="NSB6" s="65"/>
      <c r="NSC6" s="65"/>
      <c r="NSD6" s="65"/>
      <c r="NSE6" s="65"/>
      <c r="NSF6" s="65"/>
      <c r="NSG6" s="65"/>
      <c r="NSH6" s="65"/>
      <c r="NSI6" s="65"/>
      <c r="NSJ6" s="65"/>
      <c r="NSK6" s="65"/>
      <c r="NSL6" s="65"/>
      <c r="NSM6" s="65"/>
      <c r="NSN6" s="65"/>
      <c r="NSO6" s="65"/>
      <c r="NSP6" s="65"/>
      <c r="NSQ6" s="65"/>
      <c r="NSR6" s="65"/>
      <c r="NSS6" s="65"/>
      <c r="NST6" s="65"/>
      <c r="NSU6" s="65"/>
      <c r="NSV6" s="65"/>
      <c r="NSW6" s="65"/>
      <c r="NSX6" s="65"/>
      <c r="NSY6" s="65"/>
      <c r="NSZ6" s="65"/>
      <c r="NTA6" s="65"/>
      <c r="NTB6" s="65"/>
      <c r="NTC6" s="65"/>
      <c r="NTD6" s="65"/>
      <c r="NTE6" s="65"/>
      <c r="NTF6" s="65"/>
      <c r="NTG6" s="65"/>
      <c r="NTH6" s="65"/>
      <c r="NTI6" s="65"/>
      <c r="NTJ6" s="65"/>
      <c r="NTK6" s="65"/>
      <c r="NTL6" s="65"/>
      <c r="NTM6" s="65"/>
      <c r="NTN6" s="65"/>
      <c r="NTO6" s="65"/>
      <c r="NTP6" s="65"/>
      <c r="NTQ6" s="65"/>
      <c r="NTR6" s="65"/>
      <c r="NTS6" s="65"/>
      <c r="NTT6" s="65"/>
      <c r="NTU6" s="65"/>
      <c r="NTV6" s="65"/>
      <c r="NTW6" s="65"/>
      <c r="NTX6" s="65"/>
      <c r="NTY6" s="65"/>
      <c r="NTZ6" s="65"/>
      <c r="NUA6" s="65"/>
      <c r="NUB6" s="65"/>
      <c r="NUC6" s="65"/>
      <c r="NUD6" s="65"/>
      <c r="NUE6" s="65"/>
      <c r="NUF6" s="65"/>
      <c r="NUG6" s="65"/>
      <c r="NUH6" s="65"/>
      <c r="NUI6" s="65"/>
      <c r="NUJ6" s="65"/>
      <c r="NUK6" s="65"/>
      <c r="NUL6" s="65"/>
      <c r="NUM6" s="65"/>
      <c r="NUN6" s="65"/>
      <c r="NUO6" s="65"/>
      <c r="NUP6" s="65"/>
      <c r="NUQ6" s="65"/>
      <c r="NUR6" s="65"/>
      <c r="NUS6" s="65"/>
      <c r="NUT6" s="65"/>
      <c r="NUU6" s="65"/>
      <c r="NUV6" s="65"/>
      <c r="NUW6" s="65"/>
      <c r="NUX6" s="65"/>
      <c r="NUY6" s="65"/>
      <c r="NUZ6" s="65"/>
      <c r="NVA6" s="65"/>
      <c r="NVB6" s="65"/>
      <c r="NVC6" s="65"/>
      <c r="NVD6" s="65"/>
      <c r="NVE6" s="65"/>
      <c r="NVF6" s="65"/>
      <c r="NVG6" s="65"/>
      <c r="NVH6" s="65"/>
      <c r="NVI6" s="65"/>
      <c r="NVJ6" s="65"/>
      <c r="NVK6" s="65"/>
      <c r="NVL6" s="65"/>
      <c r="NVM6" s="65"/>
      <c r="NVN6" s="65"/>
      <c r="NVO6" s="65"/>
      <c r="NVP6" s="65"/>
      <c r="NVQ6" s="65"/>
      <c r="NVR6" s="65"/>
      <c r="NVS6" s="65"/>
      <c r="NVT6" s="65"/>
      <c r="NVU6" s="65"/>
      <c r="NVV6" s="65"/>
      <c r="NVW6" s="65"/>
      <c r="NVX6" s="65"/>
      <c r="NVY6" s="65"/>
      <c r="NVZ6" s="65"/>
      <c r="NWA6" s="65"/>
      <c r="NWB6" s="65"/>
      <c r="NWC6" s="65"/>
      <c r="NWD6" s="65"/>
      <c r="NWE6" s="65"/>
      <c r="NWF6" s="65"/>
      <c r="NWG6" s="65"/>
      <c r="NWH6" s="65"/>
      <c r="NWI6" s="65"/>
      <c r="NWJ6" s="65"/>
      <c r="NWK6" s="65"/>
      <c r="NWL6" s="65"/>
      <c r="NWM6" s="65"/>
      <c r="NWN6" s="65"/>
      <c r="NWO6" s="65"/>
      <c r="NWP6" s="65"/>
      <c r="NWQ6" s="65"/>
      <c r="NWR6" s="65"/>
      <c r="NWS6" s="65"/>
      <c r="NWT6" s="65"/>
      <c r="NWU6" s="65"/>
      <c r="NWV6" s="65"/>
      <c r="NWW6" s="65"/>
      <c r="NWX6" s="65"/>
      <c r="NWY6" s="65"/>
      <c r="NWZ6" s="65"/>
      <c r="NXA6" s="65"/>
      <c r="NXB6" s="65"/>
      <c r="NXC6" s="65"/>
      <c r="NXD6" s="65"/>
      <c r="NXE6" s="65"/>
      <c r="NXF6" s="65"/>
      <c r="NXG6" s="65"/>
      <c r="NXH6" s="65"/>
      <c r="NXI6" s="65"/>
      <c r="NXJ6" s="65"/>
      <c r="NXK6" s="65"/>
      <c r="NXL6" s="65"/>
      <c r="NXM6" s="65"/>
      <c r="NXN6" s="65"/>
      <c r="NXO6" s="65"/>
      <c r="NXP6" s="65"/>
      <c r="NXQ6" s="65"/>
      <c r="NXR6" s="65"/>
      <c r="NXS6" s="65"/>
      <c r="NXT6" s="65"/>
      <c r="NXU6" s="65"/>
      <c r="NXV6" s="65"/>
      <c r="NXW6" s="65"/>
      <c r="NXX6" s="65"/>
      <c r="NXY6" s="65"/>
      <c r="NXZ6" s="65"/>
      <c r="NYA6" s="65"/>
      <c r="NYB6" s="65"/>
      <c r="NYC6" s="65"/>
      <c r="NYD6" s="65"/>
      <c r="NYE6" s="65"/>
      <c r="NYF6" s="65"/>
      <c r="NYG6" s="65"/>
      <c r="NYH6" s="65"/>
      <c r="NYI6" s="65"/>
      <c r="NYJ6" s="65"/>
      <c r="NYK6" s="65"/>
      <c r="NYL6" s="65"/>
      <c r="NYM6" s="65"/>
      <c r="NYN6" s="65"/>
      <c r="NYO6" s="65"/>
      <c r="NYP6" s="65"/>
      <c r="NYQ6" s="65"/>
      <c r="NYR6" s="65"/>
      <c r="NYS6" s="65"/>
      <c r="NYT6" s="65"/>
      <c r="NYU6" s="65"/>
      <c r="NYV6" s="65"/>
      <c r="NYW6" s="65"/>
      <c r="NYX6" s="65"/>
      <c r="NYY6" s="65"/>
      <c r="NYZ6" s="65"/>
      <c r="NZA6" s="65"/>
      <c r="NZB6" s="65"/>
      <c r="NZC6" s="65"/>
      <c r="NZD6" s="65"/>
      <c r="NZE6" s="65"/>
      <c r="NZF6" s="65"/>
      <c r="NZG6" s="65"/>
      <c r="NZH6" s="65"/>
      <c r="NZI6" s="65"/>
      <c r="NZJ6" s="65"/>
      <c r="NZK6" s="65"/>
      <c r="NZL6" s="65"/>
      <c r="NZM6" s="65"/>
      <c r="NZN6" s="65"/>
      <c r="NZO6" s="65"/>
      <c r="NZP6" s="65"/>
      <c r="NZQ6" s="65"/>
      <c r="NZR6" s="65"/>
      <c r="NZS6" s="65"/>
      <c r="NZT6" s="65"/>
      <c r="NZU6" s="65"/>
      <c r="NZV6" s="65"/>
      <c r="NZW6" s="65"/>
      <c r="NZX6" s="65"/>
      <c r="NZY6" s="65"/>
      <c r="NZZ6" s="65"/>
      <c r="OAA6" s="65"/>
      <c r="OAB6" s="65"/>
      <c r="OAC6" s="65"/>
      <c r="OAD6" s="65"/>
      <c r="OAE6" s="65"/>
      <c r="OAF6" s="65"/>
      <c r="OAG6" s="65"/>
      <c r="OAH6" s="65"/>
      <c r="OAI6" s="65"/>
      <c r="OAJ6" s="65"/>
      <c r="OAK6" s="65"/>
      <c r="OAL6" s="65"/>
      <c r="OAM6" s="65"/>
      <c r="OAN6" s="65"/>
      <c r="OAO6" s="65"/>
      <c r="OAP6" s="65"/>
      <c r="OAQ6" s="65"/>
      <c r="OAR6" s="65"/>
      <c r="OAS6" s="65"/>
      <c r="OAT6" s="65"/>
      <c r="OAU6" s="65"/>
      <c r="OAV6" s="65"/>
      <c r="OAW6" s="65"/>
      <c r="OAX6" s="65"/>
      <c r="OAY6" s="65"/>
      <c r="OAZ6" s="65"/>
      <c r="OBA6" s="65"/>
      <c r="OBB6" s="65"/>
      <c r="OBC6" s="65"/>
      <c r="OBD6" s="65"/>
      <c r="OBE6" s="65"/>
      <c r="OBF6" s="65"/>
      <c r="OBG6" s="65"/>
      <c r="OBH6" s="65"/>
      <c r="OBI6" s="65"/>
      <c r="OBJ6" s="65"/>
      <c r="OBK6" s="65"/>
      <c r="OBL6" s="65"/>
      <c r="OBM6" s="65"/>
      <c r="OBN6" s="65"/>
      <c r="OBO6" s="65"/>
      <c r="OBP6" s="65"/>
      <c r="OBQ6" s="65"/>
      <c r="OBR6" s="65"/>
      <c r="OBS6" s="65"/>
      <c r="OBT6" s="65"/>
      <c r="OBU6" s="65"/>
      <c r="OBV6" s="65"/>
      <c r="OBW6" s="65"/>
      <c r="OBX6" s="65"/>
      <c r="OBY6" s="65"/>
      <c r="OBZ6" s="65"/>
      <c r="OCA6" s="65"/>
      <c r="OCB6" s="65"/>
      <c r="OCC6" s="65"/>
      <c r="OCD6" s="65"/>
      <c r="OCE6" s="65"/>
      <c r="OCF6" s="65"/>
      <c r="OCG6" s="65"/>
      <c r="OCH6" s="65"/>
      <c r="OCI6" s="65"/>
      <c r="OCJ6" s="65"/>
      <c r="OCK6" s="65"/>
      <c r="OCL6" s="65"/>
      <c r="OCM6" s="65"/>
      <c r="OCN6" s="65"/>
      <c r="OCO6" s="65"/>
      <c r="OCP6" s="65"/>
      <c r="OCQ6" s="65"/>
      <c r="OCR6" s="65"/>
      <c r="OCS6" s="65"/>
      <c r="OCT6" s="65"/>
      <c r="OCU6" s="65"/>
      <c r="OCV6" s="65"/>
      <c r="OCW6" s="65"/>
      <c r="OCX6" s="65"/>
      <c r="OCY6" s="65"/>
      <c r="OCZ6" s="65"/>
      <c r="ODA6" s="65"/>
      <c r="ODB6" s="65"/>
      <c r="ODC6" s="65"/>
      <c r="ODD6" s="65"/>
      <c r="ODE6" s="65"/>
      <c r="ODF6" s="65"/>
      <c r="ODG6" s="65"/>
      <c r="ODH6" s="65"/>
      <c r="ODI6" s="65"/>
      <c r="ODJ6" s="65"/>
      <c r="ODK6" s="65"/>
      <c r="ODL6" s="65"/>
      <c r="ODM6" s="65"/>
      <c r="ODN6" s="65"/>
      <c r="ODO6" s="65"/>
      <c r="ODP6" s="65"/>
      <c r="ODQ6" s="65"/>
      <c r="ODR6" s="65"/>
      <c r="ODS6" s="65"/>
      <c r="ODT6" s="65"/>
      <c r="ODU6" s="65"/>
      <c r="ODV6" s="65"/>
      <c r="ODW6" s="65"/>
      <c r="ODX6" s="65"/>
      <c r="ODY6" s="65"/>
      <c r="ODZ6" s="65"/>
      <c r="OEA6" s="65"/>
      <c r="OEB6" s="65"/>
      <c r="OEC6" s="65"/>
      <c r="OED6" s="65"/>
      <c r="OEE6" s="65"/>
      <c r="OEF6" s="65"/>
      <c r="OEG6" s="65"/>
      <c r="OEH6" s="65"/>
      <c r="OEI6" s="65"/>
      <c r="OEJ6" s="65"/>
      <c r="OEK6" s="65"/>
      <c r="OEL6" s="65"/>
      <c r="OEM6" s="65"/>
      <c r="OEN6" s="65"/>
      <c r="OEO6" s="65"/>
      <c r="OEP6" s="65"/>
      <c r="OEQ6" s="65"/>
      <c r="OER6" s="65"/>
      <c r="OES6" s="65"/>
      <c r="OET6" s="65"/>
      <c r="OEU6" s="65"/>
      <c r="OEV6" s="65"/>
      <c r="OEW6" s="65"/>
      <c r="OEX6" s="65"/>
      <c r="OEY6" s="65"/>
      <c r="OEZ6" s="65"/>
      <c r="OFA6" s="65"/>
      <c r="OFB6" s="65"/>
      <c r="OFC6" s="65"/>
      <c r="OFD6" s="65"/>
      <c r="OFE6" s="65"/>
      <c r="OFF6" s="65"/>
      <c r="OFG6" s="65"/>
      <c r="OFH6" s="65"/>
      <c r="OFI6" s="65"/>
      <c r="OFJ6" s="65"/>
      <c r="OFK6" s="65"/>
      <c r="OFL6" s="65"/>
      <c r="OFM6" s="65"/>
      <c r="OFN6" s="65"/>
      <c r="OFO6" s="65"/>
      <c r="OFP6" s="65"/>
      <c r="OFQ6" s="65"/>
      <c r="OFR6" s="65"/>
      <c r="OFS6" s="65"/>
      <c r="OFT6" s="65"/>
      <c r="OFU6" s="65"/>
      <c r="OFV6" s="65"/>
      <c r="OFW6" s="65"/>
      <c r="OFX6" s="65"/>
      <c r="OFY6" s="65"/>
      <c r="OFZ6" s="65"/>
      <c r="OGA6" s="65"/>
      <c r="OGB6" s="65"/>
      <c r="OGC6" s="65"/>
      <c r="OGD6" s="65"/>
      <c r="OGE6" s="65"/>
      <c r="OGF6" s="65"/>
      <c r="OGG6" s="65"/>
      <c r="OGH6" s="65"/>
      <c r="OGI6" s="65"/>
      <c r="OGJ6" s="65"/>
      <c r="OGK6" s="65"/>
      <c r="OGL6" s="65"/>
      <c r="OGM6" s="65"/>
      <c r="OGN6" s="65"/>
      <c r="OGO6" s="65"/>
      <c r="OGP6" s="65"/>
      <c r="OGQ6" s="65"/>
      <c r="OGR6" s="65"/>
      <c r="OGS6" s="65"/>
      <c r="OGT6" s="65"/>
      <c r="OGU6" s="65"/>
      <c r="OGV6" s="65"/>
      <c r="OGW6" s="65"/>
      <c r="OGX6" s="65"/>
      <c r="OGY6" s="65"/>
      <c r="OGZ6" s="65"/>
      <c r="OHA6" s="65"/>
      <c r="OHB6" s="65"/>
      <c r="OHC6" s="65"/>
      <c r="OHD6" s="65"/>
      <c r="OHE6" s="65"/>
      <c r="OHF6" s="65"/>
      <c r="OHG6" s="65"/>
      <c r="OHH6" s="65"/>
      <c r="OHI6" s="65"/>
      <c r="OHJ6" s="65"/>
      <c r="OHK6" s="65"/>
      <c r="OHL6" s="65"/>
      <c r="OHM6" s="65"/>
      <c r="OHN6" s="65"/>
      <c r="OHO6" s="65"/>
      <c r="OHP6" s="65"/>
      <c r="OHQ6" s="65"/>
      <c r="OHR6" s="65"/>
      <c r="OHS6" s="65"/>
      <c r="OHT6" s="65"/>
      <c r="OHU6" s="65"/>
      <c r="OHV6" s="65"/>
      <c r="OHW6" s="65"/>
      <c r="OHX6" s="65"/>
      <c r="OHY6" s="65"/>
      <c r="OHZ6" s="65"/>
      <c r="OIA6" s="65"/>
      <c r="OIB6" s="65"/>
      <c r="OIC6" s="65"/>
      <c r="OID6" s="65"/>
      <c r="OIE6" s="65"/>
      <c r="OIF6" s="65"/>
      <c r="OIG6" s="65"/>
      <c r="OIH6" s="65"/>
      <c r="OII6" s="65"/>
      <c r="OIJ6" s="65"/>
      <c r="OIK6" s="65"/>
      <c r="OIL6" s="65"/>
      <c r="OIM6" s="65"/>
      <c r="OIN6" s="65"/>
      <c r="OIO6" s="65"/>
      <c r="OIP6" s="65"/>
      <c r="OIQ6" s="65"/>
      <c r="OIR6" s="65"/>
      <c r="OIS6" s="65"/>
      <c r="OIT6" s="65"/>
      <c r="OIU6" s="65"/>
      <c r="OIV6" s="65"/>
      <c r="OIW6" s="65"/>
      <c r="OIX6" s="65"/>
      <c r="OIY6" s="65"/>
      <c r="OIZ6" s="65"/>
      <c r="OJA6" s="65"/>
      <c r="OJB6" s="65"/>
      <c r="OJC6" s="65"/>
      <c r="OJD6" s="65"/>
      <c r="OJE6" s="65"/>
      <c r="OJF6" s="65"/>
      <c r="OJG6" s="65"/>
      <c r="OJH6" s="65"/>
      <c r="OJI6" s="65"/>
      <c r="OJJ6" s="65"/>
      <c r="OJK6" s="65"/>
      <c r="OJL6" s="65"/>
      <c r="OJM6" s="65"/>
      <c r="OJN6" s="65"/>
      <c r="OJO6" s="65"/>
      <c r="OJP6" s="65"/>
      <c r="OJQ6" s="65"/>
      <c r="OJR6" s="65"/>
      <c r="OJS6" s="65"/>
      <c r="OJT6" s="65"/>
      <c r="OJU6" s="65"/>
      <c r="OJV6" s="65"/>
      <c r="OJW6" s="65"/>
      <c r="OJX6" s="65"/>
      <c r="OJY6" s="65"/>
      <c r="OJZ6" s="65"/>
      <c r="OKA6" s="65"/>
      <c r="OKB6" s="65"/>
      <c r="OKC6" s="65"/>
      <c r="OKD6" s="65"/>
      <c r="OKE6" s="65"/>
      <c r="OKF6" s="65"/>
      <c r="OKG6" s="65"/>
      <c r="OKH6" s="65"/>
      <c r="OKI6" s="65"/>
      <c r="OKJ6" s="65"/>
      <c r="OKK6" s="65"/>
      <c r="OKL6" s="65"/>
      <c r="OKM6" s="65"/>
      <c r="OKN6" s="65"/>
      <c r="OKO6" s="65"/>
      <c r="OKP6" s="65"/>
      <c r="OKQ6" s="65"/>
      <c r="OKR6" s="65"/>
      <c r="OKS6" s="65"/>
      <c r="OKT6" s="65"/>
      <c r="OKU6" s="65"/>
      <c r="OKV6" s="65"/>
      <c r="OKW6" s="65"/>
      <c r="OKX6" s="65"/>
      <c r="OKY6" s="65"/>
      <c r="OKZ6" s="65"/>
      <c r="OLA6" s="65"/>
      <c r="OLB6" s="65"/>
      <c r="OLC6" s="65"/>
      <c r="OLD6" s="65"/>
      <c r="OLE6" s="65"/>
      <c r="OLF6" s="65"/>
      <c r="OLG6" s="65"/>
      <c r="OLH6" s="65"/>
      <c r="OLI6" s="65"/>
      <c r="OLJ6" s="65"/>
      <c r="OLK6" s="65"/>
      <c r="OLL6" s="65"/>
      <c r="OLM6" s="65"/>
      <c r="OLN6" s="65"/>
      <c r="OLO6" s="65"/>
      <c r="OLP6" s="65"/>
      <c r="OLQ6" s="65"/>
      <c r="OLR6" s="65"/>
      <c r="OLS6" s="65"/>
      <c r="OLT6" s="65"/>
      <c r="OLU6" s="65"/>
      <c r="OLV6" s="65"/>
      <c r="OLW6" s="65"/>
      <c r="OLX6" s="65"/>
      <c r="OLY6" s="65"/>
      <c r="OLZ6" s="65"/>
      <c r="OMA6" s="65"/>
      <c r="OMB6" s="65"/>
      <c r="OMC6" s="65"/>
      <c r="OMD6" s="65"/>
      <c r="OME6" s="65"/>
      <c r="OMF6" s="65"/>
      <c r="OMG6" s="65"/>
      <c r="OMH6" s="65"/>
      <c r="OMI6" s="65"/>
      <c r="OMJ6" s="65"/>
      <c r="OMK6" s="65"/>
      <c r="OML6" s="65"/>
      <c r="OMM6" s="65"/>
      <c r="OMN6" s="65"/>
      <c r="OMO6" s="65"/>
      <c r="OMP6" s="65"/>
      <c r="OMQ6" s="65"/>
      <c r="OMR6" s="65"/>
      <c r="OMS6" s="65"/>
      <c r="OMT6" s="65"/>
      <c r="OMU6" s="65"/>
      <c r="OMV6" s="65"/>
      <c r="OMW6" s="65"/>
      <c r="OMX6" s="65"/>
      <c r="OMY6" s="65"/>
      <c r="OMZ6" s="65"/>
      <c r="ONA6" s="65"/>
      <c r="ONB6" s="65"/>
      <c r="ONC6" s="65"/>
      <c r="OND6" s="65"/>
      <c r="ONE6" s="65"/>
      <c r="ONF6" s="65"/>
      <c r="ONG6" s="65"/>
      <c r="ONH6" s="65"/>
      <c r="ONI6" s="65"/>
      <c r="ONJ6" s="65"/>
      <c r="ONK6" s="65"/>
      <c r="ONL6" s="65"/>
      <c r="ONM6" s="65"/>
      <c r="ONN6" s="65"/>
      <c r="ONO6" s="65"/>
      <c r="ONP6" s="65"/>
      <c r="ONQ6" s="65"/>
      <c r="ONR6" s="65"/>
      <c r="ONS6" s="65"/>
      <c r="ONT6" s="65"/>
      <c r="ONU6" s="65"/>
      <c r="ONV6" s="65"/>
      <c r="ONW6" s="65"/>
      <c r="ONX6" s="65"/>
      <c r="ONY6" s="65"/>
      <c r="ONZ6" s="65"/>
      <c r="OOA6" s="65"/>
      <c r="OOB6" s="65"/>
      <c r="OOC6" s="65"/>
      <c r="OOD6" s="65"/>
      <c r="OOE6" s="65"/>
      <c r="OOF6" s="65"/>
      <c r="OOG6" s="65"/>
      <c r="OOH6" s="65"/>
      <c r="OOI6" s="65"/>
      <c r="OOJ6" s="65"/>
      <c r="OOK6" s="65"/>
      <c r="OOL6" s="65"/>
      <c r="OOM6" s="65"/>
      <c r="OON6" s="65"/>
      <c r="OOO6" s="65"/>
      <c r="OOP6" s="65"/>
      <c r="OOQ6" s="65"/>
      <c r="OOR6" s="65"/>
      <c r="OOS6" s="65"/>
      <c r="OOT6" s="65"/>
      <c r="OOU6" s="65"/>
      <c r="OOV6" s="65"/>
      <c r="OOW6" s="65"/>
      <c r="OOX6" s="65"/>
      <c r="OOY6" s="65"/>
      <c r="OOZ6" s="65"/>
      <c r="OPA6" s="65"/>
      <c r="OPB6" s="65"/>
      <c r="OPC6" s="65"/>
      <c r="OPD6" s="65"/>
      <c r="OPE6" s="65"/>
      <c r="OPF6" s="65"/>
      <c r="OPG6" s="65"/>
      <c r="OPH6" s="65"/>
      <c r="OPI6" s="65"/>
      <c r="OPJ6" s="65"/>
      <c r="OPK6" s="65"/>
      <c r="OPL6" s="65"/>
      <c r="OPM6" s="65"/>
      <c r="OPN6" s="65"/>
      <c r="OPO6" s="65"/>
      <c r="OPP6" s="65"/>
      <c r="OPQ6" s="65"/>
      <c r="OPR6" s="65"/>
      <c r="OPS6" s="65"/>
      <c r="OPT6" s="65"/>
      <c r="OPU6" s="65"/>
      <c r="OPV6" s="65"/>
      <c r="OPW6" s="65"/>
      <c r="OPX6" s="65"/>
      <c r="OPY6" s="65"/>
      <c r="OPZ6" s="65"/>
      <c r="OQA6" s="65"/>
      <c r="OQB6" s="65"/>
      <c r="OQC6" s="65"/>
      <c r="OQD6" s="65"/>
      <c r="OQE6" s="65"/>
      <c r="OQF6" s="65"/>
      <c r="OQG6" s="65"/>
      <c r="OQH6" s="65"/>
      <c r="OQI6" s="65"/>
      <c r="OQJ6" s="65"/>
      <c r="OQK6" s="65"/>
      <c r="OQL6" s="65"/>
      <c r="OQM6" s="65"/>
      <c r="OQN6" s="65"/>
      <c r="OQO6" s="65"/>
      <c r="OQP6" s="65"/>
      <c r="OQQ6" s="65"/>
      <c r="OQR6" s="65"/>
      <c r="OQS6" s="65"/>
      <c r="OQT6" s="65"/>
      <c r="OQU6" s="65"/>
      <c r="OQV6" s="65"/>
      <c r="OQW6" s="65"/>
      <c r="OQX6" s="65"/>
      <c r="OQY6" s="65"/>
      <c r="OQZ6" s="65"/>
      <c r="ORA6" s="65"/>
      <c r="ORB6" s="65"/>
      <c r="ORC6" s="65"/>
      <c r="ORD6" s="65"/>
      <c r="ORE6" s="65"/>
      <c r="ORF6" s="65"/>
      <c r="ORG6" s="65"/>
      <c r="ORH6" s="65"/>
      <c r="ORI6" s="65"/>
      <c r="ORJ6" s="65"/>
      <c r="ORK6" s="65"/>
      <c r="ORL6" s="65"/>
      <c r="ORM6" s="65"/>
      <c r="ORN6" s="65"/>
      <c r="ORO6" s="65"/>
      <c r="ORP6" s="65"/>
      <c r="ORQ6" s="65"/>
      <c r="ORR6" s="65"/>
      <c r="ORS6" s="65"/>
      <c r="ORT6" s="65"/>
      <c r="ORU6" s="65"/>
      <c r="ORV6" s="65"/>
      <c r="ORW6" s="65"/>
      <c r="ORX6" s="65"/>
      <c r="ORY6" s="65"/>
      <c r="ORZ6" s="65"/>
      <c r="OSA6" s="65"/>
      <c r="OSB6" s="65"/>
      <c r="OSC6" s="65"/>
      <c r="OSD6" s="65"/>
      <c r="OSE6" s="65"/>
      <c r="OSF6" s="65"/>
      <c r="OSG6" s="65"/>
      <c r="OSH6" s="65"/>
      <c r="OSI6" s="65"/>
      <c r="OSJ6" s="65"/>
      <c r="OSK6" s="65"/>
      <c r="OSL6" s="65"/>
      <c r="OSM6" s="65"/>
      <c r="OSN6" s="65"/>
      <c r="OSO6" s="65"/>
      <c r="OSP6" s="65"/>
      <c r="OSQ6" s="65"/>
      <c r="OSR6" s="65"/>
      <c r="OSS6" s="65"/>
      <c r="OST6" s="65"/>
      <c r="OSU6" s="65"/>
      <c r="OSV6" s="65"/>
      <c r="OSW6" s="65"/>
      <c r="OSX6" s="65"/>
      <c r="OSY6" s="65"/>
      <c r="OSZ6" s="65"/>
      <c r="OTA6" s="65"/>
      <c r="OTB6" s="65"/>
      <c r="OTC6" s="65"/>
      <c r="OTD6" s="65"/>
      <c r="OTE6" s="65"/>
      <c r="OTF6" s="65"/>
      <c r="OTG6" s="65"/>
      <c r="OTH6" s="65"/>
      <c r="OTI6" s="65"/>
      <c r="OTJ6" s="65"/>
      <c r="OTK6" s="65"/>
      <c r="OTL6" s="65"/>
      <c r="OTM6" s="65"/>
      <c r="OTN6" s="65"/>
      <c r="OTO6" s="65"/>
      <c r="OTP6" s="65"/>
      <c r="OTQ6" s="65"/>
      <c r="OTR6" s="65"/>
      <c r="OTS6" s="65"/>
      <c r="OTT6" s="65"/>
      <c r="OTU6" s="65"/>
      <c r="OTV6" s="65"/>
      <c r="OTW6" s="65"/>
      <c r="OTX6" s="65"/>
      <c r="OTY6" s="65"/>
      <c r="OTZ6" s="65"/>
      <c r="OUA6" s="65"/>
      <c r="OUB6" s="65"/>
      <c r="OUC6" s="65"/>
      <c r="OUD6" s="65"/>
      <c r="OUE6" s="65"/>
      <c r="OUF6" s="65"/>
      <c r="OUG6" s="65"/>
      <c r="OUH6" s="65"/>
      <c r="OUI6" s="65"/>
      <c r="OUJ6" s="65"/>
      <c r="OUK6" s="65"/>
      <c r="OUL6" s="65"/>
      <c r="OUM6" s="65"/>
      <c r="OUN6" s="65"/>
      <c r="OUO6" s="65"/>
      <c r="OUP6" s="65"/>
      <c r="OUQ6" s="65"/>
      <c r="OUR6" s="65"/>
      <c r="OUS6" s="65"/>
      <c r="OUT6" s="65"/>
      <c r="OUU6" s="65"/>
      <c r="OUV6" s="65"/>
      <c r="OUW6" s="65"/>
      <c r="OUX6" s="65"/>
      <c r="OUY6" s="65"/>
      <c r="OUZ6" s="65"/>
      <c r="OVA6" s="65"/>
      <c r="OVB6" s="65"/>
      <c r="OVC6" s="65"/>
      <c r="OVD6" s="65"/>
      <c r="OVE6" s="65"/>
      <c r="OVF6" s="65"/>
      <c r="OVG6" s="65"/>
      <c r="OVH6" s="65"/>
      <c r="OVI6" s="65"/>
      <c r="OVJ6" s="65"/>
      <c r="OVK6" s="65"/>
      <c r="OVL6" s="65"/>
      <c r="OVM6" s="65"/>
      <c r="OVN6" s="65"/>
      <c r="OVO6" s="65"/>
      <c r="OVP6" s="65"/>
      <c r="OVQ6" s="65"/>
      <c r="OVR6" s="65"/>
      <c r="OVS6" s="65"/>
      <c r="OVT6" s="65"/>
      <c r="OVU6" s="65"/>
      <c r="OVV6" s="65"/>
      <c r="OVW6" s="65"/>
      <c r="OVX6" s="65"/>
      <c r="OVY6" s="65"/>
      <c r="OVZ6" s="65"/>
      <c r="OWA6" s="65"/>
      <c r="OWB6" s="65"/>
      <c r="OWC6" s="65"/>
      <c r="OWD6" s="65"/>
      <c r="OWE6" s="65"/>
      <c r="OWF6" s="65"/>
      <c r="OWG6" s="65"/>
      <c r="OWH6" s="65"/>
      <c r="OWI6" s="65"/>
      <c r="OWJ6" s="65"/>
      <c r="OWK6" s="65"/>
      <c r="OWL6" s="65"/>
      <c r="OWM6" s="65"/>
      <c r="OWN6" s="65"/>
      <c r="OWO6" s="65"/>
      <c r="OWP6" s="65"/>
      <c r="OWQ6" s="65"/>
      <c r="OWR6" s="65"/>
      <c r="OWS6" s="65"/>
      <c r="OWT6" s="65"/>
      <c r="OWU6" s="65"/>
      <c r="OWV6" s="65"/>
      <c r="OWW6" s="65"/>
      <c r="OWX6" s="65"/>
      <c r="OWY6" s="65"/>
      <c r="OWZ6" s="65"/>
      <c r="OXA6" s="65"/>
      <c r="OXB6" s="65"/>
      <c r="OXC6" s="65"/>
      <c r="OXD6" s="65"/>
      <c r="OXE6" s="65"/>
      <c r="OXF6" s="65"/>
      <c r="OXG6" s="65"/>
      <c r="OXH6" s="65"/>
      <c r="OXI6" s="65"/>
      <c r="OXJ6" s="65"/>
      <c r="OXK6" s="65"/>
      <c r="OXL6" s="65"/>
      <c r="OXM6" s="65"/>
      <c r="OXN6" s="65"/>
      <c r="OXO6" s="65"/>
      <c r="OXP6" s="65"/>
      <c r="OXQ6" s="65"/>
      <c r="OXR6" s="65"/>
      <c r="OXS6" s="65"/>
      <c r="OXT6" s="65"/>
      <c r="OXU6" s="65"/>
      <c r="OXV6" s="65"/>
      <c r="OXW6" s="65"/>
      <c r="OXX6" s="65"/>
      <c r="OXY6" s="65"/>
      <c r="OXZ6" s="65"/>
      <c r="OYA6" s="65"/>
      <c r="OYB6" s="65"/>
      <c r="OYC6" s="65"/>
      <c r="OYD6" s="65"/>
      <c r="OYE6" s="65"/>
      <c r="OYF6" s="65"/>
      <c r="OYG6" s="65"/>
      <c r="OYH6" s="65"/>
      <c r="OYI6" s="65"/>
      <c r="OYJ6" s="65"/>
      <c r="OYK6" s="65"/>
      <c r="OYL6" s="65"/>
      <c r="OYM6" s="65"/>
      <c r="OYN6" s="65"/>
      <c r="OYO6" s="65"/>
      <c r="OYP6" s="65"/>
      <c r="OYQ6" s="65"/>
      <c r="OYR6" s="65"/>
      <c r="OYS6" s="65"/>
      <c r="OYT6" s="65"/>
      <c r="OYU6" s="65"/>
      <c r="OYV6" s="65"/>
      <c r="OYW6" s="65"/>
      <c r="OYX6" s="65"/>
      <c r="OYY6" s="65"/>
      <c r="OYZ6" s="65"/>
      <c r="OZA6" s="65"/>
      <c r="OZB6" s="65"/>
      <c r="OZC6" s="65"/>
      <c r="OZD6" s="65"/>
      <c r="OZE6" s="65"/>
      <c r="OZF6" s="65"/>
      <c r="OZG6" s="65"/>
      <c r="OZH6" s="65"/>
      <c r="OZI6" s="65"/>
      <c r="OZJ6" s="65"/>
      <c r="OZK6" s="65"/>
      <c r="OZL6" s="65"/>
      <c r="OZM6" s="65"/>
      <c r="OZN6" s="65"/>
      <c r="OZO6" s="65"/>
      <c r="OZP6" s="65"/>
      <c r="OZQ6" s="65"/>
      <c r="OZR6" s="65"/>
      <c r="OZS6" s="65"/>
      <c r="OZT6" s="65"/>
      <c r="OZU6" s="65"/>
      <c r="OZV6" s="65"/>
      <c r="OZW6" s="65"/>
      <c r="OZX6" s="65"/>
      <c r="OZY6" s="65"/>
      <c r="OZZ6" s="65"/>
      <c r="PAA6" s="65"/>
      <c r="PAB6" s="65"/>
      <c r="PAC6" s="65"/>
      <c r="PAD6" s="65"/>
      <c r="PAE6" s="65"/>
      <c r="PAF6" s="65"/>
      <c r="PAG6" s="65"/>
      <c r="PAH6" s="65"/>
      <c r="PAI6" s="65"/>
      <c r="PAJ6" s="65"/>
      <c r="PAK6" s="65"/>
      <c r="PAL6" s="65"/>
      <c r="PAM6" s="65"/>
      <c r="PAN6" s="65"/>
      <c r="PAO6" s="65"/>
      <c r="PAP6" s="65"/>
      <c r="PAQ6" s="65"/>
      <c r="PAR6" s="65"/>
      <c r="PAS6" s="65"/>
      <c r="PAT6" s="65"/>
      <c r="PAU6" s="65"/>
      <c r="PAV6" s="65"/>
      <c r="PAW6" s="65"/>
      <c r="PAX6" s="65"/>
      <c r="PAY6" s="65"/>
      <c r="PAZ6" s="65"/>
      <c r="PBA6" s="65"/>
      <c r="PBB6" s="65"/>
      <c r="PBC6" s="65"/>
      <c r="PBD6" s="65"/>
      <c r="PBE6" s="65"/>
      <c r="PBF6" s="65"/>
      <c r="PBG6" s="65"/>
      <c r="PBH6" s="65"/>
      <c r="PBI6" s="65"/>
      <c r="PBJ6" s="65"/>
      <c r="PBK6" s="65"/>
      <c r="PBL6" s="65"/>
      <c r="PBM6" s="65"/>
      <c r="PBN6" s="65"/>
      <c r="PBO6" s="65"/>
      <c r="PBP6" s="65"/>
      <c r="PBQ6" s="65"/>
      <c r="PBR6" s="65"/>
      <c r="PBS6" s="65"/>
      <c r="PBT6" s="65"/>
      <c r="PBU6" s="65"/>
      <c r="PBV6" s="65"/>
      <c r="PBW6" s="65"/>
      <c r="PBX6" s="65"/>
      <c r="PBY6" s="65"/>
      <c r="PBZ6" s="65"/>
      <c r="PCA6" s="65"/>
      <c r="PCB6" s="65"/>
      <c r="PCC6" s="65"/>
      <c r="PCD6" s="65"/>
      <c r="PCE6" s="65"/>
      <c r="PCF6" s="65"/>
      <c r="PCG6" s="65"/>
      <c r="PCH6" s="65"/>
      <c r="PCI6" s="65"/>
      <c r="PCJ6" s="65"/>
      <c r="PCK6" s="65"/>
      <c r="PCL6" s="65"/>
      <c r="PCM6" s="65"/>
      <c r="PCN6" s="65"/>
      <c r="PCO6" s="65"/>
      <c r="PCP6" s="65"/>
      <c r="PCQ6" s="65"/>
      <c r="PCR6" s="65"/>
      <c r="PCS6" s="65"/>
      <c r="PCT6" s="65"/>
      <c r="PCU6" s="65"/>
      <c r="PCV6" s="65"/>
      <c r="PCW6" s="65"/>
      <c r="PCX6" s="65"/>
      <c r="PCY6" s="65"/>
      <c r="PCZ6" s="65"/>
      <c r="PDA6" s="65"/>
      <c r="PDB6" s="65"/>
      <c r="PDC6" s="65"/>
      <c r="PDD6" s="65"/>
      <c r="PDE6" s="65"/>
      <c r="PDF6" s="65"/>
      <c r="PDG6" s="65"/>
      <c r="PDH6" s="65"/>
      <c r="PDI6" s="65"/>
      <c r="PDJ6" s="65"/>
      <c r="PDK6" s="65"/>
      <c r="PDL6" s="65"/>
      <c r="PDM6" s="65"/>
      <c r="PDN6" s="65"/>
      <c r="PDO6" s="65"/>
      <c r="PDP6" s="65"/>
      <c r="PDQ6" s="65"/>
      <c r="PDR6" s="65"/>
      <c r="PDS6" s="65"/>
      <c r="PDT6" s="65"/>
      <c r="PDU6" s="65"/>
      <c r="PDV6" s="65"/>
      <c r="PDW6" s="65"/>
      <c r="PDX6" s="65"/>
      <c r="PDY6" s="65"/>
      <c r="PDZ6" s="65"/>
      <c r="PEA6" s="65"/>
      <c r="PEB6" s="65"/>
      <c r="PEC6" s="65"/>
      <c r="PED6" s="65"/>
      <c r="PEE6" s="65"/>
      <c r="PEF6" s="65"/>
      <c r="PEG6" s="65"/>
      <c r="PEH6" s="65"/>
      <c r="PEI6" s="65"/>
      <c r="PEJ6" s="65"/>
      <c r="PEK6" s="65"/>
      <c r="PEL6" s="65"/>
      <c r="PEM6" s="65"/>
      <c r="PEN6" s="65"/>
      <c r="PEO6" s="65"/>
      <c r="PEP6" s="65"/>
      <c r="PEQ6" s="65"/>
      <c r="PER6" s="65"/>
      <c r="PES6" s="65"/>
      <c r="PET6" s="65"/>
      <c r="PEU6" s="65"/>
      <c r="PEV6" s="65"/>
      <c r="PEW6" s="65"/>
      <c r="PEX6" s="65"/>
      <c r="PEY6" s="65"/>
      <c r="PEZ6" s="65"/>
      <c r="PFA6" s="65"/>
      <c r="PFB6" s="65"/>
      <c r="PFC6" s="65"/>
      <c r="PFD6" s="65"/>
      <c r="PFE6" s="65"/>
      <c r="PFF6" s="65"/>
      <c r="PFG6" s="65"/>
      <c r="PFH6" s="65"/>
      <c r="PFI6" s="65"/>
      <c r="PFJ6" s="65"/>
      <c r="PFK6" s="65"/>
      <c r="PFL6" s="65"/>
      <c r="PFM6" s="65"/>
      <c r="PFN6" s="65"/>
      <c r="PFO6" s="65"/>
      <c r="PFP6" s="65"/>
      <c r="PFQ6" s="65"/>
      <c r="PFR6" s="65"/>
      <c r="PFS6" s="65"/>
      <c r="PFT6" s="65"/>
      <c r="PFU6" s="65"/>
      <c r="PFV6" s="65"/>
      <c r="PFW6" s="65"/>
      <c r="PFX6" s="65"/>
      <c r="PFY6" s="65"/>
      <c r="PFZ6" s="65"/>
      <c r="PGA6" s="65"/>
      <c r="PGB6" s="65"/>
      <c r="PGC6" s="65"/>
      <c r="PGD6" s="65"/>
      <c r="PGE6" s="65"/>
      <c r="PGF6" s="65"/>
      <c r="PGG6" s="65"/>
      <c r="PGH6" s="65"/>
      <c r="PGI6" s="65"/>
      <c r="PGJ6" s="65"/>
      <c r="PGK6" s="65"/>
      <c r="PGL6" s="65"/>
      <c r="PGM6" s="65"/>
      <c r="PGN6" s="65"/>
      <c r="PGO6" s="65"/>
      <c r="PGP6" s="65"/>
      <c r="PGQ6" s="65"/>
      <c r="PGR6" s="65"/>
      <c r="PGS6" s="65"/>
      <c r="PGT6" s="65"/>
      <c r="PGU6" s="65"/>
      <c r="PGV6" s="65"/>
      <c r="PGW6" s="65"/>
      <c r="PGX6" s="65"/>
      <c r="PGY6" s="65"/>
      <c r="PGZ6" s="65"/>
      <c r="PHA6" s="65"/>
      <c r="PHB6" s="65"/>
      <c r="PHC6" s="65"/>
      <c r="PHD6" s="65"/>
      <c r="PHE6" s="65"/>
      <c r="PHF6" s="65"/>
      <c r="PHG6" s="65"/>
      <c r="PHH6" s="65"/>
      <c r="PHI6" s="65"/>
      <c r="PHJ6" s="65"/>
      <c r="PHK6" s="65"/>
      <c r="PHL6" s="65"/>
      <c r="PHM6" s="65"/>
      <c r="PHN6" s="65"/>
      <c r="PHO6" s="65"/>
      <c r="PHP6" s="65"/>
      <c r="PHQ6" s="65"/>
      <c r="PHR6" s="65"/>
      <c r="PHS6" s="65"/>
      <c r="PHT6" s="65"/>
      <c r="PHU6" s="65"/>
      <c r="PHV6" s="65"/>
      <c r="PHW6" s="65"/>
      <c r="PHX6" s="65"/>
      <c r="PHY6" s="65"/>
      <c r="PHZ6" s="65"/>
      <c r="PIA6" s="65"/>
      <c r="PIB6" s="65"/>
      <c r="PIC6" s="65"/>
      <c r="PID6" s="65"/>
      <c r="PIE6" s="65"/>
      <c r="PIF6" s="65"/>
      <c r="PIG6" s="65"/>
      <c r="PIH6" s="65"/>
      <c r="PII6" s="65"/>
      <c r="PIJ6" s="65"/>
      <c r="PIK6" s="65"/>
      <c r="PIL6" s="65"/>
      <c r="PIM6" s="65"/>
      <c r="PIN6" s="65"/>
      <c r="PIO6" s="65"/>
      <c r="PIP6" s="65"/>
      <c r="PIQ6" s="65"/>
      <c r="PIR6" s="65"/>
      <c r="PIS6" s="65"/>
      <c r="PIT6" s="65"/>
      <c r="PIU6" s="65"/>
      <c r="PIV6" s="65"/>
      <c r="PIW6" s="65"/>
      <c r="PIX6" s="65"/>
      <c r="PIY6" s="65"/>
      <c r="PIZ6" s="65"/>
      <c r="PJA6" s="65"/>
      <c r="PJB6" s="65"/>
      <c r="PJC6" s="65"/>
      <c r="PJD6" s="65"/>
      <c r="PJE6" s="65"/>
      <c r="PJF6" s="65"/>
      <c r="PJG6" s="65"/>
      <c r="PJH6" s="65"/>
      <c r="PJI6" s="65"/>
      <c r="PJJ6" s="65"/>
      <c r="PJK6" s="65"/>
      <c r="PJL6" s="65"/>
      <c r="PJM6" s="65"/>
      <c r="PJN6" s="65"/>
      <c r="PJO6" s="65"/>
      <c r="PJP6" s="65"/>
      <c r="PJQ6" s="65"/>
      <c r="PJR6" s="65"/>
      <c r="PJS6" s="65"/>
      <c r="PJT6" s="65"/>
      <c r="PJU6" s="65"/>
      <c r="PJV6" s="65"/>
      <c r="PJW6" s="65"/>
      <c r="PJX6" s="65"/>
      <c r="PJY6" s="65"/>
      <c r="PJZ6" s="65"/>
      <c r="PKA6" s="65"/>
      <c r="PKB6" s="65"/>
      <c r="PKC6" s="65"/>
      <c r="PKD6" s="65"/>
      <c r="PKE6" s="65"/>
      <c r="PKF6" s="65"/>
      <c r="PKG6" s="65"/>
      <c r="PKH6" s="65"/>
      <c r="PKI6" s="65"/>
      <c r="PKJ6" s="65"/>
      <c r="PKK6" s="65"/>
      <c r="PKL6" s="65"/>
      <c r="PKM6" s="65"/>
      <c r="PKN6" s="65"/>
      <c r="PKO6" s="65"/>
      <c r="PKP6" s="65"/>
      <c r="PKQ6" s="65"/>
      <c r="PKR6" s="65"/>
      <c r="PKS6" s="65"/>
      <c r="PKT6" s="65"/>
      <c r="PKU6" s="65"/>
      <c r="PKV6" s="65"/>
      <c r="PKW6" s="65"/>
      <c r="PKX6" s="65"/>
      <c r="PKY6" s="65"/>
      <c r="PKZ6" s="65"/>
      <c r="PLA6" s="65"/>
      <c r="PLB6" s="65"/>
      <c r="PLC6" s="65"/>
      <c r="PLD6" s="65"/>
      <c r="PLE6" s="65"/>
      <c r="PLF6" s="65"/>
      <c r="PLG6" s="65"/>
      <c r="PLH6" s="65"/>
      <c r="PLI6" s="65"/>
      <c r="PLJ6" s="65"/>
      <c r="PLK6" s="65"/>
      <c r="PLL6" s="65"/>
      <c r="PLM6" s="65"/>
      <c r="PLN6" s="65"/>
      <c r="PLO6" s="65"/>
      <c r="PLP6" s="65"/>
      <c r="PLQ6" s="65"/>
      <c r="PLR6" s="65"/>
      <c r="PLS6" s="65"/>
      <c r="PLT6" s="65"/>
      <c r="PLU6" s="65"/>
      <c r="PLV6" s="65"/>
      <c r="PLW6" s="65"/>
      <c r="PLX6" s="65"/>
      <c r="PLY6" s="65"/>
      <c r="PLZ6" s="65"/>
      <c r="PMA6" s="65"/>
      <c r="PMB6" s="65"/>
      <c r="PMC6" s="65"/>
      <c r="PMD6" s="65"/>
      <c r="PME6" s="65"/>
      <c r="PMF6" s="65"/>
      <c r="PMG6" s="65"/>
      <c r="PMH6" s="65"/>
      <c r="PMI6" s="65"/>
      <c r="PMJ6" s="65"/>
      <c r="PMK6" s="65"/>
      <c r="PML6" s="65"/>
      <c r="PMM6" s="65"/>
      <c r="PMN6" s="65"/>
      <c r="PMO6" s="65"/>
      <c r="PMP6" s="65"/>
      <c r="PMQ6" s="65"/>
      <c r="PMR6" s="65"/>
      <c r="PMS6" s="65"/>
      <c r="PMT6" s="65"/>
      <c r="PMU6" s="65"/>
      <c r="PMV6" s="65"/>
      <c r="PMW6" s="65"/>
      <c r="PMX6" s="65"/>
      <c r="PMY6" s="65"/>
      <c r="PMZ6" s="65"/>
      <c r="PNA6" s="65"/>
      <c r="PNB6" s="65"/>
      <c r="PNC6" s="65"/>
      <c r="PND6" s="65"/>
      <c r="PNE6" s="65"/>
      <c r="PNF6" s="65"/>
      <c r="PNG6" s="65"/>
      <c r="PNH6" s="65"/>
      <c r="PNI6" s="65"/>
      <c r="PNJ6" s="65"/>
      <c r="PNK6" s="65"/>
      <c r="PNL6" s="65"/>
      <c r="PNM6" s="65"/>
      <c r="PNN6" s="65"/>
      <c r="PNO6" s="65"/>
      <c r="PNP6" s="65"/>
      <c r="PNQ6" s="65"/>
      <c r="PNR6" s="65"/>
      <c r="PNS6" s="65"/>
      <c r="PNT6" s="65"/>
      <c r="PNU6" s="65"/>
      <c r="PNV6" s="65"/>
      <c r="PNW6" s="65"/>
      <c r="PNX6" s="65"/>
      <c r="PNY6" s="65"/>
      <c r="PNZ6" s="65"/>
      <c r="POA6" s="65"/>
      <c r="POB6" s="65"/>
      <c r="POC6" s="65"/>
      <c r="POD6" s="65"/>
      <c r="POE6" s="65"/>
      <c r="POF6" s="65"/>
      <c r="POG6" s="65"/>
      <c r="POH6" s="65"/>
      <c r="POI6" s="65"/>
      <c r="POJ6" s="65"/>
      <c r="POK6" s="65"/>
      <c r="POL6" s="65"/>
      <c r="POM6" s="65"/>
      <c r="PON6" s="65"/>
      <c r="POO6" s="65"/>
      <c r="POP6" s="65"/>
      <c r="POQ6" s="65"/>
      <c r="POR6" s="65"/>
      <c r="POS6" s="65"/>
      <c r="POT6" s="65"/>
      <c r="POU6" s="65"/>
      <c r="POV6" s="65"/>
      <c r="POW6" s="65"/>
      <c r="POX6" s="65"/>
      <c r="POY6" s="65"/>
      <c r="POZ6" s="65"/>
      <c r="PPA6" s="65"/>
      <c r="PPB6" s="65"/>
      <c r="PPC6" s="65"/>
      <c r="PPD6" s="65"/>
      <c r="PPE6" s="65"/>
      <c r="PPF6" s="65"/>
      <c r="PPG6" s="65"/>
      <c r="PPH6" s="65"/>
      <c r="PPI6" s="65"/>
      <c r="PPJ6" s="65"/>
      <c r="PPK6" s="65"/>
      <c r="PPL6" s="65"/>
      <c r="PPM6" s="65"/>
      <c r="PPN6" s="65"/>
      <c r="PPO6" s="65"/>
      <c r="PPP6" s="65"/>
      <c r="PPQ6" s="65"/>
      <c r="PPR6" s="65"/>
      <c r="PPS6" s="65"/>
      <c r="PPT6" s="65"/>
      <c r="PPU6" s="65"/>
      <c r="PPV6" s="65"/>
      <c r="PPW6" s="65"/>
      <c r="PPX6" s="65"/>
      <c r="PPY6" s="65"/>
      <c r="PPZ6" s="65"/>
      <c r="PQA6" s="65"/>
      <c r="PQB6" s="65"/>
      <c r="PQC6" s="65"/>
      <c r="PQD6" s="65"/>
      <c r="PQE6" s="65"/>
      <c r="PQF6" s="65"/>
      <c r="PQG6" s="65"/>
      <c r="PQH6" s="65"/>
      <c r="PQI6" s="65"/>
      <c r="PQJ6" s="65"/>
      <c r="PQK6" s="65"/>
      <c r="PQL6" s="65"/>
      <c r="PQM6" s="65"/>
      <c r="PQN6" s="65"/>
      <c r="PQO6" s="65"/>
      <c r="PQP6" s="65"/>
      <c r="PQQ6" s="65"/>
      <c r="PQR6" s="65"/>
      <c r="PQS6" s="65"/>
      <c r="PQT6" s="65"/>
      <c r="PQU6" s="65"/>
      <c r="PQV6" s="65"/>
      <c r="PQW6" s="65"/>
      <c r="PQX6" s="65"/>
      <c r="PQY6" s="65"/>
      <c r="PQZ6" s="65"/>
      <c r="PRA6" s="65"/>
      <c r="PRB6" s="65"/>
      <c r="PRC6" s="65"/>
      <c r="PRD6" s="65"/>
      <c r="PRE6" s="65"/>
      <c r="PRF6" s="65"/>
      <c r="PRG6" s="65"/>
      <c r="PRH6" s="65"/>
      <c r="PRI6" s="65"/>
      <c r="PRJ6" s="65"/>
      <c r="PRK6" s="65"/>
      <c r="PRL6" s="65"/>
      <c r="PRM6" s="65"/>
      <c r="PRN6" s="65"/>
      <c r="PRO6" s="65"/>
      <c r="PRP6" s="65"/>
      <c r="PRQ6" s="65"/>
      <c r="PRR6" s="65"/>
      <c r="PRS6" s="65"/>
      <c r="PRT6" s="65"/>
      <c r="PRU6" s="65"/>
      <c r="PRV6" s="65"/>
      <c r="PRW6" s="65"/>
      <c r="PRX6" s="65"/>
      <c r="PRY6" s="65"/>
      <c r="PRZ6" s="65"/>
      <c r="PSA6" s="65"/>
      <c r="PSB6" s="65"/>
      <c r="PSC6" s="65"/>
      <c r="PSD6" s="65"/>
      <c r="PSE6" s="65"/>
      <c r="PSF6" s="65"/>
      <c r="PSG6" s="65"/>
      <c r="PSH6" s="65"/>
      <c r="PSI6" s="65"/>
      <c r="PSJ6" s="65"/>
      <c r="PSK6" s="65"/>
      <c r="PSL6" s="65"/>
      <c r="PSM6" s="65"/>
      <c r="PSN6" s="65"/>
      <c r="PSO6" s="65"/>
      <c r="PSP6" s="65"/>
      <c r="PSQ6" s="65"/>
      <c r="PSR6" s="65"/>
      <c r="PSS6" s="65"/>
      <c r="PST6" s="65"/>
      <c r="PSU6" s="65"/>
      <c r="PSV6" s="65"/>
      <c r="PSW6" s="65"/>
      <c r="PSX6" s="65"/>
      <c r="PSY6" s="65"/>
      <c r="PSZ6" s="65"/>
      <c r="PTA6" s="65"/>
      <c r="PTB6" s="65"/>
      <c r="PTC6" s="65"/>
      <c r="PTD6" s="65"/>
      <c r="PTE6" s="65"/>
      <c r="PTF6" s="65"/>
      <c r="PTG6" s="65"/>
      <c r="PTH6" s="65"/>
      <c r="PTI6" s="65"/>
      <c r="PTJ6" s="65"/>
      <c r="PTK6" s="65"/>
      <c r="PTL6" s="65"/>
      <c r="PTM6" s="65"/>
      <c r="PTN6" s="65"/>
      <c r="PTO6" s="65"/>
      <c r="PTP6" s="65"/>
      <c r="PTQ6" s="65"/>
      <c r="PTR6" s="65"/>
      <c r="PTS6" s="65"/>
      <c r="PTT6" s="65"/>
      <c r="PTU6" s="65"/>
      <c r="PTV6" s="65"/>
      <c r="PTW6" s="65"/>
      <c r="PTX6" s="65"/>
      <c r="PTY6" s="65"/>
      <c r="PTZ6" s="65"/>
      <c r="PUA6" s="65"/>
      <c r="PUB6" s="65"/>
      <c r="PUC6" s="65"/>
      <c r="PUD6" s="65"/>
      <c r="PUE6" s="65"/>
      <c r="PUF6" s="65"/>
      <c r="PUG6" s="65"/>
      <c r="PUH6" s="65"/>
      <c r="PUI6" s="65"/>
      <c r="PUJ6" s="65"/>
      <c r="PUK6" s="65"/>
      <c r="PUL6" s="65"/>
      <c r="PUM6" s="65"/>
      <c r="PUN6" s="65"/>
      <c r="PUO6" s="65"/>
      <c r="PUP6" s="65"/>
      <c r="PUQ6" s="65"/>
      <c r="PUR6" s="65"/>
      <c r="PUS6" s="65"/>
      <c r="PUT6" s="65"/>
      <c r="PUU6" s="65"/>
      <c r="PUV6" s="65"/>
      <c r="PUW6" s="65"/>
      <c r="PUX6" s="65"/>
      <c r="PUY6" s="65"/>
      <c r="PUZ6" s="65"/>
      <c r="PVA6" s="65"/>
      <c r="PVB6" s="65"/>
      <c r="PVC6" s="65"/>
      <c r="PVD6" s="65"/>
      <c r="PVE6" s="65"/>
      <c r="PVF6" s="65"/>
      <c r="PVG6" s="65"/>
      <c r="PVH6" s="65"/>
      <c r="PVI6" s="65"/>
      <c r="PVJ6" s="65"/>
      <c r="PVK6" s="65"/>
      <c r="PVL6" s="65"/>
      <c r="PVM6" s="65"/>
      <c r="PVN6" s="65"/>
      <c r="PVO6" s="65"/>
      <c r="PVP6" s="65"/>
      <c r="PVQ6" s="65"/>
      <c r="PVR6" s="65"/>
      <c r="PVS6" s="65"/>
      <c r="PVT6" s="65"/>
      <c r="PVU6" s="65"/>
      <c r="PVV6" s="65"/>
      <c r="PVW6" s="65"/>
      <c r="PVX6" s="65"/>
      <c r="PVY6" s="65"/>
      <c r="PVZ6" s="65"/>
      <c r="PWA6" s="65"/>
      <c r="PWB6" s="65"/>
      <c r="PWC6" s="65"/>
      <c r="PWD6" s="65"/>
      <c r="PWE6" s="65"/>
      <c r="PWF6" s="65"/>
      <c r="PWG6" s="65"/>
      <c r="PWH6" s="65"/>
      <c r="PWI6" s="65"/>
      <c r="PWJ6" s="65"/>
      <c r="PWK6" s="65"/>
      <c r="PWL6" s="65"/>
      <c r="PWM6" s="65"/>
      <c r="PWN6" s="65"/>
      <c r="PWO6" s="65"/>
      <c r="PWP6" s="65"/>
      <c r="PWQ6" s="65"/>
      <c r="PWR6" s="65"/>
      <c r="PWS6" s="65"/>
      <c r="PWT6" s="65"/>
      <c r="PWU6" s="65"/>
      <c r="PWV6" s="65"/>
      <c r="PWW6" s="65"/>
      <c r="PWX6" s="65"/>
      <c r="PWY6" s="65"/>
      <c r="PWZ6" s="65"/>
      <c r="PXA6" s="65"/>
      <c r="PXB6" s="65"/>
      <c r="PXC6" s="65"/>
      <c r="PXD6" s="65"/>
      <c r="PXE6" s="65"/>
      <c r="PXF6" s="65"/>
      <c r="PXG6" s="65"/>
      <c r="PXH6" s="65"/>
      <c r="PXI6" s="65"/>
      <c r="PXJ6" s="65"/>
      <c r="PXK6" s="65"/>
      <c r="PXL6" s="65"/>
      <c r="PXM6" s="65"/>
      <c r="PXN6" s="65"/>
      <c r="PXO6" s="65"/>
      <c r="PXP6" s="65"/>
      <c r="PXQ6" s="65"/>
      <c r="PXR6" s="65"/>
      <c r="PXS6" s="65"/>
      <c r="PXT6" s="65"/>
      <c r="PXU6" s="65"/>
      <c r="PXV6" s="65"/>
      <c r="PXW6" s="65"/>
      <c r="PXX6" s="65"/>
      <c r="PXY6" s="65"/>
      <c r="PXZ6" s="65"/>
      <c r="PYA6" s="65"/>
      <c r="PYB6" s="65"/>
      <c r="PYC6" s="65"/>
      <c r="PYD6" s="65"/>
      <c r="PYE6" s="65"/>
      <c r="PYF6" s="65"/>
      <c r="PYG6" s="65"/>
      <c r="PYH6" s="65"/>
      <c r="PYI6" s="65"/>
      <c r="PYJ6" s="65"/>
      <c r="PYK6" s="65"/>
      <c r="PYL6" s="65"/>
      <c r="PYM6" s="65"/>
      <c r="PYN6" s="65"/>
      <c r="PYO6" s="65"/>
      <c r="PYP6" s="65"/>
      <c r="PYQ6" s="65"/>
      <c r="PYR6" s="65"/>
      <c r="PYS6" s="65"/>
      <c r="PYT6" s="65"/>
      <c r="PYU6" s="65"/>
      <c r="PYV6" s="65"/>
      <c r="PYW6" s="65"/>
      <c r="PYX6" s="65"/>
      <c r="PYY6" s="65"/>
      <c r="PYZ6" s="65"/>
      <c r="PZA6" s="65"/>
      <c r="PZB6" s="65"/>
      <c r="PZC6" s="65"/>
      <c r="PZD6" s="65"/>
      <c r="PZE6" s="65"/>
      <c r="PZF6" s="65"/>
      <c r="PZG6" s="65"/>
      <c r="PZH6" s="65"/>
      <c r="PZI6" s="65"/>
      <c r="PZJ6" s="65"/>
      <c r="PZK6" s="65"/>
      <c r="PZL6" s="65"/>
      <c r="PZM6" s="65"/>
      <c r="PZN6" s="65"/>
      <c r="PZO6" s="65"/>
      <c r="PZP6" s="65"/>
      <c r="PZQ6" s="65"/>
      <c r="PZR6" s="65"/>
      <c r="PZS6" s="65"/>
      <c r="PZT6" s="65"/>
      <c r="PZU6" s="65"/>
      <c r="PZV6" s="65"/>
      <c r="PZW6" s="65"/>
      <c r="PZX6" s="65"/>
      <c r="PZY6" s="65"/>
      <c r="PZZ6" s="65"/>
      <c r="QAA6" s="65"/>
      <c r="QAB6" s="65"/>
      <c r="QAC6" s="65"/>
      <c r="QAD6" s="65"/>
      <c r="QAE6" s="65"/>
      <c r="QAF6" s="65"/>
      <c r="QAG6" s="65"/>
      <c r="QAH6" s="65"/>
      <c r="QAI6" s="65"/>
      <c r="QAJ6" s="65"/>
      <c r="QAK6" s="65"/>
      <c r="QAL6" s="65"/>
      <c r="QAM6" s="65"/>
      <c r="QAN6" s="65"/>
      <c r="QAO6" s="65"/>
      <c r="QAP6" s="65"/>
      <c r="QAQ6" s="65"/>
      <c r="QAR6" s="65"/>
      <c r="QAS6" s="65"/>
      <c r="QAT6" s="65"/>
      <c r="QAU6" s="65"/>
      <c r="QAV6" s="65"/>
      <c r="QAW6" s="65"/>
      <c r="QAX6" s="65"/>
      <c r="QAY6" s="65"/>
      <c r="QAZ6" s="65"/>
      <c r="QBA6" s="65"/>
      <c r="QBB6" s="65"/>
      <c r="QBC6" s="65"/>
      <c r="QBD6" s="65"/>
      <c r="QBE6" s="65"/>
      <c r="QBF6" s="65"/>
      <c r="QBG6" s="65"/>
      <c r="QBH6" s="65"/>
      <c r="QBI6" s="65"/>
      <c r="QBJ6" s="65"/>
      <c r="QBK6" s="65"/>
      <c r="QBL6" s="65"/>
      <c r="QBM6" s="65"/>
      <c r="QBN6" s="65"/>
      <c r="QBO6" s="65"/>
      <c r="QBP6" s="65"/>
      <c r="QBQ6" s="65"/>
      <c r="QBR6" s="65"/>
      <c r="QBS6" s="65"/>
      <c r="QBT6" s="65"/>
      <c r="QBU6" s="65"/>
      <c r="QBV6" s="65"/>
      <c r="QBW6" s="65"/>
      <c r="QBX6" s="65"/>
      <c r="QBY6" s="65"/>
      <c r="QBZ6" s="65"/>
      <c r="QCA6" s="65"/>
      <c r="QCB6" s="65"/>
      <c r="QCC6" s="65"/>
      <c r="QCD6" s="65"/>
      <c r="QCE6" s="65"/>
      <c r="QCF6" s="65"/>
      <c r="QCG6" s="65"/>
      <c r="QCH6" s="65"/>
      <c r="QCI6" s="65"/>
      <c r="QCJ6" s="65"/>
      <c r="QCK6" s="65"/>
      <c r="QCL6" s="65"/>
      <c r="QCM6" s="65"/>
      <c r="QCN6" s="65"/>
      <c r="QCO6" s="65"/>
      <c r="QCP6" s="65"/>
      <c r="QCQ6" s="65"/>
      <c r="QCR6" s="65"/>
      <c r="QCS6" s="65"/>
      <c r="QCT6" s="65"/>
      <c r="QCU6" s="65"/>
      <c r="QCV6" s="65"/>
      <c r="QCW6" s="65"/>
      <c r="QCX6" s="65"/>
      <c r="QCY6" s="65"/>
      <c r="QCZ6" s="65"/>
      <c r="QDA6" s="65"/>
      <c r="QDB6" s="65"/>
      <c r="QDC6" s="65"/>
      <c r="QDD6" s="65"/>
      <c r="QDE6" s="65"/>
      <c r="QDF6" s="65"/>
      <c r="QDG6" s="65"/>
      <c r="QDH6" s="65"/>
      <c r="QDI6" s="65"/>
      <c r="QDJ6" s="65"/>
      <c r="QDK6" s="65"/>
      <c r="QDL6" s="65"/>
      <c r="QDM6" s="65"/>
      <c r="QDN6" s="65"/>
      <c r="QDO6" s="65"/>
      <c r="QDP6" s="65"/>
      <c r="QDQ6" s="65"/>
      <c r="QDR6" s="65"/>
      <c r="QDS6" s="65"/>
      <c r="QDT6" s="65"/>
      <c r="QDU6" s="65"/>
      <c r="QDV6" s="65"/>
      <c r="QDW6" s="65"/>
      <c r="QDX6" s="65"/>
      <c r="QDY6" s="65"/>
      <c r="QDZ6" s="65"/>
      <c r="QEA6" s="65"/>
      <c r="QEB6" s="65"/>
      <c r="QEC6" s="65"/>
      <c r="QED6" s="65"/>
      <c r="QEE6" s="65"/>
      <c r="QEF6" s="65"/>
      <c r="QEG6" s="65"/>
      <c r="QEH6" s="65"/>
      <c r="QEI6" s="65"/>
      <c r="QEJ6" s="65"/>
      <c r="QEK6" s="65"/>
      <c r="QEL6" s="65"/>
      <c r="QEM6" s="65"/>
      <c r="QEN6" s="65"/>
      <c r="QEO6" s="65"/>
      <c r="QEP6" s="65"/>
      <c r="QEQ6" s="65"/>
      <c r="QER6" s="65"/>
      <c r="QES6" s="65"/>
      <c r="QET6" s="65"/>
      <c r="QEU6" s="65"/>
      <c r="QEV6" s="65"/>
      <c r="QEW6" s="65"/>
      <c r="QEX6" s="65"/>
      <c r="QEY6" s="65"/>
      <c r="QEZ6" s="65"/>
      <c r="QFA6" s="65"/>
      <c r="QFB6" s="65"/>
      <c r="QFC6" s="65"/>
      <c r="QFD6" s="65"/>
      <c r="QFE6" s="65"/>
      <c r="QFF6" s="65"/>
      <c r="QFG6" s="65"/>
      <c r="QFH6" s="65"/>
      <c r="QFI6" s="65"/>
      <c r="QFJ6" s="65"/>
      <c r="QFK6" s="65"/>
      <c r="QFL6" s="65"/>
      <c r="QFM6" s="65"/>
      <c r="QFN6" s="65"/>
      <c r="QFO6" s="65"/>
      <c r="QFP6" s="65"/>
      <c r="QFQ6" s="65"/>
      <c r="QFR6" s="65"/>
      <c r="QFS6" s="65"/>
      <c r="QFT6" s="65"/>
      <c r="QFU6" s="65"/>
      <c r="QFV6" s="65"/>
      <c r="QFW6" s="65"/>
      <c r="QFX6" s="65"/>
      <c r="QFY6" s="65"/>
      <c r="QFZ6" s="65"/>
      <c r="QGA6" s="65"/>
      <c r="QGB6" s="65"/>
      <c r="QGC6" s="65"/>
      <c r="QGD6" s="65"/>
      <c r="QGE6" s="65"/>
      <c r="QGF6" s="65"/>
      <c r="QGG6" s="65"/>
      <c r="QGH6" s="65"/>
      <c r="QGI6" s="65"/>
      <c r="QGJ6" s="65"/>
      <c r="QGK6" s="65"/>
      <c r="QGL6" s="65"/>
      <c r="QGM6" s="65"/>
      <c r="QGN6" s="65"/>
      <c r="QGO6" s="65"/>
      <c r="QGP6" s="65"/>
      <c r="QGQ6" s="65"/>
      <c r="QGR6" s="65"/>
      <c r="QGS6" s="65"/>
      <c r="QGT6" s="65"/>
      <c r="QGU6" s="65"/>
      <c r="QGV6" s="65"/>
      <c r="QGW6" s="65"/>
      <c r="QGX6" s="65"/>
      <c r="QGY6" s="65"/>
      <c r="QGZ6" s="65"/>
      <c r="QHA6" s="65"/>
      <c r="QHB6" s="65"/>
      <c r="QHC6" s="65"/>
      <c r="QHD6" s="65"/>
      <c r="QHE6" s="65"/>
      <c r="QHF6" s="65"/>
      <c r="QHG6" s="65"/>
      <c r="QHH6" s="65"/>
      <c r="QHI6" s="65"/>
      <c r="QHJ6" s="65"/>
      <c r="QHK6" s="65"/>
      <c r="QHL6" s="65"/>
      <c r="QHM6" s="65"/>
      <c r="QHN6" s="65"/>
      <c r="QHO6" s="65"/>
      <c r="QHP6" s="65"/>
      <c r="QHQ6" s="65"/>
      <c r="QHR6" s="65"/>
      <c r="QHS6" s="65"/>
      <c r="QHT6" s="65"/>
      <c r="QHU6" s="65"/>
      <c r="QHV6" s="65"/>
      <c r="QHW6" s="65"/>
      <c r="QHX6" s="65"/>
      <c r="QHY6" s="65"/>
      <c r="QHZ6" s="65"/>
      <c r="QIA6" s="65"/>
      <c r="QIB6" s="65"/>
      <c r="QIC6" s="65"/>
      <c r="QID6" s="65"/>
      <c r="QIE6" s="65"/>
      <c r="QIF6" s="65"/>
      <c r="QIG6" s="65"/>
      <c r="QIH6" s="65"/>
      <c r="QII6" s="65"/>
      <c r="QIJ6" s="65"/>
      <c r="QIK6" s="65"/>
      <c r="QIL6" s="65"/>
      <c r="QIM6" s="65"/>
      <c r="QIN6" s="65"/>
      <c r="QIO6" s="65"/>
      <c r="QIP6" s="65"/>
      <c r="QIQ6" s="65"/>
      <c r="QIR6" s="65"/>
      <c r="QIS6" s="65"/>
      <c r="QIT6" s="65"/>
      <c r="QIU6" s="65"/>
      <c r="QIV6" s="65"/>
      <c r="QIW6" s="65"/>
      <c r="QIX6" s="65"/>
      <c r="QIY6" s="65"/>
      <c r="QIZ6" s="65"/>
      <c r="QJA6" s="65"/>
      <c r="QJB6" s="65"/>
      <c r="QJC6" s="65"/>
      <c r="QJD6" s="65"/>
      <c r="QJE6" s="65"/>
      <c r="QJF6" s="65"/>
      <c r="QJG6" s="65"/>
      <c r="QJH6" s="65"/>
      <c r="QJI6" s="65"/>
      <c r="QJJ6" s="65"/>
      <c r="QJK6" s="65"/>
      <c r="QJL6" s="65"/>
      <c r="QJM6" s="65"/>
      <c r="QJN6" s="65"/>
      <c r="QJO6" s="65"/>
      <c r="QJP6" s="65"/>
      <c r="QJQ6" s="65"/>
      <c r="QJR6" s="65"/>
      <c r="QJS6" s="65"/>
      <c r="QJT6" s="65"/>
      <c r="QJU6" s="65"/>
      <c r="QJV6" s="65"/>
      <c r="QJW6" s="65"/>
      <c r="QJX6" s="65"/>
      <c r="QJY6" s="65"/>
      <c r="QJZ6" s="65"/>
      <c r="QKA6" s="65"/>
      <c r="QKB6" s="65"/>
      <c r="QKC6" s="65"/>
      <c r="QKD6" s="65"/>
      <c r="QKE6" s="65"/>
      <c r="QKF6" s="65"/>
      <c r="QKG6" s="65"/>
      <c r="QKH6" s="65"/>
      <c r="QKI6" s="65"/>
      <c r="QKJ6" s="65"/>
      <c r="QKK6" s="65"/>
      <c r="QKL6" s="65"/>
      <c r="QKM6" s="65"/>
      <c r="QKN6" s="65"/>
      <c r="QKO6" s="65"/>
      <c r="QKP6" s="65"/>
      <c r="QKQ6" s="65"/>
      <c r="QKR6" s="65"/>
      <c r="QKS6" s="65"/>
      <c r="QKT6" s="65"/>
      <c r="QKU6" s="65"/>
      <c r="QKV6" s="65"/>
      <c r="QKW6" s="65"/>
      <c r="QKX6" s="65"/>
      <c r="QKY6" s="65"/>
      <c r="QKZ6" s="65"/>
      <c r="QLA6" s="65"/>
      <c r="QLB6" s="65"/>
      <c r="QLC6" s="65"/>
      <c r="QLD6" s="65"/>
      <c r="QLE6" s="65"/>
      <c r="QLF6" s="65"/>
      <c r="QLG6" s="65"/>
      <c r="QLH6" s="65"/>
      <c r="QLI6" s="65"/>
      <c r="QLJ6" s="65"/>
      <c r="QLK6" s="65"/>
      <c r="QLL6" s="65"/>
      <c r="QLM6" s="65"/>
      <c r="QLN6" s="65"/>
      <c r="QLO6" s="65"/>
      <c r="QLP6" s="65"/>
      <c r="QLQ6" s="65"/>
      <c r="QLR6" s="65"/>
      <c r="QLS6" s="65"/>
      <c r="QLT6" s="65"/>
      <c r="QLU6" s="65"/>
      <c r="QLV6" s="65"/>
      <c r="QLW6" s="65"/>
      <c r="QLX6" s="65"/>
      <c r="QLY6" s="65"/>
      <c r="QLZ6" s="65"/>
      <c r="QMA6" s="65"/>
      <c r="QMB6" s="65"/>
      <c r="QMC6" s="65"/>
      <c r="QMD6" s="65"/>
      <c r="QME6" s="65"/>
      <c r="QMF6" s="65"/>
      <c r="QMG6" s="65"/>
      <c r="QMH6" s="65"/>
      <c r="QMI6" s="65"/>
      <c r="QMJ6" s="65"/>
      <c r="QMK6" s="65"/>
      <c r="QML6" s="65"/>
      <c r="QMM6" s="65"/>
      <c r="QMN6" s="65"/>
      <c r="QMO6" s="65"/>
      <c r="QMP6" s="65"/>
      <c r="QMQ6" s="65"/>
      <c r="QMR6" s="65"/>
      <c r="QMS6" s="65"/>
      <c r="QMT6" s="65"/>
      <c r="QMU6" s="65"/>
      <c r="QMV6" s="65"/>
      <c r="QMW6" s="65"/>
      <c r="QMX6" s="65"/>
      <c r="QMY6" s="65"/>
      <c r="QMZ6" s="65"/>
      <c r="QNA6" s="65"/>
      <c r="QNB6" s="65"/>
      <c r="QNC6" s="65"/>
      <c r="QND6" s="65"/>
      <c r="QNE6" s="65"/>
      <c r="QNF6" s="65"/>
      <c r="QNG6" s="65"/>
      <c r="QNH6" s="65"/>
      <c r="QNI6" s="65"/>
      <c r="QNJ6" s="65"/>
      <c r="QNK6" s="65"/>
      <c r="QNL6" s="65"/>
      <c r="QNM6" s="65"/>
      <c r="QNN6" s="65"/>
      <c r="QNO6" s="65"/>
      <c r="QNP6" s="65"/>
      <c r="QNQ6" s="65"/>
      <c r="QNR6" s="65"/>
      <c r="QNS6" s="65"/>
      <c r="QNT6" s="65"/>
      <c r="QNU6" s="65"/>
      <c r="QNV6" s="65"/>
      <c r="QNW6" s="65"/>
      <c r="QNX6" s="65"/>
      <c r="QNY6" s="65"/>
      <c r="QNZ6" s="65"/>
      <c r="QOA6" s="65"/>
      <c r="QOB6" s="65"/>
      <c r="QOC6" s="65"/>
      <c r="QOD6" s="65"/>
      <c r="QOE6" s="65"/>
      <c r="QOF6" s="65"/>
      <c r="QOG6" s="65"/>
      <c r="QOH6" s="65"/>
      <c r="QOI6" s="65"/>
      <c r="QOJ6" s="65"/>
      <c r="QOK6" s="65"/>
      <c r="QOL6" s="65"/>
      <c r="QOM6" s="65"/>
      <c r="QON6" s="65"/>
      <c r="QOO6" s="65"/>
      <c r="QOP6" s="65"/>
      <c r="QOQ6" s="65"/>
      <c r="QOR6" s="65"/>
      <c r="QOS6" s="65"/>
      <c r="QOT6" s="65"/>
      <c r="QOU6" s="65"/>
      <c r="QOV6" s="65"/>
      <c r="QOW6" s="65"/>
      <c r="QOX6" s="65"/>
      <c r="QOY6" s="65"/>
      <c r="QOZ6" s="65"/>
      <c r="QPA6" s="65"/>
      <c r="QPB6" s="65"/>
      <c r="QPC6" s="65"/>
      <c r="QPD6" s="65"/>
      <c r="QPE6" s="65"/>
      <c r="QPF6" s="65"/>
      <c r="QPG6" s="65"/>
      <c r="QPH6" s="65"/>
      <c r="QPI6" s="65"/>
      <c r="QPJ6" s="65"/>
      <c r="QPK6" s="65"/>
      <c r="QPL6" s="65"/>
      <c r="QPM6" s="65"/>
      <c r="QPN6" s="65"/>
      <c r="QPO6" s="65"/>
      <c r="QPP6" s="65"/>
      <c r="QPQ6" s="65"/>
      <c r="QPR6" s="65"/>
      <c r="QPS6" s="65"/>
      <c r="QPT6" s="65"/>
      <c r="QPU6" s="65"/>
      <c r="QPV6" s="65"/>
      <c r="QPW6" s="65"/>
      <c r="QPX6" s="65"/>
      <c r="QPY6" s="65"/>
      <c r="QPZ6" s="65"/>
      <c r="QQA6" s="65"/>
      <c r="QQB6" s="65"/>
      <c r="QQC6" s="65"/>
      <c r="QQD6" s="65"/>
      <c r="QQE6" s="65"/>
      <c r="QQF6" s="65"/>
      <c r="QQG6" s="65"/>
      <c r="QQH6" s="65"/>
      <c r="QQI6" s="65"/>
      <c r="QQJ6" s="65"/>
      <c r="QQK6" s="65"/>
      <c r="QQL6" s="65"/>
      <c r="QQM6" s="65"/>
      <c r="QQN6" s="65"/>
      <c r="QQO6" s="65"/>
      <c r="QQP6" s="65"/>
      <c r="QQQ6" s="65"/>
      <c r="QQR6" s="65"/>
      <c r="QQS6" s="65"/>
      <c r="QQT6" s="65"/>
      <c r="QQU6" s="65"/>
      <c r="QQV6" s="65"/>
      <c r="QQW6" s="65"/>
      <c r="QQX6" s="65"/>
      <c r="QQY6" s="65"/>
      <c r="QQZ6" s="65"/>
      <c r="QRA6" s="65"/>
      <c r="QRB6" s="65"/>
      <c r="QRC6" s="65"/>
      <c r="QRD6" s="65"/>
      <c r="QRE6" s="65"/>
      <c r="QRF6" s="65"/>
      <c r="QRG6" s="65"/>
      <c r="QRH6" s="65"/>
      <c r="QRI6" s="65"/>
      <c r="QRJ6" s="65"/>
      <c r="QRK6" s="65"/>
      <c r="QRL6" s="65"/>
      <c r="QRM6" s="65"/>
      <c r="QRN6" s="65"/>
      <c r="QRO6" s="65"/>
      <c r="QRP6" s="65"/>
      <c r="QRQ6" s="65"/>
      <c r="QRR6" s="65"/>
      <c r="QRS6" s="65"/>
      <c r="QRT6" s="65"/>
      <c r="QRU6" s="65"/>
      <c r="QRV6" s="65"/>
      <c r="QRW6" s="65"/>
      <c r="QRX6" s="65"/>
      <c r="QRY6" s="65"/>
      <c r="QRZ6" s="65"/>
      <c r="QSA6" s="65"/>
      <c r="QSB6" s="65"/>
      <c r="QSC6" s="65"/>
      <c r="QSD6" s="65"/>
      <c r="QSE6" s="65"/>
      <c r="QSF6" s="65"/>
      <c r="QSG6" s="65"/>
      <c r="QSH6" s="65"/>
      <c r="QSI6" s="65"/>
      <c r="QSJ6" s="65"/>
      <c r="QSK6" s="65"/>
      <c r="QSL6" s="65"/>
      <c r="QSM6" s="65"/>
      <c r="QSN6" s="65"/>
      <c r="QSO6" s="65"/>
      <c r="QSP6" s="65"/>
      <c r="QSQ6" s="65"/>
      <c r="QSR6" s="65"/>
      <c r="QSS6" s="65"/>
      <c r="QST6" s="65"/>
      <c r="QSU6" s="65"/>
      <c r="QSV6" s="65"/>
      <c r="QSW6" s="65"/>
      <c r="QSX6" s="65"/>
      <c r="QSY6" s="65"/>
      <c r="QSZ6" s="65"/>
      <c r="QTA6" s="65"/>
      <c r="QTB6" s="65"/>
      <c r="QTC6" s="65"/>
      <c r="QTD6" s="65"/>
      <c r="QTE6" s="65"/>
      <c r="QTF6" s="65"/>
      <c r="QTG6" s="65"/>
      <c r="QTH6" s="65"/>
      <c r="QTI6" s="65"/>
      <c r="QTJ6" s="65"/>
      <c r="QTK6" s="65"/>
      <c r="QTL6" s="65"/>
      <c r="QTM6" s="65"/>
      <c r="QTN6" s="65"/>
      <c r="QTO6" s="65"/>
      <c r="QTP6" s="65"/>
      <c r="QTQ6" s="65"/>
      <c r="QTR6" s="65"/>
      <c r="QTS6" s="65"/>
      <c r="QTT6" s="65"/>
      <c r="QTU6" s="65"/>
      <c r="QTV6" s="65"/>
      <c r="QTW6" s="65"/>
      <c r="QTX6" s="65"/>
      <c r="QTY6" s="65"/>
      <c r="QTZ6" s="65"/>
      <c r="QUA6" s="65"/>
      <c r="QUB6" s="65"/>
      <c r="QUC6" s="65"/>
      <c r="QUD6" s="65"/>
      <c r="QUE6" s="65"/>
      <c r="QUF6" s="65"/>
      <c r="QUG6" s="65"/>
      <c r="QUH6" s="65"/>
      <c r="QUI6" s="65"/>
      <c r="QUJ6" s="65"/>
      <c r="QUK6" s="65"/>
      <c r="QUL6" s="65"/>
      <c r="QUM6" s="65"/>
      <c r="QUN6" s="65"/>
      <c r="QUO6" s="65"/>
      <c r="QUP6" s="65"/>
      <c r="QUQ6" s="65"/>
      <c r="QUR6" s="65"/>
      <c r="QUS6" s="65"/>
      <c r="QUT6" s="65"/>
      <c r="QUU6" s="65"/>
      <c r="QUV6" s="65"/>
      <c r="QUW6" s="65"/>
      <c r="QUX6" s="65"/>
      <c r="QUY6" s="65"/>
      <c r="QUZ6" s="65"/>
      <c r="QVA6" s="65"/>
      <c r="QVB6" s="65"/>
      <c r="QVC6" s="65"/>
      <c r="QVD6" s="65"/>
      <c r="QVE6" s="65"/>
      <c r="QVF6" s="65"/>
      <c r="QVG6" s="65"/>
      <c r="QVH6" s="65"/>
      <c r="QVI6" s="65"/>
      <c r="QVJ6" s="65"/>
      <c r="QVK6" s="65"/>
      <c r="QVL6" s="65"/>
      <c r="QVM6" s="65"/>
      <c r="QVN6" s="65"/>
      <c r="QVO6" s="65"/>
      <c r="QVP6" s="65"/>
      <c r="QVQ6" s="65"/>
      <c r="QVR6" s="65"/>
      <c r="QVS6" s="65"/>
      <c r="QVT6" s="65"/>
      <c r="QVU6" s="65"/>
      <c r="QVV6" s="65"/>
      <c r="QVW6" s="65"/>
      <c r="QVX6" s="65"/>
      <c r="QVY6" s="65"/>
      <c r="QVZ6" s="65"/>
      <c r="QWA6" s="65"/>
      <c r="QWB6" s="65"/>
      <c r="QWC6" s="65"/>
      <c r="QWD6" s="65"/>
      <c r="QWE6" s="65"/>
      <c r="QWF6" s="65"/>
      <c r="QWG6" s="65"/>
      <c r="QWH6" s="65"/>
      <c r="QWI6" s="65"/>
      <c r="QWJ6" s="65"/>
      <c r="QWK6" s="65"/>
      <c r="QWL6" s="65"/>
      <c r="QWM6" s="65"/>
      <c r="QWN6" s="65"/>
      <c r="QWO6" s="65"/>
      <c r="QWP6" s="65"/>
      <c r="QWQ6" s="65"/>
      <c r="QWR6" s="65"/>
      <c r="QWS6" s="65"/>
      <c r="QWT6" s="65"/>
      <c r="QWU6" s="65"/>
      <c r="QWV6" s="65"/>
      <c r="QWW6" s="65"/>
      <c r="QWX6" s="65"/>
      <c r="QWY6" s="65"/>
      <c r="QWZ6" s="65"/>
      <c r="QXA6" s="65"/>
      <c r="QXB6" s="65"/>
      <c r="QXC6" s="65"/>
      <c r="QXD6" s="65"/>
      <c r="QXE6" s="65"/>
      <c r="QXF6" s="65"/>
      <c r="QXG6" s="65"/>
      <c r="QXH6" s="65"/>
      <c r="QXI6" s="65"/>
      <c r="QXJ6" s="65"/>
      <c r="QXK6" s="65"/>
      <c r="QXL6" s="65"/>
      <c r="QXM6" s="65"/>
      <c r="QXN6" s="65"/>
      <c r="QXO6" s="65"/>
      <c r="QXP6" s="65"/>
      <c r="QXQ6" s="65"/>
      <c r="QXR6" s="65"/>
      <c r="QXS6" s="65"/>
      <c r="QXT6" s="65"/>
      <c r="QXU6" s="65"/>
      <c r="QXV6" s="65"/>
      <c r="QXW6" s="65"/>
      <c r="QXX6" s="65"/>
      <c r="QXY6" s="65"/>
      <c r="QXZ6" s="65"/>
      <c r="QYA6" s="65"/>
      <c r="QYB6" s="65"/>
      <c r="QYC6" s="65"/>
      <c r="QYD6" s="65"/>
      <c r="QYE6" s="65"/>
      <c r="QYF6" s="65"/>
      <c r="QYG6" s="65"/>
      <c r="QYH6" s="65"/>
      <c r="QYI6" s="65"/>
      <c r="QYJ6" s="65"/>
      <c r="QYK6" s="65"/>
      <c r="QYL6" s="65"/>
      <c r="QYM6" s="65"/>
      <c r="QYN6" s="65"/>
      <c r="QYO6" s="65"/>
      <c r="QYP6" s="65"/>
      <c r="QYQ6" s="65"/>
      <c r="QYR6" s="65"/>
      <c r="QYS6" s="65"/>
      <c r="QYT6" s="65"/>
      <c r="QYU6" s="65"/>
      <c r="QYV6" s="65"/>
      <c r="QYW6" s="65"/>
      <c r="QYX6" s="65"/>
      <c r="QYY6" s="65"/>
      <c r="QYZ6" s="65"/>
      <c r="QZA6" s="65"/>
      <c r="QZB6" s="65"/>
      <c r="QZC6" s="65"/>
      <c r="QZD6" s="65"/>
      <c r="QZE6" s="65"/>
      <c r="QZF6" s="65"/>
      <c r="QZG6" s="65"/>
      <c r="QZH6" s="65"/>
      <c r="QZI6" s="65"/>
      <c r="QZJ6" s="65"/>
      <c r="QZK6" s="65"/>
      <c r="QZL6" s="65"/>
      <c r="QZM6" s="65"/>
      <c r="QZN6" s="65"/>
      <c r="QZO6" s="65"/>
      <c r="QZP6" s="65"/>
      <c r="QZQ6" s="65"/>
      <c r="QZR6" s="65"/>
      <c r="QZS6" s="65"/>
      <c r="QZT6" s="65"/>
      <c r="QZU6" s="65"/>
      <c r="QZV6" s="65"/>
      <c r="QZW6" s="65"/>
      <c r="QZX6" s="65"/>
      <c r="QZY6" s="65"/>
      <c r="QZZ6" s="65"/>
      <c r="RAA6" s="65"/>
      <c r="RAB6" s="65"/>
      <c r="RAC6" s="65"/>
      <c r="RAD6" s="65"/>
      <c r="RAE6" s="65"/>
      <c r="RAF6" s="65"/>
      <c r="RAG6" s="65"/>
      <c r="RAH6" s="65"/>
      <c r="RAI6" s="65"/>
      <c r="RAJ6" s="65"/>
      <c r="RAK6" s="65"/>
      <c r="RAL6" s="65"/>
      <c r="RAM6" s="65"/>
      <c r="RAN6" s="65"/>
      <c r="RAO6" s="65"/>
      <c r="RAP6" s="65"/>
      <c r="RAQ6" s="65"/>
      <c r="RAR6" s="65"/>
      <c r="RAS6" s="65"/>
      <c r="RAT6" s="65"/>
      <c r="RAU6" s="65"/>
      <c r="RAV6" s="65"/>
      <c r="RAW6" s="65"/>
      <c r="RAX6" s="65"/>
      <c r="RAY6" s="65"/>
      <c r="RAZ6" s="65"/>
      <c r="RBA6" s="65"/>
      <c r="RBB6" s="65"/>
      <c r="RBC6" s="65"/>
      <c r="RBD6" s="65"/>
      <c r="RBE6" s="65"/>
      <c r="RBF6" s="65"/>
      <c r="RBG6" s="65"/>
      <c r="RBH6" s="65"/>
      <c r="RBI6" s="65"/>
      <c r="RBJ6" s="65"/>
      <c r="RBK6" s="65"/>
      <c r="RBL6" s="65"/>
      <c r="RBM6" s="65"/>
      <c r="RBN6" s="65"/>
      <c r="RBO6" s="65"/>
      <c r="RBP6" s="65"/>
      <c r="RBQ6" s="65"/>
      <c r="RBR6" s="65"/>
      <c r="RBS6" s="65"/>
      <c r="RBT6" s="65"/>
      <c r="RBU6" s="65"/>
      <c r="RBV6" s="65"/>
      <c r="RBW6" s="65"/>
      <c r="RBX6" s="65"/>
      <c r="RBY6" s="65"/>
      <c r="RBZ6" s="65"/>
      <c r="RCA6" s="65"/>
      <c r="RCB6" s="65"/>
      <c r="RCC6" s="65"/>
      <c r="RCD6" s="65"/>
      <c r="RCE6" s="65"/>
      <c r="RCF6" s="65"/>
      <c r="RCG6" s="65"/>
      <c r="RCH6" s="65"/>
      <c r="RCI6" s="65"/>
      <c r="RCJ6" s="65"/>
      <c r="RCK6" s="65"/>
      <c r="RCL6" s="65"/>
      <c r="RCM6" s="65"/>
      <c r="RCN6" s="65"/>
      <c r="RCO6" s="65"/>
      <c r="RCP6" s="65"/>
      <c r="RCQ6" s="65"/>
      <c r="RCR6" s="65"/>
      <c r="RCS6" s="65"/>
      <c r="RCT6" s="65"/>
      <c r="RCU6" s="65"/>
      <c r="RCV6" s="65"/>
      <c r="RCW6" s="65"/>
      <c r="RCX6" s="65"/>
      <c r="RCY6" s="65"/>
      <c r="RCZ6" s="65"/>
      <c r="RDA6" s="65"/>
      <c r="RDB6" s="65"/>
      <c r="RDC6" s="65"/>
      <c r="RDD6" s="65"/>
      <c r="RDE6" s="65"/>
      <c r="RDF6" s="65"/>
      <c r="RDG6" s="65"/>
      <c r="RDH6" s="65"/>
      <c r="RDI6" s="65"/>
      <c r="RDJ6" s="65"/>
      <c r="RDK6" s="65"/>
      <c r="RDL6" s="65"/>
      <c r="RDM6" s="65"/>
      <c r="RDN6" s="65"/>
      <c r="RDO6" s="65"/>
      <c r="RDP6" s="65"/>
      <c r="RDQ6" s="65"/>
      <c r="RDR6" s="65"/>
      <c r="RDS6" s="65"/>
      <c r="RDT6" s="65"/>
      <c r="RDU6" s="65"/>
      <c r="RDV6" s="65"/>
      <c r="RDW6" s="65"/>
      <c r="RDX6" s="65"/>
      <c r="RDY6" s="65"/>
      <c r="RDZ6" s="65"/>
      <c r="REA6" s="65"/>
      <c r="REB6" s="65"/>
      <c r="REC6" s="65"/>
      <c r="RED6" s="65"/>
      <c r="REE6" s="65"/>
      <c r="REF6" s="65"/>
      <c r="REG6" s="65"/>
      <c r="REH6" s="65"/>
      <c r="REI6" s="65"/>
      <c r="REJ6" s="65"/>
      <c r="REK6" s="65"/>
      <c r="REL6" s="65"/>
      <c r="REM6" s="65"/>
      <c r="REN6" s="65"/>
      <c r="REO6" s="65"/>
      <c r="REP6" s="65"/>
      <c r="REQ6" s="65"/>
      <c r="RER6" s="65"/>
      <c r="RES6" s="65"/>
      <c r="RET6" s="65"/>
      <c r="REU6" s="65"/>
      <c r="REV6" s="65"/>
      <c r="REW6" s="65"/>
      <c r="REX6" s="65"/>
      <c r="REY6" s="65"/>
      <c r="REZ6" s="65"/>
      <c r="RFA6" s="65"/>
      <c r="RFB6" s="65"/>
      <c r="RFC6" s="65"/>
      <c r="RFD6" s="65"/>
      <c r="RFE6" s="65"/>
      <c r="RFF6" s="65"/>
      <c r="RFG6" s="65"/>
      <c r="RFH6" s="65"/>
      <c r="RFI6" s="65"/>
      <c r="RFJ6" s="65"/>
      <c r="RFK6" s="65"/>
      <c r="RFL6" s="65"/>
      <c r="RFM6" s="65"/>
      <c r="RFN6" s="65"/>
      <c r="RFO6" s="65"/>
      <c r="RFP6" s="65"/>
      <c r="RFQ6" s="65"/>
      <c r="RFR6" s="65"/>
      <c r="RFS6" s="65"/>
      <c r="RFT6" s="65"/>
      <c r="RFU6" s="65"/>
      <c r="RFV6" s="65"/>
      <c r="RFW6" s="65"/>
      <c r="RFX6" s="65"/>
      <c r="RFY6" s="65"/>
      <c r="RFZ6" s="65"/>
      <c r="RGA6" s="65"/>
      <c r="RGB6" s="65"/>
      <c r="RGC6" s="65"/>
      <c r="RGD6" s="65"/>
      <c r="RGE6" s="65"/>
      <c r="RGF6" s="65"/>
      <c r="RGG6" s="65"/>
      <c r="RGH6" s="65"/>
      <c r="RGI6" s="65"/>
      <c r="RGJ6" s="65"/>
      <c r="RGK6" s="65"/>
      <c r="RGL6" s="65"/>
      <c r="RGM6" s="65"/>
      <c r="RGN6" s="65"/>
      <c r="RGO6" s="65"/>
      <c r="RGP6" s="65"/>
      <c r="RGQ6" s="65"/>
      <c r="RGR6" s="65"/>
      <c r="RGS6" s="65"/>
      <c r="RGT6" s="65"/>
      <c r="RGU6" s="65"/>
      <c r="RGV6" s="65"/>
      <c r="RGW6" s="65"/>
      <c r="RGX6" s="65"/>
      <c r="RGY6" s="65"/>
      <c r="RGZ6" s="65"/>
      <c r="RHA6" s="65"/>
      <c r="RHB6" s="65"/>
      <c r="RHC6" s="65"/>
      <c r="RHD6" s="65"/>
      <c r="RHE6" s="65"/>
      <c r="RHF6" s="65"/>
      <c r="RHG6" s="65"/>
      <c r="RHH6" s="65"/>
      <c r="RHI6" s="65"/>
      <c r="RHJ6" s="65"/>
      <c r="RHK6" s="65"/>
      <c r="RHL6" s="65"/>
      <c r="RHM6" s="65"/>
      <c r="RHN6" s="65"/>
      <c r="RHO6" s="65"/>
      <c r="RHP6" s="65"/>
      <c r="RHQ6" s="65"/>
      <c r="RHR6" s="65"/>
      <c r="RHS6" s="65"/>
      <c r="RHT6" s="65"/>
      <c r="RHU6" s="65"/>
      <c r="RHV6" s="65"/>
      <c r="RHW6" s="65"/>
      <c r="RHX6" s="65"/>
      <c r="RHY6" s="65"/>
      <c r="RHZ6" s="65"/>
      <c r="RIA6" s="65"/>
      <c r="RIB6" s="65"/>
      <c r="RIC6" s="65"/>
      <c r="RID6" s="65"/>
      <c r="RIE6" s="65"/>
      <c r="RIF6" s="65"/>
      <c r="RIG6" s="65"/>
      <c r="RIH6" s="65"/>
      <c r="RII6" s="65"/>
      <c r="RIJ6" s="65"/>
      <c r="RIK6" s="65"/>
      <c r="RIL6" s="65"/>
      <c r="RIM6" s="65"/>
      <c r="RIN6" s="65"/>
      <c r="RIO6" s="65"/>
      <c r="RIP6" s="65"/>
      <c r="RIQ6" s="65"/>
      <c r="RIR6" s="65"/>
      <c r="RIS6" s="65"/>
      <c r="RIT6" s="65"/>
      <c r="RIU6" s="65"/>
      <c r="RIV6" s="65"/>
      <c r="RIW6" s="65"/>
      <c r="RIX6" s="65"/>
      <c r="RIY6" s="65"/>
      <c r="RIZ6" s="65"/>
      <c r="RJA6" s="65"/>
      <c r="RJB6" s="65"/>
      <c r="RJC6" s="65"/>
      <c r="RJD6" s="65"/>
      <c r="RJE6" s="65"/>
      <c r="RJF6" s="65"/>
      <c r="RJG6" s="65"/>
      <c r="RJH6" s="65"/>
      <c r="RJI6" s="65"/>
      <c r="RJJ6" s="65"/>
      <c r="RJK6" s="65"/>
      <c r="RJL6" s="65"/>
      <c r="RJM6" s="65"/>
      <c r="RJN6" s="65"/>
      <c r="RJO6" s="65"/>
      <c r="RJP6" s="65"/>
      <c r="RJQ6" s="65"/>
      <c r="RJR6" s="65"/>
      <c r="RJS6" s="65"/>
      <c r="RJT6" s="65"/>
      <c r="RJU6" s="65"/>
      <c r="RJV6" s="65"/>
      <c r="RJW6" s="65"/>
      <c r="RJX6" s="65"/>
      <c r="RJY6" s="65"/>
      <c r="RJZ6" s="65"/>
      <c r="RKA6" s="65"/>
      <c r="RKB6" s="65"/>
      <c r="RKC6" s="65"/>
      <c r="RKD6" s="65"/>
      <c r="RKE6" s="65"/>
      <c r="RKF6" s="65"/>
      <c r="RKG6" s="65"/>
      <c r="RKH6" s="65"/>
      <c r="RKI6" s="65"/>
      <c r="RKJ6" s="65"/>
      <c r="RKK6" s="65"/>
      <c r="RKL6" s="65"/>
      <c r="RKM6" s="65"/>
      <c r="RKN6" s="65"/>
      <c r="RKO6" s="65"/>
      <c r="RKP6" s="65"/>
      <c r="RKQ6" s="65"/>
      <c r="RKR6" s="65"/>
      <c r="RKS6" s="65"/>
      <c r="RKT6" s="65"/>
      <c r="RKU6" s="65"/>
      <c r="RKV6" s="65"/>
      <c r="RKW6" s="65"/>
      <c r="RKX6" s="65"/>
      <c r="RKY6" s="65"/>
      <c r="RKZ6" s="65"/>
      <c r="RLA6" s="65"/>
      <c r="RLB6" s="65"/>
      <c r="RLC6" s="65"/>
      <c r="RLD6" s="65"/>
      <c r="RLE6" s="65"/>
      <c r="RLF6" s="65"/>
      <c r="RLG6" s="65"/>
      <c r="RLH6" s="65"/>
      <c r="RLI6" s="65"/>
      <c r="RLJ6" s="65"/>
      <c r="RLK6" s="65"/>
      <c r="RLL6" s="65"/>
      <c r="RLM6" s="65"/>
      <c r="RLN6" s="65"/>
      <c r="RLO6" s="65"/>
      <c r="RLP6" s="65"/>
      <c r="RLQ6" s="65"/>
      <c r="RLR6" s="65"/>
      <c r="RLS6" s="65"/>
      <c r="RLT6" s="65"/>
      <c r="RLU6" s="65"/>
      <c r="RLV6" s="65"/>
      <c r="RLW6" s="65"/>
      <c r="RLX6" s="65"/>
      <c r="RLY6" s="65"/>
      <c r="RLZ6" s="65"/>
      <c r="RMA6" s="65"/>
      <c r="RMB6" s="65"/>
      <c r="RMC6" s="65"/>
      <c r="RMD6" s="65"/>
      <c r="RME6" s="65"/>
      <c r="RMF6" s="65"/>
      <c r="RMG6" s="65"/>
      <c r="RMH6" s="65"/>
      <c r="RMI6" s="65"/>
      <c r="RMJ6" s="65"/>
      <c r="RMK6" s="65"/>
      <c r="RML6" s="65"/>
      <c r="RMM6" s="65"/>
      <c r="RMN6" s="65"/>
      <c r="RMO6" s="65"/>
      <c r="RMP6" s="65"/>
      <c r="RMQ6" s="65"/>
      <c r="RMR6" s="65"/>
      <c r="RMS6" s="65"/>
      <c r="RMT6" s="65"/>
      <c r="RMU6" s="65"/>
      <c r="RMV6" s="65"/>
      <c r="RMW6" s="65"/>
      <c r="RMX6" s="65"/>
      <c r="RMY6" s="65"/>
      <c r="RMZ6" s="65"/>
      <c r="RNA6" s="65"/>
      <c r="RNB6" s="65"/>
      <c r="RNC6" s="65"/>
      <c r="RND6" s="65"/>
      <c r="RNE6" s="65"/>
      <c r="RNF6" s="65"/>
      <c r="RNG6" s="65"/>
      <c r="RNH6" s="65"/>
      <c r="RNI6" s="65"/>
      <c r="RNJ6" s="65"/>
      <c r="RNK6" s="65"/>
      <c r="RNL6" s="65"/>
      <c r="RNM6" s="65"/>
      <c r="RNN6" s="65"/>
      <c r="RNO6" s="65"/>
      <c r="RNP6" s="65"/>
      <c r="RNQ6" s="65"/>
      <c r="RNR6" s="65"/>
      <c r="RNS6" s="65"/>
      <c r="RNT6" s="65"/>
      <c r="RNU6" s="65"/>
      <c r="RNV6" s="65"/>
      <c r="RNW6" s="65"/>
      <c r="RNX6" s="65"/>
      <c r="RNY6" s="65"/>
      <c r="RNZ6" s="65"/>
      <c r="ROA6" s="65"/>
      <c r="ROB6" s="65"/>
      <c r="ROC6" s="65"/>
      <c r="ROD6" s="65"/>
      <c r="ROE6" s="65"/>
      <c r="ROF6" s="65"/>
      <c r="ROG6" s="65"/>
      <c r="ROH6" s="65"/>
      <c r="ROI6" s="65"/>
      <c r="ROJ6" s="65"/>
      <c r="ROK6" s="65"/>
      <c r="ROL6" s="65"/>
      <c r="ROM6" s="65"/>
      <c r="RON6" s="65"/>
      <c r="ROO6" s="65"/>
      <c r="ROP6" s="65"/>
      <c r="ROQ6" s="65"/>
      <c r="ROR6" s="65"/>
      <c r="ROS6" s="65"/>
      <c r="ROT6" s="65"/>
      <c r="ROU6" s="65"/>
      <c r="ROV6" s="65"/>
      <c r="ROW6" s="65"/>
      <c r="ROX6" s="65"/>
      <c r="ROY6" s="65"/>
      <c r="ROZ6" s="65"/>
      <c r="RPA6" s="65"/>
      <c r="RPB6" s="65"/>
      <c r="RPC6" s="65"/>
      <c r="RPD6" s="65"/>
      <c r="RPE6" s="65"/>
      <c r="RPF6" s="65"/>
      <c r="RPG6" s="65"/>
      <c r="RPH6" s="65"/>
      <c r="RPI6" s="65"/>
      <c r="RPJ6" s="65"/>
      <c r="RPK6" s="65"/>
      <c r="RPL6" s="65"/>
      <c r="RPM6" s="65"/>
      <c r="RPN6" s="65"/>
      <c r="RPO6" s="65"/>
      <c r="RPP6" s="65"/>
      <c r="RPQ6" s="65"/>
      <c r="RPR6" s="65"/>
      <c r="RPS6" s="65"/>
      <c r="RPT6" s="65"/>
      <c r="RPU6" s="65"/>
      <c r="RPV6" s="65"/>
      <c r="RPW6" s="65"/>
      <c r="RPX6" s="65"/>
      <c r="RPY6" s="65"/>
      <c r="RPZ6" s="65"/>
      <c r="RQA6" s="65"/>
      <c r="RQB6" s="65"/>
      <c r="RQC6" s="65"/>
      <c r="RQD6" s="65"/>
      <c r="RQE6" s="65"/>
      <c r="RQF6" s="65"/>
      <c r="RQG6" s="65"/>
      <c r="RQH6" s="65"/>
      <c r="RQI6" s="65"/>
      <c r="RQJ6" s="65"/>
      <c r="RQK6" s="65"/>
      <c r="RQL6" s="65"/>
      <c r="RQM6" s="65"/>
      <c r="RQN6" s="65"/>
      <c r="RQO6" s="65"/>
      <c r="RQP6" s="65"/>
      <c r="RQQ6" s="65"/>
      <c r="RQR6" s="65"/>
      <c r="RQS6" s="65"/>
      <c r="RQT6" s="65"/>
      <c r="RQU6" s="65"/>
      <c r="RQV6" s="65"/>
      <c r="RQW6" s="65"/>
      <c r="RQX6" s="65"/>
      <c r="RQY6" s="65"/>
      <c r="RQZ6" s="65"/>
      <c r="RRA6" s="65"/>
      <c r="RRB6" s="65"/>
      <c r="RRC6" s="65"/>
      <c r="RRD6" s="65"/>
      <c r="RRE6" s="65"/>
      <c r="RRF6" s="65"/>
      <c r="RRG6" s="65"/>
      <c r="RRH6" s="65"/>
      <c r="RRI6" s="65"/>
      <c r="RRJ6" s="65"/>
      <c r="RRK6" s="65"/>
      <c r="RRL6" s="65"/>
      <c r="RRM6" s="65"/>
      <c r="RRN6" s="65"/>
      <c r="RRO6" s="65"/>
      <c r="RRP6" s="65"/>
      <c r="RRQ6" s="65"/>
      <c r="RRR6" s="65"/>
      <c r="RRS6" s="65"/>
      <c r="RRT6" s="65"/>
      <c r="RRU6" s="65"/>
      <c r="RRV6" s="65"/>
      <c r="RRW6" s="65"/>
      <c r="RRX6" s="65"/>
      <c r="RRY6" s="65"/>
      <c r="RRZ6" s="65"/>
      <c r="RSA6" s="65"/>
      <c r="RSB6" s="65"/>
      <c r="RSC6" s="65"/>
      <c r="RSD6" s="65"/>
      <c r="RSE6" s="65"/>
      <c r="RSF6" s="65"/>
      <c r="RSG6" s="65"/>
      <c r="RSH6" s="65"/>
      <c r="RSI6" s="65"/>
      <c r="RSJ6" s="65"/>
      <c r="RSK6" s="65"/>
      <c r="RSL6" s="65"/>
      <c r="RSM6" s="65"/>
      <c r="RSN6" s="65"/>
      <c r="RSO6" s="65"/>
      <c r="RSP6" s="65"/>
      <c r="RSQ6" s="65"/>
      <c r="RSR6" s="65"/>
      <c r="RSS6" s="65"/>
      <c r="RST6" s="65"/>
      <c r="RSU6" s="65"/>
      <c r="RSV6" s="65"/>
      <c r="RSW6" s="65"/>
      <c r="RSX6" s="65"/>
      <c r="RSY6" s="65"/>
      <c r="RSZ6" s="65"/>
      <c r="RTA6" s="65"/>
      <c r="RTB6" s="65"/>
      <c r="RTC6" s="65"/>
      <c r="RTD6" s="65"/>
      <c r="RTE6" s="65"/>
      <c r="RTF6" s="65"/>
      <c r="RTG6" s="65"/>
      <c r="RTH6" s="65"/>
      <c r="RTI6" s="65"/>
      <c r="RTJ6" s="65"/>
      <c r="RTK6" s="65"/>
      <c r="RTL6" s="65"/>
      <c r="RTM6" s="65"/>
      <c r="RTN6" s="65"/>
      <c r="RTO6" s="65"/>
      <c r="RTP6" s="65"/>
      <c r="RTQ6" s="65"/>
      <c r="RTR6" s="65"/>
      <c r="RTS6" s="65"/>
      <c r="RTT6" s="65"/>
      <c r="RTU6" s="65"/>
      <c r="RTV6" s="65"/>
      <c r="RTW6" s="65"/>
      <c r="RTX6" s="65"/>
      <c r="RTY6" s="65"/>
      <c r="RTZ6" s="65"/>
      <c r="RUA6" s="65"/>
      <c r="RUB6" s="65"/>
      <c r="RUC6" s="65"/>
      <c r="RUD6" s="65"/>
      <c r="RUE6" s="65"/>
      <c r="RUF6" s="65"/>
      <c r="RUG6" s="65"/>
      <c r="RUH6" s="65"/>
      <c r="RUI6" s="65"/>
      <c r="RUJ6" s="65"/>
      <c r="RUK6" s="65"/>
      <c r="RUL6" s="65"/>
      <c r="RUM6" s="65"/>
      <c r="RUN6" s="65"/>
      <c r="RUO6" s="65"/>
      <c r="RUP6" s="65"/>
      <c r="RUQ6" s="65"/>
      <c r="RUR6" s="65"/>
      <c r="RUS6" s="65"/>
      <c r="RUT6" s="65"/>
      <c r="RUU6" s="65"/>
      <c r="RUV6" s="65"/>
      <c r="RUW6" s="65"/>
      <c r="RUX6" s="65"/>
      <c r="RUY6" s="65"/>
      <c r="RUZ6" s="65"/>
      <c r="RVA6" s="65"/>
      <c r="RVB6" s="65"/>
      <c r="RVC6" s="65"/>
      <c r="RVD6" s="65"/>
      <c r="RVE6" s="65"/>
      <c r="RVF6" s="65"/>
      <c r="RVG6" s="65"/>
      <c r="RVH6" s="65"/>
      <c r="RVI6" s="65"/>
      <c r="RVJ6" s="65"/>
      <c r="RVK6" s="65"/>
      <c r="RVL6" s="65"/>
      <c r="RVM6" s="65"/>
      <c r="RVN6" s="65"/>
      <c r="RVO6" s="65"/>
      <c r="RVP6" s="65"/>
      <c r="RVQ6" s="65"/>
      <c r="RVR6" s="65"/>
      <c r="RVS6" s="65"/>
      <c r="RVT6" s="65"/>
      <c r="RVU6" s="65"/>
      <c r="RVV6" s="65"/>
      <c r="RVW6" s="65"/>
      <c r="RVX6" s="65"/>
      <c r="RVY6" s="65"/>
      <c r="RVZ6" s="65"/>
      <c r="RWA6" s="65"/>
      <c r="RWB6" s="65"/>
      <c r="RWC6" s="65"/>
      <c r="RWD6" s="65"/>
      <c r="RWE6" s="65"/>
      <c r="RWF6" s="65"/>
      <c r="RWG6" s="65"/>
      <c r="RWH6" s="65"/>
      <c r="RWI6" s="65"/>
      <c r="RWJ6" s="65"/>
      <c r="RWK6" s="65"/>
      <c r="RWL6" s="65"/>
      <c r="RWM6" s="65"/>
      <c r="RWN6" s="65"/>
      <c r="RWO6" s="65"/>
      <c r="RWP6" s="65"/>
      <c r="RWQ6" s="65"/>
      <c r="RWR6" s="65"/>
      <c r="RWS6" s="65"/>
      <c r="RWT6" s="65"/>
      <c r="RWU6" s="65"/>
      <c r="RWV6" s="65"/>
      <c r="RWW6" s="65"/>
      <c r="RWX6" s="65"/>
      <c r="RWY6" s="65"/>
      <c r="RWZ6" s="65"/>
      <c r="RXA6" s="65"/>
      <c r="RXB6" s="65"/>
      <c r="RXC6" s="65"/>
      <c r="RXD6" s="65"/>
      <c r="RXE6" s="65"/>
      <c r="RXF6" s="65"/>
      <c r="RXG6" s="65"/>
      <c r="RXH6" s="65"/>
      <c r="RXI6" s="65"/>
      <c r="RXJ6" s="65"/>
      <c r="RXK6" s="65"/>
      <c r="RXL6" s="65"/>
      <c r="RXM6" s="65"/>
      <c r="RXN6" s="65"/>
      <c r="RXO6" s="65"/>
      <c r="RXP6" s="65"/>
      <c r="RXQ6" s="65"/>
      <c r="RXR6" s="65"/>
      <c r="RXS6" s="65"/>
      <c r="RXT6" s="65"/>
      <c r="RXU6" s="65"/>
      <c r="RXV6" s="65"/>
      <c r="RXW6" s="65"/>
      <c r="RXX6" s="65"/>
      <c r="RXY6" s="65"/>
      <c r="RXZ6" s="65"/>
      <c r="RYA6" s="65"/>
      <c r="RYB6" s="65"/>
      <c r="RYC6" s="65"/>
      <c r="RYD6" s="65"/>
      <c r="RYE6" s="65"/>
      <c r="RYF6" s="65"/>
      <c r="RYG6" s="65"/>
      <c r="RYH6" s="65"/>
      <c r="RYI6" s="65"/>
      <c r="RYJ6" s="65"/>
      <c r="RYK6" s="65"/>
      <c r="RYL6" s="65"/>
      <c r="RYM6" s="65"/>
      <c r="RYN6" s="65"/>
      <c r="RYO6" s="65"/>
      <c r="RYP6" s="65"/>
      <c r="RYQ6" s="65"/>
      <c r="RYR6" s="65"/>
      <c r="RYS6" s="65"/>
      <c r="RYT6" s="65"/>
      <c r="RYU6" s="65"/>
      <c r="RYV6" s="65"/>
      <c r="RYW6" s="65"/>
      <c r="RYX6" s="65"/>
      <c r="RYY6" s="65"/>
      <c r="RYZ6" s="65"/>
      <c r="RZA6" s="65"/>
      <c r="RZB6" s="65"/>
      <c r="RZC6" s="65"/>
      <c r="RZD6" s="65"/>
      <c r="RZE6" s="65"/>
      <c r="RZF6" s="65"/>
      <c r="RZG6" s="65"/>
      <c r="RZH6" s="65"/>
      <c r="RZI6" s="65"/>
      <c r="RZJ6" s="65"/>
      <c r="RZK6" s="65"/>
      <c r="RZL6" s="65"/>
      <c r="RZM6" s="65"/>
      <c r="RZN6" s="65"/>
      <c r="RZO6" s="65"/>
      <c r="RZP6" s="65"/>
      <c r="RZQ6" s="65"/>
      <c r="RZR6" s="65"/>
      <c r="RZS6" s="65"/>
      <c r="RZT6" s="65"/>
      <c r="RZU6" s="65"/>
      <c r="RZV6" s="65"/>
      <c r="RZW6" s="65"/>
      <c r="RZX6" s="65"/>
      <c r="RZY6" s="65"/>
      <c r="RZZ6" s="65"/>
      <c r="SAA6" s="65"/>
      <c r="SAB6" s="65"/>
      <c r="SAC6" s="65"/>
      <c r="SAD6" s="65"/>
      <c r="SAE6" s="65"/>
      <c r="SAF6" s="65"/>
      <c r="SAG6" s="65"/>
      <c r="SAH6" s="65"/>
      <c r="SAI6" s="65"/>
      <c r="SAJ6" s="65"/>
      <c r="SAK6" s="65"/>
      <c r="SAL6" s="65"/>
      <c r="SAM6" s="65"/>
      <c r="SAN6" s="65"/>
      <c r="SAO6" s="65"/>
      <c r="SAP6" s="65"/>
      <c r="SAQ6" s="65"/>
      <c r="SAR6" s="65"/>
      <c r="SAS6" s="65"/>
      <c r="SAT6" s="65"/>
      <c r="SAU6" s="65"/>
      <c r="SAV6" s="65"/>
      <c r="SAW6" s="65"/>
      <c r="SAX6" s="65"/>
      <c r="SAY6" s="65"/>
      <c r="SAZ6" s="65"/>
      <c r="SBA6" s="65"/>
      <c r="SBB6" s="65"/>
      <c r="SBC6" s="65"/>
      <c r="SBD6" s="65"/>
      <c r="SBE6" s="65"/>
      <c r="SBF6" s="65"/>
      <c r="SBG6" s="65"/>
      <c r="SBH6" s="65"/>
      <c r="SBI6" s="65"/>
      <c r="SBJ6" s="65"/>
      <c r="SBK6" s="65"/>
      <c r="SBL6" s="65"/>
      <c r="SBM6" s="65"/>
      <c r="SBN6" s="65"/>
      <c r="SBO6" s="65"/>
      <c r="SBP6" s="65"/>
      <c r="SBQ6" s="65"/>
      <c r="SBR6" s="65"/>
      <c r="SBS6" s="65"/>
      <c r="SBT6" s="65"/>
      <c r="SBU6" s="65"/>
      <c r="SBV6" s="65"/>
      <c r="SBW6" s="65"/>
      <c r="SBX6" s="65"/>
      <c r="SBY6" s="65"/>
      <c r="SBZ6" s="65"/>
      <c r="SCA6" s="65"/>
      <c r="SCB6" s="65"/>
      <c r="SCC6" s="65"/>
      <c r="SCD6" s="65"/>
      <c r="SCE6" s="65"/>
      <c r="SCF6" s="65"/>
      <c r="SCG6" s="65"/>
      <c r="SCH6" s="65"/>
      <c r="SCI6" s="65"/>
      <c r="SCJ6" s="65"/>
      <c r="SCK6" s="65"/>
      <c r="SCL6" s="65"/>
      <c r="SCM6" s="65"/>
      <c r="SCN6" s="65"/>
      <c r="SCO6" s="65"/>
      <c r="SCP6" s="65"/>
      <c r="SCQ6" s="65"/>
      <c r="SCR6" s="65"/>
      <c r="SCS6" s="65"/>
      <c r="SCT6" s="65"/>
      <c r="SCU6" s="65"/>
      <c r="SCV6" s="65"/>
      <c r="SCW6" s="65"/>
      <c r="SCX6" s="65"/>
      <c r="SCY6" s="65"/>
      <c r="SCZ6" s="65"/>
      <c r="SDA6" s="65"/>
      <c r="SDB6" s="65"/>
      <c r="SDC6" s="65"/>
      <c r="SDD6" s="65"/>
      <c r="SDE6" s="65"/>
      <c r="SDF6" s="65"/>
      <c r="SDG6" s="65"/>
      <c r="SDH6" s="65"/>
      <c r="SDI6" s="65"/>
      <c r="SDJ6" s="65"/>
      <c r="SDK6" s="65"/>
      <c r="SDL6" s="65"/>
      <c r="SDM6" s="65"/>
      <c r="SDN6" s="65"/>
      <c r="SDO6" s="65"/>
      <c r="SDP6" s="65"/>
      <c r="SDQ6" s="65"/>
      <c r="SDR6" s="65"/>
      <c r="SDS6" s="65"/>
      <c r="SDT6" s="65"/>
      <c r="SDU6" s="65"/>
      <c r="SDV6" s="65"/>
      <c r="SDW6" s="65"/>
      <c r="SDX6" s="65"/>
      <c r="SDY6" s="65"/>
      <c r="SDZ6" s="65"/>
      <c r="SEA6" s="65"/>
      <c r="SEB6" s="65"/>
      <c r="SEC6" s="65"/>
      <c r="SED6" s="65"/>
      <c r="SEE6" s="65"/>
      <c r="SEF6" s="65"/>
      <c r="SEG6" s="65"/>
      <c r="SEH6" s="65"/>
      <c r="SEI6" s="65"/>
      <c r="SEJ6" s="65"/>
      <c r="SEK6" s="65"/>
      <c r="SEL6" s="65"/>
      <c r="SEM6" s="65"/>
      <c r="SEN6" s="65"/>
      <c r="SEO6" s="65"/>
      <c r="SEP6" s="65"/>
      <c r="SEQ6" s="65"/>
      <c r="SER6" s="65"/>
      <c r="SES6" s="65"/>
      <c r="SET6" s="65"/>
      <c r="SEU6" s="65"/>
      <c r="SEV6" s="65"/>
      <c r="SEW6" s="65"/>
      <c r="SEX6" s="65"/>
      <c r="SEY6" s="65"/>
      <c r="SEZ6" s="65"/>
      <c r="SFA6" s="65"/>
      <c r="SFB6" s="65"/>
      <c r="SFC6" s="65"/>
      <c r="SFD6" s="65"/>
      <c r="SFE6" s="65"/>
      <c r="SFF6" s="65"/>
      <c r="SFG6" s="65"/>
      <c r="SFH6" s="65"/>
      <c r="SFI6" s="65"/>
      <c r="SFJ6" s="65"/>
      <c r="SFK6" s="65"/>
      <c r="SFL6" s="65"/>
      <c r="SFM6" s="65"/>
      <c r="SFN6" s="65"/>
      <c r="SFO6" s="65"/>
      <c r="SFP6" s="65"/>
      <c r="SFQ6" s="65"/>
      <c r="SFR6" s="65"/>
      <c r="SFS6" s="65"/>
      <c r="SFT6" s="65"/>
      <c r="SFU6" s="65"/>
      <c r="SFV6" s="65"/>
      <c r="SFW6" s="65"/>
      <c r="SFX6" s="65"/>
      <c r="SFY6" s="65"/>
      <c r="SFZ6" s="65"/>
      <c r="SGA6" s="65"/>
      <c r="SGB6" s="65"/>
      <c r="SGC6" s="65"/>
      <c r="SGD6" s="65"/>
      <c r="SGE6" s="65"/>
      <c r="SGF6" s="65"/>
      <c r="SGG6" s="65"/>
      <c r="SGH6" s="65"/>
      <c r="SGI6" s="65"/>
      <c r="SGJ6" s="65"/>
      <c r="SGK6" s="65"/>
      <c r="SGL6" s="65"/>
      <c r="SGM6" s="65"/>
      <c r="SGN6" s="65"/>
      <c r="SGO6" s="65"/>
      <c r="SGP6" s="65"/>
      <c r="SGQ6" s="65"/>
      <c r="SGR6" s="65"/>
      <c r="SGS6" s="65"/>
      <c r="SGT6" s="65"/>
      <c r="SGU6" s="65"/>
      <c r="SGV6" s="65"/>
      <c r="SGW6" s="65"/>
      <c r="SGX6" s="65"/>
      <c r="SGY6" s="65"/>
      <c r="SGZ6" s="65"/>
      <c r="SHA6" s="65"/>
      <c r="SHB6" s="65"/>
      <c r="SHC6" s="65"/>
      <c r="SHD6" s="65"/>
      <c r="SHE6" s="65"/>
      <c r="SHF6" s="65"/>
      <c r="SHG6" s="65"/>
      <c r="SHH6" s="65"/>
      <c r="SHI6" s="65"/>
      <c r="SHJ6" s="65"/>
      <c r="SHK6" s="65"/>
      <c r="SHL6" s="65"/>
      <c r="SHM6" s="65"/>
      <c r="SHN6" s="65"/>
      <c r="SHO6" s="65"/>
      <c r="SHP6" s="65"/>
      <c r="SHQ6" s="65"/>
      <c r="SHR6" s="65"/>
      <c r="SHS6" s="65"/>
      <c r="SHT6" s="65"/>
      <c r="SHU6" s="65"/>
      <c r="SHV6" s="65"/>
      <c r="SHW6" s="65"/>
      <c r="SHX6" s="65"/>
      <c r="SHY6" s="65"/>
      <c r="SHZ6" s="65"/>
      <c r="SIA6" s="65"/>
      <c r="SIB6" s="65"/>
      <c r="SIC6" s="65"/>
      <c r="SID6" s="65"/>
      <c r="SIE6" s="65"/>
      <c r="SIF6" s="65"/>
      <c r="SIG6" s="65"/>
      <c r="SIH6" s="65"/>
      <c r="SII6" s="65"/>
      <c r="SIJ6" s="65"/>
      <c r="SIK6" s="65"/>
      <c r="SIL6" s="65"/>
      <c r="SIM6" s="65"/>
      <c r="SIN6" s="65"/>
      <c r="SIO6" s="65"/>
      <c r="SIP6" s="65"/>
      <c r="SIQ6" s="65"/>
      <c r="SIR6" s="65"/>
      <c r="SIS6" s="65"/>
      <c r="SIT6" s="65"/>
      <c r="SIU6" s="65"/>
      <c r="SIV6" s="65"/>
      <c r="SIW6" s="65"/>
      <c r="SIX6" s="65"/>
      <c r="SIY6" s="65"/>
      <c r="SIZ6" s="65"/>
      <c r="SJA6" s="65"/>
      <c r="SJB6" s="65"/>
      <c r="SJC6" s="65"/>
      <c r="SJD6" s="65"/>
      <c r="SJE6" s="65"/>
      <c r="SJF6" s="65"/>
      <c r="SJG6" s="65"/>
      <c r="SJH6" s="65"/>
      <c r="SJI6" s="65"/>
      <c r="SJJ6" s="65"/>
      <c r="SJK6" s="65"/>
      <c r="SJL6" s="65"/>
      <c r="SJM6" s="65"/>
      <c r="SJN6" s="65"/>
      <c r="SJO6" s="65"/>
      <c r="SJP6" s="65"/>
      <c r="SJQ6" s="65"/>
      <c r="SJR6" s="65"/>
      <c r="SJS6" s="65"/>
      <c r="SJT6" s="65"/>
      <c r="SJU6" s="65"/>
      <c r="SJV6" s="65"/>
      <c r="SJW6" s="65"/>
      <c r="SJX6" s="65"/>
      <c r="SJY6" s="65"/>
      <c r="SJZ6" s="65"/>
      <c r="SKA6" s="65"/>
      <c r="SKB6" s="65"/>
      <c r="SKC6" s="65"/>
      <c r="SKD6" s="65"/>
      <c r="SKE6" s="65"/>
      <c r="SKF6" s="65"/>
      <c r="SKG6" s="65"/>
      <c r="SKH6" s="65"/>
      <c r="SKI6" s="65"/>
      <c r="SKJ6" s="65"/>
      <c r="SKK6" s="65"/>
      <c r="SKL6" s="65"/>
      <c r="SKM6" s="65"/>
      <c r="SKN6" s="65"/>
      <c r="SKO6" s="65"/>
      <c r="SKP6" s="65"/>
      <c r="SKQ6" s="65"/>
      <c r="SKR6" s="65"/>
      <c r="SKS6" s="65"/>
      <c r="SKT6" s="65"/>
      <c r="SKU6" s="65"/>
      <c r="SKV6" s="65"/>
      <c r="SKW6" s="65"/>
      <c r="SKX6" s="65"/>
      <c r="SKY6" s="65"/>
      <c r="SKZ6" s="65"/>
      <c r="SLA6" s="65"/>
      <c r="SLB6" s="65"/>
      <c r="SLC6" s="65"/>
      <c r="SLD6" s="65"/>
      <c r="SLE6" s="65"/>
      <c r="SLF6" s="65"/>
      <c r="SLG6" s="65"/>
      <c r="SLH6" s="65"/>
      <c r="SLI6" s="65"/>
      <c r="SLJ6" s="65"/>
      <c r="SLK6" s="65"/>
      <c r="SLL6" s="65"/>
      <c r="SLM6" s="65"/>
      <c r="SLN6" s="65"/>
      <c r="SLO6" s="65"/>
      <c r="SLP6" s="65"/>
      <c r="SLQ6" s="65"/>
      <c r="SLR6" s="65"/>
      <c r="SLS6" s="65"/>
      <c r="SLT6" s="65"/>
      <c r="SLU6" s="65"/>
      <c r="SLV6" s="65"/>
      <c r="SLW6" s="65"/>
      <c r="SLX6" s="65"/>
      <c r="SLY6" s="65"/>
      <c r="SLZ6" s="65"/>
      <c r="SMA6" s="65"/>
      <c r="SMB6" s="65"/>
      <c r="SMC6" s="65"/>
      <c r="SMD6" s="65"/>
      <c r="SME6" s="65"/>
      <c r="SMF6" s="65"/>
      <c r="SMG6" s="65"/>
      <c r="SMH6" s="65"/>
      <c r="SMI6" s="65"/>
      <c r="SMJ6" s="65"/>
      <c r="SMK6" s="65"/>
      <c r="SML6" s="65"/>
      <c r="SMM6" s="65"/>
      <c r="SMN6" s="65"/>
      <c r="SMO6" s="65"/>
      <c r="SMP6" s="65"/>
      <c r="SMQ6" s="65"/>
      <c r="SMR6" s="65"/>
      <c r="SMS6" s="65"/>
      <c r="SMT6" s="65"/>
      <c r="SMU6" s="65"/>
      <c r="SMV6" s="65"/>
      <c r="SMW6" s="65"/>
      <c r="SMX6" s="65"/>
      <c r="SMY6" s="65"/>
      <c r="SMZ6" s="65"/>
      <c r="SNA6" s="65"/>
      <c r="SNB6" s="65"/>
      <c r="SNC6" s="65"/>
      <c r="SND6" s="65"/>
      <c r="SNE6" s="65"/>
      <c r="SNF6" s="65"/>
      <c r="SNG6" s="65"/>
      <c r="SNH6" s="65"/>
      <c r="SNI6" s="65"/>
      <c r="SNJ6" s="65"/>
      <c r="SNK6" s="65"/>
      <c r="SNL6" s="65"/>
      <c r="SNM6" s="65"/>
      <c r="SNN6" s="65"/>
      <c r="SNO6" s="65"/>
      <c r="SNP6" s="65"/>
      <c r="SNQ6" s="65"/>
      <c r="SNR6" s="65"/>
      <c r="SNS6" s="65"/>
      <c r="SNT6" s="65"/>
      <c r="SNU6" s="65"/>
      <c r="SNV6" s="65"/>
      <c r="SNW6" s="65"/>
      <c r="SNX6" s="65"/>
      <c r="SNY6" s="65"/>
      <c r="SNZ6" s="65"/>
      <c r="SOA6" s="65"/>
      <c r="SOB6" s="65"/>
      <c r="SOC6" s="65"/>
      <c r="SOD6" s="65"/>
      <c r="SOE6" s="65"/>
      <c r="SOF6" s="65"/>
      <c r="SOG6" s="65"/>
      <c r="SOH6" s="65"/>
      <c r="SOI6" s="65"/>
      <c r="SOJ6" s="65"/>
      <c r="SOK6" s="65"/>
      <c r="SOL6" s="65"/>
      <c r="SOM6" s="65"/>
      <c r="SON6" s="65"/>
      <c r="SOO6" s="65"/>
      <c r="SOP6" s="65"/>
      <c r="SOQ6" s="65"/>
      <c r="SOR6" s="65"/>
      <c r="SOS6" s="65"/>
      <c r="SOT6" s="65"/>
      <c r="SOU6" s="65"/>
      <c r="SOV6" s="65"/>
      <c r="SOW6" s="65"/>
      <c r="SOX6" s="65"/>
      <c r="SOY6" s="65"/>
      <c r="SOZ6" s="65"/>
      <c r="SPA6" s="65"/>
      <c r="SPB6" s="65"/>
      <c r="SPC6" s="65"/>
      <c r="SPD6" s="65"/>
      <c r="SPE6" s="65"/>
      <c r="SPF6" s="65"/>
      <c r="SPG6" s="65"/>
      <c r="SPH6" s="65"/>
      <c r="SPI6" s="65"/>
      <c r="SPJ6" s="65"/>
      <c r="SPK6" s="65"/>
      <c r="SPL6" s="65"/>
      <c r="SPM6" s="65"/>
      <c r="SPN6" s="65"/>
      <c r="SPO6" s="65"/>
      <c r="SPP6" s="65"/>
      <c r="SPQ6" s="65"/>
      <c r="SPR6" s="65"/>
      <c r="SPS6" s="65"/>
      <c r="SPT6" s="65"/>
      <c r="SPU6" s="65"/>
      <c r="SPV6" s="65"/>
      <c r="SPW6" s="65"/>
      <c r="SPX6" s="65"/>
      <c r="SPY6" s="65"/>
      <c r="SPZ6" s="65"/>
      <c r="SQA6" s="65"/>
      <c r="SQB6" s="65"/>
      <c r="SQC6" s="65"/>
      <c r="SQD6" s="65"/>
      <c r="SQE6" s="65"/>
      <c r="SQF6" s="65"/>
      <c r="SQG6" s="65"/>
      <c r="SQH6" s="65"/>
      <c r="SQI6" s="65"/>
      <c r="SQJ6" s="65"/>
      <c r="SQK6" s="65"/>
      <c r="SQL6" s="65"/>
      <c r="SQM6" s="65"/>
      <c r="SQN6" s="65"/>
      <c r="SQO6" s="65"/>
      <c r="SQP6" s="65"/>
      <c r="SQQ6" s="65"/>
      <c r="SQR6" s="65"/>
      <c r="SQS6" s="65"/>
      <c r="SQT6" s="65"/>
      <c r="SQU6" s="65"/>
      <c r="SQV6" s="65"/>
      <c r="SQW6" s="65"/>
      <c r="SQX6" s="65"/>
      <c r="SQY6" s="65"/>
      <c r="SQZ6" s="65"/>
      <c r="SRA6" s="65"/>
      <c r="SRB6" s="65"/>
      <c r="SRC6" s="65"/>
      <c r="SRD6" s="65"/>
      <c r="SRE6" s="65"/>
      <c r="SRF6" s="65"/>
      <c r="SRG6" s="65"/>
      <c r="SRH6" s="65"/>
      <c r="SRI6" s="65"/>
      <c r="SRJ6" s="65"/>
      <c r="SRK6" s="65"/>
      <c r="SRL6" s="65"/>
      <c r="SRM6" s="65"/>
      <c r="SRN6" s="65"/>
      <c r="SRO6" s="65"/>
      <c r="SRP6" s="65"/>
      <c r="SRQ6" s="65"/>
      <c r="SRR6" s="65"/>
      <c r="SRS6" s="65"/>
      <c r="SRT6" s="65"/>
      <c r="SRU6" s="65"/>
      <c r="SRV6" s="65"/>
      <c r="SRW6" s="65"/>
      <c r="SRX6" s="65"/>
      <c r="SRY6" s="65"/>
      <c r="SRZ6" s="65"/>
      <c r="SSA6" s="65"/>
      <c r="SSB6" s="65"/>
      <c r="SSC6" s="65"/>
      <c r="SSD6" s="65"/>
      <c r="SSE6" s="65"/>
      <c r="SSF6" s="65"/>
      <c r="SSG6" s="65"/>
      <c r="SSH6" s="65"/>
      <c r="SSI6" s="65"/>
      <c r="SSJ6" s="65"/>
      <c r="SSK6" s="65"/>
      <c r="SSL6" s="65"/>
      <c r="SSM6" s="65"/>
      <c r="SSN6" s="65"/>
      <c r="SSO6" s="65"/>
      <c r="SSP6" s="65"/>
      <c r="SSQ6" s="65"/>
      <c r="SSR6" s="65"/>
      <c r="SSS6" s="65"/>
      <c r="SST6" s="65"/>
      <c r="SSU6" s="65"/>
      <c r="SSV6" s="65"/>
      <c r="SSW6" s="65"/>
      <c r="SSX6" s="65"/>
      <c r="SSY6" s="65"/>
      <c r="SSZ6" s="65"/>
      <c r="STA6" s="65"/>
      <c r="STB6" s="65"/>
      <c r="STC6" s="65"/>
      <c r="STD6" s="65"/>
      <c r="STE6" s="65"/>
      <c r="STF6" s="65"/>
      <c r="STG6" s="65"/>
      <c r="STH6" s="65"/>
      <c r="STI6" s="65"/>
      <c r="STJ6" s="65"/>
      <c r="STK6" s="65"/>
      <c r="STL6" s="65"/>
      <c r="STM6" s="65"/>
      <c r="STN6" s="65"/>
      <c r="STO6" s="65"/>
      <c r="STP6" s="65"/>
      <c r="STQ6" s="65"/>
      <c r="STR6" s="65"/>
      <c r="STS6" s="65"/>
      <c r="STT6" s="65"/>
      <c r="STU6" s="65"/>
      <c r="STV6" s="65"/>
      <c r="STW6" s="65"/>
      <c r="STX6" s="65"/>
      <c r="STY6" s="65"/>
      <c r="STZ6" s="65"/>
      <c r="SUA6" s="65"/>
      <c r="SUB6" s="65"/>
      <c r="SUC6" s="65"/>
      <c r="SUD6" s="65"/>
      <c r="SUE6" s="65"/>
      <c r="SUF6" s="65"/>
      <c r="SUG6" s="65"/>
      <c r="SUH6" s="65"/>
      <c r="SUI6" s="65"/>
      <c r="SUJ6" s="65"/>
      <c r="SUK6" s="65"/>
      <c r="SUL6" s="65"/>
      <c r="SUM6" s="65"/>
      <c r="SUN6" s="65"/>
      <c r="SUO6" s="65"/>
      <c r="SUP6" s="65"/>
      <c r="SUQ6" s="65"/>
      <c r="SUR6" s="65"/>
      <c r="SUS6" s="65"/>
      <c r="SUT6" s="65"/>
      <c r="SUU6" s="65"/>
      <c r="SUV6" s="65"/>
      <c r="SUW6" s="65"/>
      <c r="SUX6" s="65"/>
      <c r="SUY6" s="65"/>
      <c r="SUZ6" s="65"/>
      <c r="SVA6" s="65"/>
      <c r="SVB6" s="65"/>
      <c r="SVC6" s="65"/>
      <c r="SVD6" s="65"/>
      <c r="SVE6" s="65"/>
      <c r="SVF6" s="65"/>
      <c r="SVG6" s="65"/>
      <c r="SVH6" s="65"/>
      <c r="SVI6" s="65"/>
      <c r="SVJ6" s="65"/>
      <c r="SVK6" s="65"/>
      <c r="SVL6" s="65"/>
      <c r="SVM6" s="65"/>
      <c r="SVN6" s="65"/>
      <c r="SVO6" s="65"/>
      <c r="SVP6" s="65"/>
      <c r="SVQ6" s="65"/>
      <c r="SVR6" s="65"/>
      <c r="SVS6" s="65"/>
      <c r="SVT6" s="65"/>
      <c r="SVU6" s="65"/>
      <c r="SVV6" s="65"/>
      <c r="SVW6" s="65"/>
      <c r="SVX6" s="65"/>
      <c r="SVY6" s="65"/>
      <c r="SVZ6" s="65"/>
      <c r="SWA6" s="65"/>
      <c r="SWB6" s="65"/>
      <c r="SWC6" s="65"/>
      <c r="SWD6" s="65"/>
      <c r="SWE6" s="65"/>
      <c r="SWF6" s="65"/>
      <c r="SWG6" s="65"/>
      <c r="SWH6" s="65"/>
      <c r="SWI6" s="65"/>
      <c r="SWJ6" s="65"/>
      <c r="SWK6" s="65"/>
      <c r="SWL6" s="65"/>
      <c r="SWM6" s="65"/>
      <c r="SWN6" s="65"/>
      <c r="SWO6" s="65"/>
      <c r="SWP6" s="65"/>
      <c r="SWQ6" s="65"/>
      <c r="SWR6" s="65"/>
      <c r="SWS6" s="65"/>
      <c r="SWT6" s="65"/>
      <c r="SWU6" s="65"/>
      <c r="SWV6" s="65"/>
      <c r="SWW6" s="65"/>
      <c r="SWX6" s="65"/>
      <c r="SWY6" s="65"/>
      <c r="SWZ6" s="65"/>
      <c r="SXA6" s="65"/>
      <c r="SXB6" s="65"/>
      <c r="SXC6" s="65"/>
      <c r="SXD6" s="65"/>
      <c r="SXE6" s="65"/>
      <c r="SXF6" s="65"/>
      <c r="SXG6" s="65"/>
      <c r="SXH6" s="65"/>
      <c r="SXI6" s="65"/>
      <c r="SXJ6" s="65"/>
      <c r="SXK6" s="65"/>
      <c r="SXL6" s="65"/>
      <c r="SXM6" s="65"/>
      <c r="SXN6" s="65"/>
      <c r="SXO6" s="65"/>
      <c r="SXP6" s="65"/>
      <c r="SXQ6" s="65"/>
      <c r="SXR6" s="65"/>
      <c r="SXS6" s="65"/>
      <c r="SXT6" s="65"/>
      <c r="SXU6" s="65"/>
      <c r="SXV6" s="65"/>
      <c r="SXW6" s="65"/>
      <c r="SXX6" s="65"/>
      <c r="SXY6" s="65"/>
      <c r="SXZ6" s="65"/>
      <c r="SYA6" s="65"/>
      <c r="SYB6" s="65"/>
      <c r="SYC6" s="65"/>
      <c r="SYD6" s="65"/>
      <c r="SYE6" s="65"/>
      <c r="SYF6" s="65"/>
      <c r="SYG6" s="65"/>
      <c r="SYH6" s="65"/>
      <c r="SYI6" s="65"/>
      <c r="SYJ6" s="65"/>
      <c r="SYK6" s="65"/>
      <c r="SYL6" s="65"/>
      <c r="SYM6" s="65"/>
      <c r="SYN6" s="65"/>
      <c r="SYO6" s="65"/>
      <c r="SYP6" s="65"/>
      <c r="SYQ6" s="65"/>
      <c r="SYR6" s="65"/>
      <c r="SYS6" s="65"/>
      <c r="SYT6" s="65"/>
      <c r="SYU6" s="65"/>
      <c r="SYV6" s="65"/>
      <c r="SYW6" s="65"/>
      <c r="SYX6" s="65"/>
      <c r="SYY6" s="65"/>
      <c r="SYZ6" s="65"/>
      <c r="SZA6" s="65"/>
      <c r="SZB6" s="65"/>
      <c r="SZC6" s="65"/>
      <c r="SZD6" s="65"/>
      <c r="SZE6" s="65"/>
      <c r="SZF6" s="65"/>
      <c r="SZG6" s="65"/>
      <c r="SZH6" s="65"/>
      <c r="SZI6" s="65"/>
      <c r="SZJ6" s="65"/>
      <c r="SZK6" s="65"/>
      <c r="SZL6" s="65"/>
      <c r="SZM6" s="65"/>
      <c r="SZN6" s="65"/>
      <c r="SZO6" s="65"/>
      <c r="SZP6" s="65"/>
      <c r="SZQ6" s="65"/>
      <c r="SZR6" s="65"/>
      <c r="SZS6" s="65"/>
      <c r="SZT6" s="65"/>
      <c r="SZU6" s="65"/>
      <c r="SZV6" s="65"/>
      <c r="SZW6" s="65"/>
      <c r="SZX6" s="65"/>
      <c r="SZY6" s="65"/>
      <c r="SZZ6" s="65"/>
      <c r="TAA6" s="65"/>
      <c r="TAB6" s="65"/>
      <c r="TAC6" s="65"/>
      <c r="TAD6" s="65"/>
      <c r="TAE6" s="65"/>
      <c r="TAF6" s="65"/>
      <c r="TAG6" s="65"/>
      <c r="TAH6" s="65"/>
      <c r="TAI6" s="65"/>
      <c r="TAJ6" s="65"/>
      <c r="TAK6" s="65"/>
      <c r="TAL6" s="65"/>
      <c r="TAM6" s="65"/>
      <c r="TAN6" s="65"/>
      <c r="TAO6" s="65"/>
      <c r="TAP6" s="65"/>
      <c r="TAQ6" s="65"/>
      <c r="TAR6" s="65"/>
      <c r="TAS6" s="65"/>
      <c r="TAT6" s="65"/>
      <c r="TAU6" s="65"/>
      <c r="TAV6" s="65"/>
      <c r="TAW6" s="65"/>
      <c r="TAX6" s="65"/>
      <c r="TAY6" s="65"/>
      <c r="TAZ6" s="65"/>
      <c r="TBA6" s="65"/>
      <c r="TBB6" s="65"/>
      <c r="TBC6" s="65"/>
      <c r="TBD6" s="65"/>
      <c r="TBE6" s="65"/>
      <c r="TBF6" s="65"/>
      <c r="TBG6" s="65"/>
      <c r="TBH6" s="65"/>
      <c r="TBI6" s="65"/>
      <c r="TBJ6" s="65"/>
      <c r="TBK6" s="65"/>
      <c r="TBL6" s="65"/>
      <c r="TBM6" s="65"/>
      <c r="TBN6" s="65"/>
      <c r="TBO6" s="65"/>
      <c r="TBP6" s="65"/>
      <c r="TBQ6" s="65"/>
      <c r="TBR6" s="65"/>
      <c r="TBS6" s="65"/>
      <c r="TBT6" s="65"/>
      <c r="TBU6" s="65"/>
      <c r="TBV6" s="65"/>
      <c r="TBW6" s="65"/>
      <c r="TBX6" s="65"/>
      <c r="TBY6" s="65"/>
      <c r="TBZ6" s="65"/>
      <c r="TCA6" s="65"/>
      <c r="TCB6" s="65"/>
      <c r="TCC6" s="65"/>
      <c r="TCD6" s="65"/>
      <c r="TCE6" s="65"/>
      <c r="TCF6" s="65"/>
      <c r="TCG6" s="65"/>
      <c r="TCH6" s="65"/>
      <c r="TCI6" s="65"/>
      <c r="TCJ6" s="65"/>
      <c r="TCK6" s="65"/>
      <c r="TCL6" s="65"/>
      <c r="TCM6" s="65"/>
      <c r="TCN6" s="65"/>
      <c r="TCO6" s="65"/>
      <c r="TCP6" s="65"/>
      <c r="TCQ6" s="65"/>
      <c r="TCR6" s="65"/>
      <c r="TCS6" s="65"/>
      <c r="TCT6" s="65"/>
      <c r="TCU6" s="65"/>
      <c r="TCV6" s="65"/>
      <c r="TCW6" s="65"/>
      <c r="TCX6" s="65"/>
      <c r="TCY6" s="65"/>
      <c r="TCZ6" s="65"/>
      <c r="TDA6" s="65"/>
      <c r="TDB6" s="65"/>
      <c r="TDC6" s="65"/>
      <c r="TDD6" s="65"/>
      <c r="TDE6" s="65"/>
      <c r="TDF6" s="65"/>
      <c r="TDG6" s="65"/>
      <c r="TDH6" s="65"/>
      <c r="TDI6" s="65"/>
      <c r="TDJ6" s="65"/>
      <c r="TDK6" s="65"/>
      <c r="TDL6" s="65"/>
      <c r="TDM6" s="65"/>
      <c r="TDN6" s="65"/>
      <c r="TDO6" s="65"/>
      <c r="TDP6" s="65"/>
      <c r="TDQ6" s="65"/>
      <c r="TDR6" s="65"/>
      <c r="TDS6" s="65"/>
      <c r="TDT6" s="65"/>
      <c r="TDU6" s="65"/>
      <c r="TDV6" s="65"/>
      <c r="TDW6" s="65"/>
      <c r="TDX6" s="65"/>
      <c r="TDY6" s="65"/>
      <c r="TDZ6" s="65"/>
      <c r="TEA6" s="65"/>
      <c r="TEB6" s="65"/>
      <c r="TEC6" s="65"/>
      <c r="TED6" s="65"/>
      <c r="TEE6" s="65"/>
      <c r="TEF6" s="65"/>
      <c r="TEG6" s="65"/>
      <c r="TEH6" s="65"/>
      <c r="TEI6" s="65"/>
      <c r="TEJ6" s="65"/>
      <c r="TEK6" s="65"/>
      <c r="TEL6" s="65"/>
      <c r="TEM6" s="65"/>
      <c r="TEN6" s="65"/>
      <c r="TEO6" s="65"/>
      <c r="TEP6" s="65"/>
      <c r="TEQ6" s="65"/>
      <c r="TER6" s="65"/>
      <c r="TES6" s="65"/>
      <c r="TET6" s="65"/>
      <c r="TEU6" s="65"/>
      <c r="TEV6" s="65"/>
      <c r="TEW6" s="65"/>
      <c r="TEX6" s="65"/>
      <c r="TEY6" s="65"/>
      <c r="TEZ6" s="65"/>
      <c r="TFA6" s="65"/>
      <c r="TFB6" s="65"/>
      <c r="TFC6" s="65"/>
      <c r="TFD6" s="65"/>
      <c r="TFE6" s="65"/>
      <c r="TFF6" s="65"/>
      <c r="TFG6" s="65"/>
      <c r="TFH6" s="65"/>
      <c r="TFI6" s="65"/>
      <c r="TFJ6" s="65"/>
      <c r="TFK6" s="65"/>
      <c r="TFL6" s="65"/>
      <c r="TFM6" s="65"/>
      <c r="TFN6" s="65"/>
      <c r="TFO6" s="65"/>
      <c r="TFP6" s="65"/>
      <c r="TFQ6" s="65"/>
      <c r="TFR6" s="65"/>
      <c r="TFS6" s="65"/>
      <c r="TFT6" s="65"/>
      <c r="TFU6" s="65"/>
      <c r="TFV6" s="65"/>
      <c r="TFW6" s="65"/>
      <c r="TFX6" s="65"/>
      <c r="TFY6" s="65"/>
      <c r="TFZ6" s="65"/>
      <c r="TGA6" s="65"/>
      <c r="TGB6" s="65"/>
      <c r="TGC6" s="65"/>
      <c r="TGD6" s="65"/>
      <c r="TGE6" s="65"/>
      <c r="TGF6" s="65"/>
      <c r="TGG6" s="65"/>
      <c r="TGH6" s="65"/>
      <c r="TGI6" s="65"/>
      <c r="TGJ6" s="65"/>
      <c r="TGK6" s="65"/>
      <c r="TGL6" s="65"/>
      <c r="TGM6" s="65"/>
      <c r="TGN6" s="65"/>
      <c r="TGO6" s="65"/>
      <c r="TGP6" s="65"/>
      <c r="TGQ6" s="65"/>
      <c r="TGR6" s="65"/>
      <c r="TGS6" s="65"/>
      <c r="TGT6" s="65"/>
      <c r="TGU6" s="65"/>
      <c r="TGV6" s="65"/>
      <c r="TGW6" s="65"/>
      <c r="TGX6" s="65"/>
      <c r="TGY6" s="65"/>
      <c r="TGZ6" s="65"/>
      <c r="THA6" s="65"/>
      <c r="THB6" s="65"/>
      <c r="THC6" s="65"/>
      <c r="THD6" s="65"/>
      <c r="THE6" s="65"/>
      <c r="THF6" s="65"/>
      <c r="THG6" s="65"/>
      <c r="THH6" s="65"/>
      <c r="THI6" s="65"/>
      <c r="THJ6" s="65"/>
      <c r="THK6" s="65"/>
      <c r="THL6" s="65"/>
      <c r="THM6" s="65"/>
      <c r="THN6" s="65"/>
      <c r="THO6" s="65"/>
      <c r="THP6" s="65"/>
      <c r="THQ6" s="65"/>
      <c r="THR6" s="65"/>
      <c r="THS6" s="65"/>
      <c r="THT6" s="65"/>
      <c r="THU6" s="65"/>
      <c r="THV6" s="65"/>
      <c r="THW6" s="65"/>
      <c r="THX6" s="65"/>
      <c r="THY6" s="65"/>
      <c r="THZ6" s="65"/>
      <c r="TIA6" s="65"/>
      <c r="TIB6" s="65"/>
      <c r="TIC6" s="65"/>
      <c r="TID6" s="65"/>
      <c r="TIE6" s="65"/>
      <c r="TIF6" s="65"/>
      <c r="TIG6" s="65"/>
      <c r="TIH6" s="65"/>
      <c r="TII6" s="65"/>
      <c r="TIJ6" s="65"/>
      <c r="TIK6" s="65"/>
      <c r="TIL6" s="65"/>
      <c r="TIM6" s="65"/>
      <c r="TIN6" s="65"/>
      <c r="TIO6" s="65"/>
      <c r="TIP6" s="65"/>
      <c r="TIQ6" s="65"/>
      <c r="TIR6" s="65"/>
      <c r="TIS6" s="65"/>
      <c r="TIT6" s="65"/>
      <c r="TIU6" s="65"/>
      <c r="TIV6" s="65"/>
      <c r="TIW6" s="65"/>
      <c r="TIX6" s="65"/>
      <c r="TIY6" s="65"/>
      <c r="TIZ6" s="65"/>
      <c r="TJA6" s="65"/>
      <c r="TJB6" s="65"/>
      <c r="TJC6" s="65"/>
      <c r="TJD6" s="65"/>
      <c r="TJE6" s="65"/>
      <c r="TJF6" s="65"/>
      <c r="TJG6" s="65"/>
      <c r="TJH6" s="65"/>
      <c r="TJI6" s="65"/>
      <c r="TJJ6" s="65"/>
      <c r="TJK6" s="65"/>
      <c r="TJL6" s="65"/>
      <c r="TJM6" s="65"/>
      <c r="TJN6" s="65"/>
      <c r="TJO6" s="65"/>
      <c r="TJP6" s="65"/>
      <c r="TJQ6" s="65"/>
      <c r="TJR6" s="65"/>
      <c r="TJS6" s="65"/>
      <c r="TJT6" s="65"/>
      <c r="TJU6" s="65"/>
      <c r="TJV6" s="65"/>
      <c r="TJW6" s="65"/>
      <c r="TJX6" s="65"/>
      <c r="TJY6" s="65"/>
      <c r="TJZ6" s="65"/>
      <c r="TKA6" s="65"/>
      <c r="TKB6" s="65"/>
      <c r="TKC6" s="65"/>
      <c r="TKD6" s="65"/>
      <c r="TKE6" s="65"/>
      <c r="TKF6" s="65"/>
      <c r="TKG6" s="65"/>
      <c r="TKH6" s="65"/>
      <c r="TKI6" s="65"/>
      <c r="TKJ6" s="65"/>
      <c r="TKK6" s="65"/>
      <c r="TKL6" s="65"/>
      <c r="TKM6" s="65"/>
      <c r="TKN6" s="65"/>
      <c r="TKO6" s="65"/>
      <c r="TKP6" s="65"/>
      <c r="TKQ6" s="65"/>
      <c r="TKR6" s="65"/>
      <c r="TKS6" s="65"/>
      <c r="TKT6" s="65"/>
      <c r="TKU6" s="65"/>
      <c r="TKV6" s="65"/>
      <c r="TKW6" s="65"/>
      <c r="TKX6" s="65"/>
      <c r="TKY6" s="65"/>
      <c r="TKZ6" s="65"/>
      <c r="TLA6" s="65"/>
      <c r="TLB6" s="65"/>
      <c r="TLC6" s="65"/>
      <c r="TLD6" s="65"/>
      <c r="TLE6" s="65"/>
      <c r="TLF6" s="65"/>
      <c r="TLG6" s="65"/>
      <c r="TLH6" s="65"/>
      <c r="TLI6" s="65"/>
      <c r="TLJ6" s="65"/>
      <c r="TLK6" s="65"/>
      <c r="TLL6" s="65"/>
      <c r="TLM6" s="65"/>
      <c r="TLN6" s="65"/>
      <c r="TLO6" s="65"/>
      <c r="TLP6" s="65"/>
      <c r="TLQ6" s="65"/>
      <c r="TLR6" s="65"/>
      <c r="TLS6" s="65"/>
      <c r="TLT6" s="65"/>
      <c r="TLU6" s="65"/>
      <c r="TLV6" s="65"/>
      <c r="TLW6" s="65"/>
      <c r="TLX6" s="65"/>
      <c r="TLY6" s="65"/>
      <c r="TLZ6" s="65"/>
      <c r="TMA6" s="65"/>
      <c r="TMB6" s="65"/>
      <c r="TMC6" s="65"/>
      <c r="TMD6" s="65"/>
      <c r="TME6" s="65"/>
      <c r="TMF6" s="65"/>
      <c r="TMG6" s="65"/>
      <c r="TMH6" s="65"/>
      <c r="TMI6" s="65"/>
      <c r="TMJ6" s="65"/>
      <c r="TMK6" s="65"/>
      <c r="TML6" s="65"/>
      <c r="TMM6" s="65"/>
      <c r="TMN6" s="65"/>
      <c r="TMO6" s="65"/>
      <c r="TMP6" s="65"/>
      <c r="TMQ6" s="65"/>
      <c r="TMR6" s="65"/>
      <c r="TMS6" s="65"/>
      <c r="TMT6" s="65"/>
      <c r="TMU6" s="65"/>
      <c r="TMV6" s="65"/>
      <c r="TMW6" s="65"/>
      <c r="TMX6" s="65"/>
      <c r="TMY6" s="65"/>
      <c r="TMZ6" s="65"/>
      <c r="TNA6" s="65"/>
      <c r="TNB6" s="65"/>
      <c r="TNC6" s="65"/>
      <c r="TND6" s="65"/>
      <c r="TNE6" s="65"/>
      <c r="TNF6" s="65"/>
      <c r="TNG6" s="65"/>
      <c r="TNH6" s="65"/>
      <c r="TNI6" s="65"/>
      <c r="TNJ6" s="65"/>
      <c r="TNK6" s="65"/>
      <c r="TNL6" s="65"/>
      <c r="TNM6" s="65"/>
      <c r="TNN6" s="65"/>
      <c r="TNO6" s="65"/>
      <c r="TNP6" s="65"/>
      <c r="TNQ6" s="65"/>
      <c r="TNR6" s="65"/>
      <c r="TNS6" s="65"/>
      <c r="TNT6" s="65"/>
      <c r="TNU6" s="65"/>
      <c r="TNV6" s="65"/>
      <c r="TNW6" s="65"/>
      <c r="TNX6" s="65"/>
      <c r="TNY6" s="65"/>
      <c r="TNZ6" s="65"/>
      <c r="TOA6" s="65"/>
      <c r="TOB6" s="65"/>
      <c r="TOC6" s="65"/>
      <c r="TOD6" s="65"/>
      <c r="TOE6" s="65"/>
      <c r="TOF6" s="65"/>
      <c r="TOG6" s="65"/>
      <c r="TOH6" s="65"/>
      <c r="TOI6" s="65"/>
      <c r="TOJ6" s="65"/>
      <c r="TOK6" s="65"/>
      <c r="TOL6" s="65"/>
      <c r="TOM6" s="65"/>
      <c r="TON6" s="65"/>
      <c r="TOO6" s="65"/>
      <c r="TOP6" s="65"/>
      <c r="TOQ6" s="65"/>
      <c r="TOR6" s="65"/>
      <c r="TOS6" s="65"/>
      <c r="TOT6" s="65"/>
      <c r="TOU6" s="65"/>
      <c r="TOV6" s="65"/>
      <c r="TOW6" s="65"/>
      <c r="TOX6" s="65"/>
      <c r="TOY6" s="65"/>
      <c r="TOZ6" s="65"/>
      <c r="TPA6" s="65"/>
      <c r="TPB6" s="65"/>
      <c r="TPC6" s="65"/>
      <c r="TPD6" s="65"/>
      <c r="TPE6" s="65"/>
      <c r="TPF6" s="65"/>
      <c r="TPG6" s="65"/>
      <c r="TPH6" s="65"/>
      <c r="TPI6" s="65"/>
      <c r="TPJ6" s="65"/>
      <c r="TPK6" s="65"/>
      <c r="TPL6" s="65"/>
      <c r="TPM6" s="65"/>
      <c r="TPN6" s="65"/>
      <c r="TPO6" s="65"/>
      <c r="TPP6" s="65"/>
      <c r="TPQ6" s="65"/>
      <c r="TPR6" s="65"/>
      <c r="TPS6" s="65"/>
      <c r="TPT6" s="65"/>
      <c r="TPU6" s="65"/>
      <c r="TPV6" s="65"/>
      <c r="TPW6" s="65"/>
      <c r="TPX6" s="65"/>
      <c r="TPY6" s="65"/>
      <c r="TPZ6" s="65"/>
      <c r="TQA6" s="65"/>
      <c r="TQB6" s="65"/>
      <c r="TQC6" s="65"/>
      <c r="TQD6" s="65"/>
      <c r="TQE6" s="65"/>
      <c r="TQF6" s="65"/>
      <c r="TQG6" s="65"/>
      <c r="TQH6" s="65"/>
      <c r="TQI6" s="65"/>
      <c r="TQJ6" s="65"/>
      <c r="TQK6" s="65"/>
      <c r="TQL6" s="65"/>
      <c r="TQM6" s="65"/>
      <c r="TQN6" s="65"/>
      <c r="TQO6" s="65"/>
      <c r="TQP6" s="65"/>
      <c r="TQQ6" s="65"/>
      <c r="TQR6" s="65"/>
      <c r="TQS6" s="65"/>
      <c r="TQT6" s="65"/>
      <c r="TQU6" s="65"/>
      <c r="TQV6" s="65"/>
      <c r="TQW6" s="65"/>
      <c r="TQX6" s="65"/>
      <c r="TQY6" s="65"/>
      <c r="TQZ6" s="65"/>
      <c r="TRA6" s="65"/>
      <c r="TRB6" s="65"/>
      <c r="TRC6" s="65"/>
      <c r="TRD6" s="65"/>
      <c r="TRE6" s="65"/>
      <c r="TRF6" s="65"/>
      <c r="TRG6" s="65"/>
      <c r="TRH6" s="65"/>
      <c r="TRI6" s="65"/>
      <c r="TRJ6" s="65"/>
      <c r="TRK6" s="65"/>
      <c r="TRL6" s="65"/>
      <c r="TRM6" s="65"/>
      <c r="TRN6" s="65"/>
      <c r="TRO6" s="65"/>
      <c r="TRP6" s="65"/>
      <c r="TRQ6" s="65"/>
      <c r="TRR6" s="65"/>
      <c r="TRS6" s="65"/>
      <c r="TRT6" s="65"/>
      <c r="TRU6" s="65"/>
      <c r="TRV6" s="65"/>
      <c r="TRW6" s="65"/>
      <c r="TRX6" s="65"/>
      <c r="TRY6" s="65"/>
      <c r="TRZ6" s="65"/>
      <c r="TSA6" s="65"/>
      <c r="TSB6" s="65"/>
      <c r="TSC6" s="65"/>
      <c r="TSD6" s="65"/>
      <c r="TSE6" s="65"/>
      <c r="TSF6" s="65"/>
      <c r="TSG6" s="65"/>
      <c r="TSH6" s="65"/>
      <c r="TSI6" s="65"/>
      <c r="TSJ6" s="65"/>
      <c r="TSK6" s="65"/>
      <c r="TSL6" s="65"/>
      <c r="TSM6" s="65"/>
      <c r="TSN6" s="65"/>
      <c r="TSO6" s="65"/>
      <c r="TSP6" s="65"/>
      <c r="TSQ6" s="65"/>
      <c r="TSR6" s="65"/>
      <c r="TSS6" s="65"/>
      <c r="TST6" s="65"/>
      <c r="TSU6" s="65"/>
      <c r="TSV6" s="65"/>
      <c r="TSW6" s="65"/>
      <c r="TSX6" s="65"/>
      <c r="TSY6" s="65"/>
      <c r="TSZ6" s="65"/>
      <c r="TTA6" s="65"/>
      <c r="TTB6" s="65"/>
      <c r="TTC6" s="65"/>
      <c r="TTD6" s="65"/>
      <c r="TTE6" s="65"/>
      <c r="TTF6" s="65"/>
      <c r="TTG6" s="65"/>
      <c r="TTH6" s="65"/>
      <c r="TTI6" s="65"/>
      <c r="TTJ6" s="65"/>
      <c r="TTK6" s="65"/>
      <c r="TTL6" s="65"/>
      <c r="TTM6" s="65"/>
      <c r="TTN6" s="65"/>
      <c r="TTO6" s="65"/>
      <c r="TTP6" s="65"/>
      <c r="TTQ6" s="65"/>
      <c r="TTR6" s="65"/>
      <c r="TTS6" s="65"/>
      <c r="TTT6" s="65"/>
      <c r="TTU6" s="65"/>
      <c r="TTV6" s="65"/>
      <c r="TTW6" s="65"/>
      <c r="TTX6" s="65"/>
      <c r="TTY6" s="65"/>
      <c r="TTZ6" s="65"/>
      <c r="TUA6" s="65"/>
      <c r="TUB6" s="65"/>
      <c r="TUC6" s="65"/>
      <c r="TUD6" s="65"/>
      <c r="TUE6" s="65"/>
      <c r="TUF6" s="65"/>
      <c r="TUG6" s="65"/>
      <c r="TUH6" s="65"/>
      <c r="TUI6" s="65"/>
      <c r="TUJ6" s="65"/>
      <c r="TUK6" s="65"/>
      <c r="TUL6" s="65"/>
      <c r="TUM6" s="65"/>
      <c r="TUN6" s="65"/>
      <c r="TUO6" s="65"/>
      <c r="TUP6" s="65"/>
      <c r="TUQ6" s="65"/>
      <c r="TUR6" s="65"/>
      <c r="TUS6" s="65"/>
      <c r="TUT6" s="65"/>
      <c r="TUU6" s="65"/>
      <c r="TUV6" s="65"/>
      <c r="TUW6" s="65"/>
      <c r="TUX6" s="65"/>
      <c r="TUY6" s="65"/>
      <c r="TUZ6" s="65"/>
      <c r="TVA6" s="65"/>
      <c r="TVB6" s="65"/>
      <c r="TVC6" s="65"/>
      <c r="TVD6" s="65"/>
      <c r="TVE6" s="65"/>
      <c r="TVF6" s="65"/>
      <c r="TVG6" s="65"/>
      <c r="TVH6" s="65"/>
      <c r="TVI6" s="65"/>
      <c r="TVJ6" s="65"/>
      <c r="TVK6" s="65"/>
      <c r="TVL6" s="65"/>
      <c r="TVM6" s="65"/>
      <c r="TVN6" s="65"/>
      <c r="TVO6" s="65"/>
      <c r="TVP6" s="65"/>
      <c r="TVQ6" s="65"/>
      <c r="TVR6" s="65"/>
      <c r="TVS6" s="65"/>
      <c r="TVT6" s="65"/>
      <c r="TVU6" s="65"/>
      <c r="TVV6" s="65"/>
      <c r="TVW6" s="65"/>
      <c r="TVX6" s="65"/>
      <c r="TVY6" s="65"/>
      <c r="TVZ6" s="65"/>
      <c r="TWA6" s="65"/>
      <c r="TWB6" s="65"/>
      <c r="TWC6" s="65"/>
      <c r="TWD6" s="65"/>
      <c r="TWE6" s="65"/>
      <c r="TWF6" s="65"/>
      <c r="TWG6" s="65"/>
      <c r="TWH6" s="65"/>
      <c r="TWI6" s="65"/>
      <c r="TWJ6" s="65"/>
      <c r="TWK6" s="65"/>
      <c r="TWL6" s="65"/>
      <c r="TWM6" s="65"/>
      <c r="TWN6" s="65"/>
      <c r="TWO6" s="65"/>
      <c r="TWP6" s="65"/>
      <c r="TWQ6" s="65"/>
      <c r="TWR6" s="65"/>
      <c r="TWS6" s="65"/>
      <c r="TWT6" s="65"/>
      <c r="TWU6" s="65"/>
      <c r="TWV6" s="65"/>
      <c r="TWW6" s="65"/>
      <c r="TWX6" s="65"/>
      <c r="TWY6" s="65"/>
      <c r="TWZ6" s="65"/>
      <c r="TXA6" s="65"/>
      <c r="TXB6" s="65"/>
      <c r="TXC6" s="65"/>
      <c r="TXD6" s="65"/>
      <c r="TXE6" s="65"/>
      <c r="TXF6" s="65"/>
      <c r="TXG6" s="65"/>
      <c r="TXH6" s="65"/>
      <c r="TXI6" s="65"/>
      <c r="TXJ6" s="65"/>
      <c r="TXK6" s="65"/>
      <c r="TXL6" s="65"/>
      <c r="TXM6" s="65"/>
      <c r="TXN6" s="65"/>
      <c r="TXO6" s="65"/>
      <c r="TXP6" s="65"/>
      <c r="TXQ6" s="65"/>
      <c r="TXR6" s="65"/>
      <c r="TXS6" s="65"/>
      <c r="TXT6" s="65"/>
      <c r="TXU6" s="65"/>
      <c r="TXV6" s="65"/>
      <c r="TXW6" s="65"/>
      <c r="TXX6" s="65"/>
      <c r="TXY6" s="65"/>
      <c r="TXZ6" s="65"/>
      <c r="TYA6" s="65"/>
      <c r="TYB6" s="65"/>
      <c r="TYC6" s="65"/>
      <c r="TYD6" s="65"/>
      <c r="TYE6" s="65"/>
      <c r="TYF6" s="65"/>
      <c r="TYG6" s="65"/>
      <c r="TYH6" s="65"/>
      <c r="TYI6" s="65"/>
      <c r="TYJ6" s="65"/>
      <c r="TYK6" s="65"/>
      <c r="TYL6" s="65"/>
      <c r="TYM6" s="65"/>
      <c r="TYN6" s="65"/>
      <c r="TYO6" s="65"/>
      <c r="TYP6" s="65"/>
      <c r="TYQ6" s="65"/>
      <c r="TYR6" s="65"/>
      <c r="TYS6" s="65"/>
      <c r="TYT6" s="65"/>
      <c r="TYU6" s="65"/>
      <c r="TYV6" s="65"/>
      <c r="TYW6" s="65"/>
      <c r="TYX6" s="65"/>
      <c r="TYY6" s="65"/>
      <c r="TYZ6" s="65"/>
      <c r="TZA6" s="65"/>
      <c r="TZB6" s="65"/>
      <c r="TZC6" s="65"/>
      <c r="TZD6" s="65"/>
      <c r="TZE6" s="65"/>
      <c r="TZF6" s="65"/>
      <c r="TZG6" s="65"/>
      <c r="TZH6" s="65"/>
      <c r="TZI6" s="65"/>
      <c r="TZJ6" s="65"/>
      <c r="TZK6" s="65"/>
      <c r="TZL6" s="65"/>
      <c r="TZM6" s="65"/>
      <c r="TZN6" s="65"/>
      <c r="TZO6" s="65"/>
      <c r="TZP6" s="65"/>
      <c r="TZQ6" s="65"/>
      <c r="TZR6" s="65"/>
      <c r="TZS6" s="65"/>
      <c r="TZT6" s="65"/>
      <c r="TZU6" s="65"/>
      <c r="TZV6" s="65"/>
      <c r="TZW6" s="65"/>
      <c r="TZX6" s="65"/>
      <c r="TZY6" s="65"/>
      <c r="TZZ6" s="65"/>
      <c r="UAA6" s="65"/>
      <c r="UAB6" s="65"/>
      <c r="UAC6" s="65"/>
      <c r="UAD6" s="65"/>
      <c r="UAE6" s="65"/>
      <c r="UAF6" s="65"/>
      <c r="UAG6" s="65"/>
      <c r="UAH6" s="65"/>
      <c r="UAI6" s="65"/>
      <c r="UAJ6" s="65"/>
      <c r="UAK6" s="65"/>
      <c r="UAL6" s="65"/>
      <c r="UAM6" s="65"/>
      <c r="UAN6" s="65"/>
      <c r="UAO6" s="65"/>
      <c r="UAP6" s="65"/>
      <c r="UAQ6" s="65"/>
      <c r="UAR6" s="65"/>
      <c r="UAS6" s="65"/>
      <c r="UAT6" s="65"/>
      <c r="UAU6" s="65"/>
      <c r="UAV6" s="65"/>
      <c r="UAW6" s="65"/>
      <c r="UAX6" s="65"/>
      <c r="UAY6" s="65"/>
      <c r="UAZ6" s="65"/>
      <c r="UBA6" s="65"/>
      <c r="UBB6" s="65"/>
      <c r="UBC6" s="65"/>
      <c r="UBD6" s="65"/>
      <c r="UBE6" s="65"/>
      <c r="UBF6" s="65"/>
      <c r="UBG6" s="65"/>
      <c r="UBH6" s="65"/>
      <c r="UBI6" s="65"/>
      <c r="UBJ6" s="65"/>
      <c r="UBK6" s="65"/>
      <c r="UBL6" s="65"/>
      <c r="UBM6" s="65"/>
      <c r="UBN6" s="65"/>
      <c r="UBO6" s="65"/>
      <c r="UBP6" s="65"/>
      <c r="UBQ6" s="65"/>
      <c r="UBR6" s="65"/>
      <c r="UBS6" s="65"/>
      <c r="UBT6" s="65"/>
      <c r="UBU6" s="65"/>
      <c r="UBV6" s="65"/>
      <c r="UBW6" s="65"/>
      <c r="UBX6" s="65"/>
      <c r="UBY6" s="65"/>
      <c r="UBZ6" s="65"/>
      <c r="UCA6" s="65"/>
      <c r="UCB6" s="65"/>
      <c r="UCC6" s="65"/>
      <c r="UCD6" s="65"/>
      <c r="UCE6" s="65"/>
      <c r="UCF6" s="65"/>
      <c r="UCG6" s="65"/>
      <c r="UCH6" s="65"/>
      <c r="UCI6" s="65"/>
      <c r="UCJ6" s="65"/>
      <c r="UCK6" s="65"/>
      <c r="UCL6" s="65"/>
      <c r="UCM6" s="65"/>
      <c r="UCN6" s="65"/>
      <c r="UCO6" s="65"/>
      <c r="UCP6" s="65"/>
      <c r="UCQ6" s="65"/>
      <c r="UCR6" s="65"/>
      <c r="UCS6" s="65"/>
      <c r="UCT6" s="65"/>
      <c r="UCU6" s="65"/>
      <c r="UCV6" s="65"/>
      <c r="UCW6" s="65"/>
      <c r="UCX6" s="65"/>
      <c r="UCY6" s="65"/>
      <c r="UCZ6" s="65"/>
      <c r="UDA6" s="65"/>
      <c r="UDB6" s="65"/>
      <c r="UDC6" s="65"/>
      <c r="UDD6" s="65"/>
      <c r="UDE6" s="65"/>
      <c r="UDF6" s="65"/>
      <c r="UDG6" s="65"/>
      <c r="UDH6" s="65"/>
      <c r="UDI6" s="65"/>
      <c r="UDJ6" s="65"/>
      <c r="UDK6" s="65"/>
      <c r="UDL6" s="65"/>
      <c r="UDM6" s="65"/>
      <c r="UDN6" s="65"/>
      <c r="UDO6" s="65"/>
      <c r="UDP6" s="65"/>
      <c r="UDQ6" s="65"/>
      <c r="UDR6" s="65"/>
      <c r="UDS6" s="65"/>
      <c r="UDT6" s="65"/>
      <c r="UDU6" s="65"/>
      <c r="UDV6" s="65"/>
      <c r="UDW6" s="65"/>
      <c r="UDX6" s="65"/>
      <c r="UDY6" s="65"/>
      <c r="UDZ6" s="65"/>
      <c r="UEA6" s="65"/>
      <c r="UEB6" s="65"/>
      <c r="UEC6" s="65"/>
      <c r="UED6" s="65"/>
      <c r="UEE6" s="65"/>
      <c r="UEF6" s="65"/>
      <c r="UEG6" s="65"/>
      <c r="UEH6" s="65"/>
      <c r="UEI6" s="65"/>
      <c r="UEJ6" s="65"/>
      <c r="UEK6" s="65"/>
      <c r="UEL6" s="65"/>
      <c r="UEM6" s="65"/>
      <c r="UEN6" s="65"/>
      <c r="UEO6" s="65"/>
      <c r="UEP6" s="65"/>
      <c r="UEQ6" s="65"/>
      <c r="UER6" s="65"/>
      <c r="UES6" s="65"/>
      <c r="UET6" s="65"/>
      <c r="UEU6" s="65"/>
      <c r="UEV6" s="65"/>
      <c r="UEW6" s="65"/>
      <c r="UEX6" s="65"/>
      <c r="UEY6" s="65"/>
      <c r="UEZ6" s="65"/>
      <c r="UFA6" s="65"/>
      <c r="UFB6" s="65"/>
      <c r="UFC6" s="65"/>
      <c r="UFD6" s="65"/>
      <c r="UFE6" s="65"/>
      <c r="UFF6" s="65"/>
      <c r="UFG6" s="65"/>
      <c r="UFH6" s="65"/>
      <c r="UFI6" s="65"/>
      <c r="UFJ6" s="65"/>
      <c r="UFK6" s="65"/>
      <c r="UFL6" s="65"/>
      <c r="UFM6" s="65"/>
      <c r="UFN6" s="65"/>
      <c r="UFO6" s="65"/>
      <c r="UFP6" s="65"/>
      <c r="UFQ6" s="65"/>
      <c r="UFR6" s="65"/>
      <c r="UFS6" s="65"/>
      <c r="UFT6" s="65"/>
      <c r="UFU6" s="65"/>
      <c r="UFV6" s="65"/>
      <c r="UFW6" s="65"/>
      <c r="UFX6" s="65"/>
      <c r="UFY6" s="65"/>
      <c r="UFZ6" s="65"/>
      <c r="UGA6" s="65"/>
      <c r="UGB6" s="65"/>
      <c r="UGC6" s="65"/>
      <c r="UGD6" s="65"/>
      <c r="UGE6" s="65"/>
      <c r="UGF6" s="65"/>
      <c r="UGG6" s="65"/>
      <c r="UGH6" s="65"/>
      <c r="UGI6" s="65"/>
      <c r="UGJ6" s="65"/>
      <c r="UGK6" s="65"/>
      <c r="UGL6" s="65"/>
      <c r="UGM6" s="65"/>
      <c r="UGN6" s="65"/>
      <c r="UGO6" s="65"/>
      <c r="UGP6" s="65"/>
      <c r="UGQ6" s="65"/>
      <c r="UGR6" s="65"/>
      <c r="UGS6" s="65"/>
      <c r="UGT6" s="65"/>
      <c r="UGU6" s="65"/>
      <c r="UGV6" s="65"/>
      <c r="UGW6" s="65"/>
      <c r="UGX6" s="65"/>
      <c r="UGY6" s="65"/>
      <c r="UGZ6" s="65"/>
      <c r="UHA6" s="65"/>
      <c r="UHB6" s="65"/>
      <c r="UHC6" s="65"/>
      <c r="UHD6" s="65"/>
      <c r="UHE6" s="65"/>
      <c r="UHF6" s="65"/>
      <c r="UHG6" s="65"/>
      <c r="UHH6" s="65"/>
      <c r="UHI6" s="65"/>
      <c r="UHJ6" s="65"/>
      <c r="UHK6" s="65"/>
      <c r="UHL6" s="65"/>
      <c r="UHM6" s="65"/>
      <c r="UHN6" s="65"/>
      <c r="UHO6" s="65"/>
      <c r="UHP6" s="65"/>
      <c r="UHQ6" s="65"/>
      <c r="UHR6" s="65"/>
      <c r="UHS6" s="65"/>
      <c r="UHT6" s="65"/>
      <c r="UHU6" s="65"/>
      <c r="UHV6" s="65"/>
      <c r="UHW6" s="65"/>
      <c r="UHX6" s="65"/>
      <c r="UHY6" s="65"/>
      <c r="UHZ6" s="65"/>
      <c r="UIA6" s="65"/>
      <c r="UIB6" s="65"/>
      <c r="UIC6" s="65"/>
      <c r="UID6" s="65"/>
      <c r="UIE6" s="65"/>
      <c r="UIF6" s="65"/>
      <c r="UIG6" s="65"/>
      <c r="UIH6" s="65"/>
      <c r="UII6" s="65"/>
      <c r="UIJ6" s="65"/>
      <c r="UIK6" s="65"/>
      <c r="UIL6" s="65"/>
      <c r="UIM6" s="65"/>
      <c r="UIN6" s="65"/>
      <c r="UIO6" s="65"/>
      <c r="UIP6" s="65"/>
      <c r="UIQ6" s="65"/>
      <c r="UIR6" s="65"/>
      <c r="UIS6" s="65"/>
      <c r="UIT6" s="65"/>
      <c r="UIU6" s="65"/>
      <c r="UIV6" s="65"/>
      <c r="UIW6" s="65"/>
      <c r="UIX6" s="65"/>
      <c r="UIY6" s="65"/>
      <c r="UIZ6" s="65"/>
      <c r="UJA6" s="65"/>
      <c r="UJB6" s="65"/>
      <c r="UJC6" s="65"/>
      <c r="UJD6" s="65"/>
      <c r="UJE6" s="65"/>
      <c r="UJF6" s="65"/>
      <c r="UJG6" s="65"/>
      <c r="UJH6" s="65"/>
      <c r="UJI6" s="65"/>
      <c r="UJJ6" s="65"/>
      <c r="UJK6" s="65"/>
      <c r="UJL6" s="65"/>
      <c r="UJM6" s="65"/>
      <c r="UJN6" s="65"/>
      <c r="UJO6" s="65"/>
      <c r="UJP6" s="65"/>
      <c r="UJQ6" s="65"/>
      <c r="UJR6" s="65"/>
      <c r="UJS6" s="65"/>
      <c r="UJT6" s="65"/>
      <c r="UJU6" s="65"/>
      <c r="UJV6" s="65"/>
      <c r="UJW6" s="65"/>
      <c r="UJX6" s="65"/>
      <c r="UJY6" s="65"/>
      <c r="UJZ6" s="65"/>
      <c r="UKA6" s="65"/>
      <c r="UKB6" s="65"/>
      <c r="UKC6" s="65"/>
      <c r="UKD6" s="65"/>
      <c r="UKE6" s="65"/>
      <c r="UKF6" s="65"/>
      <c r="UKG6" s="65"/>
      <c r="UKH6" s="65"/>
      <c r="UKI6" s="65"/>
      <c r="UKJ6" s="65"/>
      <c r="UKK6" s="65"/>
      <c r="UKL6" s="65"/>
      <c r="UKM6" s="65"/>
      <c r="UKN6" s="65"/>
      <c r="UKO6" s="65"/>
      <c r="UKP6" s="65"/>
      <c r="UKQ6" s="65"/>
      <c r="UKR6" s="65"/>
      <c r="UKS6" s="65"/>
      <c r="UKT6" s="65"/>
      <c r="UKU6" s="65"/>
      <c r="UKV6" s="65"/>
      <c r="UKW6" s="65"/>
      <c r="UKX6" s="65"/>
      <c r="UKY6" s="65"/>
      <c r="UKZ6" s="65"/>
      <c r="ULA6" s="65"/>
      <c r="ULB6" s="65"/>
      <c r="ULC6" s="65"/>
      <c r="ULD6" s="65"/>
      <c r="ULE6" s="65"/>
      <c r="ULF6" s="65"/>
      <c r="ULG6" s="65"/>
      <c r="ULH6" s="65"/>
      <c r="ULI6" s="65"/>
      <c r="ULJ6" s="65"/>
      <c r="ULK6" s="65"/>
      <c r="ULL6" s="65"/>
      <c r="ULM6" s="65"/>
      <c r="ULN6" s="65"/>
      <c r="ULO6" s="65"/>
      <c r="ULP6" s="65"/>
      <c r="ULQ6" s="65"/>
      <c r="ULR6" s="65"/>
      <c r="ULS6" s="65"/>
      <c r="ULT6" s="65"/>
      <c r="ULU6" s="65"/>
      <c r="ULV6" s="65"/>
      <c r="ULW6" s="65"/>
      <c r="ULX6" s="65"/>
      <c r="ULY6" s="65"/>
      <c r="ULZ6" s="65"/>
      <c r="UMA6" s="65"/>
      <c r="UMB6" s="65"/>
      <c r="UMC6" s="65"/>
      <c r="UMD6" s="65"/>
      <c r="UME6" s="65"/>
      <c r="UMF6" s="65"/>
      <c r="UMG6" s="65"/>
      <c r="UMH6" s="65"/>
      <c r="UMI6" s="65"/>
      <c r="UMJ6" s="65"/>
      <c r="UMK6" s="65"/>
      <c r="UML6" s="65"/>
      <c r="UMM6" s="65"/>
      <c r="UMN6" s="65"/>
      <c r="UMO6" s="65"/>
      <c r="UMP6" s="65"/>
      <c r="UMQ6" s="65"/>
      <c r="UMR6" s="65"/>
      <c r="UMS6" s="65"/>
      <c r="UMT6" s="65"/>
      <c r="UMU6" s="65"/>
      <c r="UMV6" s="65"/>
      <c r="UMW6" s="65"/>
      <c r="UMX6" s="65"/>
      <c r="UMY6" s="65"/>
      <c r="UMZ6" s="65"/>
      <c r="UNA6" s="65"/>
      <c r="UNB6" s="65"/>
      <c r="UNC6" s="65"/>
      <c r="UND6" s="65"/>
      <c r="UNE6" s="65"/>
      <c r="UNF6" s="65"/>
      <c r="UNG6" s="65"/>
      <c r="UNH6" s="65"/>
      <c r="UNI6" s="65"/>
      <c r="UNJ6" s="65"/>
      <c r="UNK6" s="65"/>
      <c r="UNL6" s="65"/>
      <c r="UNM6" s="65"/>
      <c r="UNN6" s="65"/>
      <c r="UNO6" s="65"/>
      <c r="UNP6" s="65"/>
      <c r="UNQ6" s="65"/>
      <c r="UNR6" s="65"/>
      <c r="UNS6" s="65"/>
      <c r="UNT6" s="65"/>
      <c r="UNU6" s="65"/>
      <c r="UNV6" s="65"/>
      <c r="UNW6" s="65"/>
      <c r="UNX6" s="65"/>
      <c r="UNY6" s="65"/>
      <c r="UNZ6" s="65"/>
      <c r="UOA6" s="65"/>
      <c r="UOB6" s="65"/>
      <c r="UOC6" s="65"/>
      <c r="UOD6" s="65"/>
      <c r="UOE6" s="65"/>
      <c r="UOF6" s="65"/>
      <c r="UOG6" s="65"/>
      <c r="UOH6" s="65"/>
      <c r="UOI6" s="65"/>
      <c r="UOJ6" s="65"/>
      <c r="UOK6" s="65"/>
      <c r="UOL6" s="65"/>
      <c r="UOM6" s="65"/>
      <c r="UON6" s="65"/>
      <c r="UOO6" s="65"/>
      <c r="UOP6" s="65"/>
      <c r="UOQ6" s="65"/>
      <c r="UOR6" s="65"/>
      <c r="UOS6" s="65"/>
      <c r="UOT6" s="65"/>
      <c r="UOU6" s="65"/>
      <c r="UOV6" s="65"/>
      <c r="UOW6" s="65"/>
      <c r="UOX6" s="65"/>
      <c r="UOY6" s="65"/>
      <c r="UOZ6" s="65"/>
      <c r="UPA6" s="65"/>
      <c r="UPB6" s="65"/>
      <c r="UPC6" s="65"/>
      <c r="UPD6" s="65"/>
      <c r="UPE6" s="65"/>
      <c r="UPF6" s="65"/>
      <c r="UPG6" s="65"/>
      <c r="UPH6" s="65"/>
      <c r="UPI6" s="65"/>
      <c r="UPJ6" s="65"/>
      <c r="UPK6" s="65"/>
      <c r="UPL6" s="65"/>
      <c r="UPM6" s="65"/>
      <c r="UPN6" s="65"/>
      <c r="UPO6" s="65"/>
      <c r="UPP6" s="65"/>
      <c r="UPQ6" s="65"/>
      <c r="UPR6" s="65"/>
      <c r="UPS6" s="65"/>
      <c r="UPT6" s="65"/>
      <c r="UPU6" s="65"/>
      <c r="UPV6" s="65"/>
      <c r="UPW6" s="65"/>
      <c r="UPX6" s="65"/>
      <c r="UPY6" s="65"/>
      <c r="UPZ6" s="65"/>
      <c r="UQA6" s="65"/>
      <c r="UQB6" s="65"/>
      <c r="UQC6" s="65"/>
      <c r="UQD6" s="65"/>
      <c r="UQE6" s="65"/>
      <c r="UQF6" s="65"/>
      <c r="UQG6" s="65"/>
      <c r="UQH6" s="65"/>
      <c r="UQI6" s="65"/>
      <c r="UQJ6" s="65"/>
      <c r="UQK6" s="65"/>
      <c r="UQL6" s="65"/>
      <c r="UQM6" s="65"/>
      <c r="UQN6" s="65"/>
      <c r="UQO6" s="65"/>
      <c r="UQP6" s="65"/>
      <c r="UQQ6" s="65"/>
      <c r="UQR6" s="65"/>
      <c r="UQS6" s="65"/>
      <c r="UQT6" s="65"/>
      <c r="UQU6" s="65"/>
      <c r="UQV6" s="65"/>
      <c r="UQW6" s="65"/>
      <c r="UQX6" s="65"/>
      <c r="UQY6" s="65"/>
      <c r="UQZ6" s="65"/>
      <c r="URA6" s="65"/>
      <c r="URB6" s="65"/>
      <c r="URC6" s="65"/>
      <c r="URD6" s="65"/>
      <c r="URE6" s="65"/>
      <c r="URF6" s="65"/>
      <c r="URG6" s="65"/>
      <c r="URH6" s="65"/>
      <c r="URI6" s="65"/>
      <c r="URJ6" s="65"/>
      <c r="URK6" s="65"/>
      <c r="URL6" s="65"/>
      <c r="URM6" s="65"/>
      <c r="URN6" s="65"/>
      <c r="URO6" s="65"/>
      <c r="URP6" s="65"/>
      <c r="URQ6" s="65"/>
      <c r="URR6" s="65"/>
      <c r="URS6" s="65"/>
      <c r="URT6" s="65"/>
      <c r="URU6" s="65"/>
      <c r="URV6" s="65"/>
      <c r="URW6" s="65"/>
      <c r="URX6" s="65"/>
      <c r="URY6" s="65"/>
      <c r="URZ6" s="65"/>
      <c r="USA6" s="65"/>
      <c r="USB6" s="65"/>
      <c r="USC6" s="65"/>
      <c r="USD6" s="65"/>
      <c r="USE6" s="65"/>
      <c r="USF6" s="65"/>
      <c r="USG6" s="65"/>
      <c r="USH6" s="65"/>
      <c r="USI6" s="65"/>
      <c r="USJ6" s="65"/>
      <c r="USK6" s="65"/>
      <c r="USL6" s="65"/>
      <c r="USM6" s="65"/>
      <c r="USN6" s="65"/>
      <c r="USO6" s="65"/>
      <c r="USP6" s="65"/>
      <c r="USQ6" s="65"/>
      <c r="USR6" s="65"/>
      <c r="USS6" s="65"/>
      <c r="UST6" s="65"/>
      <c r="USU6" s="65"/>
      <c r="USV6" s="65"/>
      <c r="USW6" s="65"/>
      <c r="USX6" s="65"/>
      <c r="USY6" s="65"/>
      <c r="USZ6" s="65"/>
      <c r="UTA6" s="65"/>
      <c r="UTB6" s="65"/>
      <c r="UTC6" s="65"/>
      <c r="UTD6" s="65"/>
      <c r="UTE6" s="65"/>
      <c r="UTF6" s="65"/>
      <c r="UTG6" s="65"/>
      <c r="UTH6" s="65"/>
      <c r="UTI6" s="65"/>
      <c r="UTJ6" s="65"/>
      <c r="UTK6" s="65"/>
      <c r="UTL6" s="65"/>
      <c r="UTM6" s="65"/>
      <c r="UTN6" s="65"/>
      <c r="UTO6" s="65"/>
      <c r="UTP6" s="65"/>
      <c r="UTQ6" s="65"/>
      <c r="UTR6" s="65"/>
      <c r="UTS6" s="65"/>
      <c r="UTT6" s="65"/>
      <c r="UTU6" s="65"/>
      <c r="UTV6" s="65"/>
      <c r="UTW6" s="65"/>
      <c r="UTX6" s="65"/>
      <c r="UTY6" s="65"/>
      <c r="UTZ6" s="65"/>
      <c r="UUA6" s="65"/>
      <c r="UUB6" s="65"/>
      <c r="UUC6" s="65"/>
      <c r="UUD6" s="65"/>
      <c r="UUE6" s="65"/>
      <c r="UUF6" s="65"/>
      <c r="UUG6" s="65"/>
      <c r="UUH6" s="65"/>
      <c r="UUI6" s="65"/>
      <c r="UUJ6" s="65"/>
      <c r="UUK6" s="65"/>
      <c r="UUL6" s="65"/>
      <c r="UUM6" s="65"/>
      <c r="UUN6" s="65"/>
      <c r="UUO6" s="65"/>
      <c r="UUP6" s="65"/>
      <c r="UUQ6" s="65"/>
      <c r="UUR6" s="65"/>
      <c r="UUS6" s="65"/>
      <c r="UUT6" s="65"/>
      <c r="UUU6" s="65"/>
      <c r="UUV6" s="65"/>
      <c r="UUW6" s="65"/>
      <c r="UUX6" s="65"/>
      <c r="UUY6" s="65"/>
      <c r="UUZ6" s="65"/>
      <c r="UVA6" s="65"/>
      <c r="UVB6" s="65"/>
      <c r="UVC6" s="65"/>
      <c r="UVD6" s="65"/>
      <c r="UVE6" s="65"/>
      <c r="UVF6" s="65"/>
      <c r="UVG6" s="65"/>
      <c r="UVH6" s="65"/>
      <c r="UVI6" s="65"/>
      <c r="UVJ6" s="65"/>
      <c r="UVK6" s="65"/>
      <c r="UVL6" s="65"/>
      <c r="UVM6" s="65"/>
      <c r="UVN6" s="65"/>
      <c r="UVO6" s="65"/>
      <c r="UVP6" s="65"/>
      <c r="UVQ6" s="65"/>
      <c r="UVR6" s="65"/>
      <c r="UVS6" s="65"/>
      <c r="UVT6" s="65"/>
      <c r="UVU6" s="65"/>
      <c r="UVV6" s="65"/>
      <c r="UVW6" s="65"/>
      <c r="UVX6" s="65"/>
      <c r="UVY6" s="65"/>
      <c r="UVZ6" s="65"/>
      <c r="UWA6" s="65"/>
      <c r="UWB6" s="65"/>
      <c r="UWC6" s="65"/>
      <c r="UWD6" s="65"/>
      <c r="UWE6" s="65"/>
      <c r="UWF6" s="65"/>
      <c r="UWG6" s="65"/>
      <c r="UWH6" s="65"/>
      <c r="UWI6" s="65"/>
      <c r="UWJ6" s="65"/>
      <c r="UWK6" s="65"/>
      <c r="UWL6" s="65"/>
      <c r="UWM6" s="65"/>
      <c r="UWN6" s="65"/>
      <c r="UWO6" s="65"/>
      <c r="UWP6" s="65"/>
      <c r="UWQ6" s="65"/>
      <c r="UWR6" s="65"/>
      <c r="UWS6" s="65"/>
      <c r="UWT6" s="65"/>
      <c r="UWU6" s="65"/>
      <c r="UWV6" s="65"/>
      <c r="UWW6" s="65"/>
      <c r="UWX6" s="65"/>
      <c r="UWY6" s="65"/>
      <c r="UWZ6" s="65"/>
      <c r="UXA6" s="65"/>
      <c r="UXB6" s="65"/>
      <c r="UXC6" s="65"/>
      <c r="UXD6" s="65"/>
      <c r="UXE6" s="65"/>
      <c r="UXF6" s="65"/>
      <c r="UXG6" s="65"/>
      <c r="UXH6" s="65"/>
      <c r="UXI6" s="65"/>
      <c r="UXJ6" s="65"/>
      <c r="UXK6" s="65"/>
      <c r="UXL6" s="65"/>
      <c r="UXM6" s="65"/>
      <c r="UXN6" s="65"/>
      <c r="UXO6" s="65"/>
      <c r="UXP6" s="65"/>
      <c r="UXQ6" s="65"/>
      <c r="UXR6" s="65"/>
      <c r="UXS6" s="65"/>
      <c r="UXT6" s="65"/>
      <c r="UXU6" s="65"/>
      <c r="UXV6" s="65"/>
      <c r="UXW6" s="65"/>
      <c r="UXX6" s="65"/>
      <c r="UXY6" s="65"/>
      <c r="UXZ6" s="65"/>
      <c r="UYA6" s="65"/>
      <c r="UYB6" s="65"/>
      <c r="UYC6" s="65"/>
      <c r="UYD6" s="65"/>
      <c r="UYE6" s="65"/>
      <c r="UYF6" s="65"/>
      <c r="UYG6" s="65"/>
      <c r="UYH6" s="65"/>
      <c r="UYI6" s="65"/>
      <c r="UYJ6" s="65"/>
      <c r="UYK6" s="65"/>
      <c r="UYL6" s="65"/>
      <c r="UYM6" s="65"/>
      <c r="UYN6" s="65"/>
      <c r="UYO6" s="65"/>
      <c r="UYP6" s="65"/>
      <c r="UYQ6" s="65"/>
      <c r="UYR6" s="65"/>
      <c r="UYS6" s="65"/>
      <c r="UYT6" s="65"/>
      <c r="UYU6" s="65"/>
      <c r="UYV6" s="65"/>
      <c r="UYW6" s="65"/>
      <c r="UYX6" s="65"/>
      <c r="UYY6" s="65"/>
      <c r="UYZ6" s="65"/>
      <c r="UZA6" s="65"/>
      <c r="UZB6" s="65"/>
      <c r="UZC6" s="65"/>
      <c r="UZD6" s="65"/>
      <c r="UZE6" s="65"/>
      <c r="UZF6" s="65"/>
      <c r="UZG6" s="65"/>
      <c r="UZH6" s="65"/>
      <c r="UZI6" s="65"/>
      <c r="UZJ6" s="65"/>
      <c r="UZK6" s="65"/>
      <c r="UZL6" s="65"/>
      <c r="UZM6" s="65"/>
      <c r="UZN6" s="65"/>
      <c r="UZO6" s="65"/>
      <c r="UZP6" s="65"/>
      <c r="UZQ6" s="65"/>
      <c r="UZR6" s="65"/>
      <c r="UZS6" s="65"/>
      <c r="UZT6" s="65"/>
      <c r="UZU6" s="65"/>
      <c r="UZV6" s="65"/>
      <c r="UZW6" s="65"/>
      <c r="UZX6" s="65"/>
      <c r="UZY6" s="65"/>
      <c r="UZZ6" s="65"/>
      <c r="VAA6" s="65"/>
      <c r="VAB6" s="65"/>
      <c r="VAC6" s="65"/>
      <c r="VAD6" s="65"/>
      <c r="VAE6" s="65"/>
      <c r="VAF6" s="65"/>
      <c r="VAG6" s="65"/>
      <c r="VAH6" s="65"/>
      <c r="VAI6" s="65"/>
      <c r="VAJ6" s="65"/>
      <c r="VAK6" s="65"/>
      <c r="VAL6" s="65"/>
      <c r="VAM6" s="65"/>
      <c r="VAN6" s="65"/>
      <c r="VAO6" s="65"/>
      <c r="VAP6" s="65"/>
      <c r="VAQ6" s="65"/>
      <c r="VAR6" s="65"/>
      <c r="VAS6" s="65"/>
      <c r="VAT6" s="65"/>
      <c r="VAU6" s="65"/>
      <c r="VAV6" s="65"/>
      <c r="VAW6" s="65"/>
      <c r="VAX6" s="65"/>
      <c r="VAY6" s="65"/>
      <c r="VAZ6" s="65"/>
      <c r="VBA6" s="65"/>
      <c r="VBB6" s="65"/>
      <c r="VBC6" s="65"/>
      <c r="VBD6" s="65"/>
      <c r="VBE6" s="65"/>
      <c r="VBF6" s="65"/>
      <c r="VBG6" s="65"/>
      <c r="VBH6" s="65"/>
      <c r="VBI6" s="65"/>
      <c r="VBJ6" s="65"/>
      <c r="VBK6" s="65"/>
      <c r="VBL6" s="65"/>
      <c r="VBM6" s="65"/>
      <c r="VBN6" s="65"/>
      <c r="VBO6" s="65"/>
      <c r="VBP6" s="65"/>
      <c r="VBQ6" s="65"/>
      <c r="VBR6" s="65"/>
      <c r="VBS6" s="65"/>
      <c r="VBT6" s="65"/>
      <c r="VBU6" s="65"/>
      <c r="VBV6" s="65"/>
      <c r="VBW6" s="65"/>
      <c r="VBX6" s="65"/>
      <c r="VBY6" s="65"/>
      <c r="VBZ6" s="65"/>
      <c r="VCA6" s="65"/>
      <c r="VCB6" s="65"/>
      <c r="VCC6" s="65"/>
      <c r="VCD6" s="65"/>
      <c r="VCE6" s="65"/>
      <c r="VCF6" s="65"/>
      <c r="VCG6" s="65"/>
      <c r="VCH6" s="65"/>
      <c r="VCI6" s="65"/>
      <c r="VCJ6" s="65"/>
      <c r="VCK6" s="65"/>
      <c r="VCL6" s="65"/>
      <c r="VCM6" s="65"/>
      <c r="VCN6" s="65"/>
      <c r="VCO6" s="65"/>
      <c r="VCP6" s="65"/>
      <c r="VCQ6" s="65"/>
      <c r="VCR6" s="65"/>
      <c r="VCS6" s="65"/>
      <c r="VCT6" s="65"/>
      <c r="VCU6" s="65"/>
      <c r="VCV6" s="65"/>
      <c r="VCW6" s="65"/>
      <c r="VCX6" s="65"/>
      <c r="VCY6" s="65"/>
      <c r="VCZ6" s="65"/>
      <c r="VDA6" s="65"/>
      <c r="VDB6" s="65"/>
      <c r="VDC6" s="65"/>
      <c r="VDD6" s="65"/>
      <c r="VDE6" s="65"/>
      <c r="VDF6" s="65"/>
      <c r="VDG6" s="65"/>
      <c r="VDH6" s="65"/>
      <c r="VDI6" s="65"/>
      <c r="VDJ6" s="65"/>
      <c r="VDK6" s="65"/>
      <c r="VDL6" s="65"/>
      <c r="VDM6" s="65"/>
      <c r="VDN6" s="65"/>
      <c r="VDO6" s="65"/>
      <c r="VDP6" s="65"/>
      <c r="VDQ6" s="65"/>
      <c r="VDR6" s="65"/>
      <c r="VDS6" s="65"/>
      <c r="VDT6" s="65"/>
      <c r="VDU6" s="65"/>
      <c r="VDV6" s="65"/>
      <c r="VDW6" s="65"/>
      <c r="VDX6" s="65"/>
      <c r="VDY6" s="65"/>
      <c r="VDZ6" s="65"/>
      <c r="VEA6" s="65"/>
      <c r="VEB6" s="65"/>
      <c r="VEC6" s="65"/>
      <c r="VED6" s="65"/>
      <c r="VEE6" s="65"/>
      <c r="VEF6" s="65"/>
      <c r="VEG6" s="65"/>
      <c r="VEH6" s="65"/>
      <c r="VEI6" s="65"/>
      <c r="VEJ6" s="65"/>
      <c r="VEK6" s="65"/>
      <c r="VEL6" s="65"/>
      <c r="VEM6" s="65"/>
      <c r="VEN6" s="65"/>
      <c r="VEO6" s="65"/>
      <c r="VEP6" s="65"/>
      <c r="VEQ6" s="65"/>
      <c r="VER6" s="65"/>
      <c r="VES6" s="65"/>
      <c r="VET6" s="65"/>
      <c r="VEU6" s="65"/>
      <c r="VEV6" s="65"/>
      <c r="VEW6" s="65"/>
      <c r="VEX6" s="65"/>
      <c r="VEY6" s="65"/>
      <c r="VEZ6" s="65"/>
      <c r="VFA6" s="65"/>
      <c r="VFB6" s="65"/>
      <c r="VFC6" s="65"/>
      <c r="VFD6" s="65"/>
      <c r="VFE6" s="65"/>
      <c r="VFF6" s="65"/>
      <c r="VFG6" s="65"/>
      <c r="VFH6" s="65"/>
      <c r="VFI6" s="65"/>
      <c r="VFJ6" s="65"/>
      <c r="VFK6" s="65"/>
      <c r="VFL6" s="65"/>
      <c r="VFM6" s="65"/>
      <c r="VFN6" s="65"/>
      <c r="VFO6" s="65"/>
      <c r="VFP6" s="65"/>
      <c r="VFQ6" s="65"/>
      <c r="VFR6" s="65"/>
      <c r="VFS6" s="65"/>
      <c r="VFT6" s="65"/>
      <c r="VFU6" s="65"/>
      <c r="VFV6" s="65"/>
      <c r="VFW6" s="65"/>
      <c r="VFX6" s="65"/>
      <c r="VFY6" s="65"/>
      <c r="VFZ6" s="65"/>
      <c r="VGA6" s="65"/>
      <c r="VGB6" s="65"/>
      <c r="VGC6" s="65"/>
      <c r="VGD6" s="65"/>
      <c r="VGE6" s="65"/>
      <c r="VGF6" s="65"/>
      <c r="VGG6" s="65"/>
      <c r="VGH6" s="65"/>
      <c r="VGI6" s="65"/>
      <c r="VGJ6" s="65"/>
      <c r="VGK6" s="65"/>
      <c r="VGL6" s="65"/>
      <c r="VGM6" s="65"/>
      <c r="VGN6" s="65"/>
      <c r="VGO6" s="65"/>
      <c r="VGP6" s="65"/>
      <c r="VGQ6" s="65"/>
      <c r="VGR6" s="65"/>
      <c r="VGS6" s="65"/>
      <c r="VGT6" s="65"/>
      <c r="VGU6" s="65"/>
      <c r="VGV6" s="65"/>
      <c r="VGW6" s="65"/>
      <c r="VGX6" s="65"/>
      <c r="VGY6" s="65"/>
      <c r="VGZ6" s="65"/>
      <c r="VHA6" s="65"/>
      <c r="VHB6" s="65"/>
      <c r="VHC6" s="65"/>
      <c r="VHD6" s="65"/>
      <c r="VHE6" s="65"/>
      <c r="VHF6" s="65"/>
      <c r="VHG6" s="65"/>
      <c r="VHH6" s="65"/>
      <c r="VHI6" s="65"/>
      <c r="VHJ6" s="65"/>
      <c r="VHK6" s="65"/>
      <c r="VHL6" s="65"/>
      <c r="VHM6" s="65"/>
      <c r="VHN6" s="65"/>
      <c r="VHO6" s="65"/>
      <c r="VHP6" s="65"/>
      <c r="VHQ6" s="65"/>
      <c r="VHR6" s="65"/>
      <c r="VHS6" s="65"/>
      <c r="VHT6" s="65"/>
      <c r="VHU6" s="65"/>
      <c r="VHV6" s="65"/>
      <c r="VHW6" s="65"/>
      <c r="VHX6" s="65"/>
      <c r="VHY6" s="65"/>
      <c r="VHZ6" s="65"/>
      <c r="VIA6" s="65"/>
      <c r="VIB6" s="65"/>
      <c r="VIC6" s="65"/>
      <c r="VID6" s="65"/>
      <c r="VIE6" s="65"/>
      <c r="VIF6" s="65"/>
      <c r="VIG6" s="65"/>
      <c r="VIH6" s="65"/>
      <c r="VII6" s="65"/>
      <c r="VIJ6" s="65"/>
      <c r="VIK6" s="65"/>
      <c r="VIL6" s="65"/>
      <c r="VIM6" s="65"/>
      <c r="VIN6" s="65"/>
      <c r="VIO6" s="65"/>
      <c r="VIP6" s="65"/>
      <c r="VIQ6" s="65"/>
      <c r="VIR6" s="65"/>
      <c r="VIS6" s="65"/>
      <c r="VIT6" s="65"/>
      <c r="VIU6" s="65"/>
      <c r="VIV6" s="65"/>
      <c r="VIW6" s="65"/>
      <c r="VIX6" s="65"/>
      <c r="VIY6" s="65"/>
      <c r="VIZ6" s="65"/>
      <c r="VJA6" s="65"/>
      <c r="VJB6" s="65"/>
      <c r="VJC6" s="65"/>
      <c r="VJD6" s="65"/>
      <c r="VJE6" s="65"/>
      <c r="VJF6" s="65"/>
      <c r="VJG6" s="65"/>
      <c r="VJH6" s="65"/>
      <c r="VJI6" s="65"/>
      <c r="VJJ6" s="65"/>
      <c r="VJK6" s="65"/>
      <c r="VJL6" s="65"/>
      <c r="VJM6" s="65"/>
      <c r="VJN6" s="65"/>
      <c r="VJO6" s="65"/>
      <c r="VJP6" s="65"/>
      <c r="VJQ6" s="65"/>
      <c r="VJR6" s="65"/>
      <c r="VJS6" s="65"/>
      <c r="VJT6" s="65"/>
      <c r="VJU6" s="65"/>
      <c r="VJV6" s="65"/>
      <c r="VJW6" s="65"/>
      <c r="VJX6" s="65"/>
      <c r="VJY6" s="65"/>
      <c r="VJZ6" s="65"/>
      <c r="VKA6" s="65"/>
      <c r="VKB6" s="65"/>
      <c r="VKC6" s="65"/>
      <c r="VKD6" s="65"/>
      <c r="VKE6" s="65"/>
      <c r="VKF6" s="65"/>
      <c r="VKG6" s="65"/>
      <c r="VKH6" s="65"/>
      <c r="VKI6" s="65"/>
      <c r="VKJ6" s="65"/>
      <c r="VKK6" s="65"/>
      <c r="VKL6" s="65"/>
      <c r="VKM6" s="65"/>
      <c r="VKN6" s="65"/>
      <c r="VKO6" s="65"/>
      <c r="VKP6" s="65"/>
      <c r="VKQ6" s="65"/>
      <c r="VKR6" s="65"/>
      <c r="VKS6" s="65"/>
      <c r="VKT6" s="65"/>
      <c r="VKU6" s="65"/>
      <c r="VKV6" s="65"/>
      <c r="VKW6" s="65"/>
      <c r="VKX6" s="65"/>
      <c r="VKY6" s="65"/>
      <c r="VKZ6" s="65"/>
      <c r="VLA6" s="65"/>
      <c r="VLB6" s="65"/>
      <c r="VLC6" s="65"/>
      <c r="VLD6" s="65"/>
      <c r="VLE6" s="65"/>
      <c r="VLF6" s="65"/>
      <c r="VLG6" s="65"/>
      <c r="VLH6" s="65"/>
      <c r="VLI6" s="65"/>
      <c r="VLJ6" s="65"/>
      <c r="VLK6" s="65"/>
      <c r="VLL6" s="65"/>
      <c r="VLM6" s="65"/>
      <c r="VLN6" s="65"/>
      <c r="VLO6" s="65"/>
      <c r="VLP6" s="65"/>
      <c r="VLQ6" s="65"/>
      <c r="VLR6" s="65"/>
      <c r="VLS6" s="65"/>
      <c r="VLT6" s="65"/>
      <c r="VLU6" s="65"/>
      <c r="VLV6" s="65"/>
      <c r="VLW6" s="65"/>
      <c r="VLX6" s="65"/>
      <c r="VLY6" s="65"/>
      <c r="VLZ6" s="65"/>
      <c r="VMA6" s="65"/>
      <c r="VMB6" s="65"/>
      <c r="VMC6" s="65"/>
      <c r="VMD6" s="65"/>
      <c r="VME6" s="65"/>
      <c r="VMF6" s="65"/>
      <c r="VMG6" s="65"/>
      <c r="VMH6" s="65"/>
      <c r="VMI6" s="65"/>
      <c r="VMJ6" s="65"/>
      <c r="VMK6" s="65"/>
      <c r="VML6" s="65"/>
      <c r="VMM6" s="65"/>
      <c r="VMN6" s="65"/>
      <c r="VMO6" s="65"/>
      <c r="VMP6" s="65"/>
      <c r="VMQ6" s="65"/>
      <c r="VMR6" s="65"/>
      <c r="VMS6" s="65"/>
      <c r="VMT6" s="65"/>
      <c r="VMU6" s="65"/>
      <c r="VMV6" s="65"/>
      <c r="VMW6" s="65"/>
      <c r="VMX6" s="65"/>
      <c r="VMY6" s="65"/>
      <c r="VMZ6" s="65"/>
      <c r="VNA6" s="65"/>
      <c r="VNB6" s="65"/>
      <c r="VNC6" s="65"/>
      <c r="VND6" s="65"/>
      <c r="VNE6" s="65"/>
      <c r="VNF6" s="65"/>
      <c r="VNG6" s="65"/>
      <c r="VNH6" s="65"/>
      <c r="VNI6" s="65"/>
      <c r="VNJ6" s="65"/>
      <c r="VNK6" s="65"/>
      <c r="VNL6" s="65"/>
      <c r="VNM6" s="65"/>
      <c r="VNN6" s="65"/>
      <c r="VNO6" s="65"/>
      <c r="VNP6" s="65"/>
      <c r="VNQ6" s="65"/>
      <c r="VNR6" s="65"/>
      <c r="VNS6" s="65"/>
      <c r="VNT6" s="65"/>
      <c r="VNU6" s="65"/>
      <c r="VNV6" s="65"/>
      <c r="VNW6" s="65"/>
      <c r="VNX6" s="65"/>
      <c r="VNY6" s="65"/>
      <c r="VNZ6" s="65"/>
      <c r="VOA6" s="65"/>
      <c r="VOB6" s="65"/>
      <c r="VOC6" s="65"/>
      <c r="VOD6" s="65"/>
      <c r="VOE6" s="65"/>
      <c r="VOF6" s="65"/>
      <c r="VOG6" s="65"/>
      <c r="VOH6" s="65"/>
      <c r="VOI6" s="65"/>
      <c r="VOJ6" s="65"/>
      <c r="VOK6" s="65"/>
      <c r="VOL6" s="65"/>
      <c r="VOM6" s="65"/>
      <c r="VON6" s="65"/>
      <c r="VOO6" s="65"/>
      <c r="VOP6" s="65"/>
      <c r="VOQ6" s="65"/>
      <c r="VOR6" s="65"/>
      <c r="VOS6" s="65"/>
      <c r="VOT6" s="65"/>
      <c r="VOU6" s="65"/>
      <c r="VOV6" s="65"/>
      <c r="VOW6" s="65"/>
      <c r="VOX6" s="65"/>
      <c r="VOY6" s="65"/>
      <c r="VOZ6" s="65"/>
      <c r="VPA6" s="65"/>
      <c r="VPB6" s="65"/>
      <c r="VPC6" s="65"/>
      <c r="VPD6" s="65"/>
      <c r="VPE6" s="65"/>
      <c r="VPF6" s="65"/>
      <c r="VPG6" s="65"/>
      <c r="VPH6" s="65"/>
      <c r="VPI6" s="65"/>
      <c r="VPJ6" s="65"/>
      <c r="VPK6" s="65"/>
      <c r="VPL6" s="65"/>
      <c r="VPM6" s="65"/>
      <c r="VPN6" s="65"/>
      <c r="VPO6" s="65"/>
      <c r="VPP6" s="65"/>
      <c r="VPQ6" s="65"/>
      <c r="VPR6" s="65"/>
      <c r="VPS6" s="65"/>
      <c r="VPT6" s="65"/>
      <c r="VPU6" s="65"/>
      <c r="VPV6" s="65"/>
      <c r="VPW6" s="65"/>
      <c r="VPX6" s="65"/>
      <c r="VPY6" s="65"/>
      <c r="VPZ6" s="65"/>
      <c r="VQA6" s="65"/>
      <c r="VQB6" s="65"/>
      <c r="VQC6" s="65"/>
      <c r="VQD6" s="65"/>
      <c r="VQE6" s="65"/>
      <c r="VQF6" s="65"/>
      <c r="VQG6" s="65"/>
      <c r="VQH6" s="65"/>
      <c r="VQI6" s="65"/>
      <c r="VQJ6" s="65"/>
      <c r="VQK6" s="65"/>
      <c r="VQL6" s="65"/>
      <c r="VQM6" s="65"/>
      <c r="VQN6" s="65"/>
      <c r="VQO6" s="65"/>
      <c r="VQP6" s="65"/>
      <c r="VQQ6" s="65"/>
      <c r="VQR6" s="65"/>
      <c r="VQS6" s="65"/>
      <c r="VQT6" s="65"/>
      <c r="VQU6" s="65"/>
      <c r="VQV6" s="65"/>
      <c r="VQW6" s="65"/>
      <c r="VQX6" s="65"/>
      <c r="VQY6" s="65"/>
      <c r="VQZ6" s="65"/>
      <c r="VRA6" s="65"/>
      <c r="VRB6" s="65"/>
      <c r="VRC6" s="65"/>
      <c r="VRD6" s="65"/>
      <c r="VRE6" s="65"/>
      <c r="VRF6" s="65"/>
      <c r="VRG6" s="65"/>
      <c r="VRH6" s="65"/>
      <c r="VRI6" s="65"/>
      <c r="VRJ6" s="65"/>
      <c r="VRK6" s="65"/>
      <c r="VRL6" s="65"/>
      <c r="VRM6" s="65"/>
      <c r="VRN6" s="65"/>
      <c r="VRO6" s="65"/>
      <c r="VRP6" s="65"/>
      <c r="VRQ6" s="65"/>
      <c r="VRR6" s="65"/>
      <c r="VRS6" s="65"/>
      <c r="VRT6" s="65"/>
      <c r="VRU6" s="65"/>
      <c r="VRV6" s="65"/>
      <c r="VRW6" s="65"/>
      <c r="VRX6" s="65"/>
      <c r="VRY6" s="65"/>
      <c r="VRZ6" s="65"/>
      <c r="VSA6" s="65"/>
      <c r="VSB6" s="65"/>
      <c r="VSC6" s="65"/>
      <c r="VSD6" s="65"/>
      <c r="VSE6" s="65"/>
      <c r="VSF6" s="65"/>
      <c r="VSG6" s="65"/>
      <c r="VSH6" s="65"/>
      <c r="VSI6" s="65"/>
      <c r="VSJ6" s="65"/>
      <c r="VSK6" s="65"/>
      <c r="VSL6" s="65"/>
      <c r="VSM6" s="65"/>
      <c r="VSN6" s="65"/>
      <c r="VSO6" s="65"/>
      <c r="VSP6" s="65"/>
      <c r="VSQ6" s="65"/>
      <c r="VSR6" s="65"/>
      <c r="VSS6" s="65"/>
      <c r="VST6" s="65"/>
      <c r="VSU6" s="65"/>
      <c r="VSV6" s="65"/>
      <c r="VSW6" s="65"/>
      <c r="VSX6" s="65"/>
      <c r="VSY6" s="65"/>
      <c r="VSZ6" s="65"/>
      <c r="VTA6" s="65"/>
      <c r="VTB6" s="65"/>
      <c r="VTC6" s="65"/>
      <c r="VTD6" s="65"/>
      <c r="VTE6" s="65"/>
      <c r="VTF6" s="65"/>
      <c r="VTG6" s="65"/>
      <c r="VTH6" s="65"/>
      <c r="VTI6" s="65"/>
      <c r="VTJ6" s="65"/>
      <c r="VTK6" s="65"/>
      <c r="VTL6" s="65"/>
      <c r="VTM6" s="65"/>
      <c r="VTN6" s="65"/>
      <c r="VTO6" s="65"/>
      <c r="VTP6" s="65"/>
      <c r="VTQ6" s="65"/>
      <c r="VTR6" s="65"/>
      <c r="VTS6" s="65"/>
      <c r="VTT6" s="65"/>
      <c r="VTU6" s="65"/>
      <c r="VTV6" s="65"/>
      <c r="VTW6" s="65"/>
      <c r="VTX6" s="65"/>
      <c r="VTY6" s="65"/>
      <c r="VTZ6" s="65"/>
      <c r="VUA6" s="65"/>
      <c r="VUB6" s="65"/>
      <c r="VUC6" s="65"/>
      <c r="VUD6" s="65"/>
      <c r="VUE6" s="65"/>
      <c r="VUF6" s="65"/>
      <c r="VUG6" s="65"/>
      <c r="VUH6" s="65"/>
      <c r="VUI6" s="65"/>
      <c r="VUJ6" s="65"/>
      <c r="VUK6" s="65"/>
      <c r="VUL6" s="65"/>
      <c r="VUM6" s="65"/>
      <c r="VUN6" s="65"/>
      <c r="VUO6" s="65"/>
      <c r="VUP6" s="65"/>
      <c r="VUQ6" s="65"/>
      <c r="VUR6" s="65"/>
      <c r="VUS6" s="65"/>
      <c r="VUT6" s="65"/>
      <c r="VUU6" s="65"/>
      <c r="VUV6" s="65"/>
      <c r="VUW6" s="65"/>
      <c r="VUX6" s="65"/>
      <c r="VUY6" s="65"/>
      <c r="VUZ6" s="65"/>
      <c r="VVA6" s="65"/>
      <c r="VVB6" s="65"/>
      <c r="VVC6" s="65"/>
      <c r="VVD6" s="65"/>
      <c r="VVE6" s="65"/>
      <c r="VVF6" s="65"/>
      <c r="VVG6" s="65"/>
      <c r="VVH6" s="65"/>
      <c r="VVI6" s="65"/>
      <c r="VVJ6" s="65"/>
      <c r="VVK6" s="65"/>
      <c r="VVL6" s="65"/>
      <c r="VVM6" s="65"/>
      <c r="VVN6" s="65"/>
      <c r="VVO6" s="65"/>
      <c r="VVP6" s="65"/>
      <c r="VVQ6" s="65"/>
      <c r="VVR6" s="65"/>
      <c r="VVS6" s="65"/>
      <c r="VVT6" s="65"/>
      <c r="VVU6" s="65"/>
      <c r="VVV6" s="65"/>
      <c r="VVW6" s="65"/>
      <c r="VVX6" s="65"/>
      <c r="VVY6" s="65"/>
      <c r="VVZ6" s="65"/>
      <c r="VWA6" s="65"/>
      <c r="VWB6" s="65"/>
      <c r="VWC6" s="65"/>
      <c r="VWD6" s="65"/>
      <c r="VWE6" s="65"/>
      <c r="VWF6" s="65"/>
      <c r="VWG6" s="65"/>
      <c r="VWH6" s="65"/>
      <c r="VWI6" s="65"/>
      <c r="VWJ6" s="65"/>
      <c r="VWK6" s="65"/>
      <c r="VWL6" s="65"/>
      <c r="VWM6" s="65"/>
      <c r="VWN6" s="65"/>
      <c r="VWO6" s="65"/>
      <c r="VWP6" s="65"/>
      <c r="VWQ6" s="65"/>
      <c r="VWR6" s="65"/>
      <c r="VWS6" s="65"/>
      <c r="VWT6" s="65"/>
      <c r="VWU6" s="65"/>
      <c r="VWV6" s="65"/>
      <c r="VWW6" s="65"/>
      <c r="VWX6" s="65"/>
      <c r="VWY6" s="65"/>
      <c r="VWZ6" s="65"/>
      <c r="VXA6" s="65"/>
      <c r="VXB6" s="65"/>
      <c r="VXC6" s="65"/>
      <c r="VXD6" s="65"/>
      <c r="VXE6" s="65"/>
      <c r="VXF6" s="65"/>
      <c r="VXG6" s="65"/>
      <c r="VXH6" s="65"/>
      <c r="VXI6" s="65"/>
      <c r="VXJ6" s="65"/>
      <c r="VXK6" s="65"/>
      <c r="VXL6" s="65"/>
      <c r="VXM6" s="65"/>
      <c r="VXN6" s="65"/>
      <c r="VXO6" s="65"/>
      <c r="VXP6" s="65"/>
      <c r="VXQ6" s="65"/>
      <c r="VXR6" s="65"/>
      <c r="VXS6" s="65"/>
      <c r="VXT6" s="65"/>
      <c r="VXU6" s="65"/>
      <c r="VXV6" s="65"/>
      <c r="VXW6" s="65"/>
      <c r="VXX6" s="65"/>
      <c r="VXY6" s="65"/>
      <c r="VXZ6" s="65"/>
      <c r="VYA6" s="65"/>
      <c r="VYB6" s="65"/>
      <c r="VYC6" s="65"/>
      <c r="VYD6" s="65"/>
      <c r="VYE6" s="65"/>
      <c r="VYF6" s="65"/>
      <c r="VYG6" s="65"/>
      <c r="VYH6" s="65"/>
      <c r="VYI6" s="65"/>
      <c r="VYJ6" s="65"/>
      <c r="VYK6" s="65"/>
      <c r="VYL6" s="65"/>
      <c r="VYM6" s="65"/>
      <c r="VYN6" s="65"/>
      <c r="VYO6" s="65"/>
      <c r="VYP6" s="65"/>
      <c r="VYQ6" s="65"/>
      <c r="VYR6" s="65"/>
      <c r="VYS6" s="65"/>
      <c r="VYT6" s="65"/>
      <c r="VYU6" s="65"/>
      <c r="VYV6" s="65"/>
      <c r="VYW6" s="65"/>
      <c r="VYX6" s="65"/>
      <c r="VYY6" s="65"/>
      <c r="VYZ6" s="65"/>
      <c r="VZA6" s="65"/>
      <c r="VZB6" s="65"/>
      <c r="VZC6" s="65"/>
      <c r="VZD6" s="65"/>
      <c r="VZE6" s="65"/>
      <c r="VZF6" s="65"/>
      <c r="VZG6" s="65"/>
      <c r="VZH6" s="65"/>
      <c r="VZI6" s="65"/>
      <c r="VZJ6" s="65"/>
      <c r="VZK6" s="65"/>
      <c r="VZL6" s="65"/>
      <c r="VZM6" s="65"/>
      <c r="VZN6" s="65"/>
      <c r="VZO6" s="65"/>
      <c r="VZP6" s="65"/>
      <c r="VZQ6" s="65"/>
      <c r="VZR6" s="65"/>
      <c r="VZS6" s="65"/>
      <c r="VZT6" s="65"/>
      <c r="VZU6" s="65"/>
      <c r="VZV6" s="65"/>
      <c r="VZW6" s="65"/>
      <c r="VZX6" s="65"/>
      <c r="VZY6" s="65"/>
      <c r="VZZ6" s="65"/>
      <c r="WAA6" s="65"/>
      <c r="WAB6" s="65"/>
      <c r="WAC6" s="65"/>
      <c r="WAD6" s="65"/>
      <c r="WAE6" s="65"/>
      <c r="WAF6" s="65"/>
      <c r="WAG6" s="65"/>
      <c r="WAH6" s="65"/>
      <c r="WAI6" s="65"/>
      <c r="WAJ6" s="65"/>
      <c r="WAK6" s="65"/>
      <c r="WAL6" s="65"/>
      <c r="WAM6" s="65"/>
      <c r="WAN6" s="65"/>
      <c r="WAO6" s="65"/>
      <c r="WAP6" s="65"/>
      <c r="WAQ6" s="65"/>
      <c r="WAR6" s="65"/>
      <c r="WAS6" s="65"/>
      <c r="WAT6" s="65"/>
      <c r="WAU6" s="65"/>
      <c r="WAV6" s="65"/>
      <c r="WAW6" s="65"/>
      <c r="WAX6" s="65"/>
      <c r="WAY6" s="65"/>
      <c r="WAZ6" s="65"/>
      <c r="WBA6" s="65"/>
      <c r="WBB6" s="65"/>
      <c r="WBC6" s="65"/>
      <c r="WBD6" s="65"/>
      <c r="WBE6" s="65"/>
      <c r="WBF6" s="65"/>
      <c r="WBG6" s="65"/>
      <c r="WBH6" s="65"/>
      <c r="WBI6" s="65"/>
      <c r="WBJ6" s="65"/>
      <c r="WBK6" s="65"/>
      <c r="WBL6" s="65"/>
      <c r="WBM6" s="65"/>
      <c r="WBN6" s="65"/>
      <c r="WBO6" s="65"/>
      <c r="WBP6" s="65"/>
      <c r="WBQ6" s="65"/>
      <c r="WBR6" s="65"/>
      <c r="WBS6" s="65"/>
      <c r="WBT6" s="65"/>
      <c r="WBU6" s="65"/>
      <c r="WBV6" s="65"/>
      <c r="WBW6" s="65"/>
      <c r="WBX6" s="65"/>
      <c r="WBY6" s="65"/>
      <c r="WBZ6" s="65"/>
      <c r="WCA6" s="65"/>
      <c r="WCB6" s="65"/>
      <c r="WCC6" s="65"/>
      <c r="WCD6" s="65"/>
      <c r="WCE6" s="65"/>
      <c r="WCF6" s="65"/>
      <c r="WCG6" s="65"/>
      <c r="WCH6" s="65"/>
      <c r="WCI6" s="65"/>
      <c r="WCJ6" s="65"/>
      <c r="WCK6" s="65"/>
      <c r="WCL6" s="65"/>
      <c r="WCM6" s="65"/>
      <c r="WCN6" s="65"/>
      <c r="WCO6" s="65"/>
      <c r="WCP6" s="65"/>
      <c r="WCQ6" s="65"/>
      <c r="WCR6" s="65"/>
      <c r="WCS6" s="65"/>
      <c r="WCT6" s="65"/>
      <c r="WCU6" s="65"/>
      <c r="WCV6" s="65"/>
      <c r="WCW6" s="65"/>
      <c r="WCX6" s="65"/>
      <c r="WCY6" s="65"/>
      <c r="WCZ6" s="65"/>
      <c r="WDA6" s="65"/>
      <c r="WDB6" s="65"/>
      <c r="WDC6" s="65"/>
      <c r="WDD6" s="65"/>
      <c r="WDE6" s="65"/>
      <c r="WDF6" s="65"/>
      <c r="WDG6" s="65"/>
      <c r="WDH6" s="65"/>
      <c r="WDI6" s="65"/>
      <c r="WDJ6" s="65"/>
      <c r="WDK6" s="65"/>
      <c r="WDL6" s="65"/>
      <c r="WDM6" s="65"/>
      <c r="WDN6" s="65"/>
      <c r="WDO6" s="65"/>
      <c r="WDP6" s="65"/>
      <c r="WDQ6" s="65"/>
      <c r="WDR6" s="65"/>
      <c r="WDS6" s="65"/>
      <c r="WDT6" s="65"/>
      <c r="WDU6" s="65"/>
      <c r="WDV6" s="65"/>
      <c r="WDW6" s="65"/>
      <c r="WDX6" s="65"/>
      <c r="WDY6" s="65"/>
      <c r="WDZ6" s="65"/>
      <c r="WEA6" s="65"/>
      <c r="WEB6" s="65"/>
      <c r="WEC6" s="65"/>
      <c r="WED6" s="65"/>
      <c r="WEE6" s="65"/>
      <c r="WEF6" s="65"/>
      <c r="WEG6" s="65"/>
      <c r="WEH6" s="65"/>
      <c r="WEI6" s="65"/>
      <c r="WEJ6" s="65"/>
      <c r="WEK6" s="65"/>
      <c r="WEL6" s="65"/>
      <c r="WEM6" s="65"/>
      <c r="WEN6" s="65"/>
      <c r="WEO6" s="65"/>
      <c r="WEP6" s="65"/>
      <c r="WEQ6" s="65"/>
      <c r="WER6" s="65"/>
      <c r="WES6" s="65"/>
      <c r="WET6" s="65"/>
      <c r="WEU6" s="65"/>
      <c r="WEV6" s="65"/>
      <c r="WEW6" s="65"/>
      <c r="WEX6" s="65"/>
      <c r="WEY6" s="65"/>
      <c r="WEZ6" s="65"/>
      <c r="WFA6" s="65"/>
      <c r="WFB6" s="65"/>
      <c r="WFC6" s="65"/>
      <c r="WFD6" s="65"/>
      <c r="WFE6" s="65"/>
      <c r="WFF6" s="65"/>
      <c r="WFG6" s="65"/>
      <c r="WFH6" s="65"/>
      <c r="WFI6" s="65"/>
      <c r="WFJ6" s="65"/>
      <c r="WFK6" s="65"/>
      <c r="WFL6" s="65"/>
      <c r="WFM6" s="65"/>
      <c r="WFN6" s="65"/>
      <c r="WFO6" s="65"/>
      <c r="WFP6" s="65"/>
      <c r="WFQ6" s="65"/>
      <c r="WFR6" s="65"/>
      <c r="WFS6" s="65"/>
      <c r="WFT6" s="65"/>
      <c r="WFU6" s="65"/>
      <c r="WFV6" s="65"/>
      <c r="WFW6" s="65"/>
      <c r="WFX6" s="65"/>
      <c r="WFY6" s="65"/>
      <c r="WFZ6" s="65"/>
      <c r="WGA6" s="65"/>
      <c r="WGB6" s="65"/>
      <c r="WGC6" s="65"/>
      <c r="WGD6" s="65"/>
      <c r="WGE6" s="65"/>
      <c r="WGF6" s="65"/>
      <c r="WGG6" s="65"/>
      <c r="WGH6" s="65"/>
      <c r="WGI6" s="65"/>
      <c r="WGJ6" s="65"/>
      <c r="WGK6" s="65"/>
      <c r="WGL6" s="65"/>
      <c r="WGM6" s="65"/>
      <c r="WGN6" s="65"/>
      <c r="WGO6" s="65"/>
      <c r="WGP6" s="65"/>
      <c r="WGQ6" s="65"/>
      <c r="WGR6" s="65"/>
      <c r="WGS6" s="65"/>
      <c r="WGT6" s="65"/>
      <c r="WGU6" s="65"/>
      <c r="WGV6" s="65"/>
      <c r="WGW6" s="65"/>
      <c r="WGX6" s="65"/>
      <c r="WGY6" s="65"/>
      <c r="WGZ6" s="65"/>
      <c r="WHA6" s="65"/>
      <c r="WHB6" s="65"/>
      <c r="WHC6" s="65"/>
      <c r="WHD6" s="65"/>
      <c r="WHE6" s="65"/>
      <c r="WHF6" s="65"/>
      <c r="WHG6" s="65"/>
      <c r="WHH6" s="65"/>
      <c r="WHI6" s="65"/>
      <c r="WHJ6" s="65"/>
      <c r="WHK6" s="65"/>
      <c r="WHL6" s="65"/>
      <c r="WHM6" s="65"/>
      <c r="WHN6" s="65"/>
      <c r="WHO6" s="65"/>
      <c r="WHP6" s="65"/>
      <c r="WHQ6" s="65"/>
      <c r="WHR6" s="65"/>
      <c r="WHS6" s="65"/>
      <c r="WHT6" s="65"/>
      <c r="WHU6" s="65"/>
      <c r="WHV6" s="65"/>
      <c r="WHW6" s="65"/>
      <c r="WHX6" s="65"/>
      <c r="WHY6" s="65"/>
      <c r="WHZ6" s="65"/>
      <c r="WIA6" s="65"/>
      <c r="WIB6" s="65"/>
      <c r="WIC6" s="65"/>
      <c r="WID6" s="65"/>
      <c r="WIE6" s="65"/>
      <c r="WIF6" s="65"/>
      <c r="WIG6" s="65"/>
      <c r="WIH6" s="65"/>
      <c r="WII6" s="65"/>
      <c r="WIJ6" s="65"/>
      <c r="WIK6" s="65"/>
      <c r="WIL6" s="65"/>
      <c r="WIM6" s="65"/>
      <c r="WIN6" s="65"/>
      <c r="WIO6" s="65"/>
      <c r="WIP6" s="65"/>
      <c r="WIQ6" s="65"/>
      <c r="WIR6" s="65"/>
      <c r="WIS6" s="65"/>
      <c r="WIT6" s="65"/>
      <c r="WIU6" s="65"/>
      <c r="WIV6" s="65"/>
      <c r="WIW6" s="65"/>
      <c r="WIX6" s="65"/>
      <c r="WIY6" s="65"/>
      <c r="WIZ6" s="65"/>
      <c r="WJA6" s="65"/>
      <c r="WJB6" s="65"/>
      <c r="WJC6" s="65"/>
      <c r="WJD6" s="65"/>
      <c r="WJE6" s="65"/>
      <c r="WJF6" s="65"/>
      <c r="WJG6" s="65"/>
      <c r="WJH6" s="65"/>
      <c r="WJI6" s="65"/>
      <c r="WJJ6" s="65"/>
      <c r="WJK6" s="65"/>
      <c r="WJL6" s="65"/>
      <c r="WJM6" s="65"/>
      <c r="WJN6" s="65"/>
      <c r="WJO6" s="65"/>
      <c r="WJP6" s="65"/>
      <c r="WJQ6" s="65"/>
      <c r="WJR6" s="65"/>
      <c r="WJS6" s="65"/>
      <c r="WJT6" s="65"/>
      <c r="WJU6" s="65"/>
      <c r="WJV6" s="65"/>
      <c r="WJW6" s="65"/>
      <c r="WJX6" s="65"/>
      <c r="WJY6" s="65"/>
      <c r="WJZ6" s="65"/>
      <c r="WKA6" s="65"/>
      <c r="WKB6" s="65"/>
      <c r="WKC6" s="65"/>
      <c r="WKD6" s="65"/>
      <c r="WKE6" s="65"/>
      <c r="WKF6" s="65"/>
      <c r="WKG6" s="65"/>
      <c r="WKH6" s="65"/>
      <c r="WKI6" s="65"/>
      <c r="WKJ6" s="65"/>
      <c r="WKK6" s="65"/>
      <c r="WKL6" s="65"/>
      <c r="WKM6" s="65"/>
      <c r="WKN6" s="65"/>
      <c r="WKO6" s="65"/>
      <c r="WKP6" s="65"/>
      <c r="WKQ6" s="65"/>
      <c r="WKR6" s="65"/>
      <c r="WKS6" s="65"/>
      <c r="WKT6" s="65"/>
      <c r="WKU6" s="65"/>
      <c r="WKV6" s="65"/>
      <c r="WKW6" s="65"/>
      <c r="WKX6" s="65"/>
      <c r="WKY6" s="65"/>
      <c r="WKZ6" s="65"/>
      <c r="WLA6" s="65"/>
      <c r="WLB6" s="65"/>
      <c r="WLC6" s="65"/>
      <c r="WLD6" s="65"/>
      <c r="WLE6" s="65"/>
      <c r="WLF6" s="65"/>
      <c r="WLG6" s="65"/>
      <c r="WLH6" s="65"/>
      <c r="WLI6" s="65"/>
      <c r="WLJ6" s="65"/>
      <c r="WLK6" s="65"/>
      <c r="WLL6" s="65"/>
      <c r="WLM6" s="65"/>
      <c r="WLN6" s="65"/>
      <c r="WLO6" s="65"/>
      <c r="WLP6" s="65"/>
      <c r="WLQ6" s="65"/>
      <c r="WLR6" s="65"/>
      <c r="WLS6" s="65"/>
      <c r="WLT6" s="65"/>
      <c r="WLU6" s="65"/>
      <c r="WLV6" s="65"/>
      <c r="WLW6" s="65"/>
      <c r="WLX6" s="65"/>
      <c r="WLY6" s="65"/>
      <c r="WLZ6" s="65"/>
      <c r="WMA6" s="65"/>
      <c r="WMB6" s="65"/>
      <c r="WMC6" s="65"/>
      <c r="WMD6" s="65"/>
      <c r="WME6" s="65"/>
      <c r="WMF6" s="65"/>
      <c r="WMG6" s="65"/>
      <c r="WMH6" s="65"/>
      <c r="WMI6" s="65"/>
      <c r="WMJ6" s="65"/>
      <c r="WMK6" s="65"/>
      <c r="WML6" s="65"/>
      <c r="WMM6" s="65"/>
      <c r="WMN6" s="65"/>
      <c r="WMO6" s="65"/>
      <c r="WMP6" s="65"/>
      <c r="WMQ6" s="65"/>
      <c r="WMR6" s="65"/>
      <c r="WMS6" s="65"/>
      <c r="WMT6" s="65"/>
      <c r="WMU6" s="65"/>
      <c r="WMV6" s="65"/>
      <c r="WMW6" s="65"/>
      <c r="WMX6" s="65"/>
      <c r="WMY6" s="65"/>
      <c r="WMZ6" s="65"/>
      <c r="WNA6" s="65"/>
      <c r="WNB6" s="65"/>
      <c r="WNC6" s="65"/>
      <c r="WND6" s="65"/>
      <c r="WNE6" s="65"/>
      <c r="WNF6" s="65"/>
      <c r="WNG6" s="65"/>
      <c r="WNH6" s="65"/>
      <c r="WNI6" s="65"/>
      <c r="WNJ6" s="65"/>
      <c r="WNK6" s="65"/>
      <c r="WNL6" s="65"/>
      <c r="WNM6" s="65"/>
      <c r="WNN6" s="65"/>
      <c r="WNO6" s="65"/>
      <c r="WNP6" s="65"/>
      <c r="WNQ6" s="65"/>
      <c r="WNR6" s="65"/>
      <c r="WNS6" s="65"/>
      <c r="WNT6" s="65"/>
      <c r="WNU6" s="65"/>
      <c r="WNV6" s="65"/>
      <c r="WNW6" s="65"/>
      <c r="WNX6" s="65"/>
      <c r="WNY6" s="65"/>
      <c r="WNZ6" s="65"/>
      <c r="WOA6" s="65"/>
      <c r="WOB6" s="65"/>
      <c r="WOC6" s="65"/>
      <c r="WOD6" s="65"/>
      <c r="WOE6" s="65"/>
      <c r="WOF6" s="65"/>
      <c r="WOG6" s="65"/>
      <c r="WOH6" s="65"/>
      <c r="WOI6" s="65"/>
      <c r="WOJ6" s="65"/>
      <c r="WOK6" s="65"/>
      <c r="WOL6" s="65"/>
      <c r="WOM6" s="65"/>
      <c r="WON6" s="65"/>
      <c r="WOO6" s="65"/>
      <c r="WOP6" s="65"/>
      <c r="WOQ6" s="65"/>
      <c r="WOR6" s="65"/>
      <c r="WOS6" s="65"/>
      <c r="WOT6" s="65"/>
      <c r="WOU6" s="65"/>
      <c r="WOV6" s="65"/>
      <c r="WOW6" s="65"/>
      <c r="WOX6" s="65"/>
      <c r="WOY6" s="65"/>
      <c r="WOZ6" s="65"/>
      <c r="WPA6" s="65"/>
      <c r="WPB6" s="65"/>
      <c r="WPC6" s="65"/>
      <c r="WPD6" s="65"/>
      <c r="WPE6" s="65"/>
      <c r="WPF6" s="65"/>
      <c r="WPG6" s="65"/>
      <c r="WPH6" s="65"/>
      <c r="WPI6" s="65"/>
      <c r="WPJ6" s="65"/>
      <c r="WPK6" s="65"/>
      <c r="WPL6" s="65"/>
      <c r="WPM6" s="65"/>
      <c r="WPN6" s="65"/>
      <c r="WPO6" s="65"/>
      <c r="WPP6" s="65"/>
      <c r="WPQ6" s="65"/>
      <c r="WPR6" s="65"/>
      <c r="WPS6" s="65"/>
      <c r="WPT6" s="65"/>
      <c r="WPU6" s="65"/>
      <c r="WPV6" s="65"/>
      <c r="WPW6" s="65"/>
      <c r="WPX6" s="65"/>
      <c r="WPY6" s="65"/>
      <c r="WPZ6" s="65"/>
      <c r="WQA6" s="65"/>
      <c r="WQB6" s="65"/>
      <c r="WQC6" s="65"/>
      <c r="WQD6" s="65"/>
      <c r="WQE6" s="65"/>
      <c r="WQF6" s="65"/>
      <c r="WQG6" s="65"/>
      <c r="WQH6" s="65"/>
      <c r="WQI6" s="65"/>
      <c r="WQJ6" s="65"/>
      <c r="WQK6" s="65"/>
      <c r="WQL6" s="65"/>
      <c r="WQM6" s="65"/>
      <c r="WQN6" s="65"/>
      <c r="WQO6" s="65"/>
      <c r="WQP6" s="65"/>
      <c r="WQQ6" s="65"/>
      <c r="WQR6" s="65"/>
      <c r="WQS6" s="65"/>
      <c r="WQT6" s="65"/>
      <c r="WQU6" s="65"/>
      <c r="WQV6" s="65"/>
      <c r="WQW6" s="65"/>
      <c r="WQX6" s="65"/>
      <c r="WQY6" s="65"/>
      <c r="WQZ6" s="65"/>
      <c r="WRA6" s="65"/>
      <c r="WRB6" s="65"/>
      <c r="WRC6" s="65"/>
      <c r="WRD6" s="65"/>
      <c r="WRE6" s="65"/>
      <c r="WRF6" s="65"/>
      <c r="WRG6" s="65"/>
      <c r="WRH6" s="65"/>
      <c r="WRI6" s="65"/>
      <c r="WRJ6" s="65"/>
      <c r="WRK6" s="65"/>
      <c r="WRL6" s="65"/>
      <c r="WRM6" s="65"/>
      <c r="WRN6" s="65"/>
      <c r="WRO6" s="65"/>
      <c r="WRP6" s="65"/>
      <c r="WRQ6" s="65"/>
      <c r="WRR6" s="65"/>
      <c r="WRS6" s="65"/>
      <c r="WRT6" s="65"/>
      <c r="WRU6" s="65"/>
      <c r="WRV6" s="65"/>
      <c r="WRW6" s="65"/>
      <c r="WRX6" s="65"/>
      <c r="WRY6" s="65"/>
      <c r="WRZ6" s="65"/>
      <c r="WSA6" s="65"/>
      <c r="WSB6" s="65"/>
      <c r="WSC6" s="65"/>
      <c r="WSD6" s="65"/>
      <c r="WSE6" s="65"/>
      <c r="WSF6" s="65"/>
      <c r="WSG6" s="65"/>
      <c r="WSH6" s="65"/>
      <c r="WSI6" s="65"/>
      <c r="WSJ6" s="65"/>
      <c r="WSK6" s="65"/>
      <c r="WSL6" s="65"/>
      <c r="WSM6" s="65"/>
      <c r="WSN6" s="65"/>
      <c r="WSO6" s="65"/>
      <c r="WSP6" s="65"/>
      <c r="WSQ6" s="65"/>
      <c r="WSR6" s="65"/>
      <c r="WSS6" s="65"/>
      <c r="WST6" s="65"/>
      <c r="WSU6" s="65"/>
      <c r="WSV6" s="65"/>
      <c r="WSW6" s="65"/>
      <c r="WSX6" s="65"/>
      <c r="WSY6" s="65"/>
      <c r="WSZ6" s="65"/>
      <c r="WTA6" s="65"/>
      <c r="WTB6" s="65"/>
      <c r="WTC6" s="65"/>
      <c r="WTD6" s="65"/>
      <c r="WTE6" s="65"/>
      <c r="WTF6" s="65"/>
      <c r="WTG6" s="65"/>
      <c r="WTH6" s="65"/>
      <c r="WTI6" s="65"/>
      <c r="WTJ6" s="65"/>
      <c r="WTK6" s="65"/>
      <c r="WTL6" s="65"/>
      <c r="WTM6" s="65"/>
      <c r="WTN6" s="65"/>
      <c r="WTO6" s="65"/>
      <c r="WTP6" s="65"/>
      <c r="WTQ6" s="65"/>
      <c r="WTR6" s="65"/>
      <c r="WTS6" s="65"/>
      <c r="WTT6" s="65"/>
      <c r="WTU6" s="65"/>
      <c r="WTV6" s="65"/>
      <c r="WTW6" s="65"/>
      <c r="WTX6" s="65"/>
      <c r="WTY6" s="65"/>
      <c r="WTZ6" s="65"/>
      <c r="WUA6" s="65"/>
      <c r="WUB6" s="65"/>
      <c r="WUC6" s="65"/>
      <c r="WUD6" s="65"/>
      <c r="WUE6" s="65"/>
      <c r="WUF6" s="65"/>
      <c r="WUG6" s="65"/>
      <c r="WUH6" s="65"/>
      <c r="WUI6" s="65"/>
      <c r="WUJ6" s="65"/>
      <c r="WUK6" s="65"/>
      <c r="WUL6" s="65"/>
      <c r="WUM6" s="65"/>
      <c r="WUN6" s="65"/>
      <c r="WUO6" s="65"/>
      <c r="WUP6" s="65"/>
      <c r="WUQ6" s="65"/>
      <c r="WUR6" s="65"/>
      <c r="WUS6" s="65"/>
      <c r="WUT6" s="65"/>
      <c r="WUU6" s="65"/>
      <c r="WUV6" s="65"/>
      <c r="WUW6" s="65"/>
      <c r="WUX6" s="65"/>
      <c r="WUY6" s="65"/>
      <c r="WUZ6" s="65"/>
      <c r="WVA6" s="65"/>
      <c r="WVB6" s="65"/>
      <c r="WVC6" s="65"/>
      <c r="WVD6" s="65"/>
      <c r="WVE6" s="65"/>
      <c r="WVF6" s="65"/>
      <c r="WVG6" s="65"/>
      <c r="WVH6" s="65"/>
      <c r="WVI6" s="65"/>
      <c r="WVJ6" s="65"/>
      <c r="WVK6" s="65"/>
      <c r="WVL6" s="65"/>
      <c r="WVM6" s="65"/>
      <c r="WVN6" s="65"/>
      <c r="WVO6" s="65"/>
      <c r="WVP6" s="65"/>
      <c r="WVQ6" s="65"/>
      <c r="WVR6" s="65"/>
      <c r="WVS6" s="65"/>
      <c r="WVT6" s="65"/>
      <c r="WVU6" s="65"/>
      <c r="WVV6" s="65"/>
      <c r="WVW6" s="65"/>
      <c r="WVX6" s="65"/>
      <c r="WVY6" s="65"/>
      <c r="WVZ6" s="65"/>
      <c r="WWA6" s="65"/>
      <c r="WWB6" s="65"/>
      <c r="WWC6" s="65"/>
      <c r="WWD6" s="65"/>
      <c r="WWE6" s="65"/>
      <c r="WWF6" s="65"/>
      <c r="WWG6" s="65"/>
      <c r="WWH6" s="65"/>
      <c r="WWI6" s="65"/>
      <c r="WWJ6" s="65"/>
      <c r="WWK6" s="65"/>
      <c r="WWL6" s="65"/>
      <c r="WWM6" s="65"/>
      <c r="WWN6" s="65"/>
      <c r="WWO6" s="65"/>
      <c r="WWP6" s="65"/>
      <c r="WWQ6" s="65"/>
      <c r="WWR6" s="65"/>
      <c r="WWS6" s="65"/>
      <c r="WWT6" s="65"/>
      <c r="WWU6" s="65"/>
      <c r="WWV6" s="65"/>
      <c r="WWW6" s="65"/>
      <c r="WWX6" s="65"/>
      <c r="WWY6" s="65"/>
      <c r="WWZ6" s="65"/>
      <c r="WXA6" s="65"/>
      <c r="WXB6" s="65"/>
      <c r="WXC6" s="65"/>
      <c r="WXD6" s="65"/>
      <c r="WXE6" s="65"/>
      <c r="WXF6" s="65"/>
      <c r="WXG6" s="65"/>
      <c r="WXH6" s="65"/>
      <c r="WXI6" s="65"/>
      <c r="WXJ6" s="65"/>
      <c r="WXK6" s="65"/>
      <c r="WXL6" s="65"/>
      <c r="WXM6" s="65"/>
      <c r="WXN6" s="65"/>
      <c r="WXO6" s="65"/>
      <c r="WXP6" s="65"/>
      <c r="WXQ6" s="65"/>
      <c r="WXR6" s="65"/>
      <c r="WXS6" s="65"/>
      <c r="WXT6" s="65"/>
      <c r="WXU6" s="65"/>
      <c r="WXV6" s="65"/>
      <c r="WXW6" s="65"/>
      <c r="WXX6" s="65"/>
      <c r="WXY6" s="65"/>
      <c r="WXZ6" s="65"/>
      <c r="WYA6" s="65"/>
      <c r="WYB6" s="65"/>
      <c r="WYC6" s="65"/>
      <c r="WYD6" s="65"/>
      <c r="WYE6" s="65"/>
      <c r="WYF6" s="65"/>
      <c r="WYG6" s="65"/>
      <c r="WYH6" s="65"/>
      <c r="WYI6" s="65"/>
      <c r="WYJ6" s="65"/>
      <c r="WYK6" s="65"/>
      <c r="WYL6" s="65"/>
      <c r="WYM6" s="65"/>
      <c r="WYN6" s="65"/>
      <c r="WYO6" s="65"/>
      <c r="WYP6" s="65"/>
      <c r="WYQ6" s="65"/>
      <c r="WYR6" s="65"/>
      <c r="WYS6" s="65"/>
      <c r="WYT6" s="65"/>
      <c r="WYU6" s="65"/>
      <c r="WYV6" s="65"/>
      <c r="WYW6" s="65"/>
      <c r="WYX6" s="65"/>
      <c r="WYY6" s="65"/>
      <c r="WYZ6" s="65"/>
      <c r="WZA6" s="65"/>
      <c r="WZB6" s="65"/>
      <c r="WZC6" s="65"/>
      <c r="WZD6" s="65"/>
      <c r="WZE6" s="65"/>
      <c r="WZF6" s="65"/>
      <c r="WZG6" s="65"/>
      <c r="WZH6" s="65"/>
      <c r="WZI6" s="65"/>
      <c r="WZJ6" s="65"/>
      <c r="WZK6" s="65"/>
      <c r="WZL6" s="65"/>
      <c r="WZM6" s="65"/>
      <c r="WZN6" s="65"/>
      <c r="WZO6" s="65"/>
      <c r="WZP6" s="65"/>
      <c r="WZQ6" s="65"/>
      <c r="WZR6" s="65"/>
      <c r="WZS6" s="65"/>
      <c r="WZT6" s="65"/>
      <c r="WZU6" s="65"/>
      <c r="WZV6" s="65"/>
      <c r="WZW6" s="65"/>
      <c r="WZX6" s="65"/>
      <c r="WZY6" s="65"/>
      <c r="WZZ6" s="65"/>
      <c r="XAA6" s="65"/>
      <c r="XAB6" s="65"/>
      <c r="XAC6" s="65"/>
      <c r="XAD6" s="65"/>
      <c r="XAE6" s="65"/>
      <c r="XAF6" s="65"/>
      <c r="XAG6" s="65"/>
      <c r="XAH6" s="65"/>
      <c r="XAI6" s="65"/>
      <c r="XAJ6" s="65"/>
      <c r="XAK6" s="65"/>
      <c r="XAL6" s="65"/>
      <c r="XAM6" s="65"/>
      <c r="XAN6" s="65"/>
      <c r="XAO6" s="65"/>
      <c r="XAP6" s="65"/>
      <c r="XAQ6" s="65"/>
      <c r="XAR6" s="65"/>
      <c r="XAS6" s="65"/>
      <c r="XAT6" s="65"/>
      <c r="XAU6" s="65"/>
      <c r="XAV6" s="65"/>
      <c r="XAW6" s="65"/>
      <c r="XAX6" s="65"/>
      <c r="XAY6" s="65"/>
      <c r="XAZ6" s="65"/>
      <c r="XBA6" s="65"/>
      <c r="XBB6" s="65"/>
      <c r="XBC6" s="65"/>
      <c r="XBD6" s="65"/>
      <c r="XBE6" s="65"/>
      <c r="XBF6" s="65"/>
      <c r="XBG6" s="65"/>
      <c r="XBH6" s="65"/>
      <c r="XBI6" s="65"/>
      <c r="XBJ6" s="65"/>
      <c r="XBK6" s="65"/>
      <c r="XBL6" s="65"/>
      <c r="XBM6" s="65"/>
      <c r="XBN6" s="65"/>
      <c r="XBO6" s="65"/>
      <c r="XBP6" s="65"/>
      <c r="XBQ6" s="65"/>
      <c r="XBR6" s="65"/>
      <c r="XBS6" s="65"/>
      <c r="XBT6" s="65"/>
      <c r="XBU6" s="65"/>
      <c r="XBV6" s="65"/>
      <c r="XBW6" s="65"/>
      <c r="XBX6" s="65"/>
      <c r="XBY6" s="65"/>
      <c r="XBZ6" s="65"/>
      <c r="XCA6" s="65"/>
      <c r="XCB6" s="65"/>
      <c r="XCC6" s="65"/>
      <c r="XCD6" s="65"/>
      <c r="XCE6" s="65"/>
      <c r="XCF6" s="65"/>
      <c r="XCG6" s="65"/>
      <c r="XCH6" s="65"/>
      <c r="XCI6" s="65"/>
      <c r="XCJ6" s="65"/>
      <c r="XCK6" s="65"/>
      <c r="XCL6" s="65"/>
      <c r="XCM6" s="65"/>
      <c r="XCN6" s="65"/>
      <c r="XCO6" s="65"/>
      <c r="XCP6" s="65"/>
      <c r="XCQ6" s="65"/>
      <c r="XCR6" s="65"/>
      <c r="XCS6" s="65"/>
      <c r="XCT6" s="65"/>
      <c r="XCU6" s="65"/>
      <c r="XCV6" s="65"/>
      <c r="XCW6" s="65"/>
      <c r="XCX6" s="65"/>
      <c r="XCY6" s="65"/>
      <c r="XCZ6" s="65"/>
      <c r="XDA6" s="65"/>
      <c r="XDB6" s="65"/>
      <c r="XDC6" s="65"/>
      <c r="XDD6" s="65"/>
      <c r="XDE6" s="65"/>
      <c r="XDF6" s="65"/>
      <c r="XDG6" s="65"/>
      <c r="XDH6" s="65"/>
      <c r="XDI6" s="65"/>
      <c r="XDJ6" s="65"/>
      <c r="XDK6" s="65"/>
      <c r="XDL6" s="65"/>
      <c r="XDM6" s="65"/>
      <c r="XDN6" s="65"/>
      <c r="XDO6" s="65"/>
      <c r="XDP6" s="65"/>
      <c r="XDQ6" s="65"/>
      <c r="XDR6" s="65"/>
      <c r="XDS6" s="65"/>
      <c r="XDT6" s="65"/>
      <c r="XDU6" s="65"/>
      <c r="XDV6" s="65"/>
      <c r="XDW6" s="65"/>
      <c r="XDX6" s="65"/>
      <c r="XDY6" s="65"/>
      <c r="XDZ6" s="65"/>
      <c r="XEA6" s="65"/>
      <c r="XEB6" s="65"/>
      <c r="XEC6" s="65"/>
      <c r="XED6" s="65"/>
      <c r="XEE6" s="65"/>
      <c r="XEF6" s="65"/>
      <c r="XEG6" s="65"/>
      <c r="XEH6" s="65"/>
      <c r="XEI6" s="65"/>
      <c r="XEJ6" s="65"/>
      <c r="XEK6" s="65"/>
      <c r="XEL6" s="65"/>
      <c r="XEM6" s="65"/>
      <c r="XEN6" s="65"/>
      <c r="XEO6" s="65"/>
      <c r="XEP6" s="65"/>
      <c r="XEQ6" s="65"/>
      <c r="XER6" s="65"/>
      <c r="XES6" s="65"/>
      <c r="XET6" s="65"/>
      <c r="XEU6" s="65"/>
      <c r="XEV6" s="65"/>
      <c r="XEW6" s="65"/>
      <c r="XEX6" s="65"/>
      <c r="XEY6" s="65"/>
      <c r="XEZ6" s="65"/>
    </row>
    <row r="7" spans="1:16380">
      <c r="A7" s="67"/>
      <c r="B7" s="68"/>
      <c r="C7" s="68"/>
      <c r="D7" s="68"/>
      <c r="E7" s="68"/>
      <c r="F7" s="68"/>
      <c r="G7" s="69"/>
      <c r="H7" s="65"/>
      <c r="I7" s="65"/>
      <c r="J7" s="61" t="s">
        <v>169</v>
      </c>
      <c r="K7" s="61">
        <v>7</v>
      </c>
      <c r="L7" s="66"/>
      <c r="M7" s="61">
        <v>2017</v>
      </c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  <c r="IS7" s="65"/>
      <c r="IT7" s="65"/>
      <c r="IU7" s="65"/>
      <c r="IV7" s="65"/>
      <c r="IW7" s="65"/>
      <c r="IX7" s="65"/>
      <c r="IY7" s="65"/>
      <c r="IZ7" s="65"/>
      <c r="JA7" s="65"/>
      <c r="JB7" s="65"/>
      <c r="JC7" s="65"/>
      <c r="JD7" s="65"/>
      <c r="JE7" s="65"/>
      <c r="JF7" s="65"/>
      <c r="JG7" s="65"/>
      <c r="JH7" s="65"/>
      <c r="JI7" s="65"/>
      <c r="JJ7" s="65"/>
      <c r="JK7" s="65"/>
      <c r="JL7" s="65"/>
      <c r="JM7" s="65"/>
      <c r="JN7" s="65"/>
      <c r="JO7" s="65"/>
      <c r="JP7" s="65"/>
      <c r="JQ7" s="65"/>
      <c r="JR7" s="65"/>
      <c r="JS7" s="65"/>
      <c r="JT7" s="65"/>
      <c r="JU7" s="65"/>
      <c r="JV7" s="65"/>
      <c r="JW7" s="65"/>
      <c r="JX7" s="65"/>
      <c r="JY7" s="65"/>
      <c r="JZ7" s="65"/>
      <c r="KA7" s="65"/>
      <c r="KB7" s="65"/>
      <c r="KC7" s="65"/>
      <c r="KD7" s="65"/>
      <c r="KE7" s="65"/>
      <c r="KF7" s="65"/>
      <c r="KG7" s="65"/>
      <c r="KH7" s="65"/>
      <c r="KI7" s="65"/>
      <c r="KJ7" s="65"/>
      <c r="KK7" s="65"/>
      <c r="KL7" s="65"/>
      <c r="KM7" s="65"/>
      <c r="KN7" s="65"/>
      <c r="KO7" s="65"/>
      <c r="KP7" s="65"/>
      <c r="KQ7" s="65"/>
      <c r="KR7" s="65"/>
      <c r="KS7" s="65"/>
      <c r="KT7" s="65"/>
      <c r="KU7" s="65"/>
      <c r="KV7" s="65"/>
      <c r="KW7" s="65"/>
      <c r="KX7" s="65"/>
      <c r="KY7" s="65"/>
      <c r="KZ7" s="65"/>
      <c r="LA7" s="65"/>
      <c r="LB7" s="65"/>
      <c r="LC7" s="65"/>
      <c r="LD7" s="65"/>
      <c r="LE7" s="65"/>
      <c r="LF7" s="65"/>
      <c r="LG7" s="65"/>
      <c r="LH7" s="65"/>
      <c r="LI7" s="65"/>
      <c r="LJ7" s="65"/>
      <c r="LK7" s="65"/>
      <c r="LL7" s="65"/>
      <c r="LM7" s="65"/>
      <c r="LN7" s="65"/>
      <c r="LO7" s="65"/>
      <c r="LP7" s="65"/>
      <c r="LQ7" s="65"/>
      <c r="LR7" s="65"/>
      <c r="LS7" s="65"/>
      <c r="LT7" s="65"/>
      <c r="LU7" s="65"/>
      <c r="LV7" s="65"/>
      <c r="LW7" s="65"/>
      <c r="LX7" s="65"/>
      <c r="LY7" s="65"/>
      <c r="LZ7" s="65"/>
      <c r="MA7" s="65"/>
      <c r="MB7" s="65"/>
      <c r="MC7" s="65"/>
      <c r="MD7" s="65"/>
      <c r="ME7" s="65"/>
      <c r="MF7" s="65"/>
      <c r="MG7" s="65"/>
      <c r="MH7" s="65"/>
      <c r="MI7" s="65"/>
      <c r="MJ7" s="65"/>
      <c r="MK7" s="65"/>
      <c r="ML7" s="65"/>
      <c r="MM7" s="65"/>
      <c r="MN7" s="65"/>
      <c r="MO7" s="65"/>
      <c r="MP7" s="65"/>
      <c r="MQ7" s="65"/>
      <c r="MR7" s="65"/>
      <c r="MS7" s="65"/>
      <c r="MT7" s="65"/>
      <c r="MU7" s="65"/>
      <c r="MV7" s="65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  <c r="NI7" s="65"/>
      <c r="NJ7" s="65"/>
      <c r="NK7" s="65"/>
      <c r="NL7" s="65"/>
      <c r="NM7" s="65"/>
      <c r="NN7" s="65"/>
      <c r="NO7" s="65"/>
      <c r="NP7" s="65"/>
      <c r="NQ7" s="65"/>
      <c r="NR7" s="65"/>
      <c r="NS7" s="65"/>
      <c r="NT7" s="65"/>
      <c r="NU7" s="65"/>
      <c r="NV7" s="65"/>
      <c r="NW7" s="65"/>
      <c r="NX7" s="65"/>
      <c r="NY7" s="65"/>
      <c r="NZ7" s="65"/>
      <c r="OA7" s="65"/>
      <c r="OB7" s="65"/>
      <c r="OC7" s="65"/>
      <c r="OD7" s="65"/>
      <c r="OE7" s="65"/>
      <c r="OF7" s="65"/>
      <c r="OG7" s="65"/>
      <c r="OH7" s="65"/>
      <c r="OI7" s="65"/>
      <c r="OJ7" s="65"/>
      <c r="OK7" s="65"/>
      <c r="OL7" s="65"/>
      <c r="OM7" s="65"/>
      <c r="ON7" s="65"/>
      <c r="OO7" s="65"/>
      <c r="OP7" s="65"/>
      <c r="OQ7" s="65"/>
      <c r="OR7" s="65"/>
      <c r="OS7" s="65"/>
      <c r="OT7" s="65"/>
      <c r="OU7" s="65"/>
      <c r="OV7" s="65"/>
      <c r="OW7" s="65"/>
      <c r="OX7" s="65"/>
      <c r="OY7" s="65"/>
      <c r="OZ7" s="65"/>
      <c r="PA7" s="65"/>
      <c r="PB7" s="65"/>
      <c r="PC7" s="65"/>
      <c r="PD7" s="65"/>
      <c r="PE7" s="65"/>
      <c r="PF7" s="65"/>
      <c r="PG7" s="65"/>
      <c r="PH7" s="65"/>
      <c r="PI7" s="65"/>
      <c r="PJ7" s="65"/>
      <c r="PK7" s="65"/>
      <c r="PL7" s="65"/>
      <c r="PM7" s="65"/>
      <c r="PN7" s="65"/>
      <c r="PO7" s="65"/>
      <c r="PP7" s="65"/>
      <c r="PQ7" s="65"/>
      <c r="PR7" s="65"/>
      <c r="PS7" s="65"/>
      <c r="PT7" s="65"/>
      <c r="PU7" s="65"/>
      <c r="PV7" s="65"/>
      <c r="PW7" s="65"/>
      <c r="PX7" s="65"/>
      <c r="PY7" s="65"/>
      <c r="PZ7" s="65"/>
      <c r="QA7" s="65"/>
      <c r="QB7" s="65"/>
      <c r="QC7" s="65"/>
      <c r="QD7" s="65"/>
      <c r="QE7" s="65"/>
      <c r="QF7" s="65"/>
      <c r="QG7" s="65"/>
      <c r="QH7" s="65"/>
      <c r="QI7" s="65"/>
      <c r="QJ7" s="65"/>
      <c r="QK7" s="65"/>
      <c r="QL7" s="65"/>
      <c r="QM7" s="65"/>
      <c r="QN7" s="65"/>
      <c r="QO7" s="65"/>
      <c r="QP7" s="65"/>
      <c r="QQ7" s="65"/>
      <c r="QR7" s="65"/>
      <c r="QS7" s="65"/>
      <c r="QT7" s="65"/>
      <c r="QU7" s="65"/>
      <c r="QV7" s="65"/>
      <c r="QW7" s="65"/>
      <c r="QX7" s="65"/>
      <c r="QY7" s="65"/>
      <c r="QZ7" s="65"/>
      <c r="RA7" s="65"/>
      <c r="RB7" s="65"/>
      <c r="RC7" s="65"/>
      <c r="RD7" s="65"/>
      <c r="RE7" s="65"/>
      <c r="RF7" s="65"/>
      <c r="RG7" s="65"/>
      <c r="RH7" s="65"/>
      <c r="RI7" s="65"/>
      <c r="RJ7" s="65"/>
      <c r="RK7" s="65"/>
      <c r="RL7" s="65"/>
      <c r="RM7" s="65"/>
      <c r="RN7" s="65"/>
      <c r="RO7" s="65"/>
      <c r="RP7" s="65"/>
      <c r="RQ7" s="65"/>
      <c r="RR7" s="65"/>
      <c r="RS7" s="65"/>
      <c r="RT7" s="65"/>
      <c r="RU7" s="65"/>
      <c r="RV7" s="65"/>
      <c r="RW7" s="65"/>
      <c r="RX7" s="65"/>
      <c r="RY7" s="65"/>
      <c r="RZ7" s="65"/>
      <c r="SA7" s="65"/>
      <c r="SB7" s="65"/>
      <c r="SC7" s="65"/>
      <c r="SD7" s="65"/>
      <c r="SE7" s="65"/>
      <c r="SF7" s="65"/>
      <c r="SG7" s="65"/>
      <c r="SH7" s="65"/>
      <c r="SI7" s="65"/>
      <c r="SJ7" s="65"/>
      <c r="SK7" s="65"/>
      <c r="SL7" s="65"/>
      <c r="SM7" s="65"/>
      <c r="SN7" s="65"/>
      <c r="SO7" s="65"/>
      <c r="SP7" s="65"/>
      <c r="SQ7" s="65"/>
      <c r="SR7" s="65"/>
      <c r="SS7" s="65"/>
      <c r="ST7" s="65"/>
      <c r="SU7" s="65"/>
      <c r="SV7" s="65"/>
      <c r="SW7" s="65"/>
      <c r="SX7" s="65"/>
      <c r="SY7" s="65"/>
      <c r="SZ7" s="65"/>
      <c r="TA7" s="65"/>
      <c r="TB7" s="65"/>
      <c r="TC7" s="65"/>
      <c r="TD7" s="65"/>
      <c r="TE7" s="65"/>
      <c r="TF7" s="65"/>
      <c r="TG7" s="65"/>
      <c r="TH7" s="65"/>
      <c r="TI7" s="65"/>
      <c r="TJ7" s="65"/>
      <c r="TK7" s="65"/>
      <c r="TL7" s="65"/>
      <c r="TM7" s="65"/>
      <c r="TN7" s="65"/>
      <c r="TO7" s="65"/>
      <c r="TP7" s="65"/>
      <c r="TQ7" s="65"/>
      <c r="TR7" s="65"/>
      <c r="TS7" s="65"/>
      <c r="TT7" s="65"/>
      <c r="TU7" s="65"/>
      <c r="TV7" s="65"/>
      <c r="TW7" s="65"/>
      <c r="TX7" s="65"/>
      <c r="TY7" s="65"/>
      <c r="TZ7" s="65"/>
      <c r="UA7" s="65"/>
      <c r="UB7" s="65"/>
      <c r="UC7" s="65"/>
      <c r="UD7" s="65"/>
      <c r="UE7" s="65"/>
      <c r="UF7" s="65"/>
      <c r="UG7" s="65"/>
      <c r="UH7" s="65"/>
      <c r="UI7" s="65"/>
      <c r="UJ7" s="65"/>
      <c r="UK7" s="65"/>
      <c r="UL7" s="65"/>
      <c r="UM7" s="65"/>
      <c r="UN7" s="65"/>
      <c r="UO7" s="65"/>
      <c r="UP7" s="65"/>
      <c r="UQ7" s="65"/>
      <c r="UR7" s="65"/>
      <c r="US7" s="65"/>
      <c r="UT7" s="65"/>
      <c r="UU7" s="65"/>
      <c r="UV7" s="65"/>
      <c r="UW7" s="65"/>
      <c r="UX7" s="65"/>
      <c r="UY7" s="65"/>
      <c r="UZ7" s="65"/>
      <c r="VA7" s="65"/>
      <c r="VB7" s="65"/>
      <c r="VC7" s="65"/>
      <c r="VD7" s="65"/>
      <c r="VE7" s="65"/>
      <c r="VF7" s="65"/>
      <c r="VG7" s="65"/>
      <c r="VH7" s="65"/>
      <c r="VI7" s="65"/>
      <c r="VJ7" s="65"/>
      <c r="VK7" s="65"/>
      <c r="VL7" s="65"/>
      <c r="VM7" s="65"/>
      <c r="VN7" s="65"/>
      <c r="VO7" s="65"/>
      <c r="VP7" s="65"/>
      <c r="VQ7" s="65"/>
      <c r="VR7" s="65"/>
      <c r="VS7" s="65"/>
      <c r="VT7" s="65"/>
      <c r="VU7" s="65"/>
      <c r="VV7" s="65"/>
      <c r="VW7" s="65"/>
      <c r="VX7" s="65"/>
      <c r="VY7" s="65"/>
      <c r="VZ7" s="65"/>
      <c r="WA7" s="65"/>
      <c r="WB7" s="65"/>
      <c r="WC7" s="65"/>
      <c r="WD7" s="65"/>
      <c r="WE7" s="65"/>
      <c r="WF7" s="65"/>
      <c r="WG7" s="65"/>
      <c r="WH7" s="65"/>
      <c r="WI7" s="65"/>
      <c r="WJ7" s="65"/>
      <c r="WK7" s="65"/>
      <c r="WL7" s="65"/>
      <c r="WM7" s="65"/>
      <c r="WN7" s="65"/>
      <c r="WO7" s="65"/>
      <c r="WP7" s="65"/>
      <c r="WQ7" s="65"/>
      <c r="WR7" s="65"/>
      <c r="WS7" s="65"/>
      <c r="WT7" s="65"/>
      <c r="WU7" s="65"/>
      <c r="WV7" s="65"/>
      <c r="WW7" s="65"/>
      <c r="WX7" s="65"/>
      <c r="WY7" s="65"/>
      <c r="WZ7" s="65"/>
      <c r="XA7" s="65"/>
      <c r="XB7" s="65"/>
      <c r="XC7" s="65"/>
      <c r="XD7" s="65"/>
      <c r="XE7" s="65"/>
      <c r="XF7" s="65"/>
      <c r="XG7" s="65"/>
      <c r="XH7" s="65"/>
      <c r="XI7" s="65"/>
      <c r="XJ7" s="65"/>
      <c r="XK7" s="65"/>
      <c r="XL7" s="65"/>
      <c r="XM7" s="65"/>
      <c r="XN7" s="65"/>
      <c r="XO7" s="65"/>
      <c r="XP7" s="65"/>
      <c r="XQ7" s="65"/>
      <c r="XR7" s="65"/>
      <c r="XS7" s="65"/>
      <c r="XT7" s="65"/>
      <c r="XU7" s="65"/>
      <c r="XV7" s="65"/>
      <c r="XW7" s="65"/>
      <c r="XX7" s="65"/>
      <c r="XY7" s="65"/>
      <c r="XZ7" s="65"/>
      <c r="YA7" s="65"/>
      <c r="YB7" s="65"/>
      <c r="YC7" s="65"/>
      <c r="YD7" s="65"/>
      <c r="YE7" s="65"/>
      <c r="YF7" s="65"/>
      <c r="YG7" s="65"/>
      <c r="YH7" s="65"/>
      <c r="YI7" s="65"/>
      <c r="YJ7" s="65"/>
      <c r="YK7" s="65"/>
      <c r="YL7" s="65"/>
      <c r="YM7" s="65"/>
      <c r="YN7" s="65"/>
      <c r="YO7" s="65"/>
      <c r="YP7" s="65"/>
      <c r="YQ7" s="65"/>
      <c r="YR7" s="65"/>
      <c r="YS7" s="65"/>
      <c r="YT7" s="65"/>
      <c r="YU7" s="65"/>
      <c r="YV7" s="65"/>
      <c r="YW7" s="65"/>
      <c r="YX7" s="65"/>
      <c r="YY7" s="65"/>
      <c r="YZ7" s="65"/>
      <c r="ZA7" s="65"/>
      <c r="ZB7" s="65"/>
      <c r="ZC7" s="65"/>
      <c r="ZD7" s="65"/>
      <c r="ZE7" s="65"/>
      <c r="ZF7" s="65"/>
      <c r="ZG7" s="65"/>
      <c r="ZH7" s="65"/>
      <c r="ZI7" s="65"/>
      <c r="ZJ7" s="65"/>
      <c r="ZK7" s="65"/>
      <c r="ZL7" s="65"/>
      <c r="ZM7" s="65"/>
      <c r="ZN7" s="65"/>
      <c r="ZO7" s="65"/>
      <c r="ZP7" s="65"/>
      <c r="ZQ7" s="65"/>
      <c r="ZR7" s="65"/>
      <c r="ZS7" s="65"/>
      <c r="ZT7" s="65"/>
      <c r="ZU7" s="65"/>
      <c r="ZV7" s="65"/>
      <c r="ZW7" s="65"/>
      <c r="ZX7" s="65"/>
      <c r="ZY7" s="65"/>
      <c r="ZZ7" s="65"/>
      <c r="AAA7" s="65"/>
      <c r="AAB7" s="65"/>
      <c r="AAC7" s="65"/>
      <c r="AAD7" s="65"/>
      <c r="AAE7" s="65"/>
      <c r="AAF7" s="65"/>
      <c r="AAG7" s="65"/>
      <c r="AAH7" s="65"/>
      <c r="AAI7" s="65"/>
      <c r="AAJ7" s="65"/>
      <c r="AAK7" s="65"/>
      <c r="AAL7" s="65"/>
      <c r="AAM7" s="65"/>
      <c r="AAN7" s="65"/>
      <c r="AAO7" s="65"/>
      <c r="AAP7" s="65"/>
      <c r="AAQ7" s="65"/>
      <c r="AAR7" s="65"/>
      <c r="AAS7" s="65"/>
      <c r="AAT7" s="65"/>
      <c r="AAU7" s="65"/>
      <c r="AAV7" s="65"/>
      <c r="AAW7" s="65"/>
      <c r="AAX7" s="65"/>
      <c r="AAY7" s="65"/>
      <c r="AAZ7" s="65"/>
      <c r="ABA7" s="65"/>
      <c r="ABB7" s="65"/>
      <c r="ABC7" s="65"/>
      <c r="ABD7" s="65"/>
      <c r="ABE7" s="65"/>
      <c r="ABF7" s="65"/>
      <c r="ABG7" s="65"/>
      <c r="ABH7" s="65"/>
      <c r="ABI7" s="65"/>
      <c r="ABJ7" s="65"/>
      <c r="ABK7" s="65"/>
      <c r="ABL7" s="65"/>
      <c r="ABM7" s="65"/>
      <c r="ABN7" s="65"/>
      <c r="ABO7" s="65"/>
      <c r="ABP7" s="65"/>
      <c r="ABQ7" s="65"/>
      <c r="ABR7" s="65"/>
      <c r="ABS7" s="65"/>
      <c r="ABT7" s="65"/>
      <c r="ABU7" s="65"/>
      <c r="ABV7" s="65"/>
      <c r="ABW7" s="65"/>
      <c r="ABX7" s="65"/>
      <c r="ABY7" s="65"/>
      <c r="ABZ7" s="65"/>
      <c r="ACA7" s="65"/>
      <c r="ACB7" s="65"/>
      <c r="ACC7" s="65"/>
      <c r="ACD7" s="65"/>
      <c r="ACE7" s="65"/>
      <c r="ACF7" s="65"/>
      <c r="ACG7" s="65"/>
      <c r="ACH7" s="65"/>
      <c r="ACI7" s="65"/>
      <c r="ACJ7" s="65"/>
      <c r="ACK7" s="65"/>
      <c r="ACL7" s="65"/>
      <c r="ACM7" s="65"/>
      <c r="ACN7" s="65"/>
      <c r="ACO7" s="65"/>
      <c r="ACP7" s="65"/>
      <c r="ACQ7" s="65"/>
      <c r="ACR7" s="65"/>
      <c r="ACS7" s="65"/>
      <c r="ACT7" s="65"/>
      <c r="ACU7" s="65"/>
      <c r="ACV7" s="65"/>
      <c r="ACW7" s="65"/>
      <c r="ACX7" s="65"/>
      <c r="ACY7" s="65"/>
      <c r="ACZ7" s="65"/>
      <c r="ADA7" s="65"/>
      <c r="ADB7" s="65"/>
      <c r="ADC7" s="65"/>
      <c r="ADD7" s="65"/>
      <c r="ADE7" s="65"/>
      <c r="ADF7" s="65"/>
      <c r="ADG7" s="65"/>
      <c r="ADH7" s="65"/>
      <c r="ADI7" s="65"/>
      <c r="ADJ7" s="65"/>
      <c r="ADK7" s="65"/>
      <c r="ADL7" s="65"/>
      <c r="ADM7" s="65"/>
      <c r="ADN7" s="65"/>
      <c r="ADO7" s="65"/>
      <c r="ADP7" s="65"/>
      <c r="ADQ7" s="65"/>
      <c r="ADR7" s="65"/>
      <c r="ADS7" s="65"/>
      <c r="ADT7" s="65"/>
      <c r="ADU7" s="65"/>
      <c r="ADV7" s="65"/>
      <c r="ADW7" s="65"/>
      <c r="ADX7" s="65"/>
      <c r="ADY7" s="65"/>
      <c r="ADZ7" s="65"/>
      <c r="AEA7" s="65"/>
      <c r="AEB7" s="65"/>
      <c r="AEC7" s="65"/>
      <c r="AED7" s="65"/>
      <c r="AEE7" s="65"/>
      <c r="AEF7" s="65"/>
      <c r="AEG7" s="65"/>
      <c r="AEH7" s="65"/>
      <c r="AEI7" s="65"/>
      <c r="AEJ7" s="65"/>
      <c r="AEK7" s="65"/>
      <c r="AEL7" s="65"/>
      <c r="AEM7" s="65"/>
      <c r="AEN7" s="65"/>
      <c r="AEO7" s="65"/>
      <c r="AEP7" s="65"/>
      <c r="AEQ7" s="65"/>
      <c r="AER7" s="65"/>
      <c r="AES7" s="65"/>
      <c r="AET7" s="65"/>
      <c r="AEU7" s="65"/>
      <c r="AEV7" s="65"/>
      <c r="AEW7" s="65"/>
      <c r="AEX7" s="65"/>
      <c r="AEY7" s="65"/>
      <c r="AEZ7" s="65"/>
      <c r="AFA7" s="65"/>
      <c r="AFB7" s="65"/>
      <c r="AFC7" s="65"/>
      <c r="AFD7" s="65"/>
      <c r="AFE7" s="65"/>
      <c r="AFF7" s="65"/>
      <c r="AFG7" s="65"/>
      <c r="AFH7" s="65"/>
      <c r="AFI7" s="65"/>
      <c r="AFJ7" s="65"/>
      <c r="AFK7" s="65"/>
      <c r="AFL7" s="65"/>
      <c r="AFM7" s="65"/>
      <c r="AFN7" s="65"/>
      <c r="AFO7" s="65"/>
      <c r="AFP7" s="65"/>
      <c r="AFQ7" s="65"/>
      <c r="AFR7" s="65"/>
      <c r="AFS7" s="65"/>
      <c r="AFT7" s="65"/>
      <c r="AFU7" s="65"/>
      <c r="AFV7" s="65"/>
      <c r="AFW7" s="65"/>
      <c r="AFX7" s="65"/>
      <c r="AFY7" s="65"/>
      <c r="AFZ7" s="65"/>
      <c r="AGA7" s="65"/>
      <c r="AGB7" s="65"/>
      <c r="AGC7" s="65"/>
      <c r="AGD7" s="65"/>
      <c r="AGE7" s="65"/>
      <c r="AGF7" s="65"/>
      <c r="AGG7" s="65"/>
      <c r="AGH7" s="65"/>
      <c r="AGI7" s="65"/>
      <c r="AGJ7" s="65"/>
      <c r="AGK7" s="65"/>
      <c r="AGL7" s="65"/>
      <c r="AGM7" s="65"/>
      <c r="AGN7" s="65"/>
      <c r="AGO7" s="65"/>
      <c r="AGP7" s="65"/>
      <c r="AGQ7" s="65"/>
      <c r="AGR7" s="65"/>
      <c r="AGS7" s="65"/>
      <c r="AGT7" s="65"/>
      <c r="AGU7" s="65"/>
      <c r="AGV7" s="65"/>
      <c r="AGW7" s="65"/>
      <c r="AGX7" s="65"/>
      <c r="AGY7" s="65"/>
      <c r="AGZ7" s="65"/>
      <c r="AHA7" s="65"/>
      <c r="AHB7" s="65"/>
      <c r="AHC7" s="65"/>
      <c r="AHD7" s="65"/>
      <c r="AHE7" s="65"/>
      <c r="AHF7" s="65"/>
      <c r="AHG7" s="65"/>
      <c r="AHH7" s="65"/>
      <c r="AHI7" s="65"/>
      <c r="AHJ7" s="65"/>
      <c r="AHK7" s="65"/>
      <c r="AHL7" s="65"/>
      <c r="AHM7" s="65"/>
      <c r="AHN7" s="65"/>
      <c r="AHO7" s="65"/>
      <c r="AHP7" s="65"/>
      <c r="AHQ7" s="65"/>
      <c r="AHR7" s="65"/>
      <c r="AHS7" s="65"/>
      <c r="AHT7" s="65"/>
      <c r="AHU7" s="65"/>
      <c r="AHV7" s="65"/>
      <c r="AHW7" s="65"/>
      <c r="AHX7" s="65"/>
      <c r="AHY7" s="65"/>
      <c r="AHZ7" s="65"/>
      <c r="AIA7" s="65"/>
      <c r="AIB7" s="65"/>
      <c r="AIC7" s="65"/>
      <c r="AID7" s="65"/>
      <c r="AIE7" s="65"/>
      <c r="AIF7" s="65"/>
      <c r="AIG7" s="65"/>
      <c r="AIH7" s="65"/>
      <c r="AII7" s="65"/>
      <c r="AIJ7" s="65"/>
      <c r="AIK7" s="65"/>
      <c r="AIL7" s="65"/>
      <c r="AIM7" s="65"/>
      <c r="AIN7" s="65"/>
      <c r="AIO7" s="65"/>
      <c r="AIP7" s="65"/>
      <c r="AIQ7" s="65"/>
      <c r="AIR7" s="65"/>
      <c r="AIS7" s="65"/>
      <c r="AIT7" s="65"/>
      <c r="AIU7" s="65"/>
      <c r="AIV7" s="65"/>
      <c r="AIW7" s="65"/>
      <c r="AIX7" s="65"/>
      <c r="AIY7" s="65"/>
      <c r="AIZ7" s="65"/>
      <c r="AJA7" s="65"/>
      <c r="AJB7" s="65"/>
      <c r="AJC7" s="65"/>
      <c r="AJD7" s="65"/>
      <c r="AJE7" s="65"/>
      <c r="AJF7" s="65"/>
      <c r="AJG7" s="65"/>
      <c r="AJH7" s="65"/>
      <c r="AJI7" s="65"/>
      <c r="AJJ7" s="65"/>
      <c r="AJK7" s="65"/>
      <c r="AJL7" s="65"/>
      <c r="AJM7" s="65"/>
      <c r="AJN7" s="65"/>
      <c r="AJO7" s="65"/>
      <c r="AJP7" s="65"/>
      <c r="AJQ7" s="65"/>
      <c r="AJR7" s="65"/>
      <c r="AJS7" s="65"/>
      <c r="AJT7" s="65"/>
      <c r="AJU7" s="65"/>
      <c r="AJV7" s="65"/>
      <c r="AJW7" s="65"/>
      <c r="AJX7" s="65"/>
      <c r="AJY7" s="65"/>
      <c r="AJZ7" s="65"/>
      <c r="AKA7" s="65"/>
      <c r="AKB7" s="65"/>
      <c r="AKC7" s="65"/>
      <c r="AKD7" s="65"/>
      <c r="AKE7" s="65"/>
      <c r="AKF7" s="65"/>
      <c r="AKG7" s="65"/>
      <c r="AKH7" s="65"/>
      <c r="AKI7" s="65"/>
      <c r="AKJ7" s="65"/>
      <c r="AKK7" s="65"/>
      <c r="AKL7" s="65"/>
      <c r="AKM7" s="65"/>
      <c r="AKN7" s="65"/>
      <c r="AKO7" s="65"/>
      <c r="AKP7" s="65"/>
      <c r="AKQ7" s="65"/>
      <c r="AKR7" s="65"/>
      <c r="AKS7" s="65"/>
      <c r="AKT7" s="65"/>
      <c r="AKU7" s="65"/>
      <c r="AKV7" s="65"/>
      <c r="AKW7" s="65"/>
      <c r="AKX7" s="65"/>
      <c r="AKY7" s="65"/>
      <c r="AKZ7" s="65"/>
      <c r="ALA7" s="65"/>
      <c r="ALB7" s="65"/>
      <c r="ALC7" s="65"/>
      <c r="ALD7" s="65"/>
      <c r="ALE7" s="65"/>
      <c r="ALF7" s="65"/>
      <c r="ALG7" s="65"/>
      <c r="ALH7" s="65"/>
      <c r="ALI7" s="65"/>
      <c r="ALJ7" s="65"/>
      <c r="ALK7" s="65"/>
      <c r="ALL7" s="65"/>
      <c r="ALM7" s="65"/>
      <c r="ALN7" s="65"/>
      <c r="ALO7" s="65"/>
      <c r="ALP7" s="65"/>
      <c r="ALQ7" s="65"/>
      <c r="ALR7" s="65"/>
      <c r="ALS7" s="65"/>
      <c r="ALT7" s="65"/>
      <c r="ALU7" s="65"/>
      <c r="ALV7" s="65"/>
      <c r="ALW7" s="65"/>
      <c r="ALX7" s="65"/>
      <c r="ALY7" s="65"/>
      <c r="ALZ7" s="65"/>
      <c r="AMA7" s="65"/>
      <c r="AMB7" s="65"/>
      <c r="AMC7" s="65"/>
      <c r="AMD7" s="65"/>
      <c r="AME7" s="65"/>
      <c r="AMF7" s="65"/>
      <c r="AMG7" s="65"/>
      <c r="AMH7" s="65"/>
      <c r="AMI7" s="65"/>
      <c r="AMJ7" s="65"/>
      <c r="AMK7" s="65"/>
      <c r="AML7" s="65"/>
      <c r="AMM7" s="65"/>
      <c r="AMN7" s="65"/>
      <c r="AMO7" s="65"/>
      <c r="AMP7" s="65"/>
      <c r="AMQ7" s="65"/>
      <c r="AMR7" s="65"/>
      <c r="AMS7" s="65"/>
      <c r="AMT7" s="65"/>
      <c r="AMU7" s="65"/>
      <c r="AMV7" s="65"/>
      <c r="AMW7" s="65"/>
      <c r="AMX7" s="65"/>
      <c r="AMY7" s="65"/>
      <c r="AMZ7" s="65"/>
      <c r="ANA7" s="65"/>
      <c r="ANB7" s="65"/>
      <c r="ANC7" s="65"/>
      <c r="AND7" s="65"/>
      <c r="ANE7" s="65"/>
      <c r="ANF7" s="65"/>
      <c r="ANG7" s="65"/>
      <c r="ANH7" s="65"/>
      <c r="ANI7" s="65"/>
      <c r="ANJ7" s="65"/>
      <c r="ANK7" s="65"/>
      <c r="ANL7" s="65"/>
      <c r="ANM7" s="65"/>
      <c r="ANN7" s="65"/>
      <c r="ANO7" s="65"/>
      <c r="ANP7" s="65"/>
      <c r="ANQ7" s="65"/>
      <c r="ANR7" s="65"/>
      <c r="ANS7" s="65"/>
      <c r="ANT7" s="65"/>
      <c r="ANU7" s="65"/>
      <c r="ANV7" s="65"/>
      <c r="ANW7" s="65"/>
      <c r="ANX7" s="65"/>
      <c r="ANY7" s="65"/>
      <c r="ANZ7" s="65"/>
      <c r="AOA7" s="65"/>
      <c r="AOB7" s="65"/>
      <c r="AOC7" s="65"/>
      <c r="AOD7" s="65"/>
      <c r="AOE7" s="65"/>
      <c r="AOF7" s="65"/>
      <c r="AOG7" s="65"/>
      <c r="AOH7" s="65"/>
      <c r="AOI7" s="65"/>
      <c r="AOJ7" s="65"/>
      <c r="AOK7" s="65"/>
      <c r="AOL7" s="65"/>
      <c r="AOM7" s="65"/>
      <c r="AON7" s="65"/>
      <c r="AOO7" s="65"/>
      <c r="AOP7" s="65"/>
      <c r="AOQ7" s="65"/>
      <c r="AOR7" s="65"/>
      <c r="AOS7" s="65"/>
      <c r="AOT7" s="65"/>
      <c r="AOU7" s="65"/>
      <c r="AOV7" s="65"/>
      <c r="AOW7" s="65"/>
      <c r="AOX7" s="65"/>
      <c r="AOY7" s="65"/>
      <c r="AOZ7" s="65"/>
      <c r="APA7" s="65"/>
      <c r="APB7" s="65"/>
      <c r="APC7" s="65"/>
      <c r="APD7" s="65"/>
      <c r="APE7" s="65"/>
      <c r="APF7" s="65"/>
      <c r="APG7" s="65"/>
      <c r="APH7" s="65"/>
      <c r="API7" s="65"/>
      <c r="APJ7" s="65"/>
      <c r="APK7" s="65"/>
      <c r="APL7" s="65"/>
      <c r="APM7" s="65"/>
      <c r="APN7" s="65"/>
      <c r="APO7" s="65"/>
      <c r="APP7" s="65"/>
      <c r="APQ7" s="65"/>
      <c r="APR7" s="65"/>
      <c r="APS7" s="65"/>
      <c r="APT7" s="65"/>
      <c r="APU7" s="65"/>
      <c r="APV7" s="65"/>
      <c r="APW7" s="65"/>
      <c r="APX7" s="65"/>
      <c r="APY7" s="65"/>
      <c r="APZ7" s="65"/>
      <c r="AQA7" s="65"/>
      <c r="AQB7" s="65"/>
      <c r="AQC7" s="65"/>
      <c r="AQD7" s="65"/>
      <c r="AQE7" s="65"/>
      <c r="AQF7" s="65"/>
      <c r="AQG7" s="65"/>
      <c r="AQH7" s="65"/>
      <c r="AQI7" s="65"/>
      <c r="AQJ7" s="65"/>
      <c r="AQK7" s="65"/>
      <c r="AQL7" s="65"/>
      <c r="AQM7" s="65"/>
      <c r="AQN7" s="65"/>
      <c r="AQO7" s="65"/>
      <c r="AQP7" s="65"/>
      <c r="AQQ7" s="65"/>
      <c r="AQR7" s="65"/>
      <c r="AQS7" s="65"/>
      <c r="AQT7" s="65"/>
      <c r="AQU7" s="65"/>
      <c r="AQV7" s="65"/>
      <c r="AQW7" s="65"/>
      <c r="AQX7" s="65"/>
      <c r="AQY7" s="65"/>
      <c r="AQZ7" s="65"/>
      <c r="ARA7" s="65"/>
      <c r="ARB7" s="65"/>
      <c r="ARC7" s="65"/>
      <c r="ARD7" s="65"/>
      <c r="ARE7" s="65"/>
      <c r="ARF7" s="65"/>
      <c r="ARG7" s="65"/>
      <c r="ARH7" s="65"/>
      <c r="ARI7" s="65"/>
      <c r="ARJ7" s="65"/>
      <c r="ARK7" s="65"/>
      <c r="ARL7" s="65"/>
      <c r="ARM7" s="65"/>
      <c r="ARN7" s="65"/>
      <c r="ARO7" s="65"/>
      <c r="ARP7" s="65"/>
      <c r="ARQ7" s="65"/>
      <c r="ARR7" s="65"/>
      <c r="ARS7" s="65"/>
      <c r="ART7" s="65"/>
      <c r="ARU7" s="65"/>
      <c r="ARV7" s="65"/>
      <c r="ARW7" s="65"/>
      <c r="ARX7" s="65"/>
      <c r="ARY7" s="65"/>
      <c r="ARZ7" s="65"/>
      <c r="ASA7" s="65"/>
      <c r="ASB7" s="65"/>
      <c r="ASC7" s="65"/>
      <c r="ASD7" s="65"/>
      <c r="ASE7" s="65"/>
      <c r="ASF7" s="65"/>
      <c r="ASG7" s="65"/>
      <c r="ASH7" s="65"/>
      <c r="ASI7" s="65"/>
      <c r="ASJ7" s="65"/>
      <c r="ASK7" s="65"/>
      <c r="ASL7" s="65"/>
      <c r="ASM7" s="65"/>
      <c r="ASN7" s="65"/>
      <c r="ASO7" s="65"/>
      <c r="ASP7" s="65"/>
      <c r="ASQ7" s="65"/>
      <c r="ASR7" s="65"/>
      <c r="ASS7" s="65"/>
      <c r="AST7" s="65"/>
      <c r="ASU7" s="65"/>
      <c r="ASV7" s="65"/>
      <c r="ASW7" s="65"/>
      <c r="ASX7" s="65"/>
      <c r="ASY7" s="65"/>
      <c r="ASZ7" s="65"/>
      <c r="ATA7" s="65"/>
      <c r="ATB7" s="65"/>
      <c r="ATC7" s="65"/>
      <c r="ATD7" s="65"/>
      <c r="ATE7" s="65"/>
      <c r="ATF7" s="65"/>
      <c r="ATG7" s="65"/>
      <c r="ATH7" s="65"/>
      <c r="ATI7" s="65"/>
      <c r="ATJ7" s="65"/>
      <c r="ATK7" s="65"/>
      <c r="ATL7" s="65"/>
      <c r="ATM7" s="65"/>
      <c r="ATN7" s="65"/>
      <c r="ATO7" s="65"/>
      <c r="ATP7" s="65"/>
      <c r="ATQ7" s="65"/>
      <c r="ATR7" s="65"/>
      <c r="ATS7" s="65"/>
      <c r="ATT7" s="65"/>
      <c r="ATU7" s="65"/>
      <c r="ATV7" s="65"/>
      <c r="ATW7" s="65"/>
      <c r="ATX7" s="65"/>
      <c r="ATY7" s="65"/>
      <c r="ATZ7" s="65"/>
      <c r="AUA7" s="65"/>
      <c r="AUB7" s="65"/>
      <c r="AUC7" s="65"/>
      <c r="AUD7" s="65"/>
      <c r="AUE7" s="65"/>
      <c r="AUF7" s="65"/>
      <c r="AUG7" s="65"/>
      <c r="AUH7" s="65"/>
      <c r="AUI7" s="65"/>
      <c r="AUJ7" s="65"/>
      <c r="AUK7" s="65"/>
      <c r="AUL7" s="65"/>
      <c r="AUM7" s="65"/>
      <c r="AUN7" s="65"/>
      <c r="AUO7" s="65"/>
      <c r="AUP7" s="65"/>
      <c r="AUQ7" s="65"/>
      <c r="AUR7" s="65"/>
      <c r="AUS7" s="65"/>
      <c r="AUT7" s="65"/>
      <c r="AUU7" s="65"/>
      <c r="AUV7" s="65"/>
      <c r="AUW7" s="65"/>
      <c r="AUX7" s="65"/>
      <c r="AUY7" s="65"/>
      <c r="AUZ7" s="65"/>
      <c r="AVA7" s="65"/>
      <c r="AVB7" s="65"/>
      <c r="AVC7" s="65"/>
      <c r="AVD7" s="65"/>
      <c r="AVE7" s="65"/>
      <c r="AVF7" s="65"/>
      <c r="AVG7" s="65"/>
      <c r="AVH7" s="65"/>
      <c r="AVI7" s="65"/>
      <c r="AVJ7" s="65"/>
      <c r="AVK7" s="65"/>
      <c r="AVL7" s="65"/>
      <c r="AVM7" s="65"/>
      <c r="AVN7" s="65"/>
      <c r="AVO7" s="65"/>
      <c r="AVP7" s="65"/>
      <c r="AVQ7" s="65"/>
      <c r="AVR7" s="65"/>
      <c r="AVS7" s="65"/>
      <c r="AVT7" s="65"/>
      <c r="AVU7" s="65"/>
      <c r="AVV7" s="65"/>
      <c r="AVW7" s="65"/>
      <c r="AVX7" s="65"/>
      <c r="AVY7" s="65"/>
      <c r="AVZ7" s="65"/>
      <c r="AWA7" s="65"/>
      <c r="AWB7" s="65"/>
      <c r="AWC7" s="65"/>
      <c r="AWD7" s="65"/>
      <c r="AWE7" s="65"/>
      <c r="AWF7" s="65"/>
      <c r="AWG7" s="65"/>
      <c r="AWH7" s="65"/>
      <c r="AWI7" s="65"/>
      <c r="AWJ7" s="65"/>
      <c r="AWK7" s="65"/>
      <c r="AWL7" s="65"/>
      <c r="AWM7" s="65"/>
      <c r="AWN7" s="65"/>
      <c r="AWO7" s="65"/>
      <c r="AWP7" s="65"/>
      <c r="AWQ7" s="65"/>
      <c r="AWR7" s="65"/>
      <c r="AWS7" s="65"/>
      <c r="AWT7" s="65"/>
      <c r="AWU7" s="65"/>
      <c r="AWV7" s="65"/>
      <c r="AWW7" s="65"/>
      <c r="AWX7" s="65"/>
      <c r="AWY7" s="65"/>
      <c r="AWZ7" s="65"/>
      <c r="AXA7" s="65"/>
      <c r="AXB7" s="65"/>
      <c r="AXC7" s="65"/>
      <c r="AXD7" s="65"/>
      <c r="AXE7" s="65"/>
      <c r="AXF7" s="65"/>
      <c r="AXG7" s="65"/>
      <c r="AXH7" s="65"/>
      <c r="AXI7" s="65"/>
      <c r="AXJ7" s="65"/>
      <c r="AXK7" s="65"/>
      <c r="AXL7" s="65"/>
      <c r="AXM7" s="65"/>
      <c r="AXN7" s="65"/>
      <c r="AXO7" s="65"/>
      <c r="AXP7" s="65"/>
      <c r="AXQ7" s="65"/>
      <c r="AXR7" s="65"/>
      <c r="AXS7" s="65"/>
      <c r="AXT7" s="65"/>
      <c r="AXU7" s="65"/>
      <c r="AXV7" s="65"/>
      <c r="AXW7" s="65"/>
      <c r="AXX7" s="65"/>
      <c r="AXY7" s="65"/>
      <c r="AXZ7" s="65"/>
      <c r="AYA7" s="65"/>
      <c r="AYB7" s="65"/>
      <c r="AYC7" s="65"/>
      <c r="AYD7" s="65"/>
      <c r="AYE7" s="65"/>
      <c r="AYF7" s="65"/>
      <c r="AYG7" s="65"/>
      <c r="AYH7" s="65"/>
      <c r="AYI7" s="65"/>
      <c r="AYJ7" s="65"/>
      <c r="AYK7" s="65"/>
      <c r="AYL7" s="65"/>
      <c r="AYM7" s="65"/>
      <c r="AYN7" s="65"/>
      <c r="AYO7" s="65"/>
      <c r="AYP7" s="65"/>
      <c r="AYQ7" s="65"/>
      <c r="AYR7" s="65"/>
      <c r="AYS7" s="65"/>
      <c r="AYT7" s="65"/>
      <c r="AYU7" s="65"/>
      <c r="AYV7" s="65"/>
      <c r="AYW7" s="65"/>
      <c r="AYX7" s="65"/>
      <c r="AYY7" s="65"/>
      <c r="AYZ7" s="65"/>
      <c r="AZA7" s="65"/>
      <c r="AZB7" s="65"/>
      <c r="AZC7" s="65"/>
      <c r="AZD7" s="65"/>
      <c r="AZE7" s="65"/>
      <c r="AZF7" s="65"/>
      <c r="AZG7" s="65"/>
      <c r="AZH7" s="65"/>
      <c r="AZI7" s="65"/>
      <c r="AZJ7" s="65"/>
      <c r="AZK7" s="65"/>
      <c r="AZL7" s="65"/>
      <c r="AZM7" s="65"/>
      <c r="AZN7" s="65"/>
      <c r="AZO7" s="65"/>
      <c r="AZP7" s="65"/>
      <c r="AZQ7" s="65"/>
      <c r="AZR7" s="65"/>
      <c r="AZS7" s="65"/>
      <c r="AZT7" s="65"/>
      <c r="AZU7" s="65"/>
      <c r="AZV7" s="65"/>
      <c r="AZW7" s="65"/>
      <c r="AZX7" s="65"/>
      <c r="AZY7" s="65"/>
      <c r="AZZ7" s="65"/>
      <c r="BAA7" s="65"/>
      <c r="BAB7" s="65"/>
      <c r="BAC7" s="65"/>
      <c r="BAD7" s="65"/>
      <c r="BAE7" s="65"/>
      <c r="BAF7" s="65"/>
      <c r="BAG7" s="65"/>
      <c r="BAH7" s="65"/>
      <c r="BAI7" s="65"/>
      <c r="BAJ7" s="65"/>
      <c r="BAK7" s="65"/>
      <c r="BAL7" s="65"/>
      <c r="BAM7" s="65"/>
      <c r="BAN7" s="65"/>
      <c r="BAO7" s="65"/>
      <c r="BAP7" s="65"/>
      <c r="BAQ7" s="65"/>
      <c r="BAR7" s="65"/>
      <c r="BAS7" s="65"/>
      <c r="BAT7" s="65"/>
      <c r="BAU7" s="65"/>
      <c r="BAV7" s="65"/>
      <c r="BAW7" s="65"/>
      <c r="BAX7" s="65"/>
      <c r="BAY7" s="65"/>
      <c r="BAZ7" s="65"/>
      <c r="BBA7" s="65"/>
      <c r="BBB7" s="65"/>
      <c r="BBC7" s="65"/>
      <c r="BBD7" s="65"/>
      <c r="BBE7" s="65"/>
      <c r="BBF7" s="65"/>
      <c r="BBG7" s="65"/>
      <c r="BBH7" s="65"/>
      <c r="BBI7" s="65"/>
      <c r="BBJ7" s="65"/>
      <c r="BBK7" s="65"/>
      <c r="BBL7" s="65"/>
      <c r="BBM7" s="65"/>
      <c r="BBN7" s="65"/>
      <c r="BBO7" s="65"/>
      <c r="BBP7" s="65"/>
      <c r="BBQ7" s="65"/>
      <c r="BBR7" s="65"/>
      <c r="BBS7" s="65"/>
      <c r="BBT7" s="65"/>
      <c r="BBU7" s="65"/>
      <c r="BBV7" s="65"/>
      <c r="BBW7" s="65"/>
      <c r="BBX7" s="65"/>
      <c r="BBY7" s="65"/>
      <c r="BBZ7" s="65"/>
      <c r="BCA7" s="65"/>
      <c r="BCB7" s="65"/>
      <c r="BCC7" s="65"/>
      <c r="BCD7" s="65"/>
      <c r="BCE7" s="65"/>
      <c r="BCF7" s="65"/>
      <c r="BCG7" s="65"/>
      <c r="BCH7" s="65"/>
      <c r="BCI7" s="65"/>
      <c r="BCJ7" s="65"/>
      <c r="BCK7" s="65"/>
      <c r="BCL7" s="65"/>
      <c r="BCM7" s="65"/>
      <c r="BCN7" s="65"/>
      <c r="BCO7" s="65"/>
      <c r="BCP7" s="65"/>
      <c r="BCQ7" s="65"/>
      <c r="BCR7" s="65"/>
      <c r="BCS7" s="65"/>
      <c r="BCT7" s="65"/>
      <c r="BCU7" s="65"/>
      <c r="BCV7" s="65"/>
      <c r="BCW7" s="65"/>
      <c r="BCX7" s="65"/>
      <c r="BCY7" s="65"/>
      <c r="BCZ7" s="65"/>
      <c r="BDA7" s="65"/>
      <c r="BDB7" s="65"/>
      <c r="BDC7" s="65"/>
      <c r="BDD7" s="65"/>
      <c r="BDE7" s="65"/>
      <c r="BDF7" s="65"/>
      <c r="BDG7" s="65"/>
      <c r="BDH7" s="65"/>
      <c r="BDI7" s="65"/>
      <c r="BDJ7" s="65"/>
      <c r="BDK7" s="65"/>
      <c r="BDL7" s="65"/>
      <c r="BDM7" s="65"/>
      <c r="BDN7" s="65"/>
      <c r="BDO7" s="65"/>
      <c r="BDP7" s="65"/>
      <c r="BDQ7" s="65"/>
      <c r="BDR7" s="65"/>
      <c r="BDS7" s="65"/>
      <c r="BDT7" s="65"/>
      <c r="BDU7" s="65"/>
      <c r="BDV7" s="65"/>
      <c r="BDW7" s="65"/>
      <c r="BDX7" s="65"/>
      <c r="BDY7" s="65"/>
      <c r="BDZ7" s="65"/>
      <c r="BEA7" s="65"/>
      <c r="BEB7" s="65"/>
      <c r="BEC7" s="65"/>
      <c r="BED7" s="65"/>
      <c r="BEE7" s="65"/>
      <c r="BEF7" s="65"/>
      <c r="BEG7" s="65"/>
      <c r="BEH7" s="65"/>
      <c r="BEI7" s="65"/>
      <c r="BEJ7" s="65"/>
      <c r="BEK7" s="65"/>
      <c r="BEL7" s="65"/>
      <c r="BEM7" s="65"/>
      <c r="BEN7" s="65"/>
      <c r="BEO7" s="65"/>
      <c r="BEP7" s="65"/>
      <c r="BEQ7" s="65"/>
      <c r="BER7" s="65"/>
      <c r="BES7" s="65"/>
      <c r="BET7" s="65"/>
      <c r="BEU7" s="65"/>
      <c r="BEV7" s="65"/>
      <c r="BEW7" s="65"/>
      <c r="BEX7" s="65"/>
      <c r="BEY7" s="65"/>
      <c r="BEZ7" s="65"/>
      <c r="BFA7" s="65"/>
      <c r="BFB7" s="65"/>
      <c r="BFC7" s="65"/>
      <c r="BFD7" s="65"/>
      <c r="BFE7" s="65"/>
      <c r="BFF7" s="65"/>
      <c r="BFG7" s="65"/>
      <c r="BFH7" s="65"/>
      <c r="BFI7" s="65"/>
      <c r="BFJ7" s="65"/>
      <c r="BFK7" s="65"/>
      <c r="BFL7" s="65"/>
      <c r="BFM7" s="65"/>
      <c r="BFN7" s="65"/>
      <c r="BFO7" s="65"/>
      <c r="BFP7" s="65"/>
      <c r="BFQ7" s="65"/>
      <c r="BFR7" s="65"/>
      <c r="BFS7" s="65"/>
      <c r="BFT7" s="65"/>
      <c r="BFU7" s="65"/>
      <c r="BFV7" s="65"/>
      <c r="BFW7" s="65"/>
      <c r="BFX7" s="65"/>
      <c r="BFY7" s="65"/>
      <c r="BFZ7" s="65"/>
      <c r="BGA7" s="65"/>
      <c r="BGB7" s="65"/>
      <c r="BGC7" s="65"/>
      <c r="BGD7" s="65"/>
      <c r="BGE7" s="65"/>
      <c r="BGF7" s="65"/>
      <c r="BGG7" s="65"/>
      <c r="BGH7" s="65"/>
      <c r="BGI7" s="65"/>
      <c r="BGJ7" s="65"/>
      <c r="BGK7" s="65"/>
      <c r="BGL7" s="65"/>
      <c r="BGM7" s="65"/>
      <c r="BGN7" s="65"/>
      <c r="BGO7" s="65"/>
      <c r="BGP7" s="65"/>
      <c r="BGQ7" s="65"/>
      <c r="BGR7" s="65"/>
      <c r="BGS7" s="65"/>
      <c r="BGT7" s="65"/>
      <c r="BGU7" s="65"/>
      <c r="BGV7" s="65"/>
      <c r="BGW7" s="65"/>
      <c r="BGX7" s="65"/>
      <c r="BGY7" s="65"/>
      <c r="BGZ7" s="65"/>
      <c r="BHA7" s="65"/>
      <c r="BHB7" s="65"/>
      <c r="BHC7" s="65"/>
      <c r="BHD7" s="65"/>
      <c r="BHE7" s="65"/>
      <c r="BHF7" s="65"/>
      <c r="BHG7" s="65"/>
      <c r="BHH7" s="65"/>
      <c r="BHI7" s="65"/>
      <c r="BHJ7" s="65"/>
      <c r="BHK7" s="65"/>
      <c r="BHL7" s="65"/>
      <c r="BHM7" s="65"/>
      <c r="BHN7" s="65"/>
      <c r="BHO7" s="65"/>
      <c r="BHP7" s="65"/>
      <c r="BHQ7" s="65"/>
      <c r="BHR7" s="65"/>
      <c r="BHS7" s="65"/>
      <c r="BHT7" s="65"/>
      <c r="BHU7" s="65"/>
      <c r="BHV7" s="65"/>
      <c r="BHW7" s="65"/>
      <c r="BHX7" s="65"/>
      <c r="BHY7" s="65"/>
      <c r="BHZ7" s="65"/>
      <c r="BIA7" s="65"/>
      <c r="BIB7" s="65"/>
      <c r="BIC7" s="65"/>
      <c r="BID7" s="65"/>
      <c r="BIE7" s="65"/>
      <c r="BIF7" s="65"/>
      <c r="BIG7" s="65"/>
      <c r="BIH7" s="65"/>
      <c r="BII7" s="65"/>
      <c r="BIJ7" s="65"/>
      <c r="BIK7" s="65"/>
      <c r="BIL7" s="65"/>
      <c r="BIM7" s="65"/>
      <c r="BIN7" s="65"/>
      <c r="BIO7" s="65"/>
      <c r="BIP7" s="65"/>
      <c r="BIQ7" s="65"/>
      <c r="BIR7" s="65"/>
      <c r="BIS7" s="65"/>
      <c r="BIT7" s="65"/>
      <c r="BIU7" s="65"/>
      <c r="BIV7" s="65"/>
      <c r="BIW7" s="65"/>
      <c r="BIX7" s="65"/>
      <c r="BIY7" s="65"/>
      <c r="BIZ7" s="65"/>
      <c r="BJA7" s="65"/>
      <c r="BJB7" s="65"/>
      <c r="BJC7" s="65"/>
      <c r="BJD7" s="65"/>
      <c r="BJE7" s="65"/>
      <c r="BJF7" s="65"/>
      <c r="BJG7" s="65"/>
      <c r="BJH7" s="65"/>
      <c r="BJI7" s="65"/>
      <c r="BJJ7" s="65"/>
      <c r="BJK7" s="65"/>
      <c r="BJL7" s="65"/>
      <c r="BJM7" s="65"/>
      <c r="BJN7" s="65"/>
      <c r="BJO7" s="65"/>
      <c r="BJP7" s="65"/>
      <c r="BJQ7" s="65"/>
      <c r="BJR7" s="65"/>
      <c r="BJS7" s="65"/>
      <c r="BJT7" s="65"/>
      <c r="BJU7" s="65"/>
      <c r="BJV7" s="65"/>
      <c r="BJW7" s="65"/>
      <c r="BJX7" s="65"/>
      <c r="BJY7" s="65"/>
      <c r="BJZ7" s="65"/>
      <c r="BKA7" s="65"/>
      <c r="BKB7" s="65"/>
      <c r="BKC7" s="65"/>
      <c r="BKD7" s="65"/>
      <c r="BKE7" s="65"/>
      <c r="BKF7" s="65"/>
      <c r="BKG7" s="65"/>
      <c r="BKH7" s="65"/>
      <c r="BKI7" s="65"/>
      <c r="BKJ7" s="65"/>
      <c r="BKK7" s="65"/>
      <c r="BKL7" s="65"/>
      <c r="BKM7" s="65"/>
      <c r="BKN7" s="65"/>
      <c r="BKO7" s="65"/>
      <c r="BKP7" s="65"/>
      <c r="BKQ7" s="65"/>
      <c r="BKR7" s="65"/>
      <c r="BKS7" s="65"/>
      <c r="BKT7" s="65"/>
      <c r="BKU7" s="65"/>
      <c r="BKV7" s="65"/>
      <c r="BKW7" s="65"/>
      <c r="BKX7" s="65"/>
      <c r="BKY7" s="65"/>
      <c r="BKZ7" s="65"/>
      <c r="BLA7" s="65"/>
      <c r="BLB7" s="65"/>
      <c r="BLC7" s="65"/>
      <c r="BLD7" s="65"/>
      <c r="BLE7" s="65"/>
      <c r="BLF7" s="65"/>
      <c r="BLG7" s="65"/>
      <c r="BLH7" s="65"/>
      <c r="BLI7" s="65"/>
      <c r="BLJ7" s="65"/>
      <c r="BLK7" s="65"/>
      <c r="BLL7" s="65"/>
      <c r="BLM7" s="65"/>
      <c r="BLN7" s="65"/>
      <c r="BLO7" s="65"/>
      <c r="BLP7" s="65"/>
      <c r="BLQ7" s="65"/>
      <c r="BLR7" s="65"/>
      <c r="BLS7" s="65"/>
      <c r="BLT7" s="65"/>
      <c r="BLU7" s="65"/>
      <c r="BLV7" s="65"/>
      <c r="BLW7" s="65"/>
      <c r="BLX7" s="65"/>
      <c r="BLY7" s="65"/>
      <c r="BLZ7" s="65"/>
      <c r="BMA7" s="65"/>
      <c r="BMB7" s="65"/>
      <c r="BMC7" s="65"/>
      <c r="BMD7" s="65"/>
      <c r="BME7" s="65"/>
      <c r="BMF7" s="65"/>
      <c r="BMG7" s="65"/>
      <c r="BMH7" s="65"/>
      <c r="BMI7" s="65"/>
      <c r="BMJ7" s="65"/>
      <c r="BMK7" s="65"/>
      <c r="BML7" s="65"/>
      <c r="BMM7" s="65"/>
      <c r="BMN7" s="65"/>
      <c r="BMO7" s="65"/>
      <c r="BMP7" s="65"/>
      <c r="BMQ7" s="65"/>
      <c r="BMR7" s="65"/>
      <c r="BMS7" s="65"/>
      <c r="BMT7" s="65"/>
      <c r="BMU7" s="65"/>
      <c r="BMV7" s="65"/>
      <c r="BMW7" s="65"/>
      <c r="BMX7" s="65"/>
      <c r="BMY7" s="65"/>
      <c r="BMZ7" s="65"/>
      <c r="BNA7" s="65"/>
      <c r="BNB7" s="65"/>
      <c r="BNC7" s="65"/>
      <c r="BND7" s="65"/>
      <c r="BNE7" s="65"/>
      <c r="BNF7" s="65"/>
      <c r="BNG7" s="65"/>
      <c r="BNH7" s="65"/>
      <c r="BNI7" s="65"/>
      <c r="BNJ7" s="65"/>
      <c r="BNK7" s="65"/>
      <c r="BNL7" s="65"/>
      <c r="BNM7" s="65"/>
      <c r="BNN7" s="65"/>
      <c r="BNO7" s="65"/>
      <c r="BNP7" s="65"/>
      <c r="BNQ7" s="65"/>
      <c r="BNR7" s="65"/>
      <c r="BNS7" s="65"/>
      <c r="BNT7" s="65"/>
      <c r="BNU7" s="65"/>
      <c r="BNV7" s="65"/>
      <c r="BNW7" s="65"/>
      <c r="BNX7" s="65"/>
      <c r="BNY7" s="65"/>
      <c r="BNZ7" s="65"/>
      <c r="BOA7" s="65"/>
      <c r="BOB7" s="65"/>
      <c r="BOC7" s="65"/>
      <c r="BOD7" s="65"/>
      <c r="BOE7" s="65"/>
      <c r="BOF7" s="65"/>
      <c r="BOG7" s="65"/>
      <c r="BOH7" s="65"/>
      <c r="BOI7" s="65"/>
      <c r="BOJ7" s="65"/>
      <c r="BOK7" s="65"/>
      <c r="BOL7" s="65"/>
      <c r="BOM7" s="65"/>
      <c r="BON7" s="65"/>
      <c r="BOO7" s="65"/>
      <c r="BOP7" s="65"/>
      <c r="BOQ7" s="65"/>
      <c r="BOR7" s="65"/>
      <c r="BOS7" s="65"/>
      <c r="BOT7" s="65"/>
      <c r="BOU7" s="65"/>
      <c r="BOV7" s="65"/>
      <c r="BOW7" s="65"/>
      <c r="BOX7" s="65"/>
      <c r="BOY7" s="65"/>
      <c r="BOZ7" s="65"/>
      <c r="BPA7" s="65"/>
      <c r="BPB7" s="65"/>
      <c r="BPC7" s="65"/>
      <c r="BPD7" s="65"/>
      <c r="BPE7" s="65"/>
      <c r="BPF7" s="65"/>
      <c r="BPG7" s="65"/>
      <c r="BPH7" s="65"/>
      <c r="BPI7" s="65"/>
      <c r="BPJ7" s="65"/>
      <c r="BPK7" s="65"/>
      <c r="BPL7" s="65"/>
      <c r="BPM7" s="65"/>
      <c r="BPN7" s="65"/>
      <c r="BPO7" s="65"/>
      <c r="BPP7" s="65"/>
      <c r="BPQ7" s="65"/>
      <c r="BPR7" s="65"/>
      <c r="BPS7" s="65"/>
      <c r="BPT7" s="65"/>
      <c r="BPU7" s="65"/>
      <c r="BPV7" s="65"/>
      <c r="BPW7" s="65"/>
      <c r="BPX7" s="65"/>
      <c r="BPY7" s="65"/>
      <c r="BPZ7" s="65"/>
      <c r="BQA7" s="65"/>
      <c r="BQB7" s="65"/>
      <c r="BQC7" s="65"/>
      <c r="BQD7" s="65"/>
      <c r="BQE7" s="65"/>
      <c r="BQF7" s="65"/>
      <c r="BQG7" s="65"/>
      <c r="BQH7" s="65"/>
      <c r="BQI7" s="65"/>
      <c r="BQJ7" s="65"/>
      <c r="BQK7" s="65"/>
      <c r="BQL7" s="65"/>
      <c r="BQM7" s="65"/>
      <c r="BQN7" s="65"/>
      <c r="BQO7" s="65"/>
      <c r="BQP7" s="65"/>
      <c r="BQQ7" s="65"/>
      <c r="BQR7" s="65"/>
      <c r="BQS7" s="65"/>
      <c r="BQT7" s="65"/>
      <c r="BQU7" s="65"/>
      <c r="BQV7" s="65"/>
      <c r="BQW7" s="65"/>
      <c r="BQX7" s="65"/>
      <c r="BQY7" s="65"/>
      <c r="BQZ7" s="65"/>
      <c r="BRA7" s="65"/>
      <c r="BRB7" s="65"/>
      <c r="BRC7" s="65"/>
      <c r="BRD7" s="65"/>
      <c r="BRE7" s="65"/>
      <c r="BRF7" s="65"/>
      <c r="BRG7" s="65"/>
      <c r="BRH7" s="65"/>
      <c r="BRI7" s="65"/>
      <c r="BRJ7" s="65"/>
      <c r="BRK7" s="65"/>
      <c r="BRL7" s="65"/>
      <c r="BRM7" s="65"/>
      <c r="BRN7" s="65"/>
      <c r="BRO7" s="65"/>
      <c r="BRP7" s="65"/>
      <c r="BRQ7" s="65"/>
      <c r="BRR7" s="65"/>
      <c r="BRS7" s="65"/>
      <c r="BRT7" s="65"/>
      <c r="BRU7" s="65"/>
      <c r="BRV7" s="65"/>
      <c r="BRW7" s="65"/>
      <c r="BRX7" s="65"/>
      <c r="BRY7" s="65"/>
      <c r="BRZ7" s="65"/>
      <c r="BSA7" s="65"/>
      <c r="BSB7" s="65"/>
      <c r="BSC7" s="65"/>
      <c r="BSD7" s="65"/>
      <c r="BSE7" s="65"/>
      <c r="BSF7" s="65"/>
      <c r="BSG7" s="65"/>
      <c r="BSH7" s="65"/>
      <c r="BSI7" s="65"/>
      <c r="BSJ7" s="65"/>
      <c r="BSK7" s="65"/>
      <c r="BSL7" s="65"/>
      <c r="BSM7" s="65"/>
      <c r="BSN7" s="65"/>
      <c r="BSO7" s="65"/>
      <c r="BSP7" s="65"/>
      <c r="BSQ7" s="65"/>
      <c r="BSR7" s="65"/>
      <c r="BSS7" s="65"/>
      <c r="BST7" s="65"/>
      <c r="BSU7" s="65"/>
      <c r="BSV7" s="65"/>
      <c r="BSW7" s="65"/>
      <c r="BSX7" s="65"/>
      <c r="BSY7" s="65"/>
      <c r="BSZ7" s="65"/>
      <c r="BTA7" s="65"/>
      <c r="BTB7" s="65"/>
      <c r="BTC7" s="65"/>
      <c r="BTD7" s="65"/>
      <c r="BTE7" s="65"/>
      <c r="BTF7" s="65"/>
      <c r="BTG7" s="65"/>
      <c r="BTH7" s="65"/>
      <c r="BTI7" s="65"/>
      <c r="BTJ7" s="65"/>
      <c r="BTK7" s="65"/>
      <c r="BTL7" s="65"/>
      <c r="BTM7" s="65"/>
      <c r="BTN7" s="65"/>
      <c r="BTO7" s="65"/>
      <c r="BTP7" s="65"/>
      <c r="BTQ7" s="65"/>
      <c r="BTR7" s="65"/>
      <c r="BTS7" s="65"/>
      <c r="BTT7" s="65"/>
      <c r="BTU7" s="65"/>
      <c r="BTV7" s="65"/>
      <c r="BTW7" s="65"/>
      <c r="BTX7" s="65"/>
      <c r="BTY7" s="65"/>
      <c r="BTZ7" s="65"/>
      <c r="BUA7" s="65"/>
      <c r="BUB7" s="65"/>
      <c r="BUC7" s="65"/>
      <c r="BUD7" s="65"/>
      <c r="BUE7" s="65"/>
      <c r="BUF7" s="65"/>
      <c r="BUG7" s="65"/>
      <c r="BUH7" s="65"/>
      <c r="BUI7" s="65"/>
      <c r="BUJ7" s="65"/>
      <c r="BUK7" s="65"/>
      <c r="BUL7" s="65"/>
      <c r="BUM7" s="65"/>
      <c r="BUN7" s="65"/>
      <c r="BUO7" s="65"/>
      <c r="BUP7" s="65"/>
      <c r="BUQ7" s="65"/>
      <c r="BUR7" s="65"/>
      <c r="BUS7" s="65"/>
      <c r="BUT7" s="65"/>
      <c r="BUU7" s="65"/>
      <c r="BUV7" s="65"/>
      <c r="BUW7" s="65"/>
      <c r="BUX7" s="65"/>
      <c r="BUY7" s="65"/>
      <c r="BUZ7" s="65"/>
      <c r="BVA7" s="65"/>
      <c r="BVB7" s="65"/>
      <c r="BVC7" s="65"/>
      <c r="BVD7" s="65"/>
      <c r="BVE7" s="65"/>
      <c r="BVF7" s="65"/>
      <c r="BVG7" s="65"/>
      <c r="BVH7" s="65"/>
      <c r="BVI7" s="65"/>
      <c r="BVJ7" s="65"/>
      <c r="BVK7" s="65"/>
      <c r="BVL7" s="65"/>
      <c r="BVM7" s="65"/>
      <c r="BVN7" s="65"/>
      <c r="BVO7" s="65"/>
      <c r="BVP7" s="65"/>
      <c r="BVQ7" s="65"/>
      <c r="BVR7" s="65"/>
      <c r="BVS7" s="65"/>
      <c r="BVT7" s="65"/>
      <c r="BVU7" s="65"/>
      <c r="BVV7" s="65"/>
      <c r="BVW7" s="65"/>
      <c r="BVX7" s="65"/>
      <c r="BVY7" s="65"/>
      <c r="BVZ7" s="65"/>
      <c r="BWA7" s="65"/>
      <c r="BWB7" s="65"/>
      <c r="BWC7" s="65"/>
      <c r="BWD7" s="65"/>
      <c r="BWE7" s="65"/>
      <c r="BWF7" s="65"/>
      <c r="BWG7" s="65"/>
      <c r="BWH7" s="65"/>
      <c r="BWI7" s="65"/>
      <c r="BWJ7" s="65"/>
      <c r="BWK7" s="65"/>
      <c r="BWL7" s="65"/>
      <c r="BWM7" s="65"/>
      <c r="BWN7" s="65"/>
      <c r="BWO7" s="65"/>
      <c r="BWP7" s="65"/>
      <c r="BWQ7" s="65"/>
      <c r="BWR7" s="65"/>
      <c r="BWS7" s="65"/>
      <c r="BWT7" s="65"/>
      <c r="BWU7" s="65"/>
      <c r="BWV7" s="65"/>
      <c r="BWW7" s="65"/>
      <c r="BWX7" s="65"/>
      <c r="BWY7" s="65"/>
      <c r="BWZ7" s="65"/>
      <c r="BXA7" s="65"/>
      <c r="BXB7" s="65"/>
      <c r="BXC7" s="65"/>
      <c r="BXD7" s="65"/>
      <c r="BXE7" s="65"/>
      <c r="BXF7" s="65"/>
      <c r="BXG7" s="65"/>
      <c r="BXH7" s="65"/>
      <c r="BXI7" s="65"/>
      <c r="BXJ7" s="65"/>
      <c r="BXK7" s="65"/>
      <c r="BXL7" s="65"/>
      <c r="BXM7" s="65"/>
      <c r="BXN7" s="65"/>
      <c r="BXO7" s="65"/>
      <c r="BXP7" s="65"/>
      <c r="BXQ7" s="65"/>
      <c r="BXR7" s="65"/>
      <c r="BXS7" s="65"/>
      <c r="BXT7" s="65"/>
      <c r="BXU7" s="65"/>
      <c r="BXV7" s="65"/>
      <c r="BXW7" s="65"/>
      <c r="BXX7" s="65"/>
      <c r="BXY7" s="65"/>
      <c r="BXZ7" s="65"/>
      <c r="BYA7" s="65"/>
      <c r="BYB7" s="65"/>
      <c r="BYC7" s="65"/>
      <c r="BYD7" s="65"/>
      <c r="BYE7" s="65"/>
      <c r="BYF7" s="65"/>
      <c r="BYG7" s="65"/>
      <c r="BYH7" s="65"/>
      <c r="BYI7" s="65"/>
      <c r="BYJ7" s="65"/>
      <c r="BYK7" s="65"/>
      <c r="BYL7" s="65"/>
      <c r="BYM7" s="65"/>
      <c r="BYN7" s="65"/>
      <c r="BYO7" s="65"/>
      <c r="BYP7" s="65"/>
      <c r="BYQ7" s="65"/>
      <c r="BYR7" s="65"/>
      <c r="BYS7" s="65"/>
      <c r="BYT7" s="65"/>
      <c r="BYU7" s="65"/>
      <c r="BYV7" s="65"/>
      <c r="BYW7" s="65"/>
      <c r="BYX7" s="65"/>
      <c r="BYY7" s="65"/>
      <c r="BYZ7" s="65"/>
      <c r="BZA7" s="65"/>
      <c r="BZB7" s="65"/>
      <c r="BZC7" s="65"/>
      <c r="BZD7" s="65"/>
      <c r="BZE7" s="65"/>
      <c r="BZF7" s="65"/>
      <c r="BZG7" s="65"/>
      <c r="BZH7" s="65"/>
      <c r="BZI7" s="65"/>
      <c r="BZJ7" s="65"/>
      <c r="BZK7" s="65"/>
      <c r="BZL7" s="65"/>
      <c r="BZM7" s="65"/>
      <c r="BZN7" s="65"/>
      <c r="BZO7" s="65"/>
      <c r="BZP7" s="65"/>
      <c r="BZQ7" s="65"/>
      <c r="BZR7" s="65"/>
      <c r="BZS7" s="65"/>
      <c r="BZT7" s="65"/>
      <c r="BZU7" s="65"/>
      <c r="BZV7" s="65"/>
      <c r="BZW7" s="65"/>
      <c r="BZX7" s="65"/>
      <c r="BZY7" s="65"/>
      <c r="BZZ7" s="65"/>
      <c r="CAA7" s="65"/>
      <c r="CAB7" s="65"/>
      <c r="CAC7" s="65"/>
      <c r="CAD7" s="65"/>
      <c r="CAE7" s="65"/>
      <c r="CAF7" s="65"/>
      <c r="CAG7" s="65"/>
      <c r="CAH7" s="65"/>
      <c r="CAI7" s="65"/>
      <c r="CAJ7" s="65"/>
      <c r="CAK7" s="65"/>
      <c r="CAL7" s="65"/>
      <c r="CAM7" s="65"/>
      <c r="CAN7" s="65"/>
      <c r="CAO7" s="65"/>
      <c r="CAP7" s="65"/>
      <c r="CAQ7" s="65"/>
      <c r="CAR7" s="65"/>
      <c r="CAS7" s="65"/>
      <c r="CAT7" s="65"/>
      <c r="CAU7" s="65"/>
      <c r="CAV7" s="65"/>
      <c r="CAW7" s="65"/>
      <c r="CAX7" s="65"/>
      <c r="CAY7" s="65"/>
      <c r="CAZ7" s="65"/>
      <c r="CBA7" s="65"/>
      <c r="CBB7" s="65"/>
      <c r="CBC7" s="65"/>
      <c r="CBD7" s="65"/>
      <c r="CBE7" s="65"/>
      <c r="CBF7" s="65"/>
      <c r="CBG7" s="65"/>
      <c r="CBH7" s="65"/>
      <c r="CBI7" s="65"/>
      <c r="CBJ7" s="65"/>
      <c r="CBK7" s="65"/>
      <c r="CBL7" s="65"/>
      <c r="CBM7" s="65"/>
      <c r="CBN7" s="65"/>
      <c r="CBO7" s="65"/>
      <c r="CBP7" s="65"/>
      <c r="CBQ7" s="65"/>
      <c r="CBR7" s="65"/>
      <c r="CBS7" s="65"/>
      <c r="CBT7" s="65"/>
      <c r="CBU7" s="65"/>
      <c r="CBV7" s="65"/>
      <c r="CBW7" s="65"/>
      <c r="CBX7" s="65"/>
      <c r="CBY7" s="65"/>
      <c r="CBZ7" s="65"/>
      <c r="CCA7" s="65"/>
      <c r="CCB7" s="65"/>
      <c r="CCC7" s="65"/>
      <c r="CCD7" s="65"/>
      <c r="CCE7" s="65"/>
      <c r="CCF7" s="65"/>
      <c r="CCG7" s="65"/>
      <c r="CCH7" s="65"/>
      <c r="CCI7" s="65"/>
      <c r="CCJ7" s="65"/>
      <c r="CCK7" s="65"/>
      <c r="CCL7" s="65"/>
      <c r="CCM7" s="65"/>
      <c r="CCN7" s="65"/>
      <c r="CCO7" s="65"/>
      <c r="CCP7" s="65"/>
      <c r="CCQ7" s="65"/>
      <c r="CCR7" s="65"/>
      <c r="CCS7" s="65"/>
      <c r="CCT7" s="65"/>
      <c r="CCU7" s="65"/>
      <c r="CCV7" s="65"/>
      <c r="CCW7" s="65"/>
      <c r="CCX7" s="65"/>
      <c r="CCY7" s="65"/>
      <c r="CCZ7" s="65"/>
      <c r="CDA7" s="65"/>
      <c r="CDB7" s="65"/>
      <c r="CDC7" s="65"/>
      <c r="CDD7" s="65"/>
      <c r="CDE7" s="65"/>
      <c r="CDF7" s="65"/>
      <c r="CDG7" s="65"/>
      <c r="CDH7" s="65"/>
      <c r="CDI7" s="65"/>
      <c r="CDJ7" s="65"/>
      <c r="CDK7" s="65"/>
      <c r="CDL7" s="65"/>
      <c r="CDM7" s="65"/>
      <c r="CDN7" s="65"/>
      <c r="CDO7" s="65"/>
      <c r="CDP7" s="65"/>
      <c r="CDQ7" s="65"/>
      <c r="CDR7" s="65"/>
      <c r="CDS7" s="65"/>
      <c r="CDT7" s="65"/>
      <c r="CDU7" s="65"/>
      <c r="CDV7" s="65"/>
      <c r="CDW7" s="65"/>
      <c r="CDX7" s="65"/>
      <c r="CDY7" s="65"/>
      <c r="CDZ7" s="65"/>
      <c r="CEA7" s="65"/>
      <c r="CEB7" s="65"/>
      <c r="CEC7" s="65"/>
      <c r="CED7" s="65"/>
      <c r="CEE7" s="65"/>
      <c r="CEF7" s="65"/>
      <c r="CEG7" s="65"/>
      <c r="CEH7" s="65"/>
      <c r="CEI7" s="65"/>
      <c r="CEJ7" s="65"/>
      <c r="CEK7" s="65"/>
      <c r="CEL7" s="65"/>
      <c r="CEM7" s="65"/>
      <c r="CEN7" s="65"/>
      <c r="CEO7" s="65"/>
      <c r="CEP7" s="65"/>
      <c r="CEQ7" s="65"/>
      <c r="CER7" s="65"/>
      <c r="CES7" s="65"/>
      <c r="CET7" s="65"/>
      <c r="CEU7" s="65"/>
      <c r="CEV7" s="65"/>
      <c r="CEW7" s="65"/>
      <c r="CEX7" s="65"/>
      <c r="CEY7" s="65"/>
      <c r="CEZ7" s="65"/>
      <c r="CFA7" s="65"/>
      <c r="CFB7" s="65"/>
      <c r="CFC7" s="65"/>
      <c r="CFD7" s="65"/>
      <c r="CFE7" s="65"/>
      <c r="CFF7" s="65"/>
      <c r="CFG7" s="65"/>
      <c r="CFH7" s="65"/>
      <c r="CFI7" s="65"/>
      <c r="CFJ7" s="65"/>
      <c r="CFK7" s="65"/>
      <c r="CFL7" s="65"/>
      <c r="CFM7" s="65"/>
      <c r="CFN7" s="65"/>
      <c r="CFO7" s="65"/>
      <c r="CFP7" s="65"/>
      <c r="CFQ7" s="65"/>
      <c r="CFR7" s="65"/>
      <c r="CFS7" s="65"/>
      <c r="CFT7" s="65"/>
      <c r="CFU7" s="65"/>
      <c r="CFV7" s="65"/>
      <c r="CFW7" s="65"/>
      <c r="CFX7" s="65"/>
      <c r="CFY7" s="65"/>
      <c r="CFZ7" s="65"/>
      <c r="CGA7" s="65"/>
      <c r="CGB7" s="65"/>
      <c r="CGC7" s="65"/>
      <c r="CGD7" s="65"/>
      <c r="CGE7" s="65"/>
      <c r="CGF7" s="65"/>
      <c r="CGG7" s="65"/>
      <c r="CGH7" s="65"/>
      <c r="CGI7" s="65"/>
      <c r="CGJ7" s="65"/>
      <c r="CGK7" s="65"/>
      <c r="CGL7" s="65"/>
      <c r="CGM7" s="65"/>
      <c r="CGN7" s="65"/>
      <c r="CGO7" s="65"/>
      <c r="CGP7" s="65"/>
      <c r="CGQ7" s="65"/>
      <c r="CGR7" s="65"/>
      <c r="CGS7" s="65"/>
      <c r="CGT7" s="65"/>
      <c r="CGU7" s="65"/>
      <c r="CGV7" s="65"/>
      <c r="CGW7" s="65"/>
      <c r="CGX7" s="65"/>
      <c r="CGY7" s="65"/>
      <c r="CGZ7" s="65"/>
      <c r="CHA7" s="65"/>
      <c r="CHB7" s="65"/>
      <c r="CHC7" s="65"/>
      <c r="CHD7" s="65"/>
      <c r="CHE7" s="65"/>
      <c r="CHF7" s="65"/>
      <c r="CHG7" s="65"/>
      <c r="CHH7" s="65"/>
      <c r="CHI7" s="65"/>
      <c r="CHJ7" s="65"/>
      <c r="CHK7" s="65"/>
      <c r="CHL7" s="65"/>
      <c r="CHM7" s="65"/>
      <c r="CHN7" s="65"/>
      <c r="CHO7" s="65"/>
      <c r="CHP7" s="65"/>
      <c r="CHQ7" s="65"/>
      <c r="CHR7" s="65"/>
      <c r="CHS7" s="65"/>
      <c r="CHT7" s="65"/>
      <c r="CHU7" s="65"/>
      <c r="CHV7" s="65"/>
      <c r="CHW7" s="65"/>
      <c r="CHX7" s="65"/>
      <c r="CHY7" s="65"/>
      <c r="CHZ7" s="65"/>
      <c r="CIA7" s="65"/>
      <c r="CIB7" s="65"/>
      <c r="CIC7" s="65"/>
      <c r="CID7" s="65"/>
      <c r="CIE7" s="65"/>
      <c r="CIF7" s="65"/>
      <c r="CIG7" s="65"/>
      <c r="CIH7" s="65"/>
      <c r="CII7" s="65"/>
      <c r="CIJ7" s="65"/>
      <c r="CIK7" s="65"/>
      <c r="CIL7" s="65"/>
      <c r="CIM7" s="65"/>
      <c r="CIN7" s="65"/>
      <c r="CIO7" s="65"/>
      <c r="CIP7" s="65"/>
      <c r="CIQ7" s="65"/>
      <c r="CIR7" s="65"/>
      <c r="CIS7" s="65"/>
      <c r="CIT7" s="65"/>
      <c r="CIU7" s="65"/>
      <c r="CIV7" s="65"/>
      <c r="CIW7" s="65"/>
      <c r="CIX7" s="65"/>
      <c r="CIY7" s="65"/>
      <c r="CIZ7" s="65"/>
      <c r="CJA7" s="65"/>
      <c r="CJB7" s="65"/>
      <c r="CJC7" s="65"/>
      <c r="CJD7" s="65"/>
      <c r="CJE7" s="65"/>
      <c r="CJF7" s="65"/>
      <c r="CJG7" s="65"/>
      <c r="CJH7" s="65"/>
      <c r="CJI7" s="65"/>
      <c r="CJJ7" s="65"/>
      <c r="CJK7" s="65"/>
      <c r="CJL7" s="65"/>
      <c r="CJM7" s="65"/>
      <c r="CJN7" s="65"/>
      <c r="CJO7" s="65"/>
      <c r="CJP7" s="65"/>
      <c r="CJQ7" s="65"/>
      <c r="CJR7" s="65"/>
      <c r="CJS7" s="65"/>
      <c r="CJT7" s="65"/>
      <c r="CJU7" s="65"/>
      <c r="CJV7" s="65"/>
      <c r="CJW7" s="65"/>
      <c r="CJX7" s="65"/>
      <c r="CJY7" s="65"/>
      <c r="CJZ7" s="65"/>
      <c r="CKA7" s="65"/>
      <c r="CKB7" s="65"/>
      <c r="CKC7" s="65"/>
      <c r="CKD7" s="65"/>
      <c r="CKE7" s="65"/>
      <c r="CKF7" s="65"/>
      <c r="CKG7" s="65"/>
      <c r="CKH7" s="65"/>
      <c r="CKI7" s="65"/>
      <c r="CKJ7" s="65"/>
      <c r="CKK7" s="65"/>
      <c r="CKL7" s="65"/>
      <c r="CKM7" s="65"/>
      <c r="CKN7" s="65"/>
      <c r="CKO7" s="65"/>
      <c r="CKP7" s="65"/>
      <c r="CKQ7" s="65"/>
      <c r="CKR7" s="65"/>
      <c r="CKS7" s="65"/>
      <c r="CKT7" s="65"/>
      <c r="CKU7" s="65"/>
      <c r="CKV7" s="65"/>
      <c r="CKW7" s="65"/>
      <c r="CKX7" s="65"/>
      <c r="CKY7" s="65"/>
      <c r="CKZ7" s="65"/>
      <c r="CLA7" s="65"/>
      <c r="CLB7" s="65"/>
      <c r="CLC7" s="65"/>
      <c r="CLD7" s="65"/>
      <c r="CLE7" s="65"/>
      <c r="CLF7" s="65"/>
      <c r="CLG7" s="65"/>
      <c r="CLH7" s="65"/>
      <c r="CLI7" s="65"/>
      <c r="CLJ7" s="65"/>
      <c r="CLK7" s="65"/>
      <c r="CLL7" s="65"/>
      <c r="CLM7" s="65"/>
      <c r="CLN7" s="65"/>
      <c r="CLO7" s="65"/>
      <c r="CLP7" s="65"/>
      <c r="CLQ7" s="65"/>
      <c r="CLR7" s="65"/>
      <c r="CLS7" s="65"/>
      <c r="CLT7" s="65"/>
      <c r="CLU7" s="65"/>
      <c r="CLV7" s="65"/>
      <c r="CLW7" s="65"/>
      <c r="CLX7" s="65"/>
      <c r="CLY7" s="65"/>
      <c r="CLZ7" s="65"/>
      <c r="CMA7" s="65"/>
      <c r="CMB7" s="65"/>
      <c r="CMC7" s="65"/>
      <c r="CMD7" s="65"/>
      <c r="CME7" s="65"/>
      <c r="CMF7" s="65"/>
      <c r="CMG7" s="65"/>
      <c r="CMH7" s="65"/>
      <c r="CMI7" s="65"/>
      <c r="CMJ7" s="65"/>
      <c r="CMK7" s="65"/>
      <c r="CML7" s="65"/>
      <c r="CMM7" s="65"/>
      <c r="CMN7" s="65"/>
      <c r="CMO7" s="65"/>
      <c r="CMP7" s="65"/>
      <c r="CMQ7" s="65"/>
      <c r="CMR7" s="65"/>
      <c r="CMS7" s="65"/>
      <c r="CMT7" s="65"/>
      <c r="CMU7" s="65"/>
      <c r="CMV7" s="65"/>
      <c r="CMW7" s="65"/>
      <c r="CMX7" s="65"/>
      <c r="CMY7" s="65"/>
      <c r="CMZ7" s="65"/>
      <c r="CNA7" s="65"/>
      <c r="CNB7" s="65"/>
      <c r="CNC7" s="65"/>
      <c r="CND7" s="65"/>
      <c r="CNE7" s="65"/>
      <c r="CNF7" s="65"/>
      <c r="CNG7" s="65"/>
      <c r="CNH7" s="65"/>
      <c r="CNI7" s="65"/>
      <c r="CNJ7" s="65"/>
      <c r="CNK7" s="65"/>
      <c r="CNL7" s="65"/>
      <c r="CNM7" s="65"/>
      <c r="CNN7" s="65"/>
      <c r="CNO7" s="65"/>
      <c r="CNP7" s="65"/>
      <c r="CNQ7" s="65"/>
      <c r="CNR7" s="65"/>
      <c r="CNS7" s="65"/>
      <c r="CNT7" s="65"/>
      <c r="CNU7" s="65"/>
      <c r="CNV7" s="65"/>
      <c r="CNW7" s="65"/>
      <c r="CNX7" s="65"/>
      <c r="CNY7" s="65"/>
      <c r="CNZ7" s="65"/>
      <c r="COA7" s="65"/>
      <c r="COB7" s="65"/>
      <c r="COC7" s="65"/>
      <c r="COD7" s="65"/>
      <c r="COE7" s="65"/>
      <c r="COF7" s="65"/>
      <c r="COG7" s="65"/>
      <c r="COH7" s="65"/>
      <c r="COI7" s="65"/>
      <c r="COJ7" s="65"/>
      <c r="COK7" s="65"/>
      <c r="COL7" s="65"/>
      <c r="COM7" s="65"/>
      <c r="CON7" s="65"/>
      <c r="COO7" s="65"/>
      <c r="COP7" s="65"/>
      <c r="COQ7" s="65"/>
      <c r="COR7" s="65"/>
      <c r="COS7" s="65"/>
      <c r="COT7" s="65"/>
      <c r="COU7" s="65"/>
      <c r="COV7" s="65"/>
      <c r="COW7" s="65"/>
      <c r="COX7" s="65"/>
      <c r="COY7" s="65"/>
      <c r="COZ7" s="65"/>
      <c r="CPA7" s="65"/>
      <c r="CPB7" s="65"/>
      <c r="CPC7" s="65"/>
      <c r="CPD7" s="65"/>
      <c r="CPE7" s="65"/>
      <c r="CPF7" s="65"/>
      <c r="CPG7" s="65"/>
      <c r="CPH7" s="65"/>
      <c r="CPI7" s="65"/>
      <c r="CPJ7" s="65"/>
      <c r="CPK7" s="65"/>
      <c r="CPL7" s="65"/>
      <c r="CPM7" s="65"/>
      <c r="CPN7" s="65"/>
      <c r="CPO7" s="65"/>
      <c r="CPP7" s="65"/>
      <c r="CPQ7" s="65"/>
      <c r="CPR7" s="65"/>
      <c r="CPS7" s="65"/>
      <c r="CPT7" s="65"/>
      <c r="CPU7" s="65"/>
      <c r="CPV7" s="65"/>
      <c r="CPW7" s="65"/>
      <c r="CPX7" s="65"/>
      <c r="CPY7" s="65"/>
      <c r="CPZ7" s="65"/>
      <c r="CQA7" s="65"/>
      <c r="CQB7" s="65"/>
      <c r="CQC7" s="65"/>
      <c r="CQD7" s="65"/>
      <c r="CQE7" s="65"/>
      <c r="CQF7" s="65"/>
      <c r="CQG7" s="65"/>
      <c r="CQH7" s="65"/>
      <c r="CQI7" s="65"/>
      <c r="CQJ7" s="65"/>
      <c r="CQK7" s="65"/>
      <c r="CQL7" s="65"/>
      <c r="CQM7" s="65"/>
      <c r="CQN7" s="65"/>
      <c r="CQO7" s="65"/>
      <c r="CQP7" s="65"/>
      <c r="CQQ7" s="65"/>
      <c r="CQR7" s="65"/>
      <c r="CQS7" s="65"/>
      <c r="CQT7" s="65"/>
      <c r="CQU7" s="65"/>
      <c r="CQV7" s="65"/>
      <c r="CQW7" s="65"/>
      <c r="CQX7" s="65"/>
      <c r="CQY7" s="65"/>
      <c r="CQZ7" s="65"/>
      <c r="CRA7" s="65"/>
      <c r="CRB7" s="65"/>
      <c r="CRC7" s="65"/>
      <c r="CRD7" s="65"/>
      <c r="CRE7" s="65"/>
      <c r="CRF7" s="65"/>
      <c r="CRG7" s="65"/>
      <c r="CRH7" s="65"/>
      <c r="CRI7" s="65"/>
      <c r="CRJ7" s="65"/>
      <c r="CRK7" s="65"/>
      <c r="CRL7" s="65"/>
      <c r="CRM7" s="65"/>
      <c r="CRN7" s="65"/>
      <c r="CRO7" s="65"/>
      <c r="CRP7" s="65"/>
      <c r="CRQ7" s="65"/>
      <c r="CRR7" s="65"/>
      <c r="CRS7" s="65"/>
      <c r="CRT7" s="65"/>
      <c r="CRU7" s="65"/>
      <c r="CRV7" s="65"/>
      <c r="CRW7" s="65"/>
      <c r="CRX7" s="65"/>
      <c r="CRY7" s="65"/>
      <c r="CRZ7" s="65"/>
      <c r="CSA7" s="65"/>
      <c r="CSB7" s="65"/>
      <c r="CSC7" s="65"/>
      <c r="CSD7" s="65"/>
      <c r="CSE7" s="65"/>
      <c r="CSF7" s="65"/>
      <c r="CSG7" s="65"/>
      <c r="CSH7" s="65"/>
      <c r="CSI7" s="65"/>
      <c r="CSJ7" s="65"/>
      <c r="CSK7" s="65"/>
      <c r="CSL7" s="65"/>
      <c r="CSM7" s="65"/>
      <c r="CSN7" s="65"/>
      <c r="CSO7" s="65"/>
      <c r="CSP7" s="65"/>
      <c r="CSQ7" s="65"/>
      <c r="CSR7" s="65"/>
      <c r="CSS7" s="65"/>
      <c r="CST7" s="65"/>
      <c r="CSU7" s="65"/>
      <c r="CSV7" s="65"/>
      <c r="CSW7" s="65"/>
      <c r="CSX7" s="65"/>
      <c r="CSY7" s="65"/>
      <c r="CSZ7" s="65"/>
      <c r="CTA7" s="65"/>
      <c r="CTB7" s="65"/>
      <c r="CTC7" s="65"/>
      <c r="CTD7" s="65"/>
      <c r="CTE7" s="65"/>
      <c r="CTF7" s="65"/>
      <c r="CTG7" s="65"/>
      <c r="CTH7" s="65"/>
      <c r="CTI7" s="65"/>
      <c r="CTJ7" s="65"/>
      <c r="CTK7" s="65"/>
      <c r="CTL7" s="65"/>
      <c r="CTM7" s="65"/>
      <c r="CTN7" s="65"/>
      <c r="CTO7" s="65"/>
      <c r="CTP7" s="65"/>
      <c r="CTQ7" s="65"/>
      <c r="CTR7" s="65"/>
      <c r="CTS7" s="65"/>
      <c r="CTT7" s="65"/>
      <c r="CTU7" s="65"/>
      <c r="CTV7" s="65"/>
      <c r="CTW7" s="65"/>
      <c r="CTX7" s="65"/>
      <c r="CTY7" s="65"/>
      <c r="CTZ7" s="65"/>
      <c r="CUA7" s="65"/>
      <c r="CUB7" s="65"/>
      <c r="CUC7" s="65"/>
      <c r="CUD7" s="65"/>
      <c r="CUE7" s="65"/>
      <c r="CUF7" s="65"/>
      <c r="CUG7" s="65"/>
      <c r="CUH7" s="65"/>
      <c r="CUI7" s="65"/>
      <c r="CUJ7" s="65"/>
      <c r="CUK7" s="65"/>
      <c r="CUL7" s="65"/>
      <c r="CUM7" s="65"/>
      <c r="CUN7" s="65"/>
      <c r="CUO7" s="65"/>
      <c r="CUP7" s="65"/>
      <c r="CUQ7" s="65"/>
      <c r="CUR7" s="65"/>
      <c r="CUS7" s="65"/>
      <c r="CUT7" s="65"/>
      <c r="CUU7" s="65"/>
      <c r="CUV7" s="65"/>
      <c r="CUW7" s="65"/>
      <c r="CUX7" s="65"/>
      <c r="CUY7" s="65"/>
      <c r="CUZ7" s="65"/>
      <c r="CVA7" s="65"/>
      <c r="CVB7" s="65"/>
      <c r="CVC7" s="65"/>
      <c r="CVD7" s="65"/>
      <c r="CVE7" s="65"/>
      <c r="CVF7" s="65"/>
      <c r="CVG7" s="65"/>
      <c r="CVH7" s="65"/>
      <c r="CVI7" s="65"/>
      <c r="CVJ7" s="65"/>
      <c r="CVK7" s="65"/>
      <c r="CVL7" s="65"/>
      <c r="CVM7" s="65"/>
      <c r="CVN7" s="65"/>
      <c r="CVO7" s="65"/>
      <c r="CVP7" s="65"/>
      <c r="CVQ7" s="65"/>
      <c r="CVR7" s="65"/>
      <c r="CVS7" s="65"/>
      <c r="CVT7" s="65"/>
      <c r="CVU7" s="65"/>
      <c r="CVV7" s="65"/>
      <c r="CVW7" s="65"/>
      <c r="CVX7" s="65"/>
      <c r="CVY7" s="65"/>
      <c r="CVZ7" s="65"/>
      <c r="CWA7" s="65"/>
      <c r="CWB7" s="65"/>
      <c r="CWC7" s="65"/>
      <c r="CWD7" s="65"/>
      <c r="CWE7" s="65"/>
      <c r="CWF7" s="65"/>
      <c r="CWG7" s="65"/>
      <c r="CWH7" s="65"/>
      <c r="CWI7" s="65"/>
      <c r="CWJ7" s="65"/>
      <c r="CWK7" s="65"/>
      <c r="CWL7" s="65"/>
      <c r="CWM7" s="65"/>
      <c r="CWN7" s="65"/>
      <c r="CWO7" s="65"/>
      <c r="CWP7" s="65"/>
      <c r="CWQ7" s="65"/>
      <c r="CWR7" s="65"/>
      <c r="CWS7" s="65"/>
      <c r="CWT7" s="65"/>
      <c r="CWU7" s="65"/>
      <c r="CWV7" s="65"/>
      <c r="CWW7" s="65"/>
      <c r="CWX7" s="65"/>
      <c r="CWY7" s="65"/>
      <c r="CWZ7" s="65"/>
      <c r="CXA7" s="65"/>
      <c r="CXB7" s="65"/>
      <c r="CXC7" s="65"/>
      <c r="CXD7" s="65"/>
      <c r="CXE7" s="65"/>
      <c r="CXF7" s="65"/>
      <c r="CXG7" s="65"/>
      <c r="CXH7" s="65"/>
      <c r="CXI7" s="65"/>
      <c r="CXJ7" s="65"/>
      <c r="CXK7" s="65"/>
      <c r="CXL7" s="65"/>
      <c r="CXM7" s="65"/>
      <c r="CXN7" s="65"/>
      <c r="CXO7" s="65"/>
      <c r="CXP7" s="65"/>
      <c r="CXQ7" s="65"/>
      <c r="CXR7" s="65"/>
      <c r="CXS7" s="65"/>
      <c r="CXT7" s="65"/>
      <c r="CXU7" s="65"/>
      <c r="CXV7" s="65"/>
      <c r="CXW7" s="65"/>
      <c r="CXX7" s="65"/>
      <c r="CXY7" s="65"/>
      <c r="CXZ7" s="65"/>
      <c r="CYA7" s="65"/>
      <c r="CYB7" s="65"/>
      <c r="CYC7" s="65"/>
      <c r="CYD7" s="65"/>
      <c r="CYE7" s="65"/>
      <c r="CYF7" s="65"/>
      <c r="CYG7" s="65"/>
      <c r="CYH7" s="65"/>
      <c r="CYI7" s="65"/>
      <c r="CYJ7" s="65"/>
      <c r="CYK7" s="65"/>
      <c r="CYL7" s="65"/>
      <c r="CYM7" s="65"/>
      <c r="CYN7" s="65"/>
      <c r="CYO7" s="65"/>
      <c r="CYP7" s="65"/>
      <c r="CYQ7" s="65"/>
      <c r="CYR7" s="65"/>
      <c r="CYS7" s="65"/>
      <c r="CYT7" s="65"/>
      <c r="CYU7" s="65"/>
      <c r="CYV7" s="65"/>
      <c r="CYW7" s="65"/>
      <c r="CYX7" s="65"/>
      <c r="CYY7" s="65"/>
      <c r="CYZ7" s="65"/>
      <c r="CZA7" s="65"/>
      <c r="CZB7" s="65"/>
      <c r="CZC7" s="65"/>
      <c r="CZD7" s="65"/>
      <c r="CZE7" s="65"/>
      <c r="CZF7" s="65"/>
      <c r="CZG7" s="65"/>
      <c r="CZH7" s="65"/>
      <c r="CZI7" s="65"/>
      <c r="CZJ7" s="65"/>
      <c r="CZK7" s="65"/>
      <c r="CZL7" s="65"/>
      <c r="CZM7" s="65"/>
      <c r="CZN7" s="65"/>
      <c r="CZO7" s="65"/>
      <c r="CZP7" s="65"/>
      <c r="CZQ7" s="65"/>
      <c r="CZR7" s="65"/>
      <c r="CZS7" s="65"/>
      <c r="CZT7" s="65"/>
      <c r="CZU7" s="65"/>
      <c r="CZV7" s="65"/>
      <c r="CZW7" s="65"/>
      <c r="CZX7" s="65"/>
      <c r="CZY7" s="65"/>
      <c r="CZZ7" s="65"/>
      <c r="DAA7" s="65"/>
      <c r="DAB7" s="65"/>
      <c r="DAC7" s="65"/>
      <c r="DAD7" s="65"/>
      <c r="DAE7" s="65"/>
      <c r="DAF7" s="65"/>
      <c r="DAG7" s="65"/>
      <c r="DAH7" s="65"/>
      <c r="DAI7" s="65"/>
      <c r="DAJ7" s="65"/>
      <c r="DAK7" s="65"/>
      <c r="DAL7" s="65"/>
      <c r="DAM7" s="65"/>
      <c r="DAN7" s="65"/>
      <c r="DAO7" s="65"/>
      <c r="DAP7" s="65"/>
      <c r="DAQ7" s="65"/>
      <c r="DAR7" s="65"/>
      <c r="DAS7" s="65"/>
      <c r="DAT7" s="65"/>
      <c r="DAU7" s="65"/>
      <c r="DAV7" s="65"/>
      <c r="DAW7" s="65"/>
      <c r="DAX7" s="65"/>
      <c r="DAY7" s="65"/>
      <c r="DAZ7" s="65"/>
      <c r="DBA7" s="65"/>
      <c r="DBB7" s="65"/>
      <c r="DBC7" s="65"/>
      <c r="DBD7" s="65"/>
      <c r="DBE7" s="65"/>
      <c r="DBF7" s="65"/>
      <c r="DBG7" s="65"/>
      <c r="DBH7" s="65"/>
      <c r="DBI7" s="65"/>
      <c r="DBJ7" s="65"/>
      <c r="DBK7" s="65"/>
      <c r="DBL7" s="65"/>
      <c r="DBM7" s="65"/>
      <c r="DBN7" s="65"/>
      <c r="DBO7" s="65"/>
      <c r="DBP7" s="65"/>
      <c r="DBQ7" s="65"/>
      <c r="DBR7" s="65"/>
      <c r="DBS7" s="65"/>
      <c r="DBT7" s="65"/>
      <c r="DBU7" s="65"/>
      <c r="DBV7" s="65"/>
      <c r="DBW7" s="65"/>
      <c r="DBX7" s="65"/>
      <c r="DBY7" s="65"/>
      <c r="DBZ7" s="65"/>
      <c r="DCA7" s="65"/>
      <c r="DCB7" s="65"/>
      <c r="DCC7" s="65"/>
      <c r="DCD7" s="65"/>
      <c r="DCE7" s="65"/>
      <c r="DCF7" s="65"/>
      <c r="DCG7" s="65"/>
      <c r="DCH7" s="65"/>
      <c r="DCI7" s="65"/>
      <c r="DCJ7" s="65"/>
      <c r="DCK7" s="65"/>
      <c r="DCL7" s="65"/>
      <c r="DCM7" s="65"/>
      <c r="DCN7" s="65"/>
      <c r="DCO7" s="65"/>
      <c r="DCP7" s="65"/>
      <c r="DCQ7" s="65"/>
      <c r="DCR7" s="65"/>
      <c r="DCS7" s="65"/>
      <c r="DCT7" s="65"/>
      <c r="DCU7" s="65"/>
      <c r="DCV7" s="65"/>
      <c r="DCW7" s="65"/>
      <c r="DCX7" s="65"/>
      <c r="DCY7" s="65"/>
      <c r="DCZ7" s="65"/>
      <c r="DDA7" s="65"/>
      <c r="DDB7" s="65"/>
      <c r="DDC7" s="65"/>
      <c r="DDD7" s="65"/>
      <c r="DDE7" s="65"/>
      <c r="DDF7" s="65"/>
      <c r="DDG7" s="65"/>
      <c r="DDH7" s="65"/>
      <c r="DDI7" s="65"/>
      <c r="DDJ7" s="65"/>
      <c r="DDK7" s="65"/>
      <c r="DDL7" s="65"/>
      <c r="DDM7" s="65"/>
      <c r="DDN7" s="65"/>
      <c r="DDO7" s="65"/>
      <c r="DDP7" s="65"/>
      <c r="DDQ7" s="65"/>
      <c r="DDR7" s="65"/>
      <c r="DDS7" s="65"/>
      <c r="DDT7" s="65"/>
      <c r="DDU7" s="65"/>
      <c r="DDV7" s="65"/>
      <c r="DDW7" s="65"/>
      <c r="DDX7" s="65"/>
      <c r="DDY7" s="65"/>
      <c r="DDZ7" s="65"/>
      <c r="DEA7" s="65"/>
      <c r="DEB7" s="65"/>
      <c r="DEC7" s="65"/>
      <c r="DED7" s="65"/>
      <c r="DEE7" s="65"/>
      <c r="DEF7" s="65"/>
      <c r="DEG7" s="65"/>
      <c r="DEH7" s="65"/>
      <c r="DEI7" s="65"/>
      <c r="DEJ7" s="65"/>
      <c r="DEK7" s="65"/>
      <c r="DEL7" s="65"/>
      <c r="DEM7" s="65"/>
      <c r="DEN7" s="65"/>
      <c r="DEO7" s="65"/>
      <c r="DEP7" s="65"/>
      <c r="DEQ7" s="65"/>
      <c r="DER7" s="65"/>
      <c r="DES7" s="65"/>
      <c r="DET7" s="65"/>
      <c r="DEU7" s="65"/>
      <c r="DEV7" s="65"/>
      <c r="DEW7" s="65"/>
      <c r="DEX7" s="65"/>
      <c r="DEY7" s="65"/>
      <c r="DEZ7" s="65"/>
      <c r="DFA7" s="65"/>
      <c r="DFB7" s="65"/>
      <c r="DFC7" s="65"/>
      <c r="DFD7" s="65"/>
      <c r="DFE7" s="65"/>
      <c r="DFF7" s="65"/>
      <c r="DFG7" s="65"/>
      <c r="DFH7" s="65"/>
      <c r="DFI7" s="65"/>
      <c r="DFJ7" s="65"/>
      <c r="DFK7" s="65"/>
      <c r="DFL7" s="65"/>
      <c r="DFM7" s="65"/>
      <c r="DFN7" s="65"/>
      <c r="DFO7" s="65"/>
      <c r="DFP7" s="65"/>
      <c r="DFQ7" s="65"/>
      <c r="DFR7" s="65"/>
      <c r="DFS7" s="65"/>
      <c r="DFT7" s="65"/>
      <c r="DFU7" s="65"/>
      <c r="DFV7" s="65"/>
      <c r="DFW7" s="65"/>
      <c r="DFX7" s="65"/>
      <c r="DFY7" s="65"/>
      <c r="DFZ7" s="65"/>
      <c r="DGA7" s="65"/>
      <c r="DGB7" s="65"/>
      <c r="DGC7" s="65"/>
      <c r="DGD7" s="65"/>
      <c r="DGE7" s="65"/>
      <c r="DGF7" s="65"/>
      <c r="DGG7" s="65"/>
      <c r="DGH7" s="65"/>
      <c r="DGI7" s="65"/>
      <c r="DGJ7" s="65"/>
      <c r="DGK7" s="65"/>
      <c r="DGL7" s="65"/>
      <c r="DGM7" s="65"/>
      <c r="DGN7" s="65"/>
      <c r="DGO7" s="65"/>
      <c r="DGP7" s="65"/>
      <c r="DGQ7" s="65"/>
      <c r="DGR7" s="65"/>
      <c r="DGS7" s="65"/>
      <c r="DGT7" s="65"/>
      <c r="DGU7" s="65"/>
      <c r="DGV7" s="65"/>
      <c r="DGW7" s="65"/>
      <c r="DGX7" s="65"/>
      <c r="DGY7" s="65"/>
      <c r="DGZ7" s="65"/>
      <c r="DHA7" s="65"/>
      <c r="DHB7" s="65"/>
      <c r="DHC7" s="65"/>
      <c r="DHD7" s="65"/>
      <c r="DHE7" s="65"/>
      <c r="DHF7" s="65"/>
      <c r="DHG7" s="65"/>
      <c r="DHH7" s="65"/>
      <c r="DHI7" s="65"/>
      <c r="DHJ7" s="65"/>
      <c r="DHK7" s="65"/>
      <c r="DHL7" s="65"/>
      <c r="DHM7" s="65"/>
      <c r="DHN7" s="65"/>
      <c r="DHO7" s="65"/>
      <c r="DHP7" s="65"/>
      <c r="DHQ7" s="65"/>
      <c r="DHR7" s="65"/>
      <c r="DHS7" s="65"/>
      <c r="DHT7" s="65"/>
      <c r="DHU7" s="65"/>
      <c r="DHV7" s="65"/>
      <c r="DHW7" s="65"/>
      <c r="DHX7" s="65"/>
      <c r="DHY7" s="65"/>
      <c r="DHZ7" s="65"/>
      <c r="DIA7" s="65"/>
      <c r="DIB7" s="65"/>
      <c r="DIC7" s="65"/>
      <c r="DID7" s="65"/>
      <c r="DIE7" s="65"/>
      <c r="DIF7" s="65"/>
      <c r="DIG7" s="65"/>
      <c r="DIH7" s="65"/>
      <c r="DII7" s="65"/>
      <c r="DIJ7" s="65"/>
      <c r="DIK7" s="65"/>
      <c r="DIL7" s="65"/>
      <c r="DIM7" s="65"/>
      <c r="DIN7" s="65"/>
      <c r="DIO7" s="65"/>
      <c r="DIP7" s="65"/>
      <c r="DIQ7" s="65"/>
      <c r="DIR7" s="65"/>
      <c r="DIS7" s="65"/>
      <c r="DIT7" s="65"/>
      <c r="DIU7" s="65"/>
      <c r="DIV7" s="65"/>
      <c r="DIW7" s="65"/>
      <c r="DIX7" s="65"/>
      <c r="DIY7" s="65"/>
      <c r="DIZ7" s="65"/>
      <c r="DJA7" s="65"/>
      <c r="DJB7" s="65"/>
      <c r="DJC7" s="65"/>
      <c r="DJD7" s="65"/>
      <c r="DJE7" s="65"/>
      <c r="DJF7" s="65"/>
      <c r="DJG7" s="65"/>
      <c r="DJH7" s="65"/>
      <c r="DJI7" s="65"/>
      <c r="DJJ7" s="65"/>
      <c r="DJK7" s="65"/>
      <c r="DJL7" s="65"/>
      <c r="DJM7" s="65"/>
      <c r="DJN7" s="65"/>
      <c r="DJO7" s="65"/>
      <c r="DJP7" s="65"/>
      <c r="DJQ7" s="65"/>
      <c r="DJR7" s="65"/>
      <c r="DJS7" s="65"/>
      <c r="DJT7" s="65"/>
      <c r="DJU7" s="65"/>
      <c r="DJV7" s="65"/>
      <c r="DJW7" s="65"/>
      <c r="DJX7" s="65"/>
      <c r="DJY7" s="65"/>
      <c r="DJZ7" s="65"/>
      <c r="DKA7" s="65"/>
      <c r="DKB7" s="65"/>
      <c r="DKC7" s="65"/>
      <c r="DKD7" s="65"/>
      <c r="DKE7" s="65"/>
      <c r="DKF7" s="65"/>
      <c r="DKG7" s="65"/>
      <c r="DKH7" s="65"/>
      <c r="DKI7" s="65"/>
      <c r="DKJ7" s="65"/>
      <c r="DKK7" s="65"/>
      <c r="DKL7" s="65"/>
      <c r="DKM7" s="65"/>
      <c r="DKN7" s="65"/>
      <c r="DKO7" s="65"/>
      <c r="DKP7" s="65"/>
      <c r="DKQ7" s="65"/>
      <c r="DKR7" s="65"/>
      <c r="DKS7" s="65"/>
      <c r="DKT7" s="65"/>
      <c r="DKU7" s="65"/>
      <c r="DKV7" s="65"/>
      <c r="DKW7" s="65"/>
      <c r="DKX7" s="65"/>
      <c r="DKY7" s="65"/>
      <c r="DKZ7" s="65"/>
      <c r="DLA7" s="65"/>
      <c r="DLB7" s="65"/>
      <c r="DLC7" s="65"/>
      <c r="DLD7" s="65"/>
      <c r="DLE7" s="65"/>
      <c r="DLF7" s="65"/>
      <c r="DLG7" s="65"/>
      <c r="DLH7" s="65"/>
      <c r="DLI7" s="65"/>
      <c r="DLJ7" s="65"/>
      <c r="DLK7" s="65"/>
      <c r="DLL7" s="65"/>
      <c r="DLM7" s="65"/>
      <c r="DLN7" s="65"/>
      <c r="DLO7" s="65"/>
      <c r="DLP7" s="65"/>
      <c r="DLQ7" s="65"/>
      <c r="DLR7" s="65"/>
      <c r="DLS7" s="65"/>
      <c r="DLT7" s="65"/>
      <c r="DLU7" s="65"/>
      <c r="DLV7" s="65"/>
      <c r="DLW7" s="65"/>
      <c r="DLX7" s="65"/>
      <c r="DLY7" s="65"/>
      <c r="DLZ7" s="65"/>
      <c r="DMA7" s="65"/>
      <c r="DMB7" s="65"/>
      <c r="DMC7" s="65"/>
      <c r="DMD7" s="65"/>
      <c r="DME7" s="65"/>
      <c r="DMF7" s="65"/>
      <c r="DMG7" s="65"/>
      <c r="DMH7" s="65"/>
      <c r="DMI7" s="65"/>
      <c r="DMJ7" s="65"/>
      <c r="DMK7" s="65"/>
      <c r="DML7" s="65"/>
      <c r="DMM7" s="65"/>
      <c r="DMN7" s="65"/>
      <c r="DMO7" s="65"/>
      <c r="DMP7" s="65"/>
      <c r="DMQ7" s="65"/>
      <c r="DMR7" s="65"/>
      <c r="DMS7" s="65"/>
      <c r="DMT7" s="65"/>
      <c r="DMU7" s="65"/>
      <c r="DMV7" s="65"/>
      <c r="DMW7" s="65"/>
      <c r="DMX7" s="65"/>
      <c r="DMY7" s="65"/>
      <c r="DMZ7" s="65"/>
      <c r="DNA7" s="65"/>
      <c r="DNB7" s="65"/>
      <c r="DNC7" s="65"/>
      <c r="DND7" s="65"/>
      <c r="DNE7" s="65"/>
      <c r="DNF7" s="65"/>
      <c r="DNG7" s="65"/>
      <c r="DNH7" s="65"/>
      <c r="DNI7" s="65"/>
      <c r="DNJ7" s="65"/>
      <c r="DNK7" s="65"/>
      <c r="DNL7" s="65"/>
      <c r="DNM7" s="65"/>
      <c r="DNN7" s="65"/>
      <c r="DNO7" s="65"/>
      <c r="DNP7" s="65"/>
      <c r="DNQ7" s="65"/>
      <c r="DNR7" s="65"/>
      <c r="DNS7" s="65"/>
      <c r="DNT7" s="65"/>
      <c r="DNU7" s="65"/>
      <c r="DNV7" s="65"/>
      <c r="DNW7" s="65"/>
      <c r="DNX7" s="65"/>
      <c r="DNY7" s="65"/>
      <c r="DNZ7" s="65"/>
      <c r="DOA7" s="65"/>
      <c r="DOB7" s="65"/>
      <c r="DOC7" s="65"/>
      <c r="DOD7" s="65"/>
      <c r="DOE7" s="65"/>
      <c r="DOF7" s="65"/>
      <c r="DOG7" s="65"/>
      <c r="DOH7" s="65"/>
      <c r="DOI7" s="65"/>
      <c r="DOJ7" s="65"/>
      <c r="DOK7" s="65"/>
      <c r="DOL7" s="65"/>
      <c r="DOM7" s="65"/>
      <c r="DON7" s="65"/>
      <c r="DOO7" s="65"/>
      <c r="DOP7" s="65"/>
      <c r="DOQ7" s="65"/>
      <c r="DOR7" s="65"/>
      <c r="DOS7" s="65"/>
      <c r="DOT7" s="65"/>
      <c r="DOU7" s="65"/>
      <c r="DOV7" s="65"/>
      <c r="DOW7" s="65"/>
      <c r="DOX7" s="65"/>
      <c r="DOY7" s="65"/>
      <c r="DOZ7" s="65"/>
      <c r="DPA7" s="65"/>
      <c r="DPB7" s="65"/>
      <c r="DPC7" s="65"/>
      <c r="DPD7" s="65"/>
      <c r="DPE7" s="65"/>
      <c r="DPF7" s="65"/>
      <c r="DPG7" s="65"/>
      <c r="DPH7" s="65"/>
      <c r="DPI7" s="65"/>
      <c r="DPJ7" s="65"/>
      <c r="DPK7" s="65"/>
      <c r="DPL7" s="65"/>
      <c r="DPM7" s="65"/>
      <c r="DPN7" s="65"/>
      <c r="DPO7" s="65"/>
      <c r="DPP7" s="65"/>
      <c r="DPQ7" s="65"/>
      <c r="DPR7" s="65"/>
      <c r="DPS7" s="65"/>
      <c r="DPT7" s="65"/>
      <c r="DPU7" s="65"/>
      <c r="DPV7" s="65"/>
      <c r="DPW7" s="65"/>
      <c r="DPX7" s="65"/>
      <c r="DPY7" s="65"/>
      <c r="DPZ7" s="65"/>
      <c r="DQA7" s="65"/>
      <c r="DQB7" s="65"/>
      <c r="DQC7" s="65"/>
      <c r="DQD7" s="65"/>
      <c r="DQE7" s="65"/>
      <c r="DQF7" s="65"/>
      <c r="DQG7" s="65"/>
      <c r="DQH7" s="65"/>
      <c r="DQI7" s="65"/>
      <c r="DQJ7" s="65"/>
      <c r="DQK7" s="65"/>
      <c r="DQL7" s="65"/>
      <c r="DQM7" s="65"/>
      <c r="DQN7" s="65"/>
      <c r="DQO7" s="65"/>
      <c r="DQP7" s="65"/>
      <c r="DQQ7" s="65"/>
      <c r="DQR7" s="65"/>
      <c r="DQS7" s="65"/>
      <c r="DQT7" s="65"/>
      <c r="DQU7" s="65"/>
      <c r="DQV7" s="65"/>
      <c r="DQW7" s="65"/>
      <c r="DQX7" s="65"/>
      <c r="DQY7" s="65"/>
      <c r="DQZ7" s="65"/>
      <c r="DRA7" s="65"/>
      <c r="DRB7" s="65"/>
      <c r="DRC7" s="65"/>
      <c r="DRD7" s="65"/>
      <c r="DRE7" s="65"/>
      <c r="DRF7" s="65"/>
      <c r="DRG7" s="65"/>
      <c r="DRH7" s="65"/>
      <c r="DRI7" s="65"/>
      <c r="DRJ7" s="65"/>
      <c r="DRK7" s="65"/>
      <c r="DRL7" s="65"/>
      <c r="DRM7" s="65"/>
      <c r="DRN7" s="65"/>
      <c r="DRO7" s="65"/>
      <c r="DRP7" s="65"/>
      <c r="DRQ7" s="65"/>
      <c r="DRR7" s="65"/>
      <c r="DRS7" s="65"/>
      <c r="DRT7" s="65"/>
      <c r="DRU7" s="65"/>
      <c r="DRV7" s="65"/>
      <c r="DRW7" s="65"/>
      <c r="DRX7" s="65"/>
      <c r="DRY7" s="65"/>
      <c r="DRZ7" s="65"/>
      <c r="DSA7" s="65"/>
      <c r="DSB7" s="65"/>
      <c r="DSC7" s="65"/>
      <c r="DSD7" s="65"/>
      <c r="DSE7" s="65"/>
      <c r="DSF7" s="65"/>
      <c r="DSG7" s="65"/>
      <c r="DSH7" s="65"/>
      <c r="DSI7" s="65"/>
      <c r="DSJ7" s="65"/>
      <c r="DSK7" s="65"/>
      <c r="DSL7" s="65"/>
      <c r="DSM7" s="65"/>
      <c r="DSN7" s="65"/>
      <c r="DSO7" s="65"/>
      <c r="DSP7" s="65"/>
      <c r="DSQ7" s="65"/>
      <c r="DSR7" s="65"/>
      <c r="DSS7" s="65"/>
      <c r="DST7" s="65"/>
      <c r="DSU7" s="65"/>
      <c r="DSV7" s="65"/>
      <c r="DSW7" s="65"/>
      <c r="DSX7" s="65"/>
      <c r="DSY7" s="65"/>
      <c r="DSZ7" s="65"/>
      <c r="DTA7" s="65"/>
      <c r="DTB7" s="65"/>
      <c r="DTC7" s="65"/>
      <c r="DTD7" s="65"/>
      <c r="DTE7" s="65"/>
      <c r="DTF7" s="65"/>
      <c r="DTG7" s="65"/>
      <c r="DTH7" s="65"/>
      <c r="DTI7" s="65"/>
      <c r="DTJ7" s="65"/>
      <c r="DTK7" s="65"/>
      <c r="DTL7" s="65"/>
      <c r="DTM7" s="65"/>
      <c r="DTN7" s="65"/>
      <c r="DTO7" s="65"/>
      <c r="DTP7" s="65"/>
      <c r="DTQ7" s="65"/>
      <c r="DTR7" s="65"/>
      <c r="DTS7" s="65"/>
      <c r="DTT7" s="65"/>
      <c r="DTU7" s="65"/>
      <c r="DTV7" s="65"/>
      <c r="DTW7" s="65"/>
      <c r="DTX7" s="65"/>
      <c r="DTY7" s="65"/>
      <c r="DTZ7" s="65"/>
      <c r="DUA7" s="65"/>
      <c r="DUB7" s="65"/>
      <c r="DUC7" s="65"/>
      <c r="DUD7" s="65"/>
      <c r="DUE7" s="65"/>
      <c r="DUF7" s="65"/>
      <c r="DUG7" s="65"/>
      <c r="DUH7" s="65"/>
      <c r="DUI7" s="65"/>
      <c r="DUJ7" s="65"/>
      <c r="DUK7" s="65"/>
      <c r="DUL7" s="65"/>
      <c r="DUM7" s="65"/>
      <c r="DUN7" s="65"/>
      <c r="DUO7" s="65"/>
      <c r="DUP7" s="65"/>
      <c r="DUQ7" s="65"/>
      <c r="DUR7" s="65"/>
      <c r="DUS7" s="65"/>
      <c r="DUT7" s="65"/>
      <c r="DUU7" s="65"/>
      <c r="DUV7" s="65"/>
      <c r="DUW7" s="65"/>
      <c r="DUX7" s="65"/>
      <c r="DUY7" s="65"/>
      <c r="DUZ7" s="65"/>
      <c r="DVA7" s="65"/>
      <c r="DVB7" s="65"/>
      <c r="DVC7" s="65"/>
      <c r="DVD7" s="65"/>
      <c r="DVE7" s="65"/>
      <c r="DVF7" s="65"/>
      <c r="DVG7" s="65"/>
      <c r="DVH7" s="65"/>
      <c r="DVI7" s="65"/>
      <c r="DVJ7" s="65"/>
      <c r="DVK7" s="65"/>
      <c r="DVL7" s="65"/>
      <c r="DVM7" s="65"/>
      <c r="DVN7" s="65"/>
      <c r="DVO7" s="65"/>
      <c r="DVP7" s="65"/>
      <c r="DVQ7" s="65"/>
      <c r="DVR7" s="65"/>
      <c r="DVS7" s="65"/>
      <c r="DVT7" s="65"/>
      <c r="DVU7" s="65"/>
      <c r="DVV7" s="65"/>
      <c r="DVW7" s="65"/>
      <c r="DVX7" s="65"/>
      <c r="DVY7" s="65"/>
      <c r="DVZ7" s="65"/>
      <c r="DWA7" s="65"/>
      <c r="DWB7" s="65"/>
      <c r="DWC7" s="65"/>
      <c r="DWD7" s="65"/>
      <c r="DWE7" s="65"/>
      <c r="DWF7" s="65"/>
      <c r="DWG7" s="65"/>
      <c r="DWH7" s="65"/>
      <c r="DWI7" s="65"/>
      <c r="DWJ7" s="65"/>
      <c r="DWK7" s="65"/>
      <c r="DWL7" s="65"/>
      <c r="DWM7" s="65"/>
      <c r="DWN7" s="65"/>
      <c r="DWO7" s="65"/>
      <c r="DWP7" s="65"/>
      <c r="DWQ7" s="65"/>
      <c r="DWR7" s="65"/>
      <c r="DWS7" s="65"/>
      <c r="DWT7" s="65"/>
      <c r="DWU7" s="65"/>
      <c r="DWV7" s="65"/>
      <c r="DWW7" s="65"/>
      <c r="DWX7" s="65"/>
      <c r="DWY7" s="65"/>
      <c r="DWZ7" s="65"/>
      <c r="DXA7" s="65"/>
      <c r="DXB7" s="65"/>
      <c r="DXC7" s="65"/>
      <c r="DXD7" s="65"/>
      <c r="DXE7" s="65"/>
      <c r="DXF7" s="65"/>
      <c r="DXG7" s="65"/>
      <c r="DXH7" s="65"/>
      <c r="DXI7" s="65"/>
      <c r="DXJ7" s="65"/>
      <c r="DXK7" s="65"/>
      <c r="DXL7" s="65"/>
      <c r="DXM7" s="65"/>
      <c r="DXN7" s="65"/>
      <c r="DXO7" s="65"/>
      <c r="DXP7" s="65"/>
      <c r="DXQ7" s="65"/>
      <c r="DXR7" s="65"/>
      <c r="DXS7" s="65"/>
      <c r="DXT7" s="65"/>
      <c r="DXU7" s="65"/>
      <c r="DXV7" s="65"/>
      <c r="DXW7" s="65"/>
      <c r="DXX7" s="65"/>
      <c r="DXY7" s="65"/>
      <c r="DXZ7" s="65"/>
      <c r="DYA7" s="65"/>
      <c r="DYB7" s="65"/>
      <c r="DYC7" s="65"/>
      <c r="DYD7" s="65"/>
      <c r="DYE7" s="65"/>
      <c r="DYF7" s="65"/>
      <c r="DYG7" s="65"/>
      <c r="DYH7" s="65"/>
      <c r="DYI7" s="65"/>
      <c r="DYJ7" s="65"/>
      <c r="DYK7" s="65"/>
      <c r="DYL7" s="65"/>
      <c r="DYM7" s="65"/>
      <c r="DYN7" s="65"/>
      <c r="DYO7" s="65"/>
      <c r="DYP7" s="65"/>
      <c r="DYQ7" s="65"/>
      <c r="DYR7" s="65"/>
      <c r="DYS7" s="65"/>
      <c r="DYT7" s="65"/>
      <c r="DYU7" s="65"/>
      <c r="DYV7" s="65"/>
      <c r="DYW7" s="65"/>
      <c r="DYX7" s="65"/>
      <c r="DYY7" s="65"/>
      <c r="DYZ7" s="65"/>
      <c r="DZA7" s="65"/>
      <c r="DZB7" s="65"/>
      <c r="DZC7" s="65"/>
      <c r="DZD7" s="65"/>
      <c r="DZE7" s="65"/>
      <c r="DZF7" s="65"/>
      <c r="DZG7" s="65"/>
      <c r="DZH7" s="65"/>
      <c r="DZI7" s="65"/>
      <c r="DZJ7" s="65"/>
      <c r="DZK7" s="65"/>
      <c r="DZL7" s="65"/>
      <c r="DZM7" s="65"/>
      <c r="DZN7" s="65"/>
      <c r="DZO7" s="65"/>
      <c r="DZP7" s="65"/>
      <c r="DZQ7" s="65"/>
      <c r="DZR7" s="65"/>
      <c r="DZS7" s="65"/>
      <c r="DZT7" s="65"/>
      <c r="DZU7" s="65"/>
      <c r="DZV7" s="65"/>
      <c r="DZW7" s="65"/>
      <c r="DZX7" s="65"/>
      <c r="DZY7" s="65"/>
      <c r="DZZ7" s="65"/>
      <c r="EAA7" s="65"/>
      <c r="EAB7" s="65"/>
      <c r="EAC7" s="65"/>
      <c r="EAD7" s="65"/>
      <c r="EAE7" s="65"/>
      <c r="EAF7" s="65"/>
      <c r="EAG7" s="65"/>
      <c r="EAH7" s="65"/>
      <c r="EAI7" s="65"/>
      <c r="EAJ7" s="65"/>
      <c r="EAK7" s="65"/>
      <c r="EAL7" s="65"/>
      <c r="EAM7" s="65"/>
      <c r="EAN7" s="65"/>
      <c r="EAO7" s="65"/>
      <c r="EAP7" s="65"/>
      <c r="EAQ7" s="65"/>
      <c r="EAR7" s="65"/>
      <c r="EAS7" s="65"/>
      <c r="EAT7" s="65"/>
      <c r="EAU7" s="65"/>
      <c r="EAV7" s="65"/>
      <c r="EAW7" s="65"/>
      <c r="EAX7" s="65"/>
      <c r="EAY7" s="65"/>
      <c r="EAZ7" s="65"/>
      <c r="EBA7" s="65"/>
      <c r="EBB7" s="65"/>
      <c r="EBC7" s="65"/>
      <c r="EBD7" s="65"/>
      <c r="EBE7" s="65"/>
      <c r="EBF7" s="65"/>
      <c r="EBG7" s="65"/>
      <c r="EBH7" s="65"/>
      <c r="EBI7" s="65"/>
      <c r="EBJ7" s="65"/>
      <c r="EBK7" s="65"/>
      <c r="EBL7" s="65"/>
      <c r="EBM7" s="65"/>
      <c r="EBN7" s="65"/>
      <c r="EBO7" s="65"/>
      <c r="EBP7" s="65"/>
      <c r="EBQ7" s="65"/>
      <c r="EBR7" s="65"/>
      <c r="EBS7" s="65"/>
      <c r="EBT7" s="65"/>
      <c r="EBU7" s="65"/>
      <c r="EBV7" s="65"/>
      <c r="EBW7" s="65"/>
      <c r="EBX7" s="65"/>
      <c r="EBY7" s="65"/>
      <c r="EBZ7" s="65"/>
      <c r="ECA7" s="65"/>
      <c r="ECB7" s="65"/>
      <c r="ECC7" s="65"/>
      <c r="ECD7" s="65"/>
      <c r="ECE7" s="65"/>
      <c r="ECF7" s="65"/>
      <c r="ECG7" s="65"/>
      <c r="ECH7" s="65"/>
      <c r="ECI7" s="65"/>
      <c r="ECJ7" s="65"/>
      <c r="ECK7" s="65"/>
      <c r="ECL7" s="65"/>
      <c r="ECM7" s="65"/>
      <c r="ECN7" s="65"/>
      <c r="ECO7" s="65"/>
      <c r="ECP7" s="65"/>
      <c r="ECQ7" s="65"/>
      <c r="ECR7" s="65"/>
      <c r="ECS7" s="65"/>
      <c r="ECT7" s="65"/>
      <c r="ECU7" s="65"/>
      <c r="ECV7" s="65"/>
      <c r="ECW7" s="65"/>
      <c r="ECX7" s="65"/>
      <c r="ECY7" s="65"/>
      <c r="ECZ7" s="65"/>
      <c r="EDA7" s="65"/>
      <c r="EDB7" s="65"/>
      <c r="EDC7" s="65"/>
      <c r="EDD7" s="65"/>
      <c r="EDE7" s="65"/>
      <c r="EDF7" s="65"/>
      <c r="EDG7" s="65"/>
      <c r="EDH7" s="65"/>
      <c r="EDI7" s="65"/>
      <c r="EDJ7" s="65"/>
      <c r="EDK7" s="65"/>
      <c r="EDL7" s="65"/>
      <c r="EDM7" s="65"/>
      <c r="EDN7" s="65"/>
      <c r="EDO7" s="65"/>
      <c r="EDP7" s="65"/>
      <c r="EDQ7" s="65"/>
      <c r="EDR7" s="65"/>
      <c r="EDS7" s="65"/>
      <c r="EDT7" s="65"/>
      <c r="EDU7" s="65"/>
      <c r="EDV7" s="65"/>
      <c r="EDW7" s="65"/>
      <c r="EDX7" s="65"/>
      <c r="EDY7" s="65"/>
      <c r="EDZ7" s="65"/>
      <c r="EEA7" s="65"/>
      <c r="EEB7" s="65"/>
      <c r="EEC7" s="65"/>
      <c r="EED7" s="65"/>
      <c r="EEE7" s="65"/>
      <c r="EEF7" s="65"/>
      <c r="EEG7" s="65"/>
      <c r="EEH7" s="65"/>
      <c r="EEI7" s="65"/>
      <c r="EEJ7" s="65"/>
      <c r="EEK7" s="65"/>
      <c r="EEL7" s="65"/>
      <c r="EEM7" s="65"/>
      <c r="EEN7" s="65"/>
      <c r="EEO7" s="65"/>
      <c r="EEP7" s="65"/>
      <c r="EEQ7" s="65"/>
      <c r="EER7" s="65"/>
      <c r="EES7" s="65"/>
      <c r="EET7" s="65"/>
      <c r="EEU7" s="65"/>
      <c r="EEV7" s="65"/>
      <c r="EEW7" s="65"/>
      <c r="EEX7" s="65"/>
      <c r="EEY7" s="65"/>
      <c r="EEZ7" s="65"/>
      <c r="EFA7" s="65"/>
      <c r="EFB7" s="65"/>
      <c r="EFC7" s="65"/>
      <c r="EFD7" s="65"/>
      <c r="EFE7" s="65"/>
      <c r="EFF7" s="65"/>
      <c r="EFG7" s="65"/>
      <c r="EFH7" s="65"/>
      <c r="EFI7" s="65"/>
      <c r="EFJ7" s="65"/>
      <c r="EFK7" s="65"/>
      <c r="EFL7" s="65"/>
      <c r="EFM7" s="65"/>
      <c r="EFN7" s="65"/>
      <c r="EFO7" s="65"/>
      <c r="EFP7" s="65"/>
      <c r="EFQ7" s="65"/>
      <c r="EFR7" s="65"/>
      <c r="EFS7" s="65"/>
      <c r="EFT7" s="65"/>
      <c r="EFU7" s="65"/>
      <c r="EFV7" s="65"/>
      <c r="EFW7" s="65"/>
      <c r="EFX7" s="65"/>
      <c r="EFY7" s="65"/>
      <c r="EFZ7" s="65"/>
      <c r="EGA7" s="65"/>
      <c r="EGB7" s="65"/>
      <c r="EGC7" s="65"/>
      <c r="EGD7" s="65"/>
      <c r="EGE7" s="65"/>
      <c r="EGF7" s="65"/>
      <c r="EGG7" s="65"/>
      <c r="EGH7" s="65"/>
      <c r="EGI7" s="65"/>
      <c r="EGJ7" s="65"/>
      <c r="EGK7" s="65"/>
      <c r="EGL7" s="65"/>
      <c r="EGM7" s="65"/>
      <c r="EGN7" s="65"/>
      <c r="EGO7" s="65"/>
      <c r="EGP7" s="65"/>
      <c r="EGQ7" s="65"/>
      <c r="EGR7" s="65"/>
      <c r="EGS7" s="65"/>
      <c r="EGT7" s="65"/>
      <c r="EGU7" s="65"/>
      <c r="EGV7" s="65"/>
      <c r="EGW7" s="65"/>
      <c r="EGX7" s="65"/>
      <c r="EGY7" s="65"/>
      <c r="EGZ7" s="65"/>
      <c r="EHA7" s="65"/>
      <c r="EHB7" s="65"/>
      <c r="EHC7" s="65"/>
      <c r="EHD7" s="65"/>
      <c r="EHE7" s="65"/>
      <c r="EHF7" s="65"/>
      <c r="EHG7" s="65"/>
      <c r="EHH7" s="65"/>
      <c r="EHI7" s="65"/>
      <c r="EHJ7" s="65"/>
      <c r="EHK7" s="65"/>
      <c r="EHL7" s="65"/>
      <c r="EHM7" s="65"/>
      <c r="EHN7" s="65"/>
      <c r="EHO7" s="65"/>
      <c r="EHP7" s="65"/>
      <c r="EHQ7" s="65"/>
      <c r="EHR7" s="65"/>
      <c r="EHS7" s="65"/>
      <c r="EHT7" s="65"/>
      <c r="EHU7" s="65"/>
      <c r="EHV7" s="65"/>
      <c r="EHW7" s="65"/>
      <c r="EHX7" s="65"/>
      <c r="EHY7" s="65"/>
      <c r="EHZ7" s="65"/>
      <c r="EIA7" s="65"/>
      <c r="EIB7" s="65"/>
      <c r="EIC7" s="65"/>
      <c r="EID7" s="65"/>
      <c r="EIE7" s="65"/>
      <c r="EIF7" s="65"/>
      <c r="EIG7" s="65"/>
      <c r="EIH7" s="65"/>
      <c r="EII7" s="65"/>
      <c r="EIJ7" s="65"/>
      <c r="EIK7" s="65"/>
      <c r="EIL7" s="65"/>
      <c r="EIM7" s="65"/>
      <c r="EIN7" s="65"/>
      <c r="EIO7" s="65"/>
      <c r="EIP7" s="65"/>
      <c r="EIQ7" s="65"/>
      <c r="EIR7" s="65"/>
      <c r="EIS7" s="65"/>
      <c r="EIT7" s="65"/>
      <c r="EIU7" s="65"/>
      <c r="EIV7" s="65"/>
      <c r="EIW7" s="65"/>
      <c r="EIX7" s="65"/>
      <c r="EIY7" s="65"/>
      <c r="EIZ7" s="65"/>
      <c r="EJA7" s="65"/>
      <c r="EJB7" s="65"/>
      <c r="EJC7" s="65"/>
      <c r="EJD7" s="65"/>
      <c r="EJE7" s="65"/>
      <c r="EJF7" s="65"/>
      <c r="EJG7" s="65"/>
      <c r="EJH7" s="65"/>
      <c r="EJI7" s="65"/>
      <c r="EJJ7" s="65"/>
      <c r="EJK7" s="65"/>
      <c r="EJL7" s="65"/>
      <c r="EJM7" s="65"/>
      <c r="EJN7" s="65"/>
      <c r="EJO7" s="65"/>
      <c r="EJP7" s="65"/>
      <c r="EJQ7" s="65"/>
      <c r="EJR7" s="65"/>
      <c r="EJS7" s="65"/>
      <c r="EJT7" s="65"/>
      <c r="EJU7" s="65"/>
      <c r="EJV7" s="65"/>
      <c r="EJW7" s="65"/>
      <c r="EJX7" s="65"/>
      <c r="EJY7" s="65"/>
      <c r="EJZ7" s="65"/>
      <c r="EKA7" s="65"/>
      <c r="EKB7" s="65"/>
      <c r="EKC7" s="65"/>
      <c r="EKD7" s="65"/>
      <c r="EKE7" s="65"/>
      <c r="EKF7" s="65"/>
      <c r="EKG7" s="65"/>
      <c r="EKH7" s="65"/>
      <c r="EKI7" s="65"/>
      <c r="EKJ7" s="65"/>
      <c r="EKK7" s="65"/>
      <c r="EKL7" s="65"/>
      <c r="EKM7" s="65"/>
      <c r="EKN7" s="65"/>
      <c r="EKO7" s="65"/>
      <c r="EKP7" s="65"/>
      <c r="EKQ7" s="65"/>
      <c r="EKR7" s="65"/>
      <c r="EKS7" s="65"/>
      <c r="EKT7" s="65"/>
      <c r="EKU7" s="65"/>
      <c r="EKV7" s="65"/>
      <c r="EKW7" s="65"/>
      <c r="EKX7" s="65"/>
      <c r="EKY7" s="65"/>
      <c r="EKZ7" s="65"/>
      <c r="ELA7" s="65"/>
      <c r="ELB7" s="65"/>
      <c r="ELC7" s="65"/>
      <c r="ELD7" s="65"/>
      <c r="ELE7" s="65"/>
      <c r="ELF7" s="65"/>
      <c r="ELG7" s="65"/>
      <c r="ELH7" s="65"/>
      <c r="ELI7" s="65"/>
      <c r="ELJ7" s="65"/>
      <c r="ELK7" s="65"/>
      <c r="ELL7" s="65"/>
      <c r="ELM7" s="65"/>
      <c r="ELN7" s="65"/>
      <c r="ELO7" s="65"/>
      <c r="ELP7" s="65"/>
      <c r="ELQ7" s="65"/>
      <c r="ELR7" s="65"/>
      <c r="ELS7" s="65"/>
      <c r="ELT7" s="65"/>
      <c r="ELU7" s="65"/>
      <c r="ELV7" s="65"/>
      <c r="ELW7" s="65"/>
      <c r="ELX7" s="65"/>
      <c r="ELY7" s="65"/>
      <c r="ELZ7" s="65"/>
      <c r="EMA7" s="65"/>
      <c r="EMB7" s="65"/>
      <c r="EMC7" s="65"/>
      <c r="EMD7" s="65"/>
      <c r="EME7" s="65"/>
      <c r="EMF7" s="65"/>
      <c r="EMG7" s="65"/>
      <c r="EMH7" s="65"/>
      <c r="EMI7" s="65"/>
      <c r="EMJ7" s="65"/>
      <c r="EMK7" s="65"/>
      <c r="EML7" s="65"/>
      <c r="EMM7" s="65"/>
      <c r="EMN7" s="65"/>
      <c r="EMO7" s="65"/>
      <c r="EMP7" s="65"/>
      <c r="EMQ7" s="65"/>
      <c r="EMR7" s="65"/>
      <c r="EMS7" s="65"/>
      <c r="EMT7" s="65"/>
      <c r="EMU7" s="65"/>
      <c r="EMV7" s="65"/>
      <c r="EMW7" s="65"/>
      <c r="EMX7" s="65"/>
      <c r="EMY7" s="65"/>
      <c r="EMZ7" s="65"/>
      <c r="ENA7" s="65"/>
      <c r="ENB7" s="65"/>
      <c r="ENC7" s="65"/>
      <c r="END7" s="65"/>
      <c r="ENE7" s="65"/>
      <c r="ENF7" s="65"/>
      <c r="ENG7" s="65"/>
      <c r="ENH7" s="65"/>
      <c r="ENI7" s="65"/>
      <c r="ENJ7" s="65"/>
      <c r="ENK7" s="65"/>
      <c r="ENL7" s="65"/>
      <c r="ENM7" s="65"/>
      <c r="ENN7" s="65"/>
      <c r="ENO7" s="65"/>
      <c r="ENP7" s="65"/>
      <c r="ENQ7" s="65"/>
      <c r="ENR7" s="65"/>
      <c r="ENS7" s="65"/>
      <c r="ENT7" s="65"/>
      <c r="ENU7" s="65"/>
      <c r="ENV7" s="65"/>
      <c r="ENW7" s="65"/>
      <c r="ENX7" s="65"/>
      <c r="ENY7" s="65"/>
      <c r="ENZ7" s="65"/>
      <c r="EOA7" s="65"/>
      <c r="EOB7" s="65"/>
      <c r="EOC7" s="65"/>
      <c r="EOD7" s="65"/>
      <c r="EOE7" s="65"/>
      <c r="EOF7" s="65"/>
      <c r="EOG7" s="65"/>
      <c r="EOH7" s="65"/>
      <c r="EOI7" s="65"/>
      <c r="EOJ7" s="65"/>
      <c r="EOK7" s="65"/>
      <c r="EOL7" s="65"/>
      <c r="EOM7" s="65"/>
      <c r="EON7" s="65"/>
      <c r="EOO7" s="65"/>
      <c r="EOP7" s="65"/>
      <c r="EOQ7" s="65"/>
      <c r="EOR7" s="65"/>
      <c r="EOS7" s="65"/>
      <c r="EOT7" s="65"/>
      <c r="EOU7" s="65"/>
      <c r="EOV7" s="65"/>
      <c r="EOW7" s="65"/>
      <c r="EOX7" s="65"/>
      <c r="EOY7" s="65"/>
      <c r="EOZ7" s="65"/>
      <c r="EPA7" s="65"/>
      <c r="EPB7" s="65"/>
      <c r="EPC7" s="65"/>
      <c r="EPD7" s="65"/>
      <c r="EPE7" s="65"/>
      <c r="EPF7" s="65"/>
      <c r="EPG7" s="65"/>
      <c r="EPH7" s="65"/>
      <c r="EPI7" s="65"/>
      <c r="EPJ7" s="65"/>
      <c r="EPK7" s="65"/>
      <c r="EPL7" s="65"/>
      <c r="EPM7" s="65"/>
      <c r="EPN7" s="65"/>
      <c r="EPO7" s="65"/>
      <c r="EPP7" s="65"/>
      <c r="EPQ7" s="65"/>
      <c r="EPR7" s="65"/>
      <c r="EPS7" s="65"/>
      <c r="EPT7" s="65"/>
      <c r="EPU7" s="65"/>
      <c r="EPV7" s="65"/>
      <c r="EPW7" s="65"/>
      <c r="EPX7" s="65"/>
      <c r="EPY7" s="65"/>
      <c r="EPZ7" s="65"/>
      <c r="EQA7" s="65"/>
      <c r="EQB7" s="65"/>
      <c r="EQC7" s="65"/>
      <c r="EQD7" s="65"/>
      <c r="EQE7" s="65"/>
      <c r="EQF7" s="65"/>
      <c r="EQG7" s="65"/>
      <c r="EQH7" s="65"/>
      <c r="EQI7" s="65"/>
      <c r="EQJ7" s="65"/>
      <c r="EQK7" s="65"/>
      <c r="EQL7" s="65"/>
      <c r="EQM7" s="65"/>
      <c r="EQN7" s="65"/>
      <c r="EQO7" s="65"/>
      <c r="EQP7" s="65"/>
      <c r="EQQ7" s="65"/>
      <c r="EQR7" s="65"/>
      <c r="EQS7" s="65"/>
      <c r="EQT7" s="65"/>
      <c r="EQU7" s="65"/>
      <c r="EQV7" s="65"/>
      <c r="EQW7" s="65"/>
      <c r="EQX7" s="65"/>
      <c r="EQY7" s="65"/>
      <c r="EQZ7" s="65"/>
      <c r="ERA7" s="65"/>
      <c r="ERB7" s="65"/>
      <c r="ERC7" s="65"/>
      <c r="ERD7" s="65"/>
      <c r="ERE7" s="65"/>
      <c r="ERF7" s="65"/>
      <c r="ERG7" s="65"/>
      <c r="ERH7" s="65"/>
      <c r="ERI7" s="65"/>
      <c r="ERJ7" s="65"/>
      <c r="ERK7" s="65"/>
      <c r="ERL7" s="65"/>
      <c r="ERM7" s="65"/>
      <c r="ERN7" s="65"/>
      <c r="ERO7" s="65"/>
      <c r="ERP7" s="65"/>
      <c r="ERQ7" s="65"/>
      <c r="ERR7" s="65"/>
      <c r="ERS7" s="65"/>
      <c r="ERT7" s="65"/>
      <c r="ERU7" s="65"/>
      <c r="ERV7" s="65"/>
      <c r="ERW7" s="65"/>
      <c r="ERX7" s="65"/>
      <c r="ERY7" s="65"/>
      <c r="ERZ7" s="65"/>
      <c r="ESA7" s="65"/>
      <c r="ESB7" s="65"/>
      <c r="ESC7" s="65"/>
      <c r="ESD7" s="65"/>
      <c r="ESE7" s="65"/>
      <c r="ESF7" s="65"/>
      <c r="ESG7" s="65"/>
      <c r="ESH7" s="65"/>
      <c r="ESI7" s="65"/>
      <c r="ESJ7" s="65"/>
      <c r="ESK7" s="65"/>
      <c r="ESL7" s="65"/>
      <c r="ESM7" s="65"/>
      <c r="ESN7" s="65"/>
      <c r="ESO7" s="65"/>
      <c r="ESP7" s="65"/>
      <c r="ESQ7" s="65"/>
      <c r="ESR7" s="65"/>
      <c r="ESS7" s="65"/>
      <c r="EST7" s="65"/>
      <c r="ESU7" s="65"/>
      <c r="ESV7" s="65"/>
      <c r="ESW7" s="65"/>
      <c r="ESX7" s="65"/>
      <c r="ESY7" s="65"/>
      <c r="ESZ7" s="65"/>
      <c r="ETA7" s="65"/>
      <c r="ETB7" s="65"/>
      <c r="ETC7" s="65"/>
      <c r="ETD7" s="65"/>
      <c r="ETE7" s="65"/>
      <c r="ETF7" s="65"/>
      <c r="ETG7" s="65"/>
      <c r="ETH7" s="65"/>
      <c r="ETI7" s="65"/>
      <c r="ETJ7" s="65"/>
      <c r="ETK7" s="65"/>
      <c r="ETL7" s="65"/>
      <c r="ETM7" s="65"/>
      <c r="ETN7" s="65"/>
      <c r="ETO7" s="65"/>
      <c r="ETP7" s="65"/>
      <c r="ETQ7" s="65"/>
      <c r="ETR7" s="65"/>
      <c r="ETS7" s="65"/>
      <c r="ETT7" s="65"/>
      <c r="ETU7" s="65"/>
      <c r="ETV7" s="65"/>
      <c r="ETW7" s="65"/>
      <c r="ETX7" s="65"/>
      <c r="ETY7" s="65"/>
      <c r="ETZ7" s="65"/>
      <c r="EUA7" s="65"/>
      <c r="EUB7" s="65"/>
      <c r="EUC7" s="65"/>
      <c r="EUD7" s="65"/>
      <c r="EUE7" s="65"/>
      <c r="EUF7" s="65"/>
      <c r="EUG7" s="65"/>
      <c r="EUH7" s="65"/>
      <c r="EUI7" s="65"/>
      <c r="EUJ7" s="65"/>
      <c r="EUK7" s="65"/>
      <c r="EUL7" s="65"/>
      <c r="EUM7" s="65"/>
      <c r="EUN7" s="65"/>
      <c r="EUO7" s="65"/>
      <c r="EUP7" s="65"/>
      <c r="EUQ7" s="65"/>
      <c r="EUR7" s="65"/>
      <c r="EUS7" s="65"/>
      <c r="EUT7" s="65"/>
      <c r="EUU7" s="65"/>
      <c r="EUV7" s="65"/>
      <c r="EUW7" s="65"/>
      <c r="EUX7" s="65"/>
      <c r="EUY7" s="65"/>
      <c r="EUZ7" s="65"/>
      <c r="EVA7" s="65"/>
      <c r="EVB7" s="65"/>
      <c r="EVC7" s="65"/>
      <c r="EVD7" s="65"/>
      <c r="EVE7" s="65"/>
      <c r="EVF7" s="65"/>
      <c r="EVG7" s="65"/>
      <c r="EVH7" s="65"/>
      <c r="EVI7" s="65"/>
      <c r="EVJ7" s="65"/>
      <c r="EVK7" s="65"/>
      <c r="EVL7" s="65"/>
      <c r="EVM7" s="65"/>
      <c r="EVN7" s="65"/>
      <c r="EVO7" s="65"/>
      <c r="EVP7" s="65"/>
      <c r="EVQ7" s="65"/>
      <c r="EVR7" s="65"/>
      <c r="EVS7" s="65"/>
      <c r="EVT7" s="65"/>
      <c r="EVU7" s="65"/>
      <c r="EVV7" s="65"/>
      <c r="EVW7" s="65"/>
      <c r="EVX7" s="65"/>
      <c r="EVY7" s="65"/>
      <c r="EVZ7" s="65"/>
      <c r="EWA7" s="65"/>
      <c r="EWB7" s="65"/>
      <c r="EWC7" s="65"/>
      <c r="EWD7" s="65"/>
      <c r="EWE7" s="65"/>
      <c r="EWF7" s="65"/>
      <c r="EWG7" s="65"/>
      <c r="EWH7" s="65"/>
      <c r="EWI7" s="65"/>
      <c r="EWJ7" s="65"/>
      <c r="EWK7" s="65"/>
      <c r="EWL7" s="65"/>
      <c r="EWM7" s="65"/>
      <c r="EWN7" s="65"/>
      <c r="EWO7" s="65"/>
      <c r="EWP7" s="65"/>
      <c r="EWQ7" s="65"/>
      <c r="EWR7" s="65"/>
      <c r="EWS7" s="65"/>
      <c r="EWT7" s="65"/>
      <c r="EWU7" s="65"/>
      <c r="EWV7" s="65"/>
      <c r="EWW7" s="65"/>
      <c r="EWX7" s="65"/>
      <c r="EWY7" s="65"/>
      <c r="EWZ7" s="65"/>
      <c r="EXA7" s="65"/>
      <c r="EXB7" s="65"/>
      <c r="EXC7" s="65"/>
      <c r="EXD7" s="65"/>
      <c r="EXE7" s="65"/>
      <c r="EXF7" s="65"/>
      <c r="EXG7" s="65"/>
      <c r="EXH7" s="65"/>
      <c r="EXI7" s="65"/>
      <c r="EXJ7" s="65"/>
      <c r="EXK7" s="65"/>
      <c r="EXL7" s="65"/>
      <c r="EXM7" s="65"/>
      <c r="EXN7" s="65"/>
      <c r="EXO7" s="65"/>
      <c r="EXP7" s="65"/>
      <c r="EXQ7" s="65"/>
      <c r="EXR7" s="65"/>
      <c r="EXS7" s="65"/>
      <c r="EXT7" s="65"/>
      <c r="EXU7" s="65"/>
      <c r="EXV7" s="65"/>
      <c r="EXW7" s="65"/>
      <c r="EXX7" s="65"/>
      <c r="EXY7" s="65"/>
      <c r="EXZ7" s="65"/>
      <c r="EYA7" s="65"/>
      <c r="EYB7" s="65"/>
      <c r="EYC7" s="65"/>
      <c r="EYD7" s="65"/>
      <c r="EYE7" s="65"/>
      <c r="EYF7" s="65"/>
      <c r="EYG7" s="65"/>
      <c r="EYH7" s="65"/>
      <c r="EYI7" s="65"/>
      <c r="EYJ7" s="65"/>
      <c r="EYK7" s="65"/>
      <c r="EYL7" s="65"/>
      <c r="EYM7" s="65"/>
      <c r="EYN7" s="65"/>
      <c r="EYO7" s="65"/>
      <c r="EYP7" s="65"/>
      <c r="EYQ7" s="65"/>
      <c r="EYR7" s="65"/>
      <c r="EYS7" s="65"/>
      <c r="EYT7" s="65"/>
      <c r="EYU7" s="65"/>
      <c r="EYV7" s="65"/>
      <c r="EYW7" s="65"/>
      <c r="EYX7" s="65"/>
      <c r="EYY7" s="65"/>
      <c r="EYZ7" s="65"/>
      <c r="EZA7" s="65"/>
      <c r="EZB7" s="65"/>
      <c r="EZC7" s="65"/>
      <c r="EZD7" s="65"/>
      <c r="EZE7" s="65"/>
      <c r="EZF7" s="65"/>
      <c r="EZG7" s="65"/>
      <c r="EZH7" s="65"/>
      <c r="EZI7" s="65"/>
      <c r="EZJ7" s="65"/>
      <c r="EZK7" s="65"/>
      <c r="EZL7" s="65"/>
      <c r="EZM7" s="65"/>
      <c r="EZN7" s="65"/>
      <c r="EZO7" s="65"/>
      <c r="EZP7" s="65"/>
      <c r="EZQ7" s="65"/>
      <c r="EZR7" s="65"/>
      <c r="EZS7" s="65"/>
      <c r="EZT7" s="65"/>
      <c r="EZU7" s="65"/>
      <c r="EZV7" s="65"/>
      <c r="EZW7" s="65"/>
      <c r="EZX7" s="65"/>
      <c r="EZY7" s="65"/>
      <c r="EZZ7" s="65"/>
      <c r="FAA7" s="65"/>
      <c r="FAB7" s="65"/>
      <c r="FAC7" s="65"/>
      <c r="FAD7" s="65"/>
      <c r="FAE7" s="65"/>
      <c r="FAF7" s="65"/>
      <c r="FAG7" s="65"/>
      <c r="FAH7" s="65"/>
      <c r="FAI7" s="65"/>
      <c r="FAJ7" s="65"/>
      <c r="FAK7" s="65"/>
      <c r="FAL7" s="65"/>
      <c r="FAM7" s="65"/>
      <c r="FAN7" s="65"/>
      <c r="FAO7" s="65"/>
      <c r="FAP7" s="65"/>
      <c r="FAQ7" s="65"/>
      <c r="FAR7" s="65"/>
      <c r="FAS7" s="65"/>
      <c r="FAT7" s="65"/>
      <c r="FAU7" s="65"/>
      <c r="FAV7" s="65"/>
      <c r="FAW7" s="65"/>
      <c r="FAX7" s="65"/>
      <c r="FAY7" s="65"/>
      <c r="FAZ7" s="65"/>
      <c r="FBA7" s="65"/>
      <c r="FBB7" s="65"/>
      <c r="FBC7" s="65"/>
      <c r="FBD7" s="65"/>
      <c r="FBE7" s="65"/>
      <c r="FBF7" s="65"/>
      <c r="FBG7" s="65"/>
      <c r="FBH7" s="65"/>
      <c r="FBI7" s="65"/>
      <c r="FBJ7" s="65"/>
      <c r="FBK7" s="65"/>
      <c r="FBL7" s="65"/>
      <c r="FBM7" s="65"/>
      <c r="FBN7" s="65"/>
      <c r="FBO7" s="65"/>
      <c r="FBP7" s="65"/>
      <c r="FBQ7" s="65"/>
      <c r="FBR7" s="65"/>
      <c r="FBS7" s="65"/>
      <c r="FBT7" s="65"/>
      <c r="FBU7" s="65"/>
      <c r="FBV7" s="65"/>
      <c r="FBW7" s="65"/>
      <c r="FBX7" s="65"/>
      <c r="FBY7" s="65"/>
      <c r="FBZ7" s="65"/>
      <c r="FCA7" s="65"/>
      <c r="FCB7" s="65"/>
      <c r="FCC7" s="65"/>
      <c r="FCD7" s="65"/>
      <c r="FCE7" s="65"/>
      <c r="FCF7" s="65"/>
      <c r="FCG7" s="65"/>
      <c r="FCH7" s="65"/>
      <c r="FCI7" s="65"/>
      <c r="FCJ7" s="65"/>
      <c r="FCK7" s="65"/>
      <c r="FCL7" s="65"/>
      <c r="FCM7" s="65"/>
      <c r="FCN7" s="65"/>
      <c r="FCO7" s="65"/>
      <c r="FCP7" s="65"/>
      <c r="FCQ7" s="65"/>
      <c r="FCR7" s="65"/>
      <c r="FCS7" s="65"/>
      <c r="FCT7" s="65"/>
      <c r="FCU7" s="65"/>
      <c r="FCV7" s="65"/>
      <c r="FCW7" s="65"/>
      <c r="FCX7" s="65"/>
      <c r="FCY7" s="65"/>
      <c r="FCZ7" s="65"/>
      <c r="FDA7" s="65"/>
      <c r="FDB7" s="65"/>
      <c r="FDC7" s="65"/>
      <c r="FDD7" s="65"/>
      <c r="FDE7" s="65"/>
      <c r="FDF7" s="65"/>
      <c r="FDG7" s="65"/>
      <c r="FDH7" s="65"/>
      <c r="FDI7" s="65"/>
      <c r="FDJ7" s="65"/>
      <c r="FDK7" s="65"/>
      <c r="FDL7" s="65"/>
      <c r="FDM7" s="65"/>
      <c r="FDN7" s="65"/>
      <c r="FDO7" s="65"/>
      <c r="FDP7" s="65"/>
      <c r="FDQ7" s="65"/>
      <c r="FDR7" s="65"/>
      <c r="FDS7" s="65"/>
      <c r="FDT7" s="65"/>
      <c r="FDU7" s="65"/>
      <c r="FDV7" s="65"/>
      <c r="FDW7" s="65"/>
      <c r="FDX7" s="65"/>
      <c r="FDY7" s="65"/>
      <c r="FDZ7" s="65"/>
      <c r="FEA7" s="65"/>
      <c r="FEB7" s="65"/>
      <c r="FEC7" s="65"/>
      <c r="FED7" s="65"/>
      <c r="FEE7" s="65"/>
      <c r="FEF7" s="65"/>
      <c r="FEG7" s="65"/>
      <c r="FEH7" s="65"/>
      <c r="FEI7" s="65"/>
      <c r="FEJ7" s="65"/>
      <c r="FEK7" s="65"/>
      <c r="FEL7" s="65"/>
      <c r="FEM7" s="65"/>
      <c r="FEN7" s="65"/>
      <c r="FEO7" s="65"/>
      <c r="FEP7" s="65"/>
      <c r="FEQ7" s="65"/>
      <c r="FER7" s="65"/>
      <c r="FES7" s="65"/>
      <c r="FET7" s="65"/>
      <c r="FEU7" s="65"/>
      <c r="FEV7" s="65"/>
      <c r="FEW7" s="65"/>
      <c r="FEX7" s="65"/>
      <c r="FEY7" s="65"/>
      <c r="FEZ7" s="65"/>
      <c r="FFA7" s="65"/>
      <c r="FFB7" s="65"/>
      <c r="FFC7" s="65"/>
      <c r="FFD7" s="65"/>
      <c r="FFE7" s="65"/>
      <c r="FFF7" s="65"/>
      <c r="FFG7" s="65"/>
      <c r="FFH7" s="65"/>
      <c r="FFI7" s="65"/>
      <c r="FFJ7" s="65"/>
      <c r="FFK7" s="65"/>
      <c r="FFL7" s="65"/>
      <c r="FFM7" s="65"/>
      <c r="FFN7" s="65"/>
      <c r="FFO7" s="65"/>
      <c r="FFP7" s="65"/>
      <c r="FFQ7" s="65"/>
      <c r="FFR7" s="65"/>
      <c r="FFS7" s="65"/>
      <c r="FFT7" s="65"/>
      <c r="FFU7" s="65"/>
      <c r="FFV7" s="65"/>
      <c r="FFW7" s="65"/>
      <c r="FFX7" s="65"/>
      <c r="FFY7" s="65"/>
      <c r="FFZ7" s="65"/>
      <c r="FGA7" s="65"/>
      <c r="FGB7" s="65"/>
      <c r="FGC7" s="65"/>
      <c r="FGD7" s="65"/>
      <c r="FGE7" s="65"/>
      <c r="FGF7" s="65"/>
      <c r="FGG7" s="65"/>
      <c r="FGH7" s="65"/>
      <c r="FGI7" s="65"/>
      <c r="FGJ7" s="65"/>
      <c r="FGK7" s="65"/>
      <c r="FGL7" s="65"/>
      <c r="FGM7" s="65"/>
      <c r="FGN7" s="65"/>
      <c r="FGO7" s="65"/>
      <c r="FGP7" s="65"/>
      <c r="FGQ7" s="65"/>
      <c r="FGR7" s="65"/>
      <c r="FGS7" s="65"/>
      <c r="FGT7" s="65"/>
      <c r="FGU7" s="65"/>
      <c r="FGV7" s="65"/>
      <c r="FGW7" s="65"/>
      <c r="FGX7" s="65"/>
      <c r="FGY7" s="65"/>
      <c r="FGZ7" s="65"/>
      <c r="FHA7" s="65"/>
      <c r="FHB7" s="65"/>
      <c r="FHC7" s="65"/>
      <c r="FHD7" s="65"/>
      <c r="FHE7" s="65"/>
      <c r="FHF7" s="65"/>
      <c r="FHG7" s="65"/>
      <c r="FHH7" s="65"/>
      <c r="FHI7" s="65"/>
      <c r="FHJ7" s="65"/>
      <c r="FHK7" s="65"/>
      <c r="FHL7" s="65"/>
      <c r="FHM7" s="65"/>
      <c r="FHN7" s="65"/>
      <c r="FHO7" s="65"/>
      <c r="FHP7" s="65"/>
      <c r="FHQ7" s="65"/>
      <c r="FHR7" s="65"/>
      <c r="FHS7" s="65"/>
      <c r="FHT7" s="65"/>
      <c r="FHU7" s="65"/>
      <c r="FHV7" s="65"/>
      <c r="FHW7" s="65"/>
      <c r="FHX7" s="65"/>
      <c r="FHY7" s="65"/>
      <c r="FHZ7" s="65"/>
      <c r="FIA7" s="65"/>
      <c r="FIB7" s="65"/>
      <c r="FIC7" s="65"/>
      <c r="FID7" s="65"/>
      <c r="FIE7" s="65"/>
      <c r="FIF7" s="65"/>
      <c r="FIG7" s="65"/>
      <c r="FIH7" s="65"/>
      <c r="FII7" s="65"/>
      <c r="FIJ7" s="65"/>
      <c r="FIK7" s="65"/>
      <c r="FIL7" s="65"/>
      <c r="FIM7" s="65"/>
      <c r="FIN7" s="65"/>
      <c r="FIO7" s="65"/>
      <c r="FIP7" s="65"/>
      <c r="FIQ7" s="65"/>
      <c r="FIR7" s="65"/>
      <c r="FIS7" s="65"/>
      <c r="FIT7" s="65"/>
      <c r="FIU7" s="65"/>
      <c r="FIV7" s="65"/>
      <c r="FIW7" s="65"/>
      <c r="FIX7" s="65"/>
      <c r="FIY7" s="65"/>
      <c r="FIZ7" s="65"/>
      <c r="FJA7" s="65"/>
      <c r="FJB7" s="65"/>
      <c r="FJC7" s="65"/>
      <c r="FJD7" s="65"/>
      <c r="FJE7" s="65"/>
      <c r="FJF7" s="65"/>
      <c r="FJG7" s="65"/>
      <c r="FJH7" s="65"/>
      <c r="FJI7" s="65"/>
      <c r="FJJ7" s="65"/>
      <c r="FJK7" s="65"/>
      <c r="FJL7" s="65"/>
      <c r="FJM7" s="65"/>
      <c r="FJN7" s="65"/>
      <c r="FJO7" s="65"/>
      <c r="FJP7" s="65"/>
      <c r="FJQ7" s="65"/>
      <c r="FJR7" s="65"/>
      <c r="FJS7" s="65"/>
      <c r="FJT7" s="65"/>
      <c r="FJU7" s="65"/>
      <c r="FJV7" s="65"/>
      <c r="FJW7" s="65"/>
      <c r="FJX7" s="65"/>
      <c r="FJY7" s="65"/>
      <c r="FJZ7" s="65"/>
      <c r="FKA7" s="65"/>
      <c r="FKB7" s="65"/>
      <c r="FKC7" s="65"/>
      <c r="FKD7" s="65"/>
      <c r="FKE7" s="65"/>
      <c r="FKF7" s="65"/>
      <c r="FKG7" s="65"/>
      <c r="FKH7" s="65"/>
      <c r="FKI7" s="65"/>
      <c r="FKJ7" s="65"/>
      <c r="FKK7" s="65"/>
      <c r="FKL7" s="65"/>
      <c r="FKM7" s="65"/>
      <c r="FKN7" s="65"/>
      <c r="FKO7" s="65"/>
      <c r="FKP7" s="65"/>
      <c r="FKQ7" s="65"/>
      <c r="FKR7" s="65"/>
      <c r="FKS7" s="65"/>
      <c r="FKT7" s="65"/>
      <c r="FKU7" s="65"/>
      <c r="FKV7" s="65"/>
      <c r="FKW7" s="65"/>
      <c r="FKX7" s="65"/>
      <c r="FKY7" s="65"/>
      <c r="FKZ7" s="65"/>
      <c r="FLA7" s="65"/>
      <c r="FLB7" s="65"/>
      <c r="FLC7" s="65"/>
      <c r="FLD7" s="65"/>
      <c r="FLE7" s="65"/>
      <c r="FLF7" s="65"/>
      <c r="FLG7" s="65"/>
      <c r="FLH7" s="65"/>
      <c r="FLI7" s="65"/>
      <c r="FLJ7" s="65"/>
      <c r="FLK7" s="65"/>
      <c r="FLL7" s="65"/>
      <c r="FLM7" s="65"/>
      <c r="FLN7" s="65"/>
      <c r="FLO7" s="65"/>
      <c r="FLP7" s="65"/>
      <c r="FLQ7" s="65"/>
      <c r="FLR7" s="65"/>
      <c r="FLS7" s="65"/>
      <c r="FLT7" s="65"/>
      <c r="FLU7" s="65"/>
      <c r="FLV7" s="65"/>
      <c r="FLW7" s="65"/>
      <c r="FLX7" s="65"/>
      <c r="FLY7" s="65"/>
      <c r="FLZ7" s="65"/>
      <c r="FMA7" s="65"/>
      <c r="FMB7" s="65"/>
      <c r="FMC7" s="65"/>
      <c r="FMD7" s="65"/>
      <c r="FME7" s="65"/>
      <c r="FMF7" s="65"/>
      <c r="FMG7" s="65"/>
      <c r="FMH7" s="65"/>
      <c r="FMI7" s="65"/>
      <c r="FMJ7" s="65"/>
      <c r="FMK7" s="65"/>
      <c r="FML7" s="65"/>
      <c r="FMM7" s="65"/>
      <c r="FMN7" s="65"/>
      <c r="FMO7" s="65"/>
      <c r="FMP7" s="65"/>
      <c r="FMQ7" s="65"/>
      <c r="FMR7" s="65"/>
      <c r="FMS7" s="65"/>
      <c r="FMT7" s="65"/>
      <c r="FMU7" s="65"/>
      <c r="FMV7" s="65"/>
      <c r="FMW7" s="65"/>
      <c r="FMX7" s="65"/>
      <c r="FMY7" s="65"/>
      <c r="FMZ7" s="65"/>
      <c r="FNA7" s="65"/>
      <c r="FNB7" s="65"/>
      <c r="FNC7" s="65"/>
      <c r="FND7" s="65"/>
      <c r="FNE7" s="65"/>
      <c r="FNF7" s="65"/>
      <c r="FNG7" s="65"/>
      <c r="FNH7" s="65"/>
      <c r="FNI7" s="65"/>
      <c r="FNJ7" s="65"/>
      <c r="FNK7" s="65"/>
      <c r="FNL7" s="65"/>
      <c r="FNM7" s="65"/>
      <c r="FNN7" s="65"/>
      <c r="FNO7" s="65"/>
      <c r="FNP7" s="65"/>
      <c r="FNQ7" s="65"/>
      <c r="FNR7" s="65"/>
      <c r="FNS7" s="65"/>
      <c r="FNT7" s="65"/>
      <c r="FNU7" s="65"/>
      <c r="FNV7" s="65"/>
      <c r="FNW7" s="65"/>
      <c r="FNX7" s="65"/>
      <c r="FNY7" s="65"/>
      <c r="FNZ7" s="65"/>
      <c r="FOA7" s="65"/>
      <c r="FOB7" s="65"/>
      <c r="FOC7" s="65"/>
      <c r="FOD7" s="65"/>
      <c r="FOE7" s="65"/>
      <c r="FOF7" s="65"/>
      <c r="FOG7" s="65"/>
      <c r="FOH7" s="65"/>
      <c r="FOI7" s="65"/>
      <c r="FOJ7" s="65"/>
      <c r="FOK7" s="65"/>
      <c r="FOL7" s="65"/>
      <c r="FOM7" s="65"/>
      <c r="FON7" s="65"/>
      <c r="FOO7" s="65"/>
      <c r="FOP7" s="65"/>
      <c r="FOQ7" s="65"/>
      <c r="FOR7" s="65"/>
      <c r="FOS7" s="65"/>
      <c r="FOT7" s="65"/>
      <c r="FOU7" s="65"/>
      <c r="FOV7" s="65"/>
      <c r="FOW7" s="65"/>
      <c r="FOX7" s="65"/>
      <c r="FOY7" s="65"/>
      <c r="FOZ7" s="65"/>
      <c r="FPA7" s="65"/>
      <c r="FPB7" s="65"/>
      <c r="FPC7" s="65"/>
      <c r="FPD7" s="65"/>
      <c r="FPE7" s="65"/>
      <c r="FPF7" s="65"/>
      <c r="FPG7" s="65"/>
      <c r="FPH7" s="65"/>
      <c r="FPI7" s="65"/>
      <c r="FPJ7" s="65"/>
      <c r="FPK7" s="65"/>
      <c r="FPL7" s="65"/>
      <c r="FPM7" s="65"/>
      <c r="FPN7" s="65"/>
      <c r="FPO7" s="65"/>
      <c r="FPP7" s="65"/>
      <c r="FPQ7" s="65"/>
      <c r="FPR7" s="65"/>
      <c r="FPS7" s="65"/>
      <c r="FPT7" s="65"/>
      <c r="FPU7" s="65"/>
      <c r="FPV7" s="65"/>
      <c r="FPW7" s="65"/>
      <c r="FPX7" s="65"/>
      <c r="FPY7" s="65"/>
      <c r="FPZ7" s="65"/>
      <c r="FQA7" s="65"/>
      <c r="FQB7" s="65"/>
      <c r="FQC7" s="65"/>
      <c r="FQD7" s="65"/>
      <c r="FQE7" s="65"/>
      <c r="FQF7" s="65"/>
      <c r="FQG7" s="65"/>
      <c r="FQH7" s="65"/>
      <c r="FQI7" s="65"/>
      <c r="FQJ7" s="65"/>
      <c r="FQK7" s="65"/>
      <c r="FQL7" s="65"/>
      <c r="FQM7" s="65"/>
      <c r="FQN7" s="65"/>
      <c r="FQO7" s="65"/>
      <c r="FQP7" s="65"/>
      <c r="FQQ7" s="65"/>
      <c r="FQR7" s="65"/>
      <c r="FQS7" s="65"/>
      <c r="FQT7" s="65"/>
      <c r="FQU7" s="65"/>
      <c r="FQV7" s="65"/>
      <c r="FQW7" s="65"/>
      <c r="FQX7" s="65"/>
      <c r="FQY7" s="65"/>
      <c r="FQZ7" s="65"/>
      <c r="FRA7" s="65"/>
      <c r="FRB7" s="65"/>
      <c r="FRC7" s="65"/>
      <c r="FRD7" s="65"/>
      <c r="FRE7" s="65"/>
      <c r="FRF7" s="65"/>
      <c r="FRG7" s="65"/>
      <c r="FRH7" s="65"/>
      <c r="FRI7" s="65"/>
      <c r="FRJ7" s="65"/>
      <c r="FRK7" s="65"/>
      <c r="FRL7" s="65"/>
      <c r="FRM7" s="65"/>
      <c r="FRN7" s="65"/>
      <c r="FRO7" s="65"/>
      <c r="FRP7" s="65"/>
      <c r="FRQ7" s="65"/>
      <c r="FRR7" s="65"/>
      <c r="FRS7" s="65"/>
      <c r="FRT7" s="65"/>
      <c r="FRU7" s="65"/>
      <c r="FRV7" s="65"/>
      <c r="FRW7" s="65"/>
      <c r="FRX7" s="65"/>
      <c r="FRY7" s="65"/>
      <c r="FRZ7" s="65"/>
      <c r="FSA7" s="65"/>
      <c r="FSB7" s="65"/>
      <c r="FSC7" s="65"/>
      <c r="FSD7" s="65"/>
      <c r="FSE7" s="65"/>
      <c r="FSF7" s="65"/>
      <c r="FSG7" s="65"/>
      <c r="FSH7" s="65"/>
      <c r="FSI7" s="65"/>
      <c r="FSJ7" s="65"/>
      <c r="FSK7" s="65"/>
      <c r="FSL7" s="65"/>
      <c r="FSM7" s="65"/>
      <c r="FSN7" s="65"/>
      <c r="FSO7" s="65"/>
      <c r="FSP7" s="65"/>
      <c r="FSQ7" s="65"/>
      <c r="FSR7" s="65"/>
      <c r="FSS7" s="65"/>
      <c r="FST7" s="65"/>
      <c r="FSU7" s="65"/>
      <c r="FSV7" s="65"/>
      <c r="FSW7" s="65"/>
      <c r="FSX7" s="65"/>
      <c r="FSY7" s="65"/>
      <c r="FSZ7" s="65"/>
      <c r="FTA7" s="65"/>
      <c r="FTB7" s="65"/>
      <c r="FTC7" s="65"/>
      <c r="FTD7" s="65"/>
      <c r="FTE7" s="65"/>
      <c r="FTF7" s="65"/>
      <c r="FTG7" s="65"/>
      <c r="FTH7" s="65"/>
      <c r="FTI7" s="65"/>
      <c r="FTJ7" s="65"/>
      <c r="FTK7" s="65"/>
      <c r="FTL7" s="65"/>
      <c r="FTM7" s="65"/>
      <c r="FTN7" s="65"/>
      <c r="FTO7" s="65"/>
      <c r="FTP7" s="65"/>
      <c r="FTQ7" s="65"/>
      <c r="FTR7" s="65"/>
      <c r="FTS7" s="65"/>
      <c r="FTT7" s="65"/>
      <c r="FTU7" s="65"/>
      <c r="FTV7" s="65"/>
      <c r="FTW7" s="65"/>
      <c r="FTX7" s="65"/>
      <c r="FTY7" s="65"/>
      <c r="FTZ7" s="65"/>
      <c r="FUA7" s="65"/>
      <c r="FUB7" s="65"/>
      <c r="FUC7" s="65"/>
      <c r="FUD7" s="65"/>
      <c r="FUE7" s="65"/>
      <c r="FUF7" s="65"/>
      <c r="FUG7" s="65"/>
      <c r="FUH7" s="65"/>
      <c r="FUI7" s="65"/>
      <c r="FUJ7" s="65"/>
      <c r="FUK7" s="65"/>
      <c r="FUL7" s="65"/>
      <c r="FUM7" s="65"/>
      <c r="FUN7" s="65"/>
      <c r="FUO7" s="65"/>
      <c r="FUP7" s="65"/>
      <c r="FUQ7" s="65"/>
      <c r="FUR7" s="65"/>
      <c r="FUS7" s="65"/>
      <c r="FUT7" s="65"/>
      <c r="FUU7" s="65"/>
      <c r="FUV7" s="65"/>
      <c r="FUW7" s="65"/>
      <c r="FUX7" s="65"/>
      <c r="FUY7" s="65"/>
      <c r="FUZ7" s="65"/>
      <c r="FVA7" s="65"/>
      <c r="FVB7" s="65"/>
      <c r="FVC7" s="65"/>
      <c r="FVD7" s="65"/>
      <c r="FVE7" s="65"/>
      <c r="FVF7" s="65"/>
      <c r="FVG7" s="65"/>
      <c r="FVH7" s="65"/>
      <c r="FVI7" s="65"/>
      <c r="FVJ7" s="65"/>
      <c r="FVK7" s="65"/>
      <c r="FVL7" s="65"/>
      <c r="FVM7" s="65"/>
      <c r="FVN7" s="65"/>
      <c r="FVO7" s="65"/>
      <c r="FVP7" s="65"/>
      <c r="FVQ7" s="65"/>
      <c r="FVR7" s="65"/>
      <c r="FVS7" s="65"/>
      <c r="FVT7" s="65"/>
      <c r="FVU7" s="65"/>
      <c r="FVV7" s="65"/>
      <c r="FVW7" s="65"/>
      <c r="FVX7" s="65"/>
      <c r="FVY7" s="65"/>
      <c r="FVZ7" s="65"/>
      <c r="FWA7" s="65"/>
      <c r="FWB7" s="65"/>
      <c r="FWC7" s="65"/>
      <c r="FWD7" s="65"/>
      <c r="FWE7" s="65"/>
      <c r="FWF7" s="65"/>
      <c r="FWG7" s="65"/>
      <c r="FWH7" s="65"/>
      <c r="FWI7" s="65"/>
      <c r="FWJ7" s="65"/>
      <c r="FWK7" s="65"/>
      <c r="FWL7" s="65"/>
      <c r="FWM7" s="65"/>
      <c r="FWN7" s="65"/>
      <c r="FWO7" s="65"/>
      <c r="FWP7" s="65"/>
      <c r="FWQ7" s="65"/>
      <c r="FWR7" s="65"/>
      <c r="FWS7" s="65"/>
      <c r="FWT7" s="65"/>
      <c r="FWU7" s="65"/>
      <c r="FWV7" s="65"/>
      <c r="FWW7" s="65"/>
      <c r="FWX7" s="65"/>
      <c r="FWY7" s="65"/>
      <c r="FWZ7" s="65"/>
      <c r="FXA7" s="65"/>
      <c r="FXB7" s="65"/>
      <c r="FXC7" s="65"/>
      <c r="FXD7" s="65"/>
      <c r="FXE7" s="65"/>
      <c r="FXF7" s="65"/>
      <c r="FXG7" s="65"/>
      <c r="FXH7" s="65"/>
      <c r="FXI7" s="65"/>
      <c r="FXJ7" s="65"/>
      <c r="FXK7" s="65"/>
      <c r="FXL7" s="65"/>
      <c r="FXM7" s="65"/>
      <c r="FXN7" s="65"/>
      <c r="FXO7" s="65"/>
      <c r="FXP7" s="65"/>
      <c r="FXQ7" s="65"/>
      <c r="FXR7" s="65"/>
      <c r="FXS7" s="65"/>
      <c r="FXT7" s="65"/>
      <c r="FXU7" s="65"/>
      <c r="FXV7" s="65"/>
      <c r="FXW7" s="65"/>
      <c r="FXX7" s="65"/>
      <c r="FXY7" s="65"/>
      <c r="FXZ7" s="65"/>
      <c r="FYA7" s="65"/>
      <c r="FYB7" s="65"/>
      <c r="FYC7" s="65"/>
      <c r="FYD7" s="65"/>
      <c r="FYE7" s="65"/>
      <c r="FYF7" s="65"/>
      <c r="FYG7" s="65"/>
      <c r="FYH7" s="65"/>
      <c r="FYI7" s="65"/>
      <c r="FYJ7" s="65"/>
      <c r="FYK7" s="65"/>
      <c r="FYL7" s="65"/>
      <c r="FYM7" s="65"/>
      <c r="FYN7" s="65"/>
      <c r="FYO7" s="65"/>
      <c r="FYP7" s="65"/>
      <c r="FYQ7" s="65"/>
      <c r="FYR7" s="65"/>
      <c r="FYS7" s="65"/>
      <c r="FYT7" s="65"/>
      <c r="FYU7" s="65"/>
      <c r="FYV7" s="65"/>
      <c r="FYW7" s="65"/>
      <c r="FYX7" s="65"/>
      <c r="FYY7" s="65"/>
      <c r="FYZ7" s="65"/>
      <c r="FZA7" s="65"/>
      <c r="FZB7" s="65"/>
      <c r="FZC7" s="65"/>
      <c r="FZD7" s="65"/>
      <c r="FZE7" s="65"/>
      <c r="FZF7" s="65"/>
      <c r="FZG7" s="65"/>
      <c r="FZH7" s="65"/>
      <c r="FZI7" s="65"/>
      <c r="FZJ7" s="65"/>
      <c r="FZK7" s="65"/>
      <c r="FZL7" s="65"/>
      <c r="FZM7" s="65"/>
      <c r="FZN7" s="65"/>
      <c r="FZO7" s="65"/>
      <c r="FZP7" s="65"/>
      <c r="FZQ7" s="65"/>
      <c r="FZR7" s="65"/>
      <c r="FZS7" s="65"/>
      <c r="FZT7" s="65"/>
      <c r="FZU7" s="65"/>
      <c r="FZV7" s="65"/>
      <c r="FZW7" s="65"/>
      <c r="FZX7" s="65"/>
      <c r="FZY7" s="65"/>
      <c r="FZZ7" s="65"/>
      <c r="GAA7" s="65"/>
      <c r="GAB7" s="65"/>
      <c r="GAC7" s="65"/>
      <c r="GAD7" s="65"/>
      <c r="GAE7" s="65"/>
      <c r="GAF7" s="65"/>
      <c r="GAG7" s="65"/>
      <c r="GAH7" s="65"/>
      <c r="GAI7" s="65"/>
      <c r="GAJ7" s="65"/>
      <c r="GAK7" s="65"/>
      <c r="GAL7" s="65"/>
      <c r="GAM7" s="65"/>
      <c r="GAN7" s="65"/>
      <c r="GAO7" s="65"/>
      <c r="GAP7" s="65"/>
      <c r="GAQ7" s="65"/>
      <c r="GAR7" s="65"/>
      <c r="GAS7" s="65"/>
      <c r="GAT7" s="65"/>
      <c r="GAU7" s="65"/>
      <c r="GAV7" s="65"/>
      <c r="GAW7" s="65"/>
      <c r="GAX7" s="65"/>
      <c r="GAY7" s="65"/>
      <c r="GAZ7" s="65"/>
      <c r="GBA7" s="65"/>
      <c r="GBB7" s="65"/>
      <c r="GBC7" s="65"/>
      <c r="GBD7" s="65"/>
      <c r="GBE7" s="65"/>
      <c r="GBF7" s="65"/>
      <c r="GBG7" s="65"/>
      <c r="GBH7" s="65"/>
      <c r="GBI7" s="65"/>
      <c r="GBJ7" s="65"/>
      <c r="GBK7" s="65"/>
      <c r="GBL7" s="65"/>
      <c r="GBM7" s="65"/>
      <c r="GBN7" s="65"/>
      <c r="GBO7" s="65"/>
      <c r="GBP7" s="65"/>
      <c r="GBQ7" s="65"/>
      <c r="GBR7" s="65"/>
      <c r="GBS7" s="65"/>
      <c r="GBT7" s="65"/>
      <c r="GBU7" s="65"/>
      <c r="GBV7" s="65"/>
      <c r="GBW7" s="65"/>
      <c r="GBX7" s="65"/>
      <c r="GBY7" s="65"/>
      <c r="GBZ7" s="65"/>
      <c r="GCA7" s="65"/>
      <c r="GCB7" s="65"/>
      <c r="GCC7" s="65"/>
      <c r="GCD7" s="65"/>
      <c r="GCE7" s="65"/>
      <c r="GCF7" s="65"/>
      <c r="GCG7" s="65"/>
      <c r="GCH7" s="65"/>
      <c r="GCI7" s="65"/>
      <c r="GCJ7" s="65"/>
      <c r="GCK7" s="65"/>
      <c r="GCL7" s="65"/>
      <c r="GCM7" s="65"/>
      <c r="GCN7" s="65"/>
      <c r="GCO7" s="65"/>
      <c r="GCP7" s="65"/>
      <c r="GCQ7" s="65"/>
      <c r="GCR7" s="65"/>
      <c r="GCS7" s="65"/>
      <c r="GCT7" s="65"/>
      <c r="GCU7" s="65"/>
      <c r="GCV7" s="65"/>
      <c r="GCW7" s="65"/>
      <c r="GCX7" s="65"/>
      <c r="GCY7" s="65"/>
      <c r="GCZ7" s="65"/>
      <c r="GDA7" s="65"/>
      <c r="GDB7" s="65"/>
      <c r="GDC7" s="65"/>
      <c r="GDD7" s="65"/>
      <c r="GDE7" s="65"/>
      <c r="GDF7" s="65"/>
      <c r="GDG7" s="65"/>
      <c r="GDH7" s="65"/>
      <c r="GDI7" s="65"/>
      <c r="GDJ7" s="65"/>
      <c r="GDK7" s="65"/>
      <c r="GDL7" s="65"/>
      <c r="GDM7" s="65"/>
      <c r="GDN7" s="65"/>
      <c r="GDO7" s="65"/>
      <c r="GDP7" s="65"/>
      <c r="GDQ7" s="65"/>
      <c r="GDR7" s="65"/>
      <c r="GDS7" s="65"/>
      <c r="GDT7" s="65"/>
      <c r="GDU7" s="65"/>
      <c r="GDV7" s="65"/>
      <c r="GDW7" s="65"/>
      <c r="GDX7" s="65"/>
      <c r="GDY7" s="65"/>
      <c r="GDZ7" s="65"/>
      <c r="GEA7" s="65"/>
      <c r="GEB7" s="65"/>
      <c r="GEC7" s="65"/>
      <c r="GED7" s="65"/>
      <c r="GEE7" s="65"/>
      <c r="GEF7" s="65"/>
      <c r="GEG7" s="65"/>
      <c r="GEH7" s="65"/>
      <c r="GEI7" s="65"/>
      <c r="GEJ7" s="65"/>
      <c r="GEK7" s="65"/>
      <c r="GEL7" s="65"/>
      <c r="GEM7" s="65"/>
      <c r="GEN7" s="65"/>
      <c r="GEO7" s="65"/>
      <c r="GEP7" s="65"/>
      <c r="GEQ7" s="65"/>
      <c r="GER7" s="65"/>
      <c r="GES7" s="65"/>
      <c r="GET7" s="65"/>
      <c r="GEU7" s="65"/>
      <c r="GEV7" s="65"/>
      <c r="GEW7" s="65"/>
      <c r="GEX7" s="65"/>
      <c r="GEY7" s="65"/>
      <c r="GEZ7" s="65"/>
      <c r="GFA7" s="65"/>
      <c r="GFB7" s="65"/>
      <c r="GFC7" s="65"/>
      <c r="GFD7" s="65"/>
      <c r="GFE7" s="65"/>
      <c r="GFF7" s="65"/>
      <c r="GFG7" s="65"/>
      <c r="GFH7" s="65"/>
      <c r="GFI7" s="65"/>
      <c r="GFJ7" s="65"/>
      <c r="GFK7" s="65"/>
      <c r="GFL7" s="65"/>
      <c r="GFM7" s="65"/>
      <c r="GFN7" s="65"/>
      <c r="GFO7" s="65"/>
      <c r="GFP7" s="65"/>
      <c r="GFQ7" s="65"/>
      <c r="GFR7" s="65"/>
      <c r="GFS7" s="65"/>
      <c r="GFT7" s="65"/>
      <c r="GFU7" s="65"/>
      <c r="GFV7" s="65"/>
      <c r="GFW7" s="65"/>
      <c r="GFX7" s="65"/>
      <c r="GFY7" s="65"/>
      <c r="GFZ7" s="65"/>
      <c r="GGA7" s="65"/>
      <c r="GGB7" s="65"/>
      <c r="GGC7" s="65"/>
      <c r="GGD7" s="65"/>
      <c r="GGE7" s="65"/>
      <c r="GGF7" s="65"/>
      <c r="GGG7" s="65"/>
      <c r="GGH7" s="65"/>
      <c r="GGI7" s="65"/>
      <c r="GGJ7" s="65"/>
      <c r="GGK7" s="65"/>
      <c r="GGL7" s="65"/>
      <c r="GGM7" s="65"/>
      <c r="GGN7" s="65"/>
      <c r="GGO7" s="65"/>
      <c r="GGP7" s="65"/>
      <c r="GGQ7" s="65"/>
      <c r="GGR7" s="65"/>
      <c r="GGS7" s="65"/>
      <c r="GGT7" s="65"/>
      <c r="GGU7" s="65"/>
      <c r="GGV7" s="65"/>
      <c r="GGW7" s="65"/>
      <c r="GGX7" s="65"/>
      <c r="GGY7" s="65"/>
      <c r="GGZ7" s="65"/>
      <c r="GHA7" s="65"/>
      <c r="GHB7" s="65"/>
      <c r="GHC7" s="65"/>
      <c r="GHD7" s="65"/>
      <c r="GHE7" s="65"/>
      <c r="GHF7" s="65"/>
      <c r="GHG7" s="65"/>
      <c r="GHH7" s="65"/>
      <c r="GHI7" s="65"/>
      <c r="GHJ7" s="65"/>
      <c r="GHK7" s="65"/>
      <c r="GHL7" s="65"/>
      <c r="GHM7" s="65"/>
      <c r="GHN7" s="65"/>
      <c r="GHO7" s="65"/>
      <c r="GHP7" s="65"/>
      <c r="GHQ7" s="65"/>
      <c r="GHR7" s="65"/>
      <c r="GHS7" s="65"/>
      <c r="GHT7" s="65"/>
      <c r="GHU7" s="65"/>
      <c r="GHV7" s="65"/>
      <c r="GHW7" s="65"/>
      <c r="GHX7" s="65"/>
      <c r="GHY7" s="65"/>
      <c r="GHZ7" s="65"/>
      <c r="GIA7" s="65"/>
      <c r="GIB7" s="65"/>
      <c r="GIC7" s="65"/>
      <c r="GID7" s="65"/>
      <c r="GIE7" s="65"/>
      <c r="GIF7" s="65"/>
      <c r="GIG7" s="65"/>
      <c r="GIH7" s="65"/>
      <c r="GII7" s="65"/>
      <c r="GIJ7" s="65"/>
      <c r="GIK7" s="65"/>
      <c r="GIL7" s="65"/>
      <c r="GIM7" s="65"/>
      <c r="GIN7" s="65"/>
      <c r="GIO7" s="65"/>
      <c r="GIP7" s="65"/>
      <c r="GIQ7" s="65"/>
      <c r="GIR7" s="65"/>
      <c r="GIS7" s="65"/>
      <c r="GIT7" s="65"/>
      <c r="GIU7" s="65"/>
      <c r="GIV7" s="65"/>
      <c r="GIW7" s="65"/>
      <c r="GIX7" s="65"/>
      <c r="GIY7" s="65"/>
      <c r="GIZ7" s="65"/>
      <c r="GJA7" s="65"/>
      <c r="GJB7" s="65"/>
      <c r="GJC7" s="65"/>
      <c r="GJD7" s="65"/>
      <c r="GJE7" s="65"/>
      <c r="GJF7" s="65"/>
      <c r="GJG7" s="65"/>
      <c r="GJH7" s="65"/>
      <c r="GJI7" s="65"/>
      <c r="GJJ7" s="65"/>
      <c r="GJK7" s="65"/>
      <c r="GJL7" s="65"/>
      <c r="GJM7" s="65"/>
      <c r="GJN7" s="65"/>
      <c r="GJO7" s="65"/>
      <c r="GJP7" s="65"/>
      <c r="GJQ7" s="65"/>
      <c r="GJR7" s="65"/>
      <c r="GJS7" s="65"/>
      <c r="GJT7" s="65"/>
      <c r="GJU7" s="65"/>
      <c r="GJV7" s="65"/>
      <c r="GJW7" s="65"/>
      <c r="GJX7" s="65"/>
      <c r="GJY7" s="65"/>
      <c r="GJZ7" s="65"/>
      <c r="GKA7" s="65"/>
      <c r="GKB7" s="65"/>
      <c r="GKC7" s="65"/>
      <c r="GKD7" s="65"/>
      <c r="GKE7" s="65"/>
      <c r="GKF7" s="65"/>
      <c r="GKG7" s="65"/>
      <c r="GKH7" s="65"/>
      <c r="GKI7" s="65"/>
      <c r="GKJ7" s="65"/>
      <c r="GKK7" s="65"/>
      <c r="GKL7" s="65"/>
      <c r="GKM7" s="65"/>
      <c r="GKN7" s="65"/>
      <c r="GKO7" s="65"/>
      <c r="GKP7" s="65"/>
      <c r="GKQ7" s="65"/>
      <c r="GKR7" s="65"/>
      <c r="GKS7" s="65"/>
      <c r="GKT7" s="65"/>
      <c r="GKU7" s="65"/>
      <c r="GKV7" s="65"/>
      <c r="GKW7" s="65"/>
      <c r="GKX7" s="65"/>
      <c r="GKY7" s="65"/>
      <c r="GKZ7" s="65"/>
      <c r="GLA7" s="65"/>
      <c r="GLB7" s="65"/>
      <c r="GLC7" s="65"/>
      <c r="GLD7" s="65"/>
      <c r="GLE7" s="65"/>
      <c r="GLF7" s="65"/>
      <c r="GLG7" s="65"/>
      <c r="GLH7" s="65"/>
      <c r="GLI7" s="65"/>
      <c r="GLJ7" s="65"/>
      <c r="GLK7" s="65"/>
      <c r="GLL7" s="65"/>
      <c r="GLM7" s="65"/>
      <c r="GLN7" s="65"/>
      <c r="GLO7" s="65"/>
      <c r="GLP7" s="65"/>
      <c r="GLQ7" s="65"/>
      <c r="GLR7" s="65"/>
      <c r="GLS7" s="65"/>
      <c r="GLT7" s="65"/>
      <c r="GLU7" s="65"/>
      <c r="GLV7" s="65"/>
      <c r="GLW7" s="65"/>
      <c r="GLX7" s="65"/>
      <c r="GLY7" s="65"/>
      <c r="GLZ7" s="65"/>
      <c r="GMA7" s="65"/>
      <c r="GMB7" s="65"/>
      <c r="GMC7" s="65"/>
      <c r="GMD7" s="65"/>
      <c r="GME7" s="65"/>
      <c r="GMF7" s="65"/>
      <c r="GMG7" s="65"/>
      <c r="GMH7" s="65"/>
      <c r="GMI7" s="65"/>
      <c r="GMJ7" s="65"/>
      <c r="GMK7" s="65"/>
      <c r="GML7" s="65"/>
      <c r="GMM7" s="65"/>
      <c r="GMN7" s="65"/>
      <c r="GMO7" s="65"/>
      <c r="GMP7" s="65"/>
      <c r="GMQ7" s="65"/>
      <c r="GMR7" s="65"/>
      <c r="GMS7" s="65"/>
      <c r="GMT7" s="65"/>
      <c r="GMU7" s="65"/>
      <c r="GMV7" s="65"/>
      <c r="GMW7" s="65"/>
      <c r="GMX7" s="65"/>
      <c r="GMY7" s="65"/>
      <c r="GMZ7" s="65"/>
      <c r="GNA7" s="65"/>
      <c r="GNB7" s="65"/>
      <c r="GNC7" s="65"/>
      <c r="GND7" s="65"/>
      <c r="GNE7" s="65"/>
      <c r="GNF7" s="65"/>
      <c r="GNG7" s="65"/>
      <c r="GNH7" s="65"/>
      <c r="GNI7" s="65"/>
      <c r="GNJ7" s="65"/>
      <c r="GNK7" s="65"/>
      <c r="GNL7" s="65"/>
      <c r="GNM7" s="65"/>
      <c r="GNN7" s="65"/>
      <c r="GNO7" s="65"/>
      <c r="GNP7" s="65"/>
      <c r="GNQ7" s="65"/>
      <c r="GNR7" s="65"/>
      <c r="GNS7" s="65"/>
      <c r="GNT7" s="65"/>
      <c r="GNU7" s="65"/>
      <c r="GNV7" s="65"/>
      <c r="GNW7" s="65"/>
      <c r="GNX7" s="65"/>
      <c r="GNY7" s="65"/>
      <c r="GNZ7" s="65"/>
      <c r="GOA7" s="65"/>
      <c r="GOB7" s="65"/>
      <c r="GOC7" s="65"/>
      <c r="GOD7" s="65"/>
      <c r="GOE7" s="65"/>
      <c r="GOF7" s="65"/>
      <c r="GOG7" s="65"/>
      <c r="GOH7" s="65"/>
      <c r="GOI7" s="65"/>
      <c r="GOJ7" s="65"/>
      <c r="GOK7" s="65"/>
      <c r="GOL7" s="65"/>
      <c r="GOM7" s="65"/>
      <c r="GON7" s="65"/>
      <c r="GOO7" s="65"/>
      <c r="GOP7" s="65"/>
      <c r="GOQ7" s="65"/>
      <c r="GOR7" s="65"/>
      <c r="GOS7" s="65"/>
      <c r="GOT7" s="65"/>
      <c r="GOU7" s="65"/>
      <c r="GOV7" s="65"/>
      <c r="GOW7" s="65"/>
      <c r="GOX7" s="65"/>
      <c r="GOY7" s="65"/>
      <c r="GOZ7" s="65"/>
      <c r="GPA7" s="65"/>
      <c r="GPB7" s="65"/>
      <c r="GPC7" s="65"/>
      <c r="GPD7" s="65"/>
      <c r="GPE7" s="65"/>
      <c r="GPF7" s="65"/>
      <c r="GPG7" s="65"/>
      <c r="GPH7" s="65"/>
      <c r="GPI7" s="65"/>
      <c r="GPJ7" s="65"/>
      <c r="GPK7" s="65"/>
      <c r="GPL7" s="65"/>
      <c r="GPM7" s="65"/>
      <c r="GPN7" s="65"/>
      <c r="GPO7" s="65"/>
      <c r="GPP7" s="65"/>
      <c r="GPQ7" s="65"/>
      <c r="GPR7" s="65"/>
      <c r="GPS7" s="65"/>
      <c r="GPT7" s="65"/>
      <c r="GPU7" s="65"/>
      <c r="GPV7" s="65"/>
      <c r="GPW7" s="65"/>
      <c r="GPX7" s="65"/>
      <c r="GPY7" s="65"/>
      <c r="GPZ7" s="65"/>
      <c r="GQA7" s="65"/>
      <c r="GQB7" s="65"/>
      <c r="GQC7" s="65"/>
      <c r="GQD7" s="65"/>
      <c r="GQE7" s="65"/>
      <c r="GQF7" s="65"/>
      <c r="GQG7" s="65"/>
      <c r="GQH7" s="65"/>
      <c r="GQI7" s="65"/>
      <c r="GQJ7" s="65"/>
      <c r="GQK7" s="65"/>
      <c r="GQL7" s="65"/>
      <c r="GQM7" s="65"/>
      <c r="GQN7" s="65"/>
      <c r="GQO7" s="65"/>
      <c r="GQP7" s="65"/>
      <c r="GQQ7" s="65"/>
      <c r="GQR7" s="65"/>
      <c r="GQS7" s="65"/>
      <c r="GQT7" s="65"/>
      <c r="GQU7" s="65"/>
      <c r="GQV7" s="65"/>
      <c r="GQW7" s="65"/>
      <c r="GQX7" s="65"/>
      <c r="GQY7" s="65"/>
      <c r="GQZ7" s="65"/>
      <c r="GRA7" s="65"/>
      <c r="GRB7" s="65"/>
      <c r="GRC7" s="65"/>
      <c r="GRD7" s="65"/>
      <c r="GRE7" s="65"/>
      <c r="GRF7" s="65"/>
      <c r="GRG7" s="65"/>
      <c r="GRH7" s="65"/>
      <c r="GRI7" s="65"/>
      <c r="GRJ7" s="65"/>
      <c r="GRK7" s="65"/>
      <c r="GRL7" s="65"/>
      <c r="GRM7" s="65"/>
      <c r="GRN7" s="65"/>
      <c r="GRO7" s="65"/>
      <c r="GRP7" s="65"/>
      <c r="GRQ7" s="65"/>
      <c r="GRR7" s="65"/>
      <c r="GRS7" s="65"/>
      <c r="GRT7" s="65"/>
      <c r="GRU7" s="65"/>
      <c r="GRV7" s="65"/>
      <c r="GRW7" s="65"/>
      <c r="GRX7" s="65"/>
      <c r="GRY7" s="65"/>
      <c r="GRZ7" s="65"/>
      <c r="GSA7" s="65"/>
      <c r="GSB7" s="65"/>
      <c r="GSC7" s="65"/>
      <c r="GSD7" s="65"/>
      <c r="GSE7" s="65"/>
      <c r="GSF7" s="65"/>
      <c r="GSG7" s="65"/>
      <c r="GSH7" s="65"/>
      <c r="GSI7" s="65"/>
      <c r="GSJ7" s="65"/>
      <c r="GSK7" s="65"/>
      <c r="GSL7" s="65"/>
      <c r="GSM7" s="65"/>
      <c r="GSN7" s="65"/>
      <c r="GSO7" s="65"/>
      <c r="GSP7" s="65"/>
      <c r="GSQ7" s="65"/>
      <c r="GSR7" s="65"/>
      <c r="GSS7" s="65"/>
      <c r="GST7" s="65"/>
      <c r="GSU7" s="65"/>
      <c r="GSV7" s="65"/>
      <c r="GSW7" s="65"/>
      <c r="GSX7" s="65"/>
      <c r="GSY7" s="65"/>
      <c r="GSZ7" s="65"/>
      <c r="GTA7" s="65"/>
      <c r="GTB7" s="65"/>
      <c r="GTC7" s="65"/>
      <c r="GTD7" s="65"/>
      <c r="GTE7" s="65"/>
      <c r="GTF7" s="65"/>
      <c r="GTG7" s="65"/>
      <c r="GTH7" s="65"/>
      <c r="GTI7" s="65"/>
      <c r="GTJ7" s="65"/>
      <c r="GTK7" s="65"/>
      <c r="GTL7" s="65"/>
      <c r="GTM7" s="65"/>
      <c r="GTN7" s="65"/>
      <c r="GTO7" s="65"/>
      <c r="GTP7" s="65"/>
      <c r="GTQ7" s="65"/>
      <c r="GTR7" s="65"/>
      <c r="GTS7" s="65"/>
      <c r="GTT7" s="65"/>
      <c r="GTU7" s="65"/>
      <c r="GTV7" s="65"/>
      <c r="GTW7" s="65"/>
      <c r="GTX7" s="65"/>
      <c r="GTY7" s="65"/>
      <c r="GTZ7" s="65"/>
      <c r="GUA7" s="65"/>
      <c r="GUB7" s="65"/>
      <c r="GUC7" s="65"/>
      <c r="GUD7" s="65"/>
      <c r="GUE7" s="65"/>
      <c r="GUF7" s="65"/>
      <c r="GUG7" s="65"/>
      <c r="GUH7" s="65"/>
      <c r="GUI7" s="65"/>
      <c r="GUJ7" s="65"/>
      <c r="GUK7" s="65"/>
      <c r="GUL7" s="65"/>
      <c r="GUM7" s="65"/>
      <c r="GUN7" s="65"/>
      <c r="GUO7" s="65"/>
      <c r="GUP7" s="65"/>
      <c r="GUQ7" s="65"/>
      <c r="GUR7" s="65"/>
      <c r="GUS7" s="65"/>
      <c r="GUT7" s="65"/>
      <c r="GUU7" s="65"/>
      <c r="GUV7" s="65"/>
      <c r="GUW7" s="65"/>
      <c r="GUX7" s="65"/>
      <c r="GUY7" s="65"/>
      <c r="GUZ7" s="65"/>
      <c r="GVA7" s="65"/>
      <c r="GVB7" s="65"/>
      <c r="GVC7" s="65"/>
      <c r="GVD7" s="65"/>
      <c r="GVE7" s="65"/>
      <c r="GVF7" s="65"/>
      <c r="GVG7" s="65"/>
      <c r="GVH7" s="65"/>
      <c r="GVI7" s="65"/>
      <c r="GVJ7" s="65"/>
      <c r="GVK7" s="65"/>
      <c r="GVL7" s="65"/>
      <c r="GVM7" s="65"/>
      <c r="GVN7" s="65"/>
      <c r="GVO7" s="65"/>
      <c r="GVP7" s="65"/>
      <c r="GVQ7" s="65"/>
      <c r="GVR7" s="65"/>
      <c r="GVS7" s="65"/>
      <c r="GVT7" s="65"/>
      <c r="GVU7" s="65"/>
      <c r="GVV7" s="65"/>
      <c r="GVW7" s="65"/>
      <c r="GVX7" s="65"/>
      <c r="GVY7" s="65"/>
      <c r="GVZ7" s="65"/>
      <c r="GWA7" s="65"/>
      <c r="GWB7" s="65"/>
      <c r="GWC7" s="65"/>
      <c r="GWD7" s="65"/>
      <c r="GWE7" s="65"/>
      <c r="GWF7" s="65"/>
      <c r="GWG7" s="65"/>
      <c r="GWH7" s="65"/>
      <c r="GWI7" s="65"/>
      <c r="GWJ7" s="65"/>
      <c r="GWK7" s="65"/>
      <c r="GWL7" s="65"/>
      <c r="GWM7" s="65"/>
      <c r="GWN7" s="65"/>
      <c r="GWO7" s="65"/>
      <c r="GWP7" s="65"/>
      <c r="GWQ7" s="65"/>
      <c r="GWR7" s="65"/>
      <c r="GWS7" s="65"/>
      <c r="GWT7" s="65"/>
      <c r="GWU7" s="65"/>
      <c r="GWV7" s="65"/>
      <c r="GWW7" s="65"/>
      <c r="GWX7" s="65"/>
      <c r="GWY7" s="65"/>
      <c r="GWZ7" s="65"/>
      <c r="GXA7" s="65"/>
      <c r="GXB7" s="65"/>
      <c r="GXC7" s="65"/>
      <c r="GXD7" s="65"/>
      <c r="GXE7" s="65"/>
      <c r="GXF7" s="65"/>
      <c r="GXG7" s="65"/>
      <c r="GXH7" s="65"/>
      <c r="GXI7" s="65"/>
      <c r="GXJ7" s="65"/>
      <c r="GXK7" s="65"/>
      <c r="GXL7" s="65"/>
      <c r="GXM7" s="65"/>
      <c r="GXN7" s="65"/>
      <c r="GXO7" s="65"/>
      <c r="GXP7" s="65"/>
      <c r="GXQ7" s="65"/>
      <c r="GXR7" s="65"/>
      <c r="GXS7" s="65"/>
      <c r="GXT7" s="65"/>
      <c r="GXU7" s="65"/>
      <c r="GXV7" s="65"/>
      <c r="GXW7" s="65"/>
      <c r="GXX7" s="65"/>
      <c r="GXY7" s="65"/>
      <c r="GXZ7" s="65"/>
      <c r="GYA7" s="65"/>
      <c r="GYB7" s="65"/>
      <c r="GYC7" s="65"/>
      <c r="GYD7" s="65"/>
      <c r="GYE7" s="65"/>
      <c r="GYF7" s="65"/>
      <c r="GYG7" s="65"/>
      <c r="GYH7" s="65"/>
      <c r="GYI7" s="65"/>
      <c r="GYJ7" s="65"/>
      <c r="GYK7" s="65"/>
      <c r="GYL7" s="65"/>
      <c r="GYM7" s="65"/>
      <c r="GYN7" s="65"/>
      <c r="GYO7" s="65"/>
      <c r="GYP7" s="65"/>
      <c r="GYQ7" s="65"/>
      <c r="GYR7" s="65"/>
      <c r="GYS7" s="65"/>
      <c r="GYT7" s="65"/>
      <c r="GYU7" s="65"/>
      <c r="GYV7" s="65"/>
      <c r="GYW7" s="65"/>
      <c r="GYX7" s="65"/>
      <c r="GYY7" s="65"/>
      <c r="GYZ7" s="65"/>
      <c r="GZA7" s="65"/>
      <c r="GZB7" s="65"/>
      <c r="GZC7" s="65"/>
      <c r="GZD7" s="65"/>
      <c r="GZE7" s="65"/>
      <c r="GZF7" s="65"/>
      <c r="GZG7" s="65"/>
      <c r="GZH7" s="65"/>
      <c r="GZI7" s="65"/>
      <c r="GZJ7" s="65"/>
      <c r="GZK7" s="65"/>
      <c r="GZL7" s="65"/>
      <c r="GZM7" s="65"/>
      <c r="GZN7" s="65"/>
      <c r="GZO7" s="65"/>
      <c r="GZP7" s="65"/>
      <c r="GZQ7" s="65"/>
      <c r="GZR7" s="65"/>
      <c r="GZS7" s="65"/>
      <c r="GZT7" s="65"/>
      <c r="GZU7" s="65"/>
      <c r="GZV7" s="65"/>
      <c r="GZW7" s="65"/>
      <c r="GZX7" s="65"/>
      <c r="GZY7" s="65"/>
      <c r="GZZ7" s="65"/>
      <c r="HAA7" s="65"/>
      <c r="HAB7" s="65"/>
      <c r="HAC7" s="65"/>
      <c r="HAD7" s="65"/>
      <c r="HAE7" s="65"/>
      <c r="HAF7" s="65"/>
      <c r="HAG7" s="65"/>
      <c r="HAH7" s="65"/>
      <c r="HAI7" s="65"/>
      <c r="HAJ7" s="65"/>
      <c r="HAK7" s="65"/>
      <c r="HAL7" s="65"/>
      <c r="HAM7" s="65"/>
      <c r="HAN7" s="65"/>
      <c r="HAO7" s="65"/>
      <c r="HAP7" s="65"/>
      <c r="HAQ7" s="65"/>
      <c r="HAR7" s="65"/>
      <c r="HAS7" s="65"/>
      <c r="HAT7" s="65"/>
      <c r="HAU7" s="65"/>
      <c r="HAV7" s="65"/>
      <c r="HAW7" s="65"/>
      <c r="HAX7" s="65"/>
      <c r="HAY7" s="65"/>
      <c r="HAZ7" s="65"/>
      <c r="HBA7" s="65"/>
      <c r="HBB7" s="65"/>
      <c r="HBC7" s="65"/>
      <c r="HBD7" s="65"/>
      <c r="HBE7" s="65"/>
      <c r="HBF7" s="65"/>
      <c r="HBG7" s="65"/>
      <c r="HBH7" s="65"/>
      <c r="HBI7" s="65"/>
      <c r="HBJ7" s="65"/>
      <c r="HBK7" s="65"/>
      <c r="HBL7" s="65"/>
      <c r="HBM7" s="65"/>
      <c r="HBN7" s="65"/>
      <c r="HBO7" s="65"/>
      <c r="HBP7" s="65"/>
      <c r="HBQ7" s="65"/>
      <c r="HBR7" s="65"/>
      <c r="HBS7" s="65"/>
      <c r="HBT7" s="65"/>
      <c r="HBU7" s="65"/>
      <c r="HBV7" s="65"/>
      <c r="HBW7" s="65"/>
      <c r="HBX7" s="65"/>
      <c r="HBY7" s="65"/>
      <c r="HBZ7" s="65"/>
      <c r="HCA7" s="65"/>
      <c r="HCB7" s="65"/>
      <c r="HCC7" s="65"/>
      <c r="HCD7" s="65"/>
      <c r="HCE7" s="65"/>
      <c r="HCF7" s="65"/>
      <c r="HCG7" s="65"/>
      <c r="HCH7" s="65"/>
      <c r="HCI7" s="65"/>
      <c r="HCJ7" s="65"/>
      <c r="HCK7" s="65"/>
      <c r="HCL7" s="65"/>
      <c r="HCM7" s="65"/>
      <c r="HCN7" s="65"/>
      <c r="HCO7" s="65"/>
      <c r="HCP7" s="65"/>
      <c r="HCQ7" s="65"/>
      <c r="HCR7" s="65"/>
      <c r="HCS7" s="65"/>
      <c r="HCT7" s="65"/>
      <c r="HCU7" s="65"/>
      <c r="HCV7" s="65"/>
      <c r="HCW7" s="65"/>
      <c r="HCX7" s="65"/>
      <c r="HCY7" s="65"/>
      <c r="HCZ7" s="65"/>
      <c r="HDA7" s="65"/>
      <c r="HDB7" s="65"/>
      <c r="HDC7" s="65"/>
      <c r="HDD7" s="65"/>
      <c r="HDE7" s="65"/>
      <c r="HDF7" s="65"/>
      <c r="HDG7" s="65"/>
      <c r="HDH7" s="65"/>
      <c r="HDI7" s="65"/>
      <c r="HDJ7" s="65"/>
      <c r="HDK7" s="65"/>
      <c r="HDL7" s="65"/>
      <c r="HDM7" s="65"/>
      <c r="HDN7" s="65"/>
      <c r="HDO7" s="65"/>
      <c r="HDP7" s="65"/>
      <c r="HDQ7" s="65"/>
      <c r="HDR7" s="65"/>
      <c r="HDS7" s="65"/>
      <c r="HDT7" s="65"/>
      <c r="HDU7" s="65"/>
      <c r="HDV7" s="65"/>
      <c r="HDW7" s="65"/>
      <c r="HDX7" s="65"/>
      <c r="HDY7" s="65"/>
      <c r="HDZ7" s="65"/>
      <c r="HEA7" s="65"/>
      <c r="HEB7" s="65"/>
      <c r="HEC7" s="65"/>
      <c r="HED7" s="65"/>
      <c r="HEE7" s="65"/>
      <c r="HEF7" s="65"/>
      <c r="HEG7" s="65"/>
      <c r="HEH7" s="65"/>
      <c r="HEI7" s="65"/>
      <c r="HEJ7" s="65"/>
      <c r="HEK7" s="65"/>
      <c r="HEL7" s="65"/>
      <c r="HEM7" s="65"/>
      <c r="HEN7" s="65"/>
      <c r="HEO7" s="65"/>
      <c r="HEP7" s="65"/>
      <c r="HEQ7" s="65"/>
      <c r="HER7" s="65"/>
      <c r="HES7" s="65"/>
      <c r="HET7" s="65"/>
      <c r="HEU7" s="65"/>
      <c r="HEV7" s="65"/>
      <c r="HEW7" s="65"/>
      <c r="HEX7" s="65"/>
      <c r="HEY7" s="65"/>
      <c r="HEZ7" s="65"/>
      <c r="HFA7" s="65"/>
      <c r="HFB7" s="65"/>
      <c r="HFC7" s="65"/>
      <c r="HFD7" s="65"/>
      <c r="HFE7" s="65"/>
      <c r="HFF7" s="65"/>
      <c r="HFG7" s="65"/>
      <c r="HFH7" s="65"/>
      <c r="HFI7" s="65"/>
      <c r="HFJ7" s="65"/>
      <c r="HFK7" s="65"/>
      <c r="HFL7" s="65"/>
      <c r="HFM7" s="65"/>
      <c r="HFN7" s="65"/>
      <c r="HFO7" s="65"/>
      <c r="HFP7" s="65"/>
      <c r="HFQ7" s="65"/>
      <c r="HFR7" s="65"/>
      <c r="HFS7" s="65"/>
      <c r="HFT7" s="65"/>
      <c r="HFU7" s="65"/>
      <c r="HFV7" s="65"/>
      <c r="HFW7" s="65"/>
      <c r="HFX7" s="65"/>
      <c r="HFY7" s="65"/>
      <c r="HFZ7" s="65"/>
      <c r="HGA7" s="65"/>
      <c r="HGB7" s="65"/>
      <c r="HGC7" s="65"/>
      <c r="HGD7" s="65"/>
      <c r="HGE7" s="65"/>
      <c r="HGF7" s="65"/>
      <c r="HGG7" s="65"/>
      <c r="HGH7" s="65"/>
      <c r="HGI7" s="65"/>
      <c r="HGJ7" s="65"/>
      <c r="HGK7" s="65"/>
      <c r="HGL7" s="65"/>
      <c r="HGM7" s="65"/>
      <c r="HGN7" s="65"/>
      <c r="HGO7" s="65"/>
      <c r="HGP7" s="65"/>
      <c r="HGQ7" s="65"/>
      <c r="HGR7" s="65"/>
      <c r="HGS7" s="65"/>
      <c r="HGT7" s="65"/>
      <c r="HGU7" s="65"/>
      <c r="HGV7" s="65"/>
      <c r="HGW7" s="65"/>
      <c r="HGX7" s="65"/>
      <c r="HGY7" s="65"/>
      <c r="HGZ7" s="65"/>
      <c r="HHA7" s="65"/>
      <c r="HHB7" s="65"/>
      <c r="HHC7" s="65"/>
      <c r="HHD7" s="65"/>
      <c r="HHE7" s="65"/>
      <c r="HHF7" s="65"/>
      <c r="HHG7" s="65"/>
      <c r="HHH7" s="65"/>
      <c r="HHI7" s="65"/>
      <c r="HHJ7" s="65"/>
      <c r="HHK7" s="65"/>
      <c r="HHL7" s="65"/>
      <c r="HHM7" s="65"/>
      <c r="HHN7" s="65"/>
      <c r="HHO7" s="65"/>
      <c r="HHP7" s="65"/>
      <c r="HHQ7" s="65"/>
      <c r="HHR7" s="65"/>
      <c r="HHS7" s="65"/>
      <c r="HHT7" s="65"/>
      <c r="HHU7" s="65"/>
      <c r="HHV7" s="65"/>
      <c r="HHW7" s="65"/>
      <c r="HHX7" s="65"/>
      <c r="HHY7" s="65"/>
      <c r="HHZ7" s="65"/>
      <c r="HIA7" s="65"/>
      <c r="HIB7" s="65"/>
      <c r="HIC7" s="65"/>
      <c r="HID7" s="65"/>
      <c r="HIE7" s="65"/>
      <c r="HIF7" s="65"/>
      <c r="HIG7" s="65"/>
      <c r="HIH7" s="65"/>
      <c r="HII7" s="65"/>
      <c r="HIJ7" s="65"/>
      <c r="HIK7" s="65"/>
      <c r="HIL7" s="65"/>
      <c r="HIM7" s="65"/>
      <c r="HIN7" s="65"/>
      <c r="HIO7" s="65"/>
      <c r="HIP7" s="65"/>
      <c r="HIQ7" s="65"/>
      <c r="HIR7" s="65"/>
      <c r="HIS7" s="65"/>
      <c r="HIT7" s="65"/>
      <c r="HIU7" s="65"/>
      <c r="HIV7" s="65"/>
      <c r="HIW7" s="65"/>
      <c r="HIX7" s="65"/>
      <c r="HIY7" s="65"/>
      <c r="HIZ7" s="65"/>
      <c r="HJA7" s="65"/>
      <c r="HJB7" s="65"/>
      <c r="HJC7" s="65"/>
      <c r="HJD7" s="65"/>
      <c r="HJE7" s="65"/>
      <c r="HJF7" s="65"/>
      <c r="HJG7" s="65"/>
      <c r="HJH7" s="65"/>
      <c r="HJI7" s="65"/>
      <c r="HJJ7" s="65"/>
      <c r="HJK7" s="65"/>
      <c r="HJL7" s="65"/>
      <c r="HJM7" s="65"/>
      <c r="HJN7" s="65"/>
      <c r="HJO7" s="65"/>
      <c r="HJP7" s="65"/>
      <c r="HJQ7" s="65"/>
      <c r="HJR7" s="65"/>
      <c r="HJS7" s="65"/>
      <c r="HJT7" s="65"/>
      <c r="HJU7" s="65"/>
      <c r="HJV7" s="65"/>
      <c r="HJW7" s="65"/>
      <c r="HJX7" s="65"/>
      <c r="HJY7" s="65"/>
      <c r="HJZ7" s="65"/>
      <c r="HKA7" s="65"/>
      <c r="HKB7" s="65"/>
      <c r="HKC7" s="65"/>
      <c r="HKD7" s="65"/>
      <c r="HKE7" s="65"/>
      <c r="HKF7" s="65"/>
      <c r="HKG7" s="65"/>
      <c r="HKH7" s="65"/>
      <c r="HKI7" s="65"/>
      <c r="HKJ7" s="65"/>
      <c r="HKK7" s="65"/>
      <c r="HKL7" s="65"/>
      <c r="HKM7" s="65"/>
      <c r="HKN7" s="65"/>
      <c r="HKO7" s="65"/>
      <c r="HKP7" s="65"/>
      <c r="HKQ7" s="65"/>
      <c r="HKR7" s="65"/>
      <c r="HKS7" s="65"/>
      <c r="HKT7" s="65"/>
      <c r="HKU7" s="65"/>
      <c r="HKV7" s="65"/>
      <c r="HKW7" s="65"/>
      <c r="HKX7" s="65"/>
      <c r="HKY7" s="65"/>
      <c r="HKZ7" s="65"/>
      <c r="HLA7" s="65"/>
      <c r="HLB7" s="65"/>
      <c r="HLC7" s="65"/>
      <c r="HLD7" s="65"/>
      <c r="HLE7" s="65"/>
      <c r="HLF7" s="65"/>
      <c r="HLG7" s="65"/>
      <c r="HLH7" s="65"/>
      <c r="HLI7" s="65"/>
      <c r="HLJ7" s="65"/>
      <c r="HLK7" s="65"/>
      <c r="HLL7" s="65"/>
      <c r="HLM7" s="65"/>
      <c r="HLN7" s="65"/>
      <c r="HLO7" s="65"/>
      <c r="HLP7" s="65"/>
      <c r="HLQ7" s="65"/>
      <c r="HLR7" s="65"/>
      <c r="HLS7" s="65"/>
      <c r="HLT7" s="65"/>
      <c r="HLU7" s="65"/>
      <c r="HLV7" s="65"/>
      <c r="HLW7" s="65"/>
      <c r="HLX7" s="65"/>
      <c r="HLY7" s="65"/>
      <c r="HLZ7" s="65"/>
      <c r="HMA7" s="65"/>
      <c r="HMB7" s="65"/>
      <c r="HMC7" s="65"/>
      <c r="HMD7" s="65"/>
      <c r="HME7" s="65"/>
      <c r="HMF7" s="65"/>
      <c r="HMG7" s="65"/>
      <c r="HMH7" s="65"/>
      <c r="HMI7" s="65"/>
      <c r="HMJ7" s="65"/>
      <c r="HMK7" s="65"/>
      <c r="HML7" s="65"/>
      <c r="HMM7" s="65"/>
      <c r="HMN7" s="65"/>
      <c r="HMO7" s="65"/>
      <c r="HMP7" s="65"/>
      <c r="HMQ7" s="65"/>
      <c r="HMR7" s="65"/>
      <c r="HMS7" s="65"/>
      <c r="HMT7" s="65"/>
      <c r="HMU7" s="65"/>
      <c r="HMV7" s="65"/>
      <c r="HMW7" s="65"/>
      <c r="HMX7" s="65"/>
      <c r="HMY7" s="65"/>
      <c r="HMZ7" s="65"/>
      <c r="HNA7" s="65"/>
      <c r="HNB7" s="65"/>
      <c r="HNC7" s="65"/>
      <c r="HND7" s="65"/>
      <c r="HNE7" s="65"/>
      <c r="HNF7" s="65"/>
      <c r="HNG7" s="65"/>
      <c r="HNH7" s="65"/>
      <c r="HNI7" s="65"/>
      <c r="HNJ7" s="65"/>
      <c r="HNK7" s="65"/>
      <c r="HNL7" s="65"/>
      <c r="HNM7" s="65"/>
      <c r="HNN7" s="65"/>
      <c r="HNO7" s="65"/>
      <c r="HNP7" s="65"/>
      <c r="HNQ7" s="65"/>
      <c r="HNR7" s="65"/>
      <c r="HNS7" s="65"/>
      <c r="HNT7" s="65"/>
      <c r="HNU7" s="65"/>
      <c r="HNV7" s="65"/>
      <c r="HNW7" s="65"/>
      <c r="HNX7" s="65"/>
      <c r="HNY7" s="65"/>
      <c r="HNZ7" s="65"/>
      <c r="HOA7" s="65"/>
      <c r="HOB7" s="65"/>
      <c r="HOC7" s="65"/>
      <c r="HOD7" s="65"/>
      <c r="HOE7" s="65"/>
      <c r="HOF7" s="65"/>
      <c r="HOG7" s="65"/>
      <c r="HOH7" s="65"/>
      <c r="HOI7" s="65"/>
      <c r="HOJ7" s="65"/>
      <c r="HOK7" s="65"/>
      <c r="HOL7" s="65"/>
      <c r="HOM7" s="65"/>
      <c r="HON7" s="65"/>
      <c r="HOO7" s="65"/>
      <c r="HOP7" s="65"/>
      <c r="HOQ7" s="65"/>
      <c r="HOR7" s="65"/>
      <c r="HOS7" s="65"/>
      <c r="HOT7" s="65"/>
      <c r="HOU7" s="65"/>
      <c r="HOV7" s="65"/>
      <c r="HOW7" s="65"/>
      <c r="HOX7" s="65"/>
      <c r="HOY7" s="65"/>
      <c r="HOZ7" s="65"/>
      <c r="HPA7" s="65"/>
      <c r="HPB7" s="65"/>
      <c r="HPC7" s="65"/>
      <c r="HPD7" s="65"/>
      <c r="HPE7" s="65"/>
      <c r="HPF7" s="65"/>
      <c r="HPG7" s="65"/>
      <c r="HPH7" s="65"/>
      <c r="HPI7" s="65"/>
      <c r="HPJ7" s="65"/>
      <c r="HPK7" s="65"/>
      <c r="HPL7" s="65"/>
      <c r="HPM7" s="65"/>
      <c r="HPN7" s="65"/>
      <c r="HPO7" s="65"/>
      <c r="HPP7" s="65"/>
      <c r="HPQ7" s="65"/>
      <c r="HPR7" s="65"/>
      <c r="HPS7" s="65"/>
      <c r="HPT7" s="65"/>
      <c r="HPU7" s="65"/>
      <c r="HPV7" s="65"/>
      <c r="HPW7" s="65"/>
      <c r="HPX7" s="65"/>
      <c r="HPY7" s="65"/>
      <c r="HPZ7" s="65"/>
      <c r="HQA7" s="65"/>
      <c r="HQB7" s="65"/>
      <c r="HQC7" s="65"/>
      <c r="HQD7" s="65"/>
      <c r="HQE7" s="65"/>
      <c r="HQF7" s="65"/>
      <c r="HQG7" s="65"/>
      <c r="HQH7" s="65"/>
      <c r="HQI7" s="65"/>
      <c r="HQJ7" s="65"/>
      <c r="HQK7" s="65"/>
      <c r="HQL7" s="65"/>
      <c r="HQM7" s="65"/>
      <c r="HQN7" s="65"/>
      <c r="HQO7" s="65"/>
      <c r="HQP7" s="65"/>
      <c r="HQQ7" s="65"/>
      <c r="HQR7" s="65"/>
      <c r="HQS7" s="65"/>
      <c r="HQT7" s="65"/>
      <c r="HQU7" s="65"/>
      <c r="HQV7" s="65"/>
      <c r="HQW7" s="65"/>
      <c r="HQX7" s="65"/>
      <c r="HQY7" s="65"/>
      <c r="HQZ7" s="65"/>
      <c r="HRA7" s="65"/>
      <c r="HRB7" s="65"/>
      <c r="HRC7" s="65"/>
      <c r="HRD7" s="65"/>
      <c r="HRE7" s="65"/>
      <c r="HRF7" s="65"/>
      <c r="HRG7" s="65"/>
      <c r="HRH7" s="65"/>
      <c r="HRI7" s="65"/>
      <c r="HRJ7" s="65"/>
      <c r="HRK7" s="65"/>
      <c r="HRL7" s="65"/>
      <c r="HRM7" s="65"/>
      <c r="HRN7" s="65"/>
      <c r="HRO7" s="65"/>
      <c r="HRP7" s="65"/>
      <c r="HRQ7" s="65"/>
      <c r="HRR7" s="65"/>
      <c r="HRS7" s="65"/>
      <c r="HRT7" s="65"/>
      <c r="HRU7" s="65"/>
      <c r="HRV7" s="65"/>
      <c r="HRW7" s="65"/>
      <c r="HRX7" s="65"/>
      <c r="HRY7" s="65"/>
      <c r="HRZ7" s="65"/>
      <c r="HSA7" s="65"/>
      <c r="HSB7" s="65"/>
      <c r="HSC7" s="65"/>
      <c r="HSD7" s="65"/>
      <c r="HSE7" s="65"/>
      <c r="HSF7" s="65"/>
      <c r="HSG7" s="65"/>
      <c r="HSH7" s="65"/>
      <c r="HSI7" s="65"/>
      <c r="HSJ7" s="65"/>
      <c r="HSK7" s="65"/>
      <c r="HSL7" s="65"/>
      <c r="HSM7" s="65"/>
      <c r="HSN7" s="65"/>
      <c r="HSO7" s="65"/>
      <c r="HSP7" s="65"/>
      <c r="HSQ7" s="65"/>
      <c r="HSR7" s="65"/>
      <c r="HSS7" s="65"/>
      <c r="HST7" s="65"/>
      <c r="HSU7" s="65"/>
      <c r="HSV7" s="65"/>
      <c r="HSW7" s="65"/>
      <c r="HSX7" s="65"/>
      <c r="HSY7" s="65"/>
      <c r="HSZ7" s="65"/>
      <c r="HTA7" s="65"/>
      <c r="HTB7" s="65"/>
      <c r="HTC7" s="65"/>
      <c r="HTD7" s="65"/>
      <c r="HTE7" s="65"/>
      <c r="HTF7" s="65"/>
      <c r="HTG7" s="65"/>
      <c r="HTH7" s="65"/>
      <c r="HTI7" s="65"/>
      <c r="HTJ7" s="65"/>
      <c r="HTK7" s="65"/>
      <c r="HTL7" s="65"/>
      <c r="HTM7" s="65"/>
      <c r="HTN7" s="65"/>
      <c r="HTO7" s="65"/>
      <c r="HTP7" s="65"/>
      <c r="HTQ7" s="65"/>
      <c r="HTR7" s="65"/>
      <c r="HTS7" s="65"/>
      <c r="HTT7" s="65"/>
      <c r="HTU7" s="65"/>
      <c r="HTV7" s="65"/>
      <c r="HTW7" s="65"/>
      <c r="HTX7" s="65"/>
      <c r="HTY7" s="65"/>
      <c r="HTZ7" s="65"/>
      <c r="HUA7" s="65"/>
      <c r="HUB7" s="65"/>
      <c r="HUC7" s="65"/>
      <c r="HUD7" s="65"/>
      <c r="HUE7" s="65"/>
      <c r="HUF7" s="65"/>
      <c r="HUG7" s="65"/>
      <c r="HUH7" s="65"/>
      <c r="HUI7" s="65"/>
      <c r="HUJ7" s="65"/>
      <c r="HUK7" s="65"/>
      <c r="HUL7" s="65"/>
      <c r="HUM7" s="65"/>
      <c r="HUN7" s="65"/>
      <c r="HUO7" s="65"/>
      <c r="HUP7" s="65"/>
      <c r="HUQ7" s="65"/>
      <c r="HUR7" s="65"/>
      <c r="HUS7" s="65"/>
      <c r="HUT7" s="65"/>
      <c r="HUU7" s="65"/>
      <c r="HUV7" s="65"/>
      <c r="HUW7" s="65"/>
      <c r="HUX7" s="65"/>
      <c r="HUY7" s="65"/>
      <c r="HUZ7" s="65"/>
      <c r="HVA7" s="65"/>
      <c r="HVB7" s="65"/>
      <c r="HVC7" s="65"/>
      <c r="HVD7" s="65"/>
      <c r="HVE7" s="65"/>
      <c r="HVF7" s="65"/>
      <c r="HVG7" s="65"/>
      <c r="HVH7" s="65"/>
      <c r="HVI7" s="65"/>
      <c r="HVJ7" s="65"/>
      <c r="HVK7" s="65"/>
      <c r="HVL7" s="65"/>
      <c r="HVM7" s="65"/>
      <c r="HVN7" s="65"/>
      <c r="HVO7" s="65"/>
      <c r="HVP7" s="65"/>
      <c r="HVQ7" s="65"/>
      <c r="HVR7" s="65"/>
      <c r="HVS7" s="65"/>
      <c r="HVT7" s="65"/>
      <c r="HVU7" s="65"/>
      <c r="HVV7" s="65"/>
      <c r="HVW7" s="65"/>
      <c r="HVX7" s="65"/>
      <c r="HVY7" s="65"/>
      <c r="HVZ7" s="65"/>
      <c r="HWA7" s="65"/>
      <c r="HWB7" s="65"/>
      <c r="HWC7" s="65"/>
      <c r="HWD7" s="65"/>
      <c r="HWE7" s="65"/>
      <c r="HWF7" s="65"/>
      <c r="HWG7" s="65"/>
      <c r="HWH7" s="65"/>
      <c r="HWI7" s="65"/>
      <c r="HWJ7" s="65"/>
      <c r="HWK7" s="65"/>
      <c r="HWL7" s="65"/>
      <c r="HWM7" s="65"/>
      <c r="HWN7" s="65"/>
      <c r="HWO7" s="65"/>
      <c r="HWP7" s="65"/>
      <c r="HWQ7" s="65"/>
      <c r="HWR7" s="65"/>
      <c r="HWS7" s="65"/>
      <c r="HWT7" s="65"/>
      <c r="HWU7" s="65"/>
      <c r="HWV7" s="65"/>
      <c r="HWW7" s="65"/>
      <c r="HWX7" s="65"/>
      <c r="HWY7" s="65"/>
      <c r="HWZ7" s="65"/>
      <c r="HXA7" s="65"/>
      <c r="HXB7" s="65"/>
      <c r="HXC7" s="65"/>
      <c r="HXD7" s="65"/>
      <c r="HXE7" s="65"/>
      <c r="HXF7" s="65"/>
      <c r="HXG7" s="65"/>
      <c r="HXH7" s="65"/>
      <c r="HXI7" s="65"/>
      <c r="HXJ7" s="65"/>
      <c r="HXK7" s="65"/>
      <c r="HXL7" s="65"/>
      <c r="HXM7" s="65"/>
      <c r="HXN7" s="65"/>
      <c r="HXO7" s="65"/>
      <c r="HXP7" s="65"/>
      <c r="HXQ7" s="65"/>
      <c r="HXR7" s="65"/>
      <c r="HXS7" s="65"/>
      <c r="HXT7" s="65"/>
      <c r="HXU7" s="65"/>
      <c r="HXV7" s="65"/>
      <c r="HXW7" s="65"/>
      <c r="HXX7" s="65"/>
      <c r="HXY7" s="65"/>
      <c r="HXZ7" s="65"/>
      <c r="HYA7" s="65"/>
      <c r="HYB7" s="65"/>
      <c r="HYC7" s="65"/>
      <c r="HYD7" s="65"/>
      <c r="HYE7" s="65"/>
      <c r="HYF7" s="65"/>
      <c r="HYG7" s="65"/>
      <c r="HYH7" s="65"/>
      <c r="HYI7" s="65"/>
      <c r="HYJ7" s="65"/>
      <c r="HYK7" s="65"/>
      <c r="HYL7" s="65"/>
      <c r="HYM7" s="65"/>
      <c r="HYN7" s="65"/>
      <c r="HYO7" s="65"/>
      <c r="HYP7" s="65"/>
      <c r="HYQ7" s="65"/>
      <c r="HYR7" s="65"/>
      <c r="HYS7" s="65"/>
      <c r="HYT7" s="65"/>
      <c r="HYU7" s="65"/>
      <c r="HYV7" s="65"/>
      <c r="HYW7" s="65"/>
      <c r="HYX7" s="65"/>
      <c r="HYY7" s="65"/>
      <c r="HYZ7" s="65"/>
      <c r="HZA7" s="65"/>
      <c r="HZB7" s="65"/>
      <c r="HZC7" s="65"/>
      <c r="HZD7" s="65"/>
      <c r="HZE7" s="65"/>
      <c r="HZF7" s="65"/>
      <c r="HZG7" s="65"/>
      <c r="HZH7" s="65"/>
      <c r="HZI7" s="65"/>
      <c r="HZJ7" s="65"/>
      <c r="HZK7" s="65"/>
      <c r="HZL7" s="65"/>
      <c r="HZM7" s="65"/>
      <c r="HZN7" s="65"/>
      <c r="HZO7" s="65"/>
      <c r="HZP7" s="65"/>
      <c r="HZQ7" s="65"/>
      <c r="HZR7" s="65"/>
      <c r="HZS7" s="65"/>
      <c r="HZT7" s="65"/>
      <c r="HZU7" s="65"/>
      <c r="HZV7" s="65"/>
      <c r="HZW7" s="65"/>
      <c r="HZX7" s="65"/>
      <c r="HZY7" s="65"/>
      <c r="HZZ7" s="65"/>
      <c r="IAA7" s="65"/>
      <c r="IAB7" s="65"/>
      <c r="IAC7" s="65"/>
      <c r="IAD7" s="65"/>
      <c r="IAE7" s="65"/>
      <c r="IAF7" s="65"/>
      <c r="IAG7" s="65"/>
      <c r="IAH7" s="65"/>
      <c r="IAI7" s="65"/>
      <c r="IAJ7" s="65"/>
      <c r="IAK7" s="65"/>
      <c r="IAL7" s="65"/>
      <c r="IAM7" s="65"/>
      <c r="IAN7" s="65"/>
      <c r="IAO7" s="65"/>
      <c r="IAP7" s="65"/>
      <c r="IAQ7" s="65"/>
      <c r="IAR7" s="65"/>
      <c r="IAS7" s="65"/>
      <c r="IAT7" s="65"/>
      <c r="IAU7" s="65"/>
      <c r="IAV7" s="65"/>
      <c r="IAW7" s="65"/>
      <c r="IAX7" s="65"/>
      <c r="IAY7" s="65"/>
      <c r="IAZ7" s="65"/>
      <c r="IBA7" s="65"/>
      <c r="IBB7" s="65"/>
      <c r="IBC7" s="65"/>
      <c r="IBD7" s="65"/>
      <c r="IBE7" s="65"/>
      <c r="IBF7" s="65"/>
      <c r="IBG7" s="65"/>
      <c r="IBH7" s="65"/>
      <c r="IBI7" s="65"/>
      <c r="IBJ7" s="65"/>
      <c r="IBK7" s="65"/>
      <c r="IBL7" s="65"/>
      <c r="IBM7" s="65"/>
      <c r="IBN7" s="65"/>
      <c r="IBO7" s="65"/>
      <c r="IBP7" s="65"/>
      <c r="IBQ7" s="65"/>
      <c r="IBR7" s="65"/>
      <c r="IBS7" s="65"/>
      <c r="IBT7" s="65"/>
      <c r="IBU7" s="65"/>
      <c r="IBV7" s="65"/>
      <c r="IBW7" s="65"/>
      <c r="IBX7" s="65"/>
      <c r="IBY7" s="65"/>
      <c r="IBZ7" s="65"/>
      <c r="ICA7" s="65"/>
      <c r="ICB7" s="65"/>
      <c r="ICC7" s="65"/>
      <c r="ICD7" s="65"/>
      <c r="ICE7" s="65"/>
      <c r="ICF7" s="65"/>
      <c r="ICG7" s="65"/>
      <c r="ICH7" s="65"/>
      <c r="ICI7" s="65"/>
      <c r="ICJ7" s="65"/>
      <c r="ICK7" s="65"/>
      <c r="ICL7" s="65"/>
      <c r="ICM7" s="65"/>
      <c r="ICN7" s="65"/>
      <c r="ICO7" s="65"/>
      <c r="ICP7" s="65"/>
      <c r="ICQ7" s="65"/>
      <c r="ICR7" s="65"/>
      <c r="ICS7" s="65"/>
      <c r="ICT7" s="65"/>
      <c r="ICU7" s="65"/>
      <c r="ICV7" s="65"/>
      <c r="ICW7" s="65"/>
      <c r="ICX7" s="65"/>
      <c r="ICY7" s="65"/>
      <c r="ICZ7" s="65"/>
      <c r="IDA7" s="65"/>
      <c r="IDB7" s="65"/>
      <c r="IDC7" s="65"/>
      <c r="IDD7" s="65"/>
      <c r="IDE7" s="65"/>
      <c r="IDF7" s="65"/>
      <c r="IDG7" s="65"/>
      <c r="IDH7" s="65"/>
      <c r="IDI7" s="65"/>
      <c r="IDJ7" s="65"/>
      <c r="IDK7" s="65"/>
      <c r="IDL7" s="65"/>
      <c r="IDM7" s="65"/>
      <c r="IDN7" s="65"/>
      <c r="IDO7" s="65"/>
      <c r="IDP7" s="65"/>
      <c r="IDQ7" s="65"/>
      <c r="IDR7" s="65"/>
      <c r="IDS7" s="65"/>
      <c r="IDT7" s="65"/>
      <c r="IDU7" s="65"/>
      <c r="IDV7" s="65"/>
      <c r="IDW7" s="65"/>
      <c r="IDX7" s="65"/>
      <c r="IDY7" s="65"/>
      <c r="IDZ7" s="65"/>
      <c r="IEA7" s="65"/>
      <c r="IEB7" s="65"/>
      <c r="IEC7" s="65"/>
      <c r="IED7" s="65"/>
      <c r="IEE7" s="65"/>
      <c r="IEF7" s="65"/>
      <c r="IEG7" s="65"/>
      <c r="IEH7" s="65"/>
      <c r="IEI7" s="65"/>
      <c r="IEJ7" s="65"/>
      <c r="IEK7" s="65"/>
      <c r="IEL7" s="65"/>
      <c r="IEM7" s="65"/>
      <c r="IEN7" s="65"/>
      <c r="IEO7" s="65"/>
      <c r="IEP7" s="65"/>
      <c r="IEQ7" s="65"/>
      <c r="IER7" s="65"/>
      <c r="IES7" s="65"/>
      <c r="IET7" s="65"/>
      <c r="IEU7" s="65"/>
      <c r="IEV7" s="65"/>
      <c r="IEW7" s="65"/>
      <c r="IEX7" s="65"/>
      <c r="IEY7" s="65"/>
      <c r="IEZ7" s="65"/>
      <c r="IFA7" s="65"/>
      <c r="IFB7" s="65"/>
      <c r="IFC7" s="65"/>
      <c r="IFD7" s="65"/>
      <c r="IFE7" s="65"/>
      <c r="IFF7" s="65"/>
      <c r="IFG7" s="65"/>
      <c r="IFH7" s="65"/>
      <c r="IFI7" s="65"/>
      <c r="IFJ7" s="65"/>
      <c r="IFK7" s="65"/>
      <c r="IFL7" s="65"/>
      <c r="IFM7" s="65"/>
      <c r="IFN7" s="65"/>
      <c r="IFO7" s="65"/>
      <c r="IFP7" s="65"/>
      <c r="IFQ7" s="65"/>
      <c r="IFR7" s="65"/>
      <c r="IFS7" s="65"/>
      <c r="IFT7" s="65"/>
      <c r="IFU7" s="65"/>
      <c r="IFV7" s="65"/>
      <c r="IFW7" s="65"/>
      <c r="IFX7" s="65"/>
      <c r="IFY7" s="65"/>
      <c r="IFZ7" s="65"/>
      <c r="IGA7" s="65"/>
      <c r="IGB7" s="65"/>
      <c r="IGC7" s="65"/>
      <c r="IGD7" s="65"/>
      <c r="IGE7" s="65"/>
      <c r="IGF7" s="65"/>
      <c r="IGG7" s="65"/>
      <c r="IGH7" s="65"/>
      <c r="IGI7" s="65"/>
      <c r="IGJ7" s="65"/>
      <c r="IGK7" s="65"/>
      <c r="IGL7" s="65"/>
      <c r="IGM7" s="65"/>
      <c r="IGN7" s="65"/>
      <c r="IGO7" s="65"/>
      <c r="IGP7" s="65"/>
      <c r="IGQ7" s="65"/>
      <c r="IGR7" s="65"/>
      <c r="IGS7" s="65"/>
      <c r="IGT7" s="65"/>
      <c r="IGU7" s="65"/>
      <c r="IGV7" s="65"/>
      <c r="IGW7" s="65"/>
      <c r="IGX7" s="65"/>
      <c r="IGY7" s="65"/>
      <c r="IGZ7" s="65"/>
      <c r="IHA7" s="65"/>
      <c r="IHB7" s="65"/>
      <c r="IHC7" s="65"/>
      <c r="IHD7" s="65"/>
      <c r="IHE7" s="65"/>
      <c r="IHF7" s="65"/>
      <c r="IHG7" s="65"/>
      <c r="IHH7" s="65"/>
      <c r="IHI7" s="65"/>
      <c r="IHJ7" s="65"/>
      <c r="IHK7" s="65"/>
      <c r="IHL7" s="65"/>
      <c r="IHM7" s="65"/>
      <c r="IHN7" s="65"/>
      <c r="IHO7" s="65"/>
      <c r="IHP7" s="65"/>
      <c r="IHQ7" s="65"/>
      <c r="IHR7" s="65"/>
      <c r="IHS7" s="65"/>
      <c r="IHT7" s="65"/>
      <c r="IHU7" s="65"/>
      <c r="IHV7" s="65"/>
      <c r="IHW7" s="65"/>
      <c r="IHX7" s="65"/>
      <c r="IHY7" s="65"/>
      <c r="IHZ7" s="65"/>
      <c r="IIA7" s="65"/>
      <c r="IIB7" s="65"/>
      <c r="IIC7" s="65"/>
      <c r="IID7" s="65"/>
      <c r="IIE7" s="65"/>
      <c r="IIF7" s="65"/>
      <c r="IIG7" s="65"/>
      <c r="IIH7" s="65"/>
      <c r="III7" s="65"/>
      <c r="IIJ7" s="65"/>
      <c r="IIK7" s="65"/>
      <c r="IIL7" s="65"/>
      <c r="IIM7" s="65"/>
      <c r="IIN7" s="65"/>
      <c r="IIO7" s="65"/>
      <c r="IIP7" s="65"/>
      <c r="IIQ7" s="65"/>
      <c r="IIR7" s="65"/>
      <c r="IIS7" s="65"/>
      <c r="IIT7" s="65"/>
      <c r="IIU7" s="65"/>
      <c r="IIV7" s="65"/>
      <c r="IIW7" s="65"/>
      <c r="IIX7" s="65"/>
      <c r="IIY7" s="65"/>
      <c r="IIZ7" s="65"/>
      <c r="IJA7" s="65"/>
      <c r="IJB7" s="65"/>
      <c r="IJC7" s="65"/>
      <c r="IJD7" s="65"/>
      <c r="IJE7" s="65"/>
      <c r="IJF7" s="65"/>
      <c r="IJG7" s="65"/>
      <c r="IJH7" s="65"/>
      <c r="IJI7" s="65"/>
      <c r="IJJ7" s="65"/>
      <c r="IJK7" s="65"/>
      <c r="IJL7" s="65"/>
      <c r="IJM7" s="65"/>
      <c r="IJN7" s="65"/>
      <c r="IJO7" s="65"/>
      <c r="IJP7" s="65"/>
      <c r="IJQ7" s="65"/>
      <c r="IJR7" s="65"/>
      <c r="IJS7" s="65"/>
      <c r="IJT7" s="65"/>
      <c r="IJU7" s="65"/>
      <c r="IJV7" s="65"/>
      <c r="IJW7" s="65"/>
      <c r="IJX7" s="65"/>
      <c r="IJY7" s="65"/>
      <c r="IJZ7" s="65"/>
      <c r="IKA7" s="65"/>
      <c r="IKB7" s="65"/>
      <c r="IKC7" s="65"/>
      <c r="IKD7" s="65"/>
      <c r="IKE7" s="65"/>
      <c r="IKF7" s="65"/>
      <c r="IKG7" s="65"/>
      <c r="IKH7" s="65"/>
      <c r="IKI7" s="65"/>
      <c r="IKJ7" s="65"/>
      <c r="IKK7" s="65"/>
      <c r="IKL7" s="65"/>
      <c r="IKM7" s="65"/>
      <c r="IKN7" s="65"/>
      <c r="IKO7" s="65"/>
      <c r="IKP7" s="65"/>
      <c r="IKQ7" s="65"/>
      <c r="IKR7" s="65"/>
      <c r="IKS7" s="65"/>
      <c r="IKT7" s="65"/>
      <c r="IKU7" s="65"/>
      <c r="IKV7" s="65"/>
      <c r="IKW7" s="65"/>
      <c r="IKX7" s="65"/>
      <c r="IKY7" s="65"/>
      <c r="IKZ7" s="65"/>
      <c r="ILA7" s="65"/>
      <c r="ILB7" s="65"/>
      <c r="ILC7" s="65"/>
      <c r="ILD7" s="65"/>
      <c r="ILE7" s="65"/>
      <c r="ILF7" s="65"/>
      <c r="ILG7" s="65"/>
      <c r="ILH7" s="65"/>
      <c r="ILI7" s="65"/>
      <c r="ILJ7" s="65"/>
      <c r="ILK7" s="65"/>
      <c r="ILL7" s="65"/>
      <c r="ILM7" s="65"/>
      <c r="ILN7" s="65"/>
      <c r="ILO7" s="65"/>
      <c r="ILP7" s="65"/>
      <c r="ILQ7" s="65"/>
      <c r="ILR7" s="65"/>
      <c r="ILS7" s="65"/>
      <c r="ILT7" s="65"/>
      <c r="ILU7" s="65"/>
      <c r="ILV7" s="65"/>
      <c r="ILW7" s="65"/>
      <c r="ILX7" s="65"/>
      <c r="ILY7" s="65"/>
      <c r="ILZ7" s="65"/>
      <c r="IMA7" s="65"/>
      <c r="IMB7" s="65"/>
      <c r="IMC7" s="65"/>
      <c r="IMD7" s="65"/>
      <c r="IME7" s="65"/>
      <c r="IMF7" s="65"/>
      <c r="IMG7" s="65"/>
      <c r="IMH7" s="65"/>
      <c r="IMI7" s="65"/>
      <c r="IMJ7" s="65"/>
      <c r="IMK7" s="65"/>
      <c r="IML7" s="65"/>
      <c r="IMM7" s="65"/>
      <c r="IMN7" s="65"/>
      <c r="IMO7" s="65"/>
      <c r="IMP7" s="65"/>
      <c r="IMQ7" s="65"/>
      <c r="IMR7" s="65"/>
      <c r="IMS7" s="65"/>
      <c r="IMT7" s="65"/>
      <c r="IMU7" s="65"/>
      <c r="IMV7" s="65"/>
      <c r="IMW7" s="65"/>
      <c r="IMX7" s="65"/>
      <c r="IMY7" s="65"/>
      <c r="IMZ7" s="65"/>
      <c r="INA7" s="65"/>
      <c r="INB7" s="65"/>
      <c r="INC7" s="65"/>
      <c r="IND7" s="65"/>
      <c r="INE7" s="65"/>
      <c r="INF7" s="65"/>
      <c r="ING7" s="65"/>
      <c r="INH7" s="65"/>
      <c r="INI7" s="65"/>
      <c r="INJ7" s="65"/>
      <c r="INK7" s="65"/>
      <c r="INL7" s="65"/>
      <c r="INM7" s="65"/>
      <c r="INN7" s="65"/>
      <c r="INO7" s="65"/>
      <c r="INP7" s="65"/>
      <c r="INQ7" s="65"/>
      <c r="INR7" s="65"/>
      <c r="INS7" s="65"/>
      <c r="INT7" s="65"/>
      <c r="INU7" s="65"/>
      <c r="INV7" s="65"/>
      <c r="INW7" s="65"/>
      <c r="INX7" s="65"/>
      <c r="INY7" s="65"/>
      <c r="INZ7" s="65"/>
      <c r="IOA7" s="65"/>
      <c r="IOB7" s="65"/>
      <c r="IOC7" s="65"/>
      <c r="IOD7" s="65"/>
      <c r="IOE7" s="65"/>
      <c r="IOF7" s="65"/>
      <c r="IOG7" s="65"/>
      <c r="IOH7" s="65"/>
      <c r="IOI7" s="65"/>
      <c r="IOJ7" s="65"/>
      <c r="IOK7" s="65"/>
      <c r="IOL7" s="65"/>
      <c r="IOM7" s="65"/>
      <c r="ION7" s="65"/>
      <c r="IOO7" s="65"/>
      <c r="IOP7" s="65"/>
      <c r="IOQ7" s="65"/>
      <c r="IOR7" s="65"/>
      <c r="IOS7" s="65"/>
      <c r="IOT7" s="65"/>
      <c r="IOU7" s="65"/>
      <c r="IOV7" s="65"/>
      <c r="IOW7" s="65"/>
      <c r="IOX7" s="65"/>
      <c r="IOY7" s="65"/>
      <c r="IOZ7" s="65"/>
      <c r="IPA7" s="65"/>
      <c r="IPB7" s="65"/>
      <c r="IPC7" s="65"/>
      <c r="IPD7" s="65"/>
      <c r="IPE7" s="65"/>
      <c r="IPF7" s="65"/>
      <c r="IPG7" s="65"/>
      <c r="IPH7" s="65"/>
      <c r="IPI7" s="65"/>
      <c r="IPJ7" s="65"/>
      <c r="IPK7" s="65"/>
      <c r="IPL7" s="65"/>
      <c r="IPM7" s="65"/>
      <c r="IPN7" s="65"/>
      <c r="IPO7" s="65"/>
      <c r="IPP7" s="65"/>
      <c r="IPQ7" s="65"/>
      <c r="IPR7" s="65"/>
      <c r="IPS7" s="65"/>
      <c r="IPT7" s="65"/>
      <c r="IPU7" s="65"/>
      <c r="IPV7" s="65"/>
      <c r="IPW7" s="65"/>
      <c r="IPX7" s="65"/>
      <c r="IPY7" s="65"/>
      <c r="IPZ7" s="65"/>
      <c r="IQA7" s="65"/>
      <c r="IQB7" s="65"/>
      <c r="IQC7" s="65"/>
      <c r="IQD7" s="65"/>
      <c r="IQE7" s="65"/>
      <c r="IQF7" s="65"/>
      <c r="IQG7" s="65"/>
      <c r="IQH7" s="65"/>
      <c r="IQI7" s="65"/>
      <c r="IQJ7" s="65"/>
      <c r="IQK7" s="65"/>
      <c r="IQL7" s="65"/>
      <c r="IQM7" s="65"/>
      <c r="IQN7" s="65"/>
      <c r="IQO7" s="65"/>
      <c r="IQP7" s="65"/>
      <c r="IQQ7" s="65"/>
      <c r="IQR7" s="65"/>
      <c r="IQS7" s="65"/>
      <c r="IQT7" s="65"/>
      <c r="IQU7" s="65"/>
      <c r="IQV7" s="65"/>
      <c r="IQW7" s="65"/>
      <c r="IQX7" s="65"/>
      <c r="IQY7" s="65"/>
      <c r="IQZ7" s="65"/>
      <c r="IRA7" s="65"/>
      <c r="IRB7" s="65"/>
      <c r="IRC7" s="65"/>
      <c r="IRD7" s="65"/>
      <c r="IRE7" s="65"/>
      <c r="IRF7" s="65"/>
      <c r="IRG7" s="65"/>
      <c r="IRH7" s="65"/>
      <c r="IRI7" s="65"/>
      <c r="IRJ7" s="65"/>
      <c r="IRK7" s="65"/>
      <c r="IRL7" s="65"/>
      <c r="IRM7" s="65"/>
      <c r="IRN7" s="65"/>
      <c r="IRO7" s="65"/>
      <c r="IRP7" s="65"/>
      <c r="IRQ7" s="65"/>
      <c r="IRR7" s="65"/>
      <c r="IRS7" s="65"/>
      <c r="IRT7" s="65"/>
      <c r="IRU7" s="65"/>
      <c r="IRV7" s="65"/>
      <c r="IRW7" s="65"/>
      <c r="IRX7" s="65"/>
      <c r="IRY7" s="65"/>
      <c r="IRZ7" s="65"/>
      <c r="ISA7" s="65"/>
      <c r="ISB7" s="65"/>
      <c r="ISC7" s="65"/>
      <c r="ISD7" s="65"/>
      <c r="ISE7" s="65"/>
      <c r="ISF7" s="65"/>
      <c r="ISG7" s="65"/>
      <c r="ISH7" s="65"/>
      <c r="ISI7" s="65"/>
      <c r="ISJ7" s="65"/>
      <c r="ISK7" s="65"/>
      <c r="ISL7" s="65"/>
      <c r="ISM7" s="65"/>
      <c r="ISN7" s="65"/>
      <c r="ISO7" s="65"/>
      <c r="ISP7" s="65"/>
      <c r="ISQ7" s="65"/>
      <c r="ISR7" s="65"/>
      <c r="ISS7" s="65"/>
      <c r="IST7" s="65"/>
      <c r="ISU7" s="65"/>
      <c r="ISV7" s="65"/>
      <c r="ISW7" s="65"/>
      <c r="ISX7" s="65"/>
      <c r="ISY7" s="65"/>
      <c r="ISZ7" s="65"/>
      <c r="ITA7" s="65"/>
      <c r="ITB7" s="65"/>
      <c r="ITC7" s="65"/>
      <c r="ITD7" s="65"/>
      <c r="ITE7" s="65"/>
      <c r="ITF7" s="65"/>
      <c r="ITG7" s="65"/>
      <c r="ITH7" s="65"/>
      <c r="ITI7" s="65"/>
      <c r="ITJ7" s="65"/>
      <c r="ITK7" s="65"/>
      <c r="ITL7" s="65"/>
      <c r="ITM7" s="65"/>
      <c r="ITN7" s="65"/>
      <c r="ITO7" s="65"/>
      <c r="ITP7" s="65"/>
      <c r="ITQ7" s="65"/>
      <c r="ITR7" s="65"/>
      <c r="ITS7" s="65"/>
      <c r="ITT7" s="65"/>
      <c r="ITU7" s="65"/>
      <c r="ITV7" s="65"/>
      <c r="ITW7" s="65"/>
      <c r="ITX7" s="65"/>
      <c r="ITY7" s="65"/>
      <c r="ITZ7" s="65"/>
      <c r="IUA7" s="65"/>
      <c r="IUB7" s="65"/>
      <c r="IUC7" s="65"/>
      <c r="IUD7" s="65"/>
      <c r="IUE7" s="65"/>
      <c r="IUF7" s="65"/>
      <c r="IUG7" s="65"/>
      <c r="IUH7" s="65"/>
      <c r="IUI7" s="65"/>
      <c r="IUJ7" s="65"/>
      <c r="IUK7" s="65"/>
      <c r="IUL7" s="65"/>
      <c r="IUM7" s="65"/>
      <c r="IUN7" s="65"/>
      <c r="IUO7" s="65"/>
      <c r="IUP7" s="65"/>
      <c r="IUQ7" s="65"/>
      <c r="IUR7" s="65"/>
      <c r="IUS7" s="65"/>
      <c r="IUT7" s="65"/>
      <c r="IUU7" s="65"/>
      <c r="IUV7" s="65"/>
      <c r="IUW7" s="65"/>
      <c r="IUX7" s="65"/>
      <c r="IUY7" s="65"/>
      <c r="IUZ7" s="65"/>
      <c r="IVA7" s="65"/>
      <c r="IVB7" s="65"/>
      <c r="IVC7" s="65"/>
      <c r="IVD7" s="65"/>
      <c r="IVE7" s="65"/>
      <c r="IVF7" s="65"/>
      <c r="IVG7" s="65"/>
      <c r="IVH7" s="65"/>
      <c r="IVI7" s="65"/>
      <c r="IVJ7" s="65"/>
      <c r="IVK7" s="65"/>
      <c r="IVL7" s="65"/>
      <c r="IVM7" s="65"/>
      <c r="IVN7" s="65"/>
      <c r="IVO7" s="65"/>
      <c r="IVP7" s="65"/>
      <c r="IVQ7" s="65"/>
      <c r="IVR7" s="65"/>
      <c r="IVS7" s="65"/>
      <c r="IVT7" s="65"/>
      <c r="IVU7" s="65"/>
      <c r="IVV7" s="65"/>
      <c r="IVW7" s="65"/>
      <c r="IVX7" s="65"/>
      <c r="IVY7" s="65"/>
      <c r="IVZ7" s="65"/>
      <c r="IWA7" s="65"/>
      <c r="IWB7" s="65"/>
      <c r="IWC7" s="65"/>
      <c r="IWD7" s="65"/>
      <c r="IWE7" s="65"/>
      <c r="IWF7" s="65"/>
      <c r="IWG7" s="65"/>
      <c r="IWH7" s="65"/>
      <c r="IWI7" s="65"/>
      <c r="IWJ7" s="65"/>
      <c r="IWK7" s="65"/>
      <c r="IWL7" s="65"/>
      <c r="IWM7" s="65"/>
      <c r="IWN7" s="65"/>
      <c r="IWO7" s="65"/>
      <c r="IWP7" s="65"/>
      <c r="IWQ7" s="65"/>
      <c r="IWR7" s="65"/>
      <c r="IWS7" s="65"/>
      <c r="IWT7" s="65"/>
      <c r="IWU7" s="65"/>
      <c r="IWV7" s="65"/>
      <c r="IWW7" s="65"/>
      <c r="IWX7" s="65"/>
      <c r="IWY7" s="65"/>
      <c r="IWZ7" s="65"/>
      <c r="IXA7" s="65"/>
      <c r="IXB7" s="65"/>
      <c r="IXC7" s="65"/>
      <c r="IXD7" s="65"/>
      <c r="IXE7" s="65"/>
      <c r="IXF7" s="65"/>
      <c r="IXG7" s="65"/>
      <c r="IXH7" s="65"/>
      <c r="IXI7" s="65"/>
      <c r="IXJ7" s="65"/>
      <c r="IXK7" s="65"/>
      <c r="IXL7" s="65"/>
      <c r="IXM7" s="65"/>
      <c r="IXN7" s="65"/>
      <c r="IXO7" s="65"/>
      <c r="IXP7" s="65"/>
      <c r="IXQ7" s="65"/>
      <c r="IXR7" s="65"/>
      <c r="IXS7" s="65"/>
      <c r="IXT7" s="65"/>
      <c r="IXU7" s="65"/>
      <c r="IXV7" s="65"/>
      <c r="IXW7" s="65"/>
      <c r="IXX7" s="65"/>
      <c r="IXY7" s="65"/>
      <c r="IXZ7" s="65"/>
      <c r="IYA7" s="65"/>
      <c r="IYB7" s="65"/>
      <c r="IYC7" s="65"/>
      <c r="IYD7" s="65"/>
      <c r="IYE7" s="65"/>
      <c r="IYF7" s="65"/>
      <c r="IYG7" s="65"/>
      <c r="IYH7" s="65"/>
      <c r="IYI7" s="65"/>
      <c r="IYJ7" s="65"/>
      <c r="IYK7" s="65"/>
      <c r="IYL7" s="65"/>
      <c r="IYM7" s="65"/>
      <c r="IYN7" s="65"/>
      <c r="IYO7" s="65"/>
      <c r="IYP7" s="65"/>
      <c r="IYQ7" s="65"/>
      <c r="IYR7" s="65"/>
      <c r="IYS7" s="65"/>
      <c r="IYT7" s="65"/>
      <c r="IYU7" s="65"/>
      <c r="IYV7" s="65"/>
      <c r="IYW7" s="65"/>
      <c r="IYX7" s="65"/>
      <c r="IYY7" s="65"/>
      <c r="IYZ7" s="65"/>
      <c r="IZA7" s="65"/>
      <c r="IZB7" s="65"/>
      <c r="IZC7" s="65"/>
      <c r="IZD7" s="65"/>
      <c r="IZE7" s="65"/>
      <c r="IZF7" s="65"/>
      <c r="IZG7" s="65"/>
      <c r="IZH7" s="65"/>
      <c r="IZI7" s="65"/>
      <c r="IZJ7" s="65"/>
      <c r="IZK7" s="65"/>
      <c r="IZL7" s="65"/>
      <c r="IZM7" s="65"/>
      <c r="IZN7" s="65"/>
      <c r="IZO7" s="65"/>
      <c r="IZP7" s="65"/>
      <c r="IZQ7" s="65"/>
      <c r="IZR7" s="65"/>
      <c r="IZS7" s="65"/>
      <c r="IZT7" s="65"/>
      <c r="IZU7" s="65"/>
      <c r="IZV7" s="65"/>
      <c r="IZW7" s="65"/>
      <c r="IZX7" s="65"/>
      <c r="IZY7" s="65"/>
      <c r="IZZ7" s="65"/>
      <c r="JAA7" s="65"/>
      <c r="JAB7" s="65"/>
      <c r="JAC7" s="65"/>
      <c r="JAD7" s="65"/>
      <c r="JAE7" s="65"/>
      <c r="JAF7" s="65"/>
      <c r="JAG7" s="65"/>
      <c r="JAH7" s="65"/>
      <c r="JAI7" s="65"/>
      <c r="JAJ7" s="65"/>
      <c r="JAK7" s="65"/>
      <c r="JAL7" s="65"/>
      <c r="JAM7" s="65"/>
      <c r="JAN7" s="65"/>
      <c r="JAO7" s="65"/>
      <c r="JAP7" s="65"/>
      <c r="JAQ7" s="65"/>
      <c r="JAR7" s="65"/>
      <c r="JAS7" s="65"/>
      <c r="JAT7" s="65"/>
      <c r="JAU7" s="65"/>
      <c r="JAV7" s="65"/>
      <c r="JAW7" s="65"/>
      <c r="JAX7" s="65"/>
      <c r="JAY7" s="65"/>
      <c r="JAZ7" s="65"/>
      <c r="JBA7" s="65"/>
      <c r="JBB7" s="65"/>
      <c r="JBC7" s="65"/>
      <c r="JBD7" s="65"/>
      <c r="JBE7" s="65"/>
      <c r="JBF7" s="65"/>
      <c r="JBG7" s="65"/>
      <c r="JBH7" s="65"/>
      <c r="JBI7" s="65"/>
      <c r="JBJ7" s="65"/>
      <c r="JBK7" s="65"/>
      <c r="JBL7" s="65"/>
      <c r="JBM7" s="65"/>
      <c r="JBN7" s="65"/>
      <c r="JBO7" s="65"/>
      <c r="JBP7" s="65"/>
      <c r="JBQ7" s="65"/>
      <c r="JBR7" s="65"/>
      <c r="JBS7" s="65"/>
      <c r="JBT7" s="65"/>
      <c r="JBU7" s="65"/>
      <c r="JBV7" s="65"/>
      <c r="JBW7" s="65"/>
      <c r="JBX7" s="65"/>
      <c r="JBY7" s="65"/>
      <c r="JBZ7" s="65"/>
      <c r="JCA7" s="65"/>
      <c r="JCB7" s="65"/>
      <c r="JCC7" s="65"/>
      <c r="JCD7" s="65"/>
      <c r="JCE7" s="65"/>
      <c r="JCF7" s="65"/>
      <c r="JCG7" s="65"/>
      <c r="JCH7" s="65"/>
      <c r="JCI7" s="65"/>
      <c r="JCJ7" s="65"/>
      <c r="JCK7" s="65"/>
      <c r="JCL7" s="65"/>
      <c r="JCM7" s="65"/>
      <c r="JCN7" s="65"/>
      <c r="JCO7" s="65"/>
      <c r="JCP7" s="65"/>
      <c r="JCQ7" s="65"/>
      <c r="JCR7" s="65"/>
      <c r="JCS7" s="65"/>
      <c r="JCT7" s="65"/>
      <c r="JCU7" s="65"/>
      <c r="JCV7" s="65"/>
      <c r="JCW7" s="65"/>
      <c r="JCX7" s="65"/>
      <c r="JCY7" s="65"/>
      <c r="JCZ7" s="65"/>
      <c r="JDA7" s="65"/>
      <c r="JDB7" s="65"/>
      <c r="JDC7" s="65"/>
      <c r="JDD7" s="65"/>
      <c r="JDE7" s="65"/>
      <c r="JDF7" s="65"/>
      <c r="JDG7" s="65"/>
      <c r="JDH7" s="65"/>
      <c r="JDI7" s="65"/>
      <c r="JDJ7" s="65"/>
      <c r="JDK7" s="65"/>
      <c r="JDL7" s="65"/>
      <c r="JDM7" s="65"/>
      <c r="JDN7" s="65"/>
      <c r="JDO7" s="65"/>
      <c r="JDP7" s="65"/>
      <c r="JDQ7" s="65"/>
      <c r="JDR7" s="65"/>
      <c r="JDS7" s="65"/>
      <c r="JDT7" s="65"/>
      <c r="JDU7" s="65"/>
      <c r="JDV7" s="65"/>
      <c r="JDW7" s="65"/>
      <c r="JDX7" s="65"/>
      <c r="JDY7" s="65"/>
      <c r="JDZ7" s="65"/>
      <c r="JEA7" s="65"/>
      <c r="JEB7" s="65"/>
      <c r="JEC7" s="65"/>
      <c r="JED7" s="65"/>
      <c r="JEE7" s="65"/>
      <c r="JEF7" s="65"/>
      <c r="JEG7" s="65"/>
      <c r="JEH7" s="65"/>
      <c r="JEI7" s="65"/>
      <c r="JEJ7" s="65"/>
      <c r="JEK7" s="65"/>
      <c r="JEL7" s="65"/>
      <c r="JEM7" s="65"/>
      <c r="JEN7" s="65"/>
      <c r="JEO7" s="65"/>
      <c r="JEP7" s="65"/>
      <c r="JEQ7" s="65"/>
      <c r="JER7" s="65"/>
      <c r="JES7" s="65"/>
      <c r="JET7" s="65"/>
      <c r="JEU7" s="65"/>
      <c r="JEV7" s="65"/>
      <c r="JEW7" s="65"/>
      <c r="JEX7" s="65"/>
      <c r="JEY7" s="65"/>
      <c r="JEZ7" s="65"/>
      <c r="JFA7" s="65"/>
      <c r="JFB7" s="65"/>
      <c r="JFC7" s="65"/>
      <c r="JFD7" s="65"/>
      <c r="JFE7" s="65"/>
      <c r="JFF7" s="65"/>
      <c r="JFG7" s="65"/>
      <c r="JFH7" s="65"/>
      <c r="JFI7" s="65"/>
      <c r="JFJ7" s="65"/>
      <c r="JFK7" s="65"/>
      <c r="JFL7" s="65"/>
      <c r="JFM7" s="65"/>
      <c r="JFN7" s="65"/>
      <c r="JFO7" s="65"/>
      <c r="JFP7" s="65"/>
      <c r="JFQ7" s="65"/>
      <c r="JFR7" s="65"/>
      <c r="JFS7" s="65"/>
      <c r="JFT7" s="65"/>
      <c r="JFU7" s="65"/>
      <c r="JFV7" s="65"/>
      <c r="JFW7" s="65"/>
      <c r="JFX7" s="65"/>
      <c r="JFY7" s="65"/>
      <c r="JFZ7" s="65"/>
      <c r="JGA7" s="65"/>
      <c r="JGB7" s="65"/>
      <c r="JGC7" s="65"/>
      <c r="JGD7" s="65"/>
      <c r="JGE7" s="65"/>
      <c r="JGF7" s="65"/>
      <c r="JGG7" s="65"/>
      <c r="JGH7" s="65"/>
      <c r="JGI7" s="65"/>
      <c r="JGJ7" s="65"/>
      <c r="JGK7" s="65"/>
      <c r="JGL7" s="65"/>
      <c r="JGM7" s="65"/>
      <c r="JGN7" s="65"/>
      <c r="JGO7" s="65"/>
      <c r="JGP7" s="65"/>
      <c r="JGQ7" s="65"/>
      <c r="JGR7" s="65"/>
      <c r="JGS7" s="65"/>
      <c r="JGT7" s="65"/>
      <c r="JGU7" s="65"/>
      <c r="JGV7" s="65"/>
      <c r="JGW7" s="65"/>
      <c r="JGX7" s="65"/>
      <c r="JGY7" s="65"/>
      <c r="JGZ7" s="65"/>
      <c r="JHA7" s="65"/>
      <c r="JHB7" s="65"/>
      <c r="JHC7" s="65"/>
      <c r="JHD7" s="65"/>
      <c r="JHE7" s="65"/>
      <c r="JHF7" s="65"/>
      <c r="JHG7" s="65"/>
      <c r="JHH7" s="65"/>
      <c r="JHI7" s="65"/>
      <c r="JHJ7" s="65"/>
      <c r="JHK7" s="65"/>
      <c r="JHL7" s="65"/>
      <c r="JHM7" s="65"/>
      <c r="JHN7" s="65"/>
      <c r="JHO7" s="65"/>
      <c r="JHP7" s="65"/>
      <c r="JHQ7" s="65"/>
      <c r="JHR7" s="65"/>
      <c r="JHS7" s="65"/>
      <c r="JHT7" s="65"/>
      <c r="JHU7" s="65"/>
      <c r="JHV7" s="65"/>
      <c r="JHW7" s="65"/>
      <c r="JHX7" s="65"/>
      <c r="JHY7" s="65"/>
      <c r="JHZ7" s="65"/>
      <c r="JIA7" s="65"/>
      <c r="JIB7" s="65"/>
      <c r="JIC7" s="65"/>
      <c r="JID7" s="65"/>
      <c r="JIE7" s="65"/>
      <c r="JIF7" s="65"/>
      <c r="JIG7" s="65"/>
      <c r="JIH7" s="65"/>
      <c r="JII7" s="65"/>
      <c r="JIJ7" s="65"/>
      <c r="JIK7" s="65"/>
      <c r="JIL7" s="65"/>
      <c r="JIM7" s="65"/>
      <c r="JIN7" s="65"/>
      <c r="JIO7" s="65"/>
      <c r="JIP7" s="65"/>
      <c r="JIQ7" s="65"/>
      <c r="JIR7" s="65"/>
      <c r="JIS7" s="65"/>
      <c r="JIT7" s="65"/>
      <c r="JIU7" s="65"/>
      <c r="JIV7" s="65"/>
      <c r="JIW7" s="65"/>
      <c r="JIX7" s="65"/>
      <c r="JIY7" s="65"/>
      <c r="JIZ7" s="65"/>
      <c r="JJA7" s="65"/>
      <c r="JJB7" s="65"/>
      <c r="JJC7" s="65"/>
      <c r="JJD7" s="65"/>
      <c r="JJE7" s="65"/>
      <c r="JJF7" s="65"/>
      <c r="JJG7" s="65"/>
      <c r="JJH7" s="65"/>
      <c r="JJI7" s="65"/>
      <c r="JJJ7" s="65"/>
      <c r="JJK7" s="65"/>
      <c r="JJL7" s="65"/>
      <c r="JJM7" s="65"/>
      <c r="JJN7" s="65"/>
      <c r="JJO7" s="65"/>
      <c r="JJP7" s="65"/>
      <c r="JJQ7" s="65"/>
      <c r="JJR7" s="65"/>
      <c r="JJS7" s="65"/>
      <c r="JJT7" s="65"/>
      <c r="JJU7" s="65"/>
      <c r="JJV7" s="65"/>
      <c r="JJW7" s="65"/>
      <c r="JJX7" s="65"/>
      <c r="JJY7" s="65"/>
      <c r="JJZ7" s="65"/>
      <c r="JKA7" s="65"/>
      <c r="JKB7" s="65"/>
      <c r="JKC7" s="65"/>
      <c r="JKD7" s="65"/>
      <c r="JKE7" s="65"/>
      <c r="JKF7" s="65"/>
      <c r="JKG7" s="65"/>
      <c r="JKH7" s="65"/>
      <c r="JKI7" s="65"/>
      <c r="JKJ7" s="65"/>
      <c r="JKK7" s="65"/>
      <c r="JKL7" s="65"/>
      <c r="JKM7" s="65"/>
      <c r="JKN7" s="65"/>
      <c r="JKO7" s="65"/>
      <c r="JKP7" s="65"/>
      <c r="JKQ7" s="65"/>
      <c r="JKR7" s="65"/>
      <c r="JKS7" s="65"/>
      <c r="JKT7" s="65"/>
      <c r="JKU7" s="65"/>
      <c r="JKV7" s="65"/>
      <c r="JKW7" s="65"/>
      <c r="JKX7" s="65"/>
      <c r="JKY7" s="65"/>
      <c r="JKZ7" s="65"/>
      <c r="JLA7" s="65"/>
      <c r="JLB7" s="65"/>
      <c r="JLC7" s="65"/>
      <c r="JLD7" s="65"/>
      <c r="JLE7" s="65"/>
      <c r="JLF7" s="65"/>
      <c r="JLG7" s="65"/>
      <c r="JLH7" s="65"/>
      <c r="JLI7" s="65"/>
      <c r="JLJ7" s="65"/>
      <c r="JLK7" s="65"/>
      <c r="JLL7" s="65"/>
      <c r="JLM7" s="65"/>
      <c r="JLN7" s="65"/>
      <c r="JLO7" s="65"/>
      <c r="JLP7" s="65"/>
      <c r="JLQ7" s="65"/>
      <c r="JLR7" s="65"/>
      <c r="JLS7" s="65"/>
      <c r="JLT7" s="65"/>
      <c r="JLU7" s="65"/>
      <c r="JLV7" s="65"/>
      <c r="JLW7" s="65"/>
      <c r="JLX7" s="65"/>
      <c r="JLY7" s="65"/>
      <c r="JLZ7" s="65"/>
      <c r="JMA7" s="65"/>
      <c r="JMB7" s="65"/>
      <c r="JMC7" s="65"/>
      <c r="JMD7" s="65"/>
      <c r="JME7" s="65"/>
      <c r="JMF7" s="65"/>
      <c r="JMG7" s="65"/>
      <c r="JMH7" s="65"/>
      <c r="JMI7" s="65"/>
      <c r="JMJ7" s="65"/>
      <c r="JMK7" s="65"/>
      <c r="JML7" s="65"/>
      <c r="JMM7" s="65"/>
      <c r="JMN7" s="65"/>
      <c r="JMO7" s="65"/>
      <c r="JMP7" s="65"/>
      <c r="JMQ7" s="65"/>
      <c r="JMR7" s="65"/>
      <c r="JMS7" s="65"/>
      <c r="JMT7" s="65"/>
      <c r="JMU7" s="65"/>
      <c r="JMV7" s="65"/>
      <c r="JMW7" s="65"/>
      <c r="JMX7" s="65"/>
      <c r="JMY7" s="65"/>
      <c r="JMZ7" s="65"/>
      <c r="JNA7" s="65"/>
      <c r="JNB7" s="65"/>
      <c r="JNC7" s="65"/>
      <c r="JND7" s="65"/>
      <c r="JNE7" s="65"/>
      <c r="JNF7" s="65"/>
      <c r="JNG7" s="65"/>
      <c r="JNH7" s="65"/>
      <c r="JNI7" s="65"/>
      <c r="JNJ7" s="65"/>
      <c r="JNK7" s="65"/>
      <c r="JNL7" s="65"/>
      <c r="JNM7" s="65"/>
      <c r="JNN7" s="65"/>
      <c r="JNO7" s="65"/>
      <c r="JNP7" s="65"/>
      <c r="JNQ7" s="65"/>
      <c r="JNR7" s="65"/>
      <c r="JNS7" s="65"/>
      <c r="JNT7" s="65"/>
      <c r="JNU7" s="65"/>
      <c r="JNV7" s="65"/>
      <c r="JNW7" s="65"/>
      <c r="JNX7" s="65"/>
      <c r="JNY7" s="65"/>
      <c r="JNZ7" s="65"/>
      <c r="JOA7" s="65"/>
      <c r="JOB7" s="65"/>
      <c r="JOC7" s="65"/>
      <c r="JOD7" s="65"/>
      <c r="JOE7" s="65"/>
      <c r="JOF7" s="65"/>
      <c r="JOG7" s="65"/>
      <c r="JOH7" s="65"/>
      <c r="JOI7" s="65"/>
      <c r="JOJ7" s="65"/>
      <c r="JOK7" s="65"/>
      <c r="JOL7" s="65"/>
      <c r="JOM7" s="65"/>
      <c r="JON7" s="65"/>
      <c r="JOO7" s="65"/>
      <c r="JOP7" s="65"/>
      <c r="JOQ7" s="65"/>
      <c r="JOR7" s="65"/>
      <c r="JOS7" s="65"/>
      <c r="JOT7" s="65"/>
      <c r="JOU7" s="65"/>
      <c r="JOV7" s="65"/>
      <c r="JOW7" s="65"/>
      <c r="JOX7" s="65"/>
      <c r="JOY7" s="65"/>
      <c r="JOZ7" s="65"/>
      <c r="JPA7" s="65"/>
      <c r="JPB7" s="65"/>
      <c r="JPC7" s="65"/>
      <c r="JPD7" s="65"/>
      <c r="JPE7" s="65"/>
      <c r="JPF7" s="65"/>
      <c r="JPG7" s="65"/>
      <c r="JPH7" s="65"/>
      <c r="JPI7" s="65"/>
      <c r="JPJ7" s="65"/>
      <c r="JPK7" s="65"/>
      <c r="JPL7" s="65"/>
      <c r="JPM7" s="65"/>
      <c r="JPN7" s="65"/>
      <c r="JPO7" s="65"/>
      <c r="JPP7" s="65"/>
      <c r="JPQ7" s="65"/>
      <c r="JPR7" s="65"/>
      <c r="JPS7" s="65"/>
      <c r="JPT7" s="65"/>
      <c r="JPU7" s="65"/>
      <c r="JPV7" s="65"/>
      <c r="JPW7" s="65"/>
      <c r="JPX7" s="65"/>
      <c r="JPY7" s="65"/>
      <c r="JPZ7" s="65"/>
      <c r="JQA7" s="65"/>
      <c r="JQB7" s="65"/>
      <c r="JQC7" s="65"/>
      <c r="JQD7" s="65"/>
      <c r="JQE7" s="65"/>
      <c r="JQF7" s="65"/>
      <c r="JQG7" s="65"/>
      <c r="JQH7" s="65"/>
      <c r="JQI7" s="65"/>
      <c r="JQJ7" s="65"/>
      <c r="JQK7" s="65"/>
      <c r="JQL7" s="65"/>
      <c r="JQM7" s="65"/>
      <c r="JQN7" s="65"/>
      <c r="JQO7" s="65"/>
      <c r="JQP7" s="65"/>
      <c r="JQQ7" s="65"/>
      <c r="JQR7" s="65"/>
      <c r="JQS7" s="65"/>
      <c r="JQT7" s="65"/>
      <c r="JQU7" s="65"/>
      <c r="JQV7" s="65"/>
      <c r="JQW7" s="65"/>
      <c r="JQX7" s="65"/>
      <c r="JQY7" s="65"/>
      <c r="JQZ7" s="65"/>
      <c r="JRA7" s="65"/>
      <c r="JRB7" s="65"/>
      <c r="JRC7" s="65"/>
      <c r="JRD7" s="65"/>
      <c r="JRE7" s="65"/>
      <c r="JRF7" s="65"/>
      <c r="JRG7" s="65"/>
      <c r="JRH7" s="65"/>
      <c r="JRI7" s="65"/>
      <c r="JRJ7" s="65"/>
      <c r="JRK7" s="65"/>
      <c r="JRL7" s="65"/>
      <c r="JRM7" s="65"/>
      <c r="JRN7" s="65"/>
      <c r="JRO7" s="65"/>
      <c r="JRP7" s="65"/>
      <c r="JRQ7" s="65"/>
      <c r="JRR7" s="65"/>
      <c r="JRS7" s="65"/>
      <c r="JRT7" s="65"/>
      <c r="JRU7" s="65"/>
      <c r="JRV7" s="65"/>
      <c r="JRW7" s="65"/>
      <c r="JRX7" s="65"/>
      <c r="JRY7" s="65"/>
      <c r="JRZ7" s="65"/>
      <c r="JSA7" s="65"/>
      <c r="JSB7" s="65"/>
      <c r="JSC7" s="65"/>
      <c r="JSD7" s="65"/>
      <c r="JSE7" s="65"/>
      <c r="JSF7" s="65"/>
      <c r="JSG7" s="65"/>
      <c r="JSH7" s="65"/>
      <c r="JSI7" s="65"/>
      <c r="JSJ7" s="65"/>
      <c r="JSK7" s="65"/>
      <c r="JSL7" s="65"/>
      <c r="JSM7" s="65"/>
      <c r="JSN7" s="65"/>
      <c r="JSO7" s="65"/>
      <c r="JSP7" s="65"/>
      <c r="JSQ7" s="65"/>
      <c r="JSR7" s="65"/>
      <c r="JSS7" s="65"/>
      <c r="JST7" s="65"/>
      <c r="JSU7" s="65"/>
      <c r="JSV7" s="65"/>
      <c r="JSW7" s="65"/>
      <c r="JSX7" s="65"/>
      <c r="JSY7" s="65"/>
      <c r="JSZ7" s="65"/>
      <c r="JTA7" s="65"/>
      <c r="JTB7" s="65"/>
      <c r="JTC7" s="65"/>
      <c r="JTD7" s="65"/>
      <c r="JTE7" s="65"/>
      <c r="JTF7" s="65"/>
      <c r="JTG7" s="65"/>
      <c r="JTH7" s="65"/>
      <c r="JTI7" s="65"/>
      <c r="JTJ7" s="65"/>
      <c r="JTK7" s="65"/>
      <c r="JTL7" s="65"/>
      <c r="JTM7" s="65"/>
      <c r="JTN7" s="65"/>
      <c r="JTO7" s="65"/>
      <c r="JTP7" s="65"/>
      <c r="JTQ7" s="65"/>
      <c r="JTR7" s="65"/>
      <c r="JTS7" s="65"/>
      <c r="JTT7" s="65"/>
      <c r="JTU7" s="65"/>
      <c r="JTV7" s="65"/>
      <c r="JTW7" s="65"/>
      <c r="JTX7" s="65"/>
      <c r="JTY7" s="65"/>
      <c r="JTZ7" s="65"/>
      <c r="JUA7" s="65"/>
      <c r="JUB7" s="65"/>
      <c r="JUC7" s="65"/>
      <c r="JUD7" s="65"/>
      <c r="JUE7" s="65"/>
      <c r="JUF7" s="65"/>
      <c r="JUG7" s="65"/>
      <c r="JUH7" s="65"/>
      <c r="JUI7" s="65"/>
      <c r="JUJ7" s="65"/>
      <c r="JUK7" s="65"/>
      <c r="JUL7" s="65"/>
      <c r="JUM7" s="65"/>
      <c r="JUN7" s="65"/>
      <c r="JUO7" s="65"/>
      <c r="JUP7" s="65"/>
      <c r="JUQ7" s="65"/>
      <c r="JUR7" s="65"/>
      <c r="JUS7" s="65"/>
      <c r="JUT7" s="65"/>
      <c r="JUU7" s="65"/>
      <c r="JUV7" s="65"/>
      <c r="JUW7" s="65"/>
      <c r="JUX7" s="65"/>
      <c r="JUY7" s="65"/>
      <c r="JUZ7" s="65"/>
      <c r="JVA7" s="65"/>
      <c r="JVB7" s="65"/>
      <c r="JVC7" s="65"/>
      <c r="JVD7" s="65"/>
      <c r="JVE7" s="65"/>
      <c r="JVF7" s="65"/>
      <c r="JVG7" s="65"/>
      <c r="JVH7" s="65"/>
      <c r="JVI7" s="65"/>
      <c r="JVJ7" s="65"/>
      <c r="JVK7" s="65"/>
      <c r="JVL7" s="65"/>
      <c r="JVM7" s="65"/>
      <c r="JVN7" s="65"/>
      <c r="JVO7" s="65"/>
      <c r="JVP7" s="65"/>
      <c r="JVQ7" s="65"/>
      <c r="JVR7" s="65"/>
      <c r="JVS7" s="65"/>
      <c r="JVT7" s="65"/>
      <c r="JVU7" s="65"/>
      <c r="JVV7" s="65"/>
      <c r="JVW7" s="65"/>
      <c r="JVX7" s="65"/>
      <c r="JVY7" s="65"/>
      <c r="JVZ7" s="65"/>
      <c r="JWA7" s="65"/>
      <c r="JWB7" s="65"/>
      <c r="JWC7" s="65"/>
      <c r="JWD7" s="65"/>
      <c r="JWE7" s="65"/>
      <c r="JWF7" s="65"/>
      <c r="JWG7" s="65"/>
      <c r="JWH7" s="65"/>
      <c r="JWI7" s="65"/>
      <c r="JWJ7" s="65"/>
      <c r="JWK7" s="65"/>
      <c r="JWL7" s="65"/>
      <c r="JWM7" s="65"/>
      <c r="JWN7" s="65"/>
      <c r="JWO7" s="65"/>
      <c r="JWP7" s="65"/>
      <c r="JWQ7" s="65"/>
      <c r="JWR7" s="65"/>
      <c r="JWS7" s="65"/>
      <c r="JWT7" s="65"/>
      <c r="JWU7" s="65"/>
      <c r="JWV7" s="65"/>
      <c r="JWW7" s="65"/>
      <c r="JWX7" s="65"/>
      <c r="JWY7" s="65"/>
      <c r="JWZ7" s="65"/>
      <c r="JXA7" s="65"/>
      <c r="JXB7" s="65"/>
      <c r="JXC7" s="65"/>
      <c r="JXD7" s="65"/>
      <c r="JXE7" s="65"/>
      <c r="JXF7" s="65"/>
      <c r="JXG7" s="65"/>
      <c r="JXH7" s="65"/>
      <c r="JXI7" s="65"/>
      <c r="JXJ7" s="65"/>
      <c r="JXK7" s="65"/>
      <c r="JXL7" s="65"/>
      <c r="JXM7" s="65"/>
      <c r="JXN7" s="65"/>
      <c r="JXO7" s="65"/>
      <c r="JXP7" s="65"/>
      <c r="JXQ7" s="65"/>
      <c r="JXR7" s="65"/>
      <c r="JXS7" s="65"/>
      <c r="JXT7" s="65"/>
      <c r="JXU7" s="65"/>
      <c r="JXV7" s="65"/>
      <c r="JXW7" s="65"/>
      <c r="JXX7" s="65"/>
      <c r="JXY7" s="65"/>
      <c r="JXZ7" s="65"/>
      <c r="JYA7" s="65"/>
      <c r="JYB7" s="65"/>
      <c r="JYC7" s="65"/>
      <c r="JYD7" s="65"/>
      <c r="JYE7" s="65"/>
      <c r="JYF7" s="65"/>
      <c r="JYG7" s="65"/>
      <c r="JYH7" s="65"/>
      <c r="JYI7" s="65"/>
      <c r="JYJ7" s="65"/>
      <c r="JYK7" s="65"/>
      <c r="JYL7" s="65"/>
      <c r="JYM7" s="65"/>
      <c r="JYN7" s="65"/>
      <c r="JYO7" s="65"/>
      <c r="JYP7" s="65"/>
      <c r="JYQ7" s="65"/>
      <c r="JYR7" s="65"/>
      <c r="JYS7" s="65"/>
      <c r="JYT7" s="65"/>
      <c r="JYU7" s="65"/>
      <c r="JYV7" s="65"/>
      <c r="JYW7" s="65"/>
      <c r="JYX7" s="65"/>
      <c r="JYY7" s="65"/>
      <c r="JYZ7" s="65"/>
      <c r="JZA7" s="65"/>
      <c r="JZB7" s="65"/>
      <c r="JZC7" s="65"/>
      <c r="JZD7" s="65"/>
      <c r="JZE7" s="65"/>
      <c r="JZF7" s="65"/>
      <c r="JZG7" s="65"/>
      <c r="JZH7" s="65"/>
      <c r="JZI7" s="65"/>
      <c r="JZJ7" s="65"/>
      <c r="JZK7" s="65"/>
      <c r="JZL7" s="65"/>
      <c r="JZM7" s="65"/>
      <c r="JZN7" s="65"/>
      <c r="JZO7" s="65"/>
      <c r="JZP7" s="65"/>
      <c r="JZQ7" s="65"/>
      <c r="JZR7" s="65"/>
      <c r="JZS7" s="65"/>
      <c r="JZT7" s="65"/>
      <c r="JZU7" s="65"/>
      <c r="JZV7" s="65"/>
      <c r="JZW7" s="65"/>
      <c r="JZX7" s="65"/>
      <c r="JZY7" s="65"/>
      <c r="JZZ7" s="65"/>
      <c r="KAA7" s="65"/>
      <c r="KAB7" s="65"/>
      <c r="KAC7" s="65"/>
      <c r="KAD7" s="65"/>
      <c r="KAE7" s="65"/>
      <c r="KAF7" s="65"/>
      <c r="KAG7" s="65"/>
      <c r="KAH7" s="65"/>
      <c r="KAI7" s="65"/>
      <c r="KAJ7" s="65"/>
      <c r="KAK7" s="65"/>
      <c r="KAL7" s="65"/>
      <c r="KAM7" s="65"/>
      <c r="KAN7" s="65"/>
      <c r="KAO7" s="65"/>
      <c r="KAP7" s="65"/>
      <c r="KAQ7" s="65"/>
      <c r="KAR7" s="65"/>
      <c r="KAS7" s="65"/>
      <c r="KAT7" s="65"/>
      <c r="KAU7" s="65"/>
      <c r="KAV7" s="65"/>
      <c r="KAW7" s="65"/>
      <c r="KAX7" s="65"/>
      <c r="KAY7" s="65"/>
      <c r="KAZ7" s="65"/>
      <c r="KBA7" s="65"/>
      <c r="KBB7" s="65"/>
      <c r="KBC7" s="65"/>
      <c r="KBD7" s="65"/>
      <c r="KBE7" s="65"/>
      <c r="KBF7" s="65"/>
      <c r="KBG7" s="65"/>
      <c r="KBH7" s="65"/>
      <c r="KBI7" s="65"/>
      <c r="KBJ7" s="65"/>
      <c r="KBK7" s="65"/>
      <c r="KBL7" s="65"/>
      <c r="KBM7" s="65"/>
      <c r="KBN7" s="65"/>
      <c r="KBO7" s="65"/>
      <c r="KBP7" s="65"/>
      <c r="KBQ7" s="65"/>
      <c r="KBR7" s="65"/>
      <c r="KBS7" s="65"/>
      <c r="KBT7" s="65"/>
      <c r="KBU7" s="65"/>
      <c r="KBV7" s="65"/>
      <c r="KBW7" s="65"/>
      <c r="KBX7" s="65"/>
      <c r="KBY7" s="65"/>
      <c r="KBZ7" s="65"/>
      <c r="KCA7" s="65"/>
      <c r="KCB7" s="65"/>
      <c r="KCC7" s="65"/>
      <c r="KCD7" s="65"/>
      <c r="KCE7" s="65"/>
      <c r="KCF7" s="65"/>
      <c r="KCG7" s="65"/>
      <c r="KCH7" s="65"/>
      <c r="KCI7" s="65"/>
      <c r="KCJ7" s="65"/>
      <c r="KCK7" s="65"/>
      <c r="KCL7" s="65"/>
      <c r="KCM7" s="65"/>
      <c r="KCN7" s="65"/>
      <c r="KCO7" s="65"/>
      <c r="KCP7" s="65"/>
      <c r="KCQ7" s="65"/>
      <c r="KCR7" s="65"/>
      <c r="KCS7" s="65"/>
      <c r="KCT7" s="65"/>
      <c r="KCU7" s="65"/>
      <c r="KCV7" s="65"/>
      <c r="KCW7" s="65"/>
      <c r="KCX7" s="65"/>
      <c r="KCY7" s="65"/>
      <c r="KCZ7" s="65"/>
      <c r="KDA7" s="65"/>
      <c r="KDB7" s="65"/>
      <c r="KDC7" s="65"/>
      <c r="KDD7" s="65"/>
      <c r="KDE7" s="65"/>
      <c r="KDF7" s="65"/>
      <c r="KDG7" s="65"/>
      <c r="KDH7" s="65"/>
      <c r="KDI7" s="65"/>
      <c r="KDJ7" s="65"/>
      <c r="KDK7" s="65"/>
      <c r="KDL7" s="65"/>
      <c r="KDM7" s="65"/>
      <c r="KDN7" s="65"/>
      <c r="KDO7" s="65"/>
      <c r="KDP7" s="65"/>
      <c r="KDQ7" s="65"/>
      <c r="KDR7" s="65"/>
      <c r="KDS7" s="65"/>
      <c r="KDT7" s="65"/>
      <c r="KDU7" s="65"/>
      <c r="KDV7" s="65"/>
      <c r="KDW7" s="65"/>
      <c r="KDX7" s="65"/>
      <c r="KDY7" s="65"/>
      <c r="KDZ7" s="65"/>
      <c r="KEA7" s="65"/>
      <c r="KEB7" s="65"/>
      <c r="KEC7" s="65"/>
      <c r="KED7" s="65"/>
      <c r="KEE7" s="65"/>
      <c r="KEF7" s="65"/>
      <c r="KEG7" s="65"/>
      <c r="KEH7" s="65"/>
      <c r="KEI7" s="65"/>
      <c r="KEJ7" s="65"/>
      <c r="KEK7" s="65"/>
      <c r="KEL7" s="65"/>
      <c r="KEM7" s="65"/>
      <c r="KEN7" s="65"/>
      <c r="KEO7" s="65"/>
      <c r="KEP7" s="65"/>
      <c r="KEQ7" s="65"/>
      <c r="KER7" s="65"/>
      <c r="KES7" s="65"/>
      <c r="KET7" s="65"/>
      <c r="KEU7" s="65"/>
      <c r="KEV7" s="65"/>
      <c r="KEW7" s="65"/>
      <c r="KEX7" s="65"/>
      <c r="KEY7" s="65"/>
      <c r="KEZ7" s="65"/>
      <c r="KFA7" s="65"/>
      <c r="KFB7" s="65"/>
      <c r="KFC7" s="65"/>
      <c r="KFD7" s="65"/>
      <c r="KFE7" s="65"/>
      <c r="KFF7" s="65"/>
      <c r="KFG7" s="65"/>
      <c r="KFH7" s="65"/>
      <c r="KFI7" s="65"/>
      <c r="KFJ7" s="65"/>
      <c r="KFK7" s="65"/>
      <c r="KFL7" s="65"/>
      <c r="KFM7" s="65"/>
      <c r="KFN7" s="65"/>
      <c r="KFO7" s="65"/>
      <c r="KFP7" s="65"/>
      <c r="KFQ7" s="65"/>
      <c r="KFR7" s="65"/>
      <c r="KFS7" s="65"/>
      <c r="KFT7" s="65"/>
      <c r="KFU7" s="65"/>
      <c r="KFV7" s="65"/>
      <c r="KFW7" s="65"/>
      <c r="KFX7" s="65"/>
      <c r="KFY7" s="65"/>
      <c r="KFZ7" s="65"/>
      <c r="KGA7" s="65"/>
      <c r="KGB7" s="65"/>
      <c r="KGC7" s="65"/>
      <c r="KGD7" s="65"/>
      <c r="KGE7" s="65"/>
      <c r="KGF7" s="65"/>
      <c r="KGG7" s="65"/>
      <c r="KGH7" s="65"/>
      <c r="KGI7" s="65"/>
      <c r="KGJ7" s="65"/>
      <c r="KGK7" s="65"/>
      <c r="KGL7" s="65"/>
      <c r="KGM7" s="65"/>
      <c r="KGN7" s="65"/>
      <c r="KGO7" s="65"/>
      <c r="KGP7" s="65"/>
      <c r="KGQ7" s="65"/>
      <c r="KGR7" s="65"/>
      <c r="KGS7" s="65"/>
      <c r="KGT7" s="65"/>
      <c r="KGU7" s="65"/>
      <c r="KGV7" s="65"/>
      <c r="KGW7" s="65"/>
      <c r="KGX7" s="65"/>
      <c r="KGY7" s="65"/>
      <c r="KGZ7" s="65"/>
      <c r="KHA7" s="65"/>
      <c r="KHB7" s="65"/>
      <c r="KHC7" s="65"/>
      <c r="KHD7" s="65"/>
      <c r="KHE7" s="65"/>
      <c r="KHF7" s="65"/>
      <c r="KHG7" s="65"/>
      <c r="KHH7" s="65"/>
      <c r="KHI7" s="65"/>
      <c r="KHJ7" s="65"/>
      <c r="KHK7" s="65"/>
      <c r="KHL7" s="65"/>
      <c r="KHM7" s="65"/>
      <c r="KHN7" s="65"/>
      <c r="KHO7" s="65"/>
      <c r="KHP7" s="65"/>
      <c r="KHQ7" s="65"/>
      <c r="KHR7" s="65"/>
      <c r="KHS7" s="65"/>
      <c r="KHT7" s="65"/>
      <c r="KHU7" s="65"/>
      <c r="KHV7" s="65"/>
      <c r="KHW7" s="65"/>
      <c r="KHX7" s="65"/>
      <c r="KHY7" s="65"/>
      <c r="KHZ7" s="65"/>
      <c r="KIA7" s="65"/>
      <c r="KIB7" s="65"/>
      <c r="KIC7" s="65"/>
      <c r="KID7" s="65"/>
      <c r="KIE7" s="65"/>
      <c r="KIF7" s="65"/>
      <c r="KIG7" s="65"/>
      <c r="KIH7" s="65"/>
      <c r="KII7" s="65"/>
      <c r="KIJ7" s="65"/>
      <c r="KIK7" s="65"/>
      <c r="KIL7" s="65"/>
      <c r="KIM7" s="65"/>
      <c r="KIN7" s="65"/>
      <c r="KIO7" s="65"/>
      <c r="KIP7" s="65"/>
      <c r="KIQ7" s="65"/>
      <c r="KIR7" s="65"/>
      <c r="KIS7" s="65"/>
      <c r="KIT7" s="65"/>
      <c r="KIU7" s="65"/>
      <c r="KIV7" s="65"/>
      <c r="KIW7" s="65"/>
      <c r="KIX7" s="65"/>
      <c r="KIY7" s="65"/>
      <c r="KIZ7" s="65"/>
      <c r="KJA7" s="65"/>
      <c r="KJB7" s="65"/>
      <c r="KJC7" s="65"/>
      <c r="KJD7" s="65"/>
      <c r="KJE7" s="65"/>
      <c r="KJF7" s="65"/>
      <c r="KJG7" s="65"/>
      <c r="KJH7" s="65"/>
      <c r="KJI7" s="65"/>
      <c r="KJJ7" s="65"/>
      <c r="KJK7" s="65"/>
      <c r="KJL7" s="65"/>
      <c r="KJM7" s="65"/>
      <c r="KJN7" s="65"/>
      <c r="KJO7" s="65"/>
      <c r="KJP7" s="65"/>
      <c r="KJQ7" s="65"/>
      <c r="KJR7" s="65"/>
      <c r="KJS7" s="65"/>
      <c r="KJT7" s="65"/>
      <c r="KJU7" s="65"/>
      <c r="KJV7" s="65"/>
      <c r="KJW7" s="65"/>
      <c r="KJX7" s="65"/>
      <c r="KJY7" s="65"/>
      <c r="KJZ7" s="65"/>
      <c r="KKA7" s="65"/>
      <c r="KKB7" s="65"/>
      <c r="KKC7" s="65"/>
      <c r="KKD7" s="65"/>
      <c r="KKE7" s="65"/>
      <c r="KKF7" s="65"/>
      <c r="KKG7" s="65"/>
      <c r="KKH7" s="65"/>
      <c r="KKI7" s="65"/>
      <c r="KKJ7" s="65"/>
      <c r="KKK7" s="65"/>
      <c r="KKL7" s="65"/>
      <c r="KKM7" s="65"/>
      <c r="KKN7" s="65"/>
      <c r="KKO7" s="65"/>
      <c r="KKP7" s="65"/>
      <c r="KKQ7" s="65"/>
      <c r="KKR7" s="65"/>
      <c r="KKS7" s="65"/>
      <c r="KKT7" s="65"/>
      <c r="KKU7" s="65"/>
      <c r="KKV7" s="65"/>
      <c r="KKW7" s="65"/>
      <c r="KKX7" s="65"/>
      <c r="KKY7" s="65"/>
      <c r="KKZ7" s="65"/>
      <c r="KLA7" s="65"/>
      <c r="KLB7" s="65"/>
      <c r="KLC7" s="65"/>
      <c r="KLD7" s="65"/>
      <c r="KLE7" s="65"/>
      <c r="KLF7" s="65"/>
      <c r="KLG7" s="65"/>
      <c r="KLH7" s="65"/>
      <c r="KLI7" s="65"/>
      <c r="KLJ7" s="65"/>
      <c r="KLK7" s="65"/>
      <c r="KLL7" s="65"/>
      <c r="KLM7" s="65"/>
      <c r="KLN7" s="65"/>
      <c r="KLO7" s="65"/>
      <c r="KLP7" s="65"/>
      <c r="KLQ7" s="65"/>
      <c r="KLR7" s="65"/>
      <c r="KLS7" s="65"/>
      <c r="KLT7" s="65"/>
      <c r="KLU7" s="65"/>
      <c r="KLV7" s="65"/>
      <c r="KLW7" s="65"/>
      <c r="KLX7" s="65"/>
      <c r="KLY7" s="65"/>
      <c r="KLZ7" s="65"/>
      <c r="KMA7" s="65"/>
      <c r="KMB7" s="65"/>
      <c r="KMC7" s="65"/>
      <c r="KMD7" s="65"/>
      <c r="KME7" s="65"/>
      <c r="KMF7" s="65"/>
      <c r="KMG7" s="65"/>
      <c r="KMH7" s="65"/>
      <c r="KMI7" s="65"/>
      <c r="KMJ7" s="65"/>
      <c r="KMK7" s="65"/>
      <c r="KML7" s="65"/>
      <c r="KMM7" s="65"/>
      <c r="KMN7" s="65"/>
      <c r="KMO7" s="65"/>
      <c r="KMP7" s="65"/>
      <c r="KMQ7" s="65"/>
      <c r="KMR7" s="65"/>
      <c r="KMS7" s="65"/>
      <c r="KMT7" s="65"/>
      <c r="KMU7" s="65"/>
      <c r="KMV7" s="65"/>
      <c r="KMW7" s="65"/>
      <c r="KMX7" s="65"/>
      <c r="KMY7" s="65"/>
      <c r="KMZ7" s="65"/>
      <c r="KNA7" s="65"/>
      <c r="KNB7" s="65"/>
      <c r="KNC7" s="65"/>
      <c r="KND7" s="65"/>
      <c r="KNE7" s="65"/>
      <c r="KNF7" s="65"/>
      <c r="KNG7" s="65"/>
      <c r="KNH7" s="65"/>
      <c r="KNI7" s="65"/>
      <c r="KNJ7" s="65"/>
      <c r="KNK7" s="65"/>
      <c r="KNL7" s="65"/>
      <c r="KNM7" s="65"/>
      <c r="KNN7" s="65"/>
      <c r="KNO7" s="65"/>
      <c r="KNP7" s="65"/>
      <c r="KNQ7" s="65"/>
      <c r="KNR7" s="65"/>
      <c r="KNS7" s="65"/>
      <c r="KNT7" s="65"/>
      <c r="KNU7" s="65"/>
      <c r="KNV7" s="65"/>
      <c r="KNW7" s="65"/>
      <c r="KNX7" s="65"/>
      <c r="KNY7" s="65"/>
      <c r="KNZ7" s="65"/>
      <c r="KOA7" s="65"/>
      <c r="KOB7" s="65"/>
      <c r="KOC7" s="65"/>
      <c r="KOD7" s="65"/>
      <c r="KOE7" s="65"/>
      <c r="KOF7" s="65"/>
      <c r="KOG7" s="65"/>
      <c r="KOH7" s="65"/>
      <c r="KOI7" s="65"/>
      <c r="KOJ7" s="65"/>
      <c r="KOK7" s="65"/>
      <c r="KOL7" s="65"/>
      <c r="KOM7" s="65"/>
      <c r="KON7" s="65"/>
      <c r="KOO7" s="65"/>
      <c r="KOP7" s="65"/>
      <c r="KOQ7" s="65"/>
      <c r="KOR7" s="65"/>
      <c r="KOS7" s="65"/>
      <c r="KOT7" s="65"/>
      <c r="KOU7" s="65"/>
      <c r="KOV7" s="65"/>
      <c r="KOW7" s="65"/>
      <c r="KOX7" s="65"/>
      <c r="KOY7" s="65"/>
      <c r="KOZ7" s="65"/>
      <c r="KPA7" s="65"/>
      <c r="KPB7" s="65"/>
      <c r="KPC7" s="65"/>
      <c r="KPD7" s="65"/>
      <c r="KPE7" s="65"/>
      <c r="KPF7" s="65"/>
      <c r="KPG7" s="65"/>
      <c r="KPH7" s="65"/>
      <c r="KPI7" s="65"/>
      <c r="KPJ7" s="65"/>
      <c r="KPK7" s="65"/>
      <c r="KPL7" s="65"/>
      <c r="KPM7" s="65"/>
      <c r="KPN7" s="65"/>
      <c r="KPO7" s="65"/>
      <c r="KPP7" s="65"/>
      <c r="KPQ7" s="65"/>
      <c r="KPR7" s="65"/>
      <c r="KPS7" s="65"/>
      <c r="KPT7" s="65"/>
      <c r="KPU7" s="65"/>
      <c r="KPV7" s="65"/>
      <c r="KPW7" s="65"/>
      <c r="KPX7" s="65"/>
      <c r="KPY7" s="65"/>
      <c r="KPZ7" s="65"/>
      <c r="KQA7" s="65"/>
      <c r="KQB7" s="65"/>
      <c r="KQC7" s="65"/>
      <c r="KQD7" s="65"/>
      <c r="KQE7" s="65"/>
      <c r="KQF7" s="65"/>
      <c r="KQG7" s="65"/>
      <c r="KQH7" s="65"/>
      <c r="KQI7" s="65"/>
      <c r="KQJ7" s="65"/>
      <c r="KQK7" s="65"/>
      <c r="KQL7" s="65"/>
      <c r="KQM7" s="65"/>
      <c r="KQN7" s="65"/>
      <c r="KQO7" s="65"/>
      <c r="KQP7" s="65"/>
      <c r="KQQ7" s="65"/>
      <c r="KQR7" s="65"/>
      <c r="KQS7" s="65"/>
      <c r="KQT7" s="65"/>
      <c r="KQU7" s="65"/>
      <c r="KQV7" s="65"/>
      <c r="KQW7" s="65"/>
      <c r="KQX7" s="65"/>
      <c r="KQY7" s="65"/>
      <c r="KQZ7" s="65"/>
      <c r="KRA7" s="65"/>
      <c r="KRB7" s="65"/>
      <c r="KRC7" s="65"/>
      <c r="KRD7" s="65"/>
      <c r="KRE7" s="65"/>
      <c r="KRF7" s="65"/>
      <c r="KRG7" s="65"/>
      <c r="KRH7" s="65"/>
      <c r="KRI7" s="65"/>
      <c r="KRJ7" s="65"/>
      <c r="KRK7" s="65"/>
      <c r="KRL7" s="65"/>
      <c r="KRM7" s="65"/>
      <c r="KRN7" s="65"/>
      <c r="KRO7" s="65"/>
      <c r="KRP7" s="65"/>
      <c r="KRQ7" s="65"/>
      <c r="KRR7" s="65"/>
      <c r="KRS7" s="65"/>
      <c r="KRT7" s="65"/>
      <c r="KRU7" s="65"/>
      <c r="KRV7" s="65"/>
      <c r="KRW7" s="65"/>
      <c r="KRX7" s="65"/>
      <c r="KRY7" s="65"/>
      <c r="KRZ7" s="65"/>
      <c r="KSA7" s="65"/>
      <c r="KSB7" s="65"/>
      <c r="KSC7" s="65"/>
      <c r="KSD7" s="65"/>
      <c r="KSE7" s="65"/>
      <c r="KSF7" s="65"/>
      <c r="KSG7" s="65"/>
      <c r="KSH7" s="65"/>
      <c r="KSI7" s="65"/>
      <c r="KSJ7" s="65"/>
      <c r="KSK7" s="65"/>
      <c r="KSL7" s="65"/>
      <c r="KSM7" s="65"/>
      <c r="KSN7" s="65"/>
      <c r="KSO7" s="65"/>
      <c r="KSP7" s="65"/>
      <c r="KSQ7" s="65"/>
      <c r="KSR7" s="65"/>
      <c r="KSS7" s="65"/>
      <c r="KST7" s="65"/>
      <c r="KSU7" s="65"/>
      <c r="KSV7" s="65"/>
      <c r="KSW7" s="65"/>
      <c r="KSX7" s="65"/>
      <c r="KSY7" s="65"/>
      <c r="KSZ7" s="65"/>
      <c r="KTA7" s="65"/>
      <c r="KTB7" s="65"/>
      <c r="KTC7" s="65"/>
      <c r="KTD7" s="65"/>
      <c r="KTE7" s="65"/>
      <c r="KTF7" s="65"/>
      <c r="KTG7" s="65"/>
      <c r="KTH7" s="65"/>
      <c r="KTI7" s="65"/>
      <c r="KTJ7" s="65"/>
      <c r="KTK7" s="65"/>
      <c r="KTL7" s="65"/>
      <c r="KTM7" s="65"/>
      <c r="KTN7" s="65"/>
      <c r="KTO7" s="65"/>
      <c r="KTP7" s="65"/>
      <c r="KTQ7" s="65"/>
      <c r="KTR7" s="65"/>
      <c r="KTS7" s="65"/>
      <c r="KTT7" s="65"/>
      <c r="KTU7" s="65"/>
      <c r="KTV7" s="65"/>
      <c r="KTW7" s="65"/>
      <c r="KTX7" s="65"/>
      <c r="KTY7" s="65"/>
      <c r="KTZ7" s="65"/>
      <c r="KUA7" s="65"/>
      <c r="KUB7" s="65"/>
      <c r="KUC7" s="65"/>
      <c r="KUD7" s="65"/>
      <c r="KUE7" s="65"/>
      <c r="KUF7" s="65"/>
      <c r="KUG7" s="65"/>
      <c r="KUH7" s="65"/>
      <c r="KUI7" s="65"/>
      <c r="KUJ7" s="65"/>
      <c r="KUK7" s="65"/>
      <c r="KUL7" s="65"/>
      <c r="KUM7" s="65"/>
      <c r="KUN7" s="65"/>
      <c r="KUO7" s="65"/>
      <c r="KUP7" s="65"/>
      <c r="KUQ7" s="65"/>
      <c r="KUR7" s="65"/>
      <c r="KUS7" s="65"/>
      <c r="KUT7" s="65"/>
      <c r="KUU7" s="65"/>
      <c r="KUV7" s="65"/>
      <c r="KUW7" s="65"/>
      <c r="KUX7" s="65"/>
      <c r="KUY7" s="65"/>
      <c r="KUZ7" s="65"/>
      <c r="KVA7" s="65"/>
      <c r="KVB7" s="65"/>
      <c r="KVC7" s="65"/>
      <c r="KVD7" s="65"/>
      <c r="KVE7" s="65"/>
      <c r="KVF7" s="65"/>
      <c r="KVG7" s="65"/>
      <c r="KVH7" s="65"/>
      <c r="KVI7" s="65"/>
      <c r="KVJ7" s="65"/>
      <c r="KVK7" s="65"/>
      <c r="KVL7" s="65"/>
      <c r="KVM7" s="65"/>
      <c r="KVN7" s="65"/>
      <c r="KVO7" s="65"/>
      <c r="KVP7" s="65"/>
      <c r="KVQ7" s="65"/>
      <c r="KVR7" s="65"/>
      <c r="KVS7" s="65"/>
      <c r="KVT7" s="65"/>
      <c r="KVU7" s="65"/>
      <c r="KVV7" s="65"/>
      <c r="KVW7" s="65"/>
      <c r="KVX7" s="65"/>
      <c r="KVY7" s="65"/>
      <c r="KVZ7" s="65"/>
      <c r="KWA7" s="65"/>
      <c r="KWB7" s="65"/>
      <c r="KWC7" s="65"/>
      <c r="KWD7" s="65"/>
      <c r="KWE7" s="65"/>
      <c r="KWF7" s="65"/>
      <c r="KWG7" s="65"/>
      <c r="KWH7" s="65"/>
      <c r="KWI7" s="65"/>
      <c r="KWJ7" s="65"/>
      <c r="KWK7" s="65"/>
      <c r="KWL7" s="65"/>
      <c r="KWM7" s="65"/>
      <c r="KWN7" s="65"/>
      <c r="KWO7" s="65"/>
      <c r="KWP7" s="65"/>
      <c r="KWQ7" s="65"/>
      <c r="KWR7" s="65"/>
      <c r="KWS7" s="65"/>
      <c r="KWT7" s="65"/>
      <c r="KWU7" s="65"/>
      <c r="KWV7" s="65"/>
      <c r="KWW7" s="65"/>
      <c r="KWX7" s="65"/>
      <c r="KWY7" s="65"/>
      <c r="KWZ7" s="65"/>
      <c r="KXA7" s="65"/>
      <c r="KXB7" s="65"/>
      <c r="KXC7" s="65"/>
      <c r="KXD7" s="65"/>
      <c r="KXE7" s="65"/>
      <c r="KXF7" s="65"/>
      <c r="KXG7" s="65"/>
      <c r="KXH7" s="65"/>
      <c r="KXI7" s="65"/>
      <c r="KXJ7" s="65"/>
      <c r="KXK7" s="65"/>
      <c r="KXL7" s="65"/>
      <c r="KXM7" s="65"/>
      <c r="KXN7" s="65"/>
      <c r="KXO7" s="65"/>
      <c r="KXP7" s="65"/>
      <c r="KXQ7" s="65"/>
      <c r="KXR7" s="65"/>
      <c r="KXS7" s="65"/>
      <c r="KXT7" s="65"/>
      <c r="KXU7" s="65"/>
      <c r="KXV7" s="65"/>
      <c r="KXW7" s="65"/>
      <c r="KXX7" s="65"/>
      <c r="KXY7" s="65"/>
      <c r="KXZ7" s="65"/>
      <c r="KYA7" s="65"/>
      <c r="KYB7" s="65"/>
      <c r="KYC7" s="65"/>
      <c r="KYD7" s="65"/>
      <c r="KYE7" s="65"/>
      <c r="KYF7" s="65"/>
      <c r="KYG7" s="65"/>
      <c r="KYH7" s="65"/>
      <c r="KYI7" s="65"/>
      <c r="KYJ7" s="65"/>
      <c r="KYK7" s="65"/>
      <c r="KYL7" s="65"/>
      <c r="KYM7" s="65"/>
      <c r="KYN7" s="65"/>
      <c r="KYO7" s="65"/>
      <c r="KYP7" s="65"/>
      <c r="KYQ7" s="65"/>
      <c r="KYR7" s="65"/>
      <c r="KYS7" s="65"/>
      <c r="KYT7" s="65"/>
      <c r="KYU7" s="65"/>
      <c r="KYV7" s="65"/>
      <c r="KYW7" s="65"/>
      <c r="KYX7" s="65"/>
      <c r="KYY7" s="65"/>
      <c r="KYZ7" s="65"/>
      <c r="KZA7" s="65"/>
      <c r="KZB7" s="65"/>
      <c r="KZC7" s="65"/>
      <c r="KZD7" s="65"/>
      <c r="KZE7" s="65"/>
      <c r="KZF7" s="65"/>
      <c r="KZG7" s="65"/>
      <c r="KZH7" s="65"/>
      <c r="KZI7" s="65"/>
      <c r="KZJ7" s="65"/>
      <c r="KZK7" s="65"/>
      <c r="KZL7" s="65"/>
      <c r="KZM7" s="65"/>
      <c r="KZN7" s="65"/>
      <c r="KZO7" s="65"/>
      <c r="KZP7" s="65"/>
      <c r="KZQ7" s="65"/>
      <c r="KZR7" s="65"/>
      <c r="KZS7" s="65"/>
      <c r="KZT7" s="65"/>
      <c r="KZU7" s="65"/>
      <c r="KZV7" s="65"/>
      <c r="KZW7" s="65"/>
      <c r="KZX7" s="65"/>
      <c r="KZY7" s="65"/>
      <c r="KZZ7" s="65"/>
      <c r="LAA7" s="65"/>
      <c r="LAB7" s="65"/>
      <c r="LAC7" s="65"/>
      <c r="LAD7" s="65"/>
      <c r="LAE7" s="65"/>
      <c r="LAF7" s="65"/>
      <c r="LAG7" s="65"/>
      <c r="LAH7" s="65"/>
      <c r="LAI7" s="65"/>
      <c r="LAJ7" s="65"/>
      <c r="LAK7" s="65"/>
      <c r="LAL7" s="65"/>
      <c r="LAM7" s="65"/>
      <c r="LAN7" s="65"/>
      <c r="LAO7" s="65"/>
      <c r="LAP7" s="65"/>
      <c r="LAQ7" s="65"/>
      <c r="LAR7" s="65"/>
      <c r="LAS7" s="65"/>
      <c r="LAT7" s="65"/>
      <c r="LAU7" s="65"/>
      <c r="LAV7" s="65"/>
      <c r="LAW7" s="65"/>
      <c r="LAX7" s="65"/>
      <c r="LAY7" s="65"/>
      <c r="LAZ7" s="65"/>
      <c r="LBA7" s="65"/>
      <c r="LBB7" s="65"/>
      <c r="LBC7" s="65"/>
      <c r="LBD7" s="65"/>
      <c r="LBE7" s="65"/>
      <c r="LBF7" s="65"/>
      <c r="LBG7" s="65"/>
      <c r="LBH7" s="65"/>
      <c r="LBI7" s="65"/>
      <c r="LBJ7" s="65"/>
      <c r="LBK7" s="65"/>
      <c r="LBL7" s="65"/>
      <c r="LBM7" s="65"/>
      <c r="LBN7" s="65"/>
      <c r="LBO7" s="65"/>
      <c r="LBP7" s="65"/>
      <c r="LBQ7" s="65"/>
      <c r="LBR7" s="65"/>
      <c r="LBS7" s="65"/>
      <c r="LBT7" s="65"/>
      <c r="LBU7" s="65"/>
      <c r="LBV7" s="65"/>
      <c r="LBW7" s="65"/>
      <c r="LBX7" s="65"/>
      <c r="LBY7" s="65"/>
      <c r="LBZ7" s="65"/>
      <c r="LCA7" s="65"/>
      <c r="LCB7" s="65"/>
      <c r="LCC7" s="65"/>
      <c r="LCD7" s="65"/>
      <c r="LCE7" s="65"/>
      <c r="LCF7" s="65"/>
      <c r="LCG7" s="65"/>
      <c r="LCH7" s="65"/>
      <c r="LCI7" s="65"/>
      <c r="LCJ7" s="65"/>
      <c r="LCK7" s="65"/>
      <c r="LCL7" s="65"/>
      <c r="LCM7" s="65"/>
      <c r="LCN7" s="65"/>
      <c r="LCO7" s="65"/>
      <c r="LCP7" s="65"/>
      <c r="LCQ7" s="65"/>
      <c r="LCR7" s="65"/>
      <c r="LCS7" s="65"/>
      <c r="LCT7" s="65"/>
      <c r="LCU7" s="65"/>
      <c r="LCV7" s="65"/>
      <c r="LCW7" s="65"/>
      <c r="LCX7" s="65"/>
      <c r="LCY7" s="65"/>
      <c r="LCZ7" s="65"/>
      <c r="LDA7" s="65"/>
      <c r="LDB7" s="65"/>
      <c r="LDC7" s="65"/>
      <c r="LDD7" s="65"/>
      <c r="LDE7" s="65"/>
      <c r="LDF7" s="65"/>
      <c r="LDG7" s="65"/>
      <c r="LDH7" s="65"/>
      <c r="LDI7" s="65"/>
      <c r="LDJ7" s="65"/>
      <c r="LDK7" s="65"/>
      <c r="LDL7" s="65"/>
      <c r="LDM7" s="65"/>
      <c r="LDN7" s="65"/>
      <c r="LDO7" s="65"/>
      <c r="LDP7" s="65"/>
      <c r="LDQ7" s="65"/>
      <c r="LDR7" s="65"/>
      <c r="LDS7" s="65"/>
      <c r="LDT7" s="65"/>
      <c r="LDU7" s="65"/>
      <c r="LDV7" s="65"/>
      <c r="LDW7" s="65"/>
      <c r="LDX7" s="65"/>
      <c r="LDY7" s="65"/>
      <c r="LDZ7" s="65"/>
      <c r="LEA7" s="65"/>
      <c r="LEB7" s="65"/>
      <c r="LEC7" s="65"/>
      <c r="LED7" s="65"/>
      <c r="LEE7" s="65"/>
      <c r="LEF7" s="65"/>
      <c r="LEG7" s="65"/>
      <c r="LEH7" s="65"/>
      <c r="LEI7" s="65"/>
      <c r="LEJ7" s="65"/>
      <c r="LEK7" s="65"/>
      <c r="LEL7" s="65"/>
      <c r="LEM7" s="65"/>
      <c r="LEN7" s="65"/>
      <c r="LEO7" s="65"/>
      <c r="LEP7" s="65"/>
      <c r="LEQ7" s="65"/>
      <c r="LER7" s="65"/>
      <c r="LES7" s="65"/>
      <c r="LET7" s="65"/>
      <c r="LEU7" s="65"/>
      <c r="LEV7" s="65"/>
      <c r="LEW7" s="65"/>
      <c r="LEX7" s="65"/>
      <c r="LEY7" s="65"/>
      <c r="LEZ7" s="65"/>
      <c r="LFA7" s="65"/>
      <c r="LFB7" s="65"/>
      <c r="LFC7" s="65"/>
      <c r="LFD7" s="65"/>
      <c r="LFE7" s="65"/>
      <c r="LFF7" s="65"/>
      <c r="LFG7" s="65"/>
      <c r="LFH7" s="65"/>
      <c r="LFI7" s="65"/>
      <c r="LFJ7" s="65"/>
      <c r="LFK7" s="65"/>
      <c r="LFL7" s="65"/>
      <c r="LFM7" s="65"/>
      <c r="LFN7" s="65"/>
      <c r="LFO7" s="65"/>
      <c r="LFP7" s="65"/>
      <c r="LFQ7" s="65"/>
      <c r="LFR7" s="65"/>
      <c r="LFS7" s="65"/>
      <c r="LFT7" s="65"/>
      <c r="LFU7" s="65"/>
      <c r="LFV7" s="65"/>
      <c r="LFW7" s="65"/>
      <c r="LFX7" s="65"/>
      <c r="LFY7" s="65"/>
      <c r="LFZ7" s="65"/>
      <c r="LGA7" s="65"/>
      <c r="LGB7" s="65"/>
      <c r="LGC7" s="65"/>
      <c r="LGD7" s="65"/>
      <c r="LGE7" s="65"/>
      <c r="LGF7" s="65"/>
      <c r="LGG7" s="65"/>
      <c r="LGH7" s="65"/>
      <c r="LGI7" s="65"/>
      <c r="LGJ7" s="65"/>
      <c r="LGK7" s="65"/>
      <c r="LGL7" s="65"/>
      <c r="LGM7" s="65"/>
      <c r="LGN7" s="65"/>
      <c r="LGO7" s="65"/>
      <c r="LGP7" s="65"/>
      <c r="LGQ7" s="65"/>
      <c r="LGR7" s="65"/>
      <c r="LGS7" s="65"/>
      <c r="LGT7" s="65"/>
      <c r="LGU7" s="65"/>
      <c r="LGV7" s="65"/>
      <c r="LGW7" s="65"/>
      <c r="LGX7" s="65"/>
      <c r="LGY7" s="65"/>
      <c r="LGZ7" s="65"/>
      <c r="LHA7" s="65"/>
      <c r="LHB7" s="65"/>
      <c r="LHC7" s="65"/>
      <c r="LHD7" s="65"/>
      <c r="LHE7" s="65"/>
      <c r="LHF7" s="65"/>
      <c r="LHG7" s="65"/>
      <c r="LHH7" s="65"/>
      <c r="LHI7" s="65"/>
      <c r="LHJ7" s="65"/>
      <c r="LHK7" s="65"/>
      <c r="LHL7" s="65"/>
      <c r="LHM7" s="65"/>
      <c r="LHN7" s="65"/>
      <c r="LHO7" s="65"/>
      <c r="LHP7" s="65"/>
      <c r="LHQ7" s="65"/>
      <c r="LHR7" s="65"/>
      <c r="LHS7" s="65"/>
      <c r="LHT7" s="65"/>
      <c r="LHU7" s="65"/>
      <c r="LHV7" s="65"/>
      <c r="LHW7" s="65"/>
      <c r="LHX7" s="65"/>
      <c r="LHY7" s="65"/>
      <c r="LHZ7" s="65"/>
      <c r="LIA7" s="65"/>
      <c r="LIB7" s="65"/>
      <c r="LIC7" s="65"/>
      <c r="LID7" s="65"/>
      <c r="LIE7" s="65"/>
      <c r="LIF7" s="65"/>
      <c r="LIG7" s="65"/>
      <c r="LIH7" s="65"/>
      <c r="LII7" s="65"/>
      <c r="LIJ7" s="65"/>
      <c r="LIK7" s="65"/>
      <c r="LIL7" s="65"/>
      <c r="LIM7" s="65"/>
      <c r="LIN7" s="65"/>
      <c r="LIO7" s="65"/>
      <c r="LIP7" s="65"/>
      <c r="LIQ7" s="65"/>
      <c r="LIR7" s="65"/>
      <c r="LIS7" s="65"/>
      <c r="LIT7" s="65"/>
      <c r="LIU7" s="65"/>
      <c r="LIV7" s="65"/>
      <c r="LIW7" s="65"/>
      <c r="LIX7" s="65"/>
      <c r="LIY7" s="65"/>
      <c r="LIZ7" s="65"/>
      <c r="LJA7" s="65"/>
      <c r="LJB7" s="65"/>
      <c r="LJC7" s="65"/>
      <c r="LJD7" s="65"/>
      <c r="LJE7" s="65"/>
      <c r="LJF7" s="65"/>
      <c r="LJG7" s="65"/>
      <c r="LJH7" s="65"/>
      <c r="LJI7" s="65"/>
      <c r="LJJ7" s="65"/>
      <c r="LJK7" s="65"/>
      <c r="LJL7" s="65"/>
      <c r="LJM7" s="65"/>
      <c r="LJN7" s="65"/>
      <c r="LJO7" s="65"/>
      <c r="LJP7" s="65"/>
      <c r="LJQ7" s="65"/>
      <c r="LJR7" s="65"/>
      <c r="LJS7" s="65"/>
      <c r="LJT7" s="65"/>
      <c r="LJU7" s="65"/>
      <c r="LJV7" s="65"/>
      <c r="LJW7" s="65"/>
      <c r="LJX7" s="65"/>
      <c r="LJY7" s="65"/>
      <c r="LJZ7" s="65"/>
      <c r="LKA7" s="65"/>
      <c r="LKB7" s="65"/>
      <c r="LKC7" s="65"/>
      <c r="LKD7" s="65"/>
      <c r="LKE7" s="65"/>
      <c r="LKF7" s="65"/>
      <c r="LKG7" s="65"/>
      <c r="LKH7" s="65"/>
      <c r="LKI7" s="65"/>
      <c r="LKJ7" s="65"/>
      <c r="LKK7" s="65"/>
      <c r="LKL7" s="65"/>
      <c r="LKM7" s="65"/>
      <c r="LKN7" s="65"/>
      <c r="LKO7" s="65"/>
      <c r="LKP7" s="65"/>
      <c r="LKQ7" s="65"/>
      <c r="LKR7" s="65"/>
      <c r="LKS7" s="65"/>
      <c r="LKT7" s="65"/>
      <c r="LKU7" s="65"/>
      <c r="LKV7" s="65"/>
      <c r="LKW7" s="65"/>
      <c r="LKX7" s="65"/>
      <c r="LKY7" s="65"/>
      <c r="LKZ7" s="65"/>
      <c r="LLA7" s="65"/>
      <c r="LLB7" s="65"/>
      <c r="LLC7" s="65"/>
      <c r="LLD7" s="65"/>
      <c r="LLE7" s="65"/>
      <c r="LLF7" s="65"/>
      <c r="LLG7" s="65"/>
      <c r="LLH7" s="65"/>
      <c r="LLI7" s="65"/>
      <c r="LLJ7" s="65"/>
      <c r="LLK7" s="65"/>
      <c r="LLL7" s="65"/>
      <c r="LLM7" s="65"/>
      <c r="LLN7" s="65"/>
      <c r="LLO7" s="65"/>
      <c r="LLP7" s="65"/>
      <c r="LLQ7" s="65"/>
      <c r="LLR7" s="65"/>
      <c r="LLS7" s="65"/>
      <c r="LLT7" s="65"/>
      <c r="LLU7" s="65"/>
      <c r="LLV7" s="65"/>
      <c r="LLW7" s="65"/>
      <c r="LLX7" s="65"/>
      <c r="LLY7" s="65"/>
      <c r="LLZ7" s="65"/>
      <c r="LMA7" s="65"/>
      <c r="LMB7" s="65"/>
      <c r="LMC7" s="65"/>
      <c r="LMD7" s="65"/>
      <c r="LME7" s="65"/>
      <c r="LMF7" s="65"/>
      <c r="LMG7" s="65"/>
      <c r="LMH7" s="65"/>
      <c r="LMI7" s="65"/>
      <c r="LMJ7" s="65"/>
      <c r="LMK7" s="65"/>
      <c r="LML7" s="65"/>
      <c r="LMM7" s="65"/>
      <c r="LMN7" s="65"/>
      <c r="LMO7" s="65"/>
      <c r="LMP7" s="65"/>
      <c r="LMQ7" s="65"/>
      <c r="LMR7" s="65"/>
      <c r="LMS7" s="65"/>
      <c r="LMT7" s="65"/>
      <c r="LMU7" s="65"/>
      <c r="LMV7" s="65"/>
      <c r="LMW7" s="65"/>
      <c r="LMX7" s="65"/>
      <c r="LMY7" s="65"/>
      <c r="LMZ7" s="65"/>
      <c r="LNA7" s="65"/>
      <c r="LNB7" s="65"/>
      <c r="LNC7" s="65"/>
      <c r="LND7" s="65"/>
      <c r="LNE7" s="65"/>
      <c r="LNF7" s="65"/>
      <c r="LNG7" s="65"/>
      <c r="LNH7" s="65"/>
      <c r="LNI7" s="65"/>
      <c r="LNJ7" s="65"/>
      <c r="LNK7" s="65"/>
      <c r="LNL7" s="65"/>
      <c r="LNM7" s="65"/>
      <c r="LNN7" s="65"/>
      <c r="LNO7" s="65"/>
      <c r="LNP7" s="65"/>
      <c r="LNQ7" s="65"/>
      <c r="LNR7" s="65"/>
      <c r="LNS7" s="65"/>
      <c r="LNT7" s="65"/>
      <c r="LNU7" s="65"/>
      <c r="LNV7" s="65"/>
      <c r="LNW7" s="65"/>
      <c r="LNX7" s="65"/>
      <c r="LNY7" s="65"/>
      <c r="LNZ7" s="65"/>
      <c r="LOA7" s="65"/>
      <c r="LOB7" s="65"/>
      <c r="LOC7" s="65"/>
      <c r="LOD7" s="65"/>
      <c r="LOE7" s="65"/>
      <c r="LOF7" s="65"/>
      <c r="LOG7" s="65"/>
      <c r="LOH7" s="65"/>
      <c r="LOI7" s="65"/>
      <c r="LOJ7" s="65"/>
      <c r="LOK7" s="65"/>
      <c r="LOL7" s="65"/>
      <c r="LOM7" s="65"/>
      <c r="LON7" s="65"/>
      <c r="LOO7" s="65"/>
      <c r="LOP7" s="65"/>
      <c r="LOQ7" s="65"/>
      <c r="LOR7" s="65"/>
      <c r="LOS7" s="65"/>
      <c r="LOT7" s="65"/>
      <c r="LOU7" s="65"/>
      <c r="LOV7" s="65"/>
      <c r="LOW7" s="65"/>
      <c r="LOX7" s="65"/>
      <c r="LOY7" s="65"/>
      <c r="LOZ7" s="65"/>
      <c r="LPA7" s="65"/>
      <c r="LPB7" s="65"/>
      <c r="LPC7" s="65"/>
      <c r="LPD7" s="65"/>
      <c r="LPE7" s="65"/>
      <c r="LPF7" s="65"/>
      <c r="LPG7" s="65"/>
      <c r="LPH7" s="65"/>
      <c r="LPI7" s="65"/>
      <c r="LPJ7" s="65"/>
      <c r="LPK7" s="65"/>
      <c r="LPL7" s="65"/>
      <c r="LPM7" s="65"/>
      <c r="LPN7" s="65"/>
      <c r="LPO7" s="65"/>
      <c r="LPP7" s="65"/>
      <c r="LPQ7" s="65"/>
      <c r="LPR7" s="65"/>
      <c r="LPS7" s="65"/>
      <c r="LPT7" s="65"/>
      <c r="LPU7" s="65"/>
      <c r="LPV7" s="65"/>
      <c r="LPW7" s="65"/>
      <c r="LPX7" s="65"/>
      <c r="LPY7" s="65"/>
      <c r="LPZ7" s="65"/>
      <c r="LQA7" s="65"/>
      <c r="LQB7" s="65"/>
      <c r="LQC7" s="65"/>
      <c r="LQD7" s="65"/>
      <c r="LQE7" s="65"/>
      <c r="LQF7" s="65"/>
      <c r="LQG7" s="65"/>
      <c r="LQH7" s="65"/>
      <c r="LQI7" s="65"/>
      <c r="LQJ7" s="65"/>
      <c r="LQK7" s="65"/>
      <c r="LQL7" s="65"/>
      <c r="LQM7" s="65"/>
      <c r="LQN7" s="65"/>
      <c r="LQO7" s="65"/>
      <c r="LQP7" s="65"/>
      <c r="LQQ7" s="65"/>
      <c r="LQR7" s="65"/>
      <c r="LQS7" s="65"/>
      <c r="LQT7" s="65"/>
      <c r="LQU7" s="65"/>
      <c r="LQV7" s="65"/>
      <c r="LQW7" s="65"/>
      <c r="LQX7" s="65"/>
      <c r="LQY7" s="65"/>
      <c r="LQZ7" s="65"/>
      <c r="LRA7" s="65"/>
      <c r="LRB7" s="65"/>
      <c r="LRC7" s="65"/>
      <c r="LRD7" s="65"/>
      <c r="LRE7" s="65"/>
      <c r="LRF7" s="65"/>
      <c r="LRG7" s="65"/>
      <c r="LRH7" s="65"/>
      <c r="LRI7" s="65"/>
      <c r="LRJ7" s="65"/>
      <c r="LRK7" s="65"/>
      <c r="LRL7" s="65"/>
      <c r="LRM7" s="65"/>
      <c r="LRN7" s="65"/>
      <c r="LRO7" s="65"/>
      <c r="LRP7" s="65"/>
      <c r="LRQ7" s="65"/>
      <c r="LRR7" s="65"/>
      <c r="LRS7" s="65"/>
      <c r="LRT7" s="65"/>
      <c r="LRU7" s="65"/>
      <c r="LRV7" s="65"/>
      <c r="LRW7" s="65"/>
      <c r="LRX7" s="65"/>
      <c r="LRY7" s="65"/>
      <c r="LRZ7" s="65"/>
      <c r="LSA7" s="65"/>
      <c r="LSB7" s="65"/>
      <c r="LSC7" s="65"/>
      <c r="LSD7" s="65"/>
      <c r="LSE7" s="65"/>
      <c r="LSF7" s="65"/>
      <c r="LSG7" s="65"/>
      <c r="LSH7" s="65"/>
      <c r="LSI7" s="65"/>
      <c r="LSJ7" s="65"/>
      <c r="LSK7" s="65"/>
      <c r="LSL7" s="65"/>
      <c r="LSM7" s="65"/>
      <c r="LSN7" s="65"/>
      <c r="LSO7" s="65"/>
      <c r="LSP7" s="65"/>
      <c r="LSQ7" s="65"/>
      <c r="LSR7" s="65"/>
      <c r="LSS7" s="65"/>
      <c r="LST7" s="65"/>
      <c r="LSU7" s="65"/>
      <c r="LSV7" s="65"/>
      <c r="LSW7" s="65"/>
      <c r="LSX7" s="65"/>
      <c r="LSY7" s="65"/>
      <c r="LSZ7" s="65"/>
      <c r="LTA7" s="65"/>
      <c r="LTB7" s="65"/>
      <c r="LTC7" s="65"/>
      <c r="LTD7" s="65"/>
      <c r="LTE7" s="65"/>
      <c r="LTF7" s="65"/>
      <c r="LTG7" s="65"/>
      <c r="LTH7" s="65"/>
      <c r="LTI7" s="65"/>
      <c r="LTJ7" s="65"/>
      <c r="LTK7" s="65"/>
      <c r="LTL7" s="65"/>
      <c r="LTM7" s="65"/>
      <c r="LTN7" s="65"/>
      <c r="LTO7" s="65"/>
      <c r="LTP7" s="65"/>
      <c r="LTQ7" s="65"/>
      <c r="LTR7" s="65"/>
      <c r="LTS7" s="65"/>
      <c r="LTT7" s="65"/>
      <c r="LTU7" s="65"/>
      <c r="LTV7" s="65"/>
      <c r="LTW7" s="65"/>
      <c r="LTX7" s="65"/>
      <c r="LTY7" s="65"/>
      <c r="LTZ7" s="65"/>
      <c r="LUA7" s="65"/>
      <c r="LUB7" s="65"/>
      <c r="LUC7" s="65"/>
      <c r="LUD7" s="65"/>
      <c r="LUE7" s="65"/>
      <c r="LUF7" s="65"/>
      <c r="LUG7" s="65"/>
      <c r="LUH7" s="65"/>
      <c r="LUI7" s="65"/>
      <c r="LUJ7" s="65"/>
      <c r="LUK7" s="65"/>
      <c r="LUL7" s="65"/>
      <c r="LUM7" s="65"/>
      <c r="LUN7" s="65"/>
      <c r="LUO7" s="65"/>
      <c r="LUP7" s="65"/>
      <c r="LUQ7" s="65"/>
      <c r="LUR7" s="65"/>
      <c r="LUS7" s="65"/>
      <c r="LUT7" s="65"/>
      <c r="LUU7" s="65"/>
      <c r="LUV7" s="65"/>
      <c r="LUW7" s="65"/>
      <c r="LUX7" s="65"/>
      <c r="LUY7" s="65"/>
      <c r="LUZ7" s="65"/>
      <c r="LVA7" s="65"/>
      <c r="LVB7" s="65"/>
      <c r="LVC7" s="65"/>
      <c r="LVD7" s="65"/>
      <c r="LVE7" s="65"/>
      <c r="LVF7" s="65"/>
      <c r="LVG7" s="65"/>
      <c r="LVH7" s="65"/>
      <c r="LVI7" s="65"/>
      <c r="LVJ7" s="65"/>
      <c r="LVK7" s="65"/>
      <c r="LVL7" s="65"/>
      <c r="LVM7" s="65"/>
      <c r="LVN7" s="65"/>
      <c r="LVO7" s="65"/>
      <c r="LVP7" s="65"/>
      <c r="LVQ7" s="65"/>
      <c r="LVR7" s="65"/>
      <c r="LVS7" s="65"/>
      <c r="LVT7" s="65"/>
      <c r="LVU7" s="65"/>
      <c r="LVV7" s="65"/>
      <c r="LVW7" s="65"/>
      <c r="LVX7" s="65"/>
      <c r="LVY7" s="65"/>
      <c r="LVZ7" s="65"/>
      <c r="LWA7" s="65"/>
      <c r="LWB7" s="65"/>
      <c r="LWC7" s="65"/>
      <c r="LWD7" s="65"/>
      <c r="LWE7" s="65"/>
      <c r="LWF7" s="65"/>
      <c r="LWG7" s="65"/>
      <c r="LWH7" s="65"/>
      <c r="LWI7" s="65"/>
      <c r="LWJ7" s="65"/>
      <c r="LWK7" s="65"/>
      <c r="LWL7" s="65"/>
      <c r="LWM7" s="65"/>
      <c r="LWN7" s="65"/>
      <c r="LWO7" s="65"/>
      <c r="LWP7" s="65"/>
      <c r="LWQ7" s="65"/>
      <c r="LWR7" s="65"/>
      <c r="LWS7" s="65"/>
      <c r="LWT7" s="65"/>
      <c r="LWU7" s="65"/>
      <c r="LWV7" s="65"/>
      <c r="LWW7" s="65"/>
      <c r="LWX7" s="65"/>
      <c r="LWY7" s="65"/>
      <c r="LWZ7" s="65"/>
      <c r="LXA7" s="65"/>
      <c r="LXB7" s="65"/>
      <c r="LXC7" s="65"/>
      <c r="LXD7" s="65"/>
      <c r="LXE7" s="65"/>
      <c r="LXF7" s="65"/>
      <c r="LXG7" s="65"/>
      <c r="LXH7" s="65"/>
      <c r="LXI7" s="65"/>
      <c r="LXJ7" s="65"/>
      <c r="LXK7" s="65"/>
      <c r="LXL7" s="65"/>
      <c r="LXM7" s="65"/>
      <c r="LXN7" s="65"/>
      <c r="LXO7" s="65"/>
      <c r="LXP7" s="65"/>
      <c r="LXQ7" s="65"/>
      <c r="LXR7" s="65"/>
      <c r="LXS7" s="65"/>
      <c r="LXT7" s="65"/>
      <c r="LXU7" s="65"/>
      <c r="LXV7" s="65"/>
      <c r="LXW7" s="65"/>
      <c r="LXX7" s="65"/>
      <c r="LXY7" s="65"/>
      <c r="LXZ7" s="65"/>
      <c r="LYA7" s="65"/>
      <c r="LYB7" s="65"/>
      <c r="LYC7" s="65"/>
      <c r="LYD7" s="65"/>
      <c r="LYE7" s="65"/>
      <c r="LYF7" s="65"/>
      <c r="LYG7" s="65"/>
      <c r="LYH7" s="65"/>
      <c r="LYI7" s="65"/>
      <c r="LYJ7" s="65"/>
      <c r="LYK7" s="65"/>
      <c r="LYL7" s="65"/>
      <c r="LYM7" s="65"/>
      <c r="LYN7" s="65"/>
      <c r="LYO7" s="65"/>
      <c r="LYP7" s="65"/>
      <c r="LYQ7" s="65"/>
      <c r="LYR7" s="65"/>
      <c r="LYS7" s="65"/>
      <c r="LYT7" s="65"/>
      <c r="LYU7" s="65"/>
      <c r="LYV7" s="65"/>
      <c r="LYW7" s="65"/>
      <c r="LYX7" s="65"/>
      <c r="LYY7" s="65"/>
      <c r="LYZ7" s="65"/>
      <c r="LZA7" s="65"/>
      <c r="LZB7" s="65"/>
      <c r="LZC7" s="65"/>
      <c r="LZD7" s="65"/>
      <c r="LZE7" s="65"/>
      <c r="LZF7" s="65"/>
      <c r="LZG7" s="65"/>
      <c r="LZH7" s="65"/>
      <c r="LZI7" s="65"/>
      <c r="LZJ7" s="65"/>
      <c r="LZK7" s="65"/>
      <c r="LZL7" s="65"/>
      <c r="LZM7" s="65"/>
      <c r="LZN7" s="65"/>
      <c r="LZO7" s="65"/>
      <c r="LZP7" s="65"/>
      <c r="LZQ7" s="65"/>
      <c r="LZR7" s="65"/>
      <c r="LZS7" s="65"/>
      <c r="LZT7" s="65"/>
      <c r="LZU7" s="65"/>
      <c r="LZV7" s="65"/>
      <c r="LZW7" s="65"/>
      <c r="LZX7" s="65"/>
      <c r="LZY7" s="65"/>
      <c r="LZZ7" s="65"/>
      <c r="MAA7" s="65"/>
      <c r="MAB7" s="65"/>
      <c r="MAC7" s="65"/>
      <c r="MAD7" s="65"/>
      <c r="MAE7" s="65"/>
      <c r="MAF7" s="65"/>
      <c r="MAG7" s="65"/>
      <c r="MAH7" s="65"/>
      <c r="MAI7" s="65"/>
      <c r="MAJ7" s="65"/>
      <c r="MAK7" s="65"/>
      <c r="MAL7" s="65"/>
      <c r="MAM7" s="65"/>
      <c r="MAN7" s="65"/>
      <c r="MAO7" s="65"/>
      <c r="MAP7" s="65"/>
      <c r="MAQ7" s="65"/>
      <c r="MAR7" s="65"/>
      <c r="MAS7" s="65"/>
      <c r="MAT7" s="65"/>
      <c r="MAU7" s="65"/>
      <c r="MAV7" s="65"/>
      <c r="MAW7" s="65"/>
      <c r="MAX7" s="65"/>
      <c r="MAY7" s="65"/>
      <c r="MAZ7" s="65"/>
      <c r="MBA7" s="65"/>
      <c r="MBB7" s="65"/>
      <c r="MBC7" s="65"/>
      <c r="MBD7" s="65"/>
      <c r="MBE7" s="65"/>
      <c r="MBF7" s="65"/>
      <c r="MBG7" s="65"/>
      <c r="MBH7" s="65"/>
      <c r="MBI7" s="65"/>
      <c r="MBJ7" s="65"/>
      <c r="MBK7" s="65"/>
      <c r="MBL7" s="65"/>
      <c r="MBM7" s="65"/>
      <c r="MBN7" s="65"/>
      <c r="MBO7" s="65"/>
      <c r="MBP7" s="65"/>
      <c r="MBQ7" s="65"/>
      <c r="MBR7" s="65"/>
      <c r="MBS7" s="65"/>
      <c r="MBT7" s="65"/>
      <c r="MBU7" s="65"/>
      <c r="MBV7" s="65"/>
      <c r="MBW7" s="65"/>
      <c r="MBX7" s="65"/>
      <c r="MBY7" s="65"/>
      <c r="MBZ7" s="65"/>
      <c r="MCA7" s="65"/>
      <c r="MCB7" s="65"/>
      <c r="MCC7" s="65"/>
      <c r="MCD7" s="65"/>
      <c r="MCE7" s="65"/>
      <c r="MCF7" s="65"/>
      <c r="MCG7" s="65"/>
      <c r="MCH7" s="65"/>
      <c r="MCI7" s="65"/>
      <c r="MCJ7" s="65"/>
      <c r="MCK7" s="65"/>
      <c r="MCL7" s="65"/>
      <c r="MCM7" s="65"/>
      <c r="MCN7" s="65"/>
      <c r="MCO7" s="65"/>
      <c r="MCP7" s="65"/>
      <c r="MCQ7" s="65"/>
      <c r="MCR7" s="65"/>
      <c r="MCS7" s="65"/>
      <c r="MCT7" s="65"/>
      <c r="MCU7" s="65"/>
      <c r="MCV7" s="65"/>
      <c r="MCW7" s="65"/>
      <c r="MCX7" s="65"/>
      <c r="MCY7" s="65"/>
      <c r="MCZ7" s="65"/>
      <c r="MDA7" s="65"/>
      <c r="MDB7" s="65"/>
      <c r="MDC7" s="65"/>
      <c r="MDD7" s="65"/>
      <c r="MDE7" s="65"/>
      <c r="MDF7" s="65"/>
      <c r="MDG7" s="65"/>
      <c r="MDH7" s="65"/>
      <c r="MDI7" s="65"/>
      <c r="MDJ7" s="65"/>
      <c r="MDK7" s="65"/>
      <c r="MDL7" s="65"/>
      <c r="MDM7" s="65"/>
      <c r="MDN7" s="65"/>
      <c r="MDO7" s="65"/>
      <c r="MDP7" s="65"/>
      <c r="MDQ7" s="65"/>
      <c r="MDR7" s="65"/>
      <c r="MDS7" s="65"/>
      <c r="MDT7" s="65"/>
      <c r="MDU7" s="65"/>
      <c r="MDV7" s="65"/>
      <c r="MDW7" s="65"/>
      <c r="MDX7" s="65"/>
      <c r="MDY7" s="65"/>
      <c r="MDZ7" s="65"/>
      <c r="MEA7" s="65"/>
      <c r="MEB7" s="65"/>
      <c r="MEC7" s="65"/>
      <c r="MED7" s="65"/>
      <c r="MEE7" s="65"/>
      <c r="MEF7" s="65"/>
      <c r="MEG7" s="65"/>
      <c r="MEH7" s="65"/>
      <c r="MEI7" s="65"/>
      <c r="MEJ7" s="65"/>
      <c r="MEK7" s="65"/>
      <c r="MEL7" s="65"/>
      <c r="MEM7" s="65"/>
      <c r="MEN7" s="65"/>
      <c r="MEO7" s="65"/>
      <c r="MEP7" s="65"/>
      <c r="MEQ7" s="65"/>
      <c r="MER7" s="65"/>
      <c r="MES7" s="65"/>
      <c r="MET7" s="65"/>
      <c r="MEU7" s="65"/>
      <c r="MEV7" s="65"/>
      <c r="MEW7" s="65"/>
      <c r="MEX7" s="65"/>
      <c r="MEY7" s="65"/>
      <c r="MEZ7" s="65"/>
      <c r="MFA7" s="65"/>
      <c r="MFB7" s="65"/>
      <c r="MFC7" s="65"/>
      <c r="MFD7" s="65"/>
      <c r="MFE7" s="65"/>
      <c r="MFF7" s="65"/>
      <c r="MFG7" s="65"/>
      <c r="MFH7" s="65"/>
      <c r="MFI7" s="65"/>
      <c r="MFJ7" s="65"/>
      <c r="MFK7" s="65"/>
      <c r="MFL7" s="65"/>
      <c r="MFM7" s="65"/>
      <c r="MFN7" s="65"/>
      <c r="MFO7" s="65"/>
      <c r="MFP7" s="65"/>
      <c r="MFQ7" s="65"/>
      <c r="MFR7" s="65"/>
      <c r="MFS7" s="65"/>
      <c r="MFT7" s="65"/>
      <c r="MFU7" s="65"/>
      <c r="MFV7" s="65"/>
      <c r="MFW7" s="65"/>
      <c r="MFX7" s="65"/>
      <c r="MFY7" s="65"/>
      <c r="MFZ7" s="65"/>
      <c r="MGA7" s="65"/>
      <c r="MGB7" s="65"/>
      <c r="MGC7" s="65"/>
      <c r="MGD7" s="65"/>
      <c r="MGE7" s="65"/>
      <c r="MGF7" s="65"/>
      <c r="MGG7" s="65"/>
      <c r="MGH7" s="65"/>
      <c r="MGI7" s="65"/>
      <c r="MGJ7" s="65"/>
      <c r="MGK7" s="65"/>
      <c r="MGL7" s="65"/>
      <c r="MGM7" s="65"/>
      <c r="MGN7" s="65"/>
      <c r="MGO7" s="65"/>
      <c r="MGP7" s="65"/>
      <c r="MGQ7" s="65"/>
      <c r="MGR7" s="65"/>
      <c r="MGS7" s="65"/>
      <c r="MGT7" s="65"/>
      <c r="MGU7" s="65"/>
      <c r="MGV7" s="65"/>
      <c r="MGW7" s="65"/>
      <c r="MGX7" s="65"/>
      <c r="MGY7" s="65"/>
      <c r="MGZ7" s="65"/>
      <c r="MHA7" s="65"/>
      <c r="MHB7" s="65"/>
      <c r="MHC7" s="65"/>
      <c r="MHD7" s="65"/>
      <c r="MHE7" s="65"/>
      <c r="MHF7" s="65"/>
      <c r="MHG7" s="65"/>
      <c r="MHH7" s="65"/>
      <c r="MHI7" s="65"/>
      <c r="MHJ7" s="65"/>
      <c r="MHK7" s="65"/>
      <c r="MHL7" s="65"/>
      <c r="MHM7" s="65"/>
      <c r="MHN7" s="65"/>
      <c r="MHO7" s="65"/>
      <c r="MHP7" s="65"/>
      <c r="MHQ7" s="65"/>
      <c r="MHR7" s="65"/>
      <c r="MHS7" s="65"/>
      <c r="MHT7" s="65"/>
      <c r="MHU7" s="65"/>
      <c r="MHV7" s="65"/>
      <c r="MHW7" s="65"/>
      <c r="MHX7" s="65"/>
      <c r="MHY7" s="65"/>
      <c r="MHZ7" s="65"/>
      <c r="MIA7" s="65"/>
      <c r="MIB7" s="65"/>
      <c r="MIC7" s="65"/>
      <c r="MID7" s="65"/>
      <c r="MIE7" s="65"/>
      <c r="MIF7" s="65"/>
      <c r="MIG7" s="65"/>
      <c r="MIH7" s="65"/>
      <c r="MII7" s="65"/>
      <c r="MIJ7" s="65"/>
      <c r="MIK7" s="65"/>
      <c r="MIL7" s="65"/>
      <c r="MIM7" s="65"/>
      <c r="MIN7" s="65"/>
      <c r="MIO7" s="65"/>
      <c r="MIP7" s="65"/>
      <c r="MIQ7" s="65"/>
      <c r="MIR7" s="65"/>
      <c r="MIS7" s="65"/>
      <c r="MIT7" s="65"/>
      <c r="MIU7" s="65"/>
      <c r="MIV7" s="65"/>
      <c r="MIW7" s="65"/>
      <c r="MIX7" s="65"/>
      <c r="MIY7" s="65"/>
      <c r="MIZ7" s="65"/>
      <c r="MJA7" s="65"/>
      <c r="MJB7" s="65"/>
      <c r="MJC7" s="65"/>
      <c r="MJD7" s="65"/>
      <c r="MJE7" s="65"/>
      <c r="MJF7" s="65"/>
      <c r="MJG7" s="65"/>
      <c r="MJH7" s="65"/>
      <c r="MJI7" s="65"/>
      <c r="MJJ7" s="65"/>
      <c r="MJK7" s="65"/>
      <c r="MJL7" s="65"/>
      <c r="MJM7" s="65"/>
      <c r="MJN7" s="65"/>
      <c r="MJO7" s="65"/>
      <c r="MJP7" s="65"/>
      <c r="MJQ7" s="65"/>
      <c r="MJR7" s="65"/>
      <c r="MJS7" s="65"/>
      <c r="MJT7" s="65"/>
      <c r="MJU7" s="65"/>
      <c r="MJV7" s="65"/>
      <c r="MJW7" s="65"/>
      <c r="MJX7" s="65"/>
      <c r="MJY7" s="65"/>
      <c r="MJZ7" s="65"/>
      <c r="MKA7" s="65"/>
      <c r="MKB7" s="65"/>
      <c r="MKC7" s="65"/>
      <c r="MKD7" s="65"/>
      <c r="MKE7" s="65"/>
      <c r="MKF7" s="65"/>
      <c r="MKG7" s="65"/>
      <c r="MKH7" s="65"/>
      <c r="MKI7" s="65"/>
      <c r="MKJ7" s="65"/>
      <c r="MKK7" s="65"/>
      <c r="MKL7" s="65"/>
      <c r="MKM7" s="65"/>
      <c r="MKN7" s="65"/>
      <c r="MKO7" s="65"/>
      <c r="MKP7" s="65"/>
      <c r="MKQ7" s="65"/>
      <c r="MKR7" s="65"/>
      <c r="MKS7" s="65"/>
      <c r="MKT7" s="65"/>
      <c r="MKU7" s="65"/>
      <c r="MKV7" s="65"/>
      <c r="MKW7" s="65"/>
      <c r="MKX7" s="65"/>
      <c r="MKY7" s="65"/>
      <c r="MKZ7" s="65"/>
      <c r="MLA7" s="65"/>
      <c r="MLB7" s="65"/>
      <c r="MLC7" s="65"/>
      <c r="MLD7" s="65"/>
      <c r="MLE7" s="65"/>
      <c r="MLF7" s="65"/>
      <c r="MLG7" s="65"/>
      <c r="MLH7" s="65"/>
      <c r="MLI7" s="65"/>
      <c r="MLJ7" s="65"/>
      <c r="MLK7" s="65"/>
      <c r="MLL7" s="65"/>
      <c r="MLM7" s="65"/>
      <c r="MLN7" s="65"/>
      <c r="MLO7" s="65"/>
      <c r="MLP7" s="65"/>
      <c r="MLQ7" s="65"/>
      <c r="MLR7" s="65"/>
      <c r="MLS7" s="65"/>
      <c r="MLT7" s="65"/>
      <c r="MLU7" s="65"/>
      <c r="MLV7" s="65"/>
      <c r="MLW7" s="65"/>
      <c r="MLX7" s="65"/>
      <c r="MLY7" s="65"/>
      <c r="MLZ7" s="65"/>
      <c r="MMA7" s="65"/>
      <c r="MMB7" s="65"/>
      <c r="MMC7" s="65"/>
      <c r="MMD7" s="65"/>
      <c r="MME7" s="65"/>
      <c r="MMF7" s="65"/>
      <c r="MMG7" s="65"/>
      <c r="MMH7" s="65"/>
      <c r="MMI7" s="65"/>
      <c r="MMJ7" s="65"/>
      <c r="MMK7" s="65"/>
      <c r="MML7" s="65"/>
      <c r="MMM7" s="65"/>
      <c r="MMN7" s="65"/>
      <c r="MMO7" s="65"/>
      <c r="MMP7" s="65"/>
      <c r="MMQ7" s="65"/>
      <c r="MMR7" s="65"/>
      <c r="MMS7" s="65"/>
      <c r="MMT7" s="65"/>
      <c r="MMU7" s="65"/>
      <c r="MMV7" s="65"/>
      <c r="MMW7" s="65"/>
      <c r="MMX7" s="65"/>
      <c r="MMY7" s="65"/>
      <c r="MMZ7" s="65"/>
      <c r="MNA7" s="65"/>
      <c r="MNB7" s="65"/>
      <c r="MNC7" s="65"/>
      <c r="MND7" s="65"/>
      <c r="MNE7" s="65"/>
      <c r="MNF7" s="65"/>
      <c r="MNG7" s="65"/>
      <c r="MNH7" s="65"/>
      <c r="MNI7" s="65"/>
      <c r="MNJ7" s="65"/>
      <c r="MNK7" s="65"/>
      <c r="MNL7" s="65"/>
      <c r="MNM7" s="65"/>
      <c r="MNN7" s="65"/>
      <c r="MNO7" s="65"/>
      <c r="MNP7" s="65"/>
      <c r="MNQ7" s="65"/>
      <c r="MNR7" s="65"/>
      <c r="MNS7" s="65"/>
      <c r="MNT7" s="65"/>
      <c r="MNU7" s="65"/>
      <c r="MNV7" s="65"/>
      <c r="MNW7" s="65"/>
      <c r="MNX7" s="65"/>
      <c r="MNY7" s="65"/>
      <c r="MNZ7" s="65"/>
      <c r="MOA7" s="65"/>
      <c r="MOB7" s="65"/>
      <c r="MOC7" s="65"/>
      <c r="MOD7" s="65"/>
      <c r="MOE7" s="65"/>
      <c r="MOF7" s="65"/>
      <c r="MOG7" s="65"/>
      <c r="MOH7" s="65"/>
      <c r="MOI7" s="65"/>
      <c r="MOJ7" s="65"/>
      <c r="MOK7" s="65"/>
      <c r="MOL7" s="65"/>
      <c r="MOM7" s="65"/>
      <c r="MON7" s="65"/>
      <c r="MOO7" s="65"/>
      <c r="MOP7" s="65"/>
      <c r="MOQ7" s="65"/>
      <c r="MOR7" s="65"/>
      <c r="MOS7" s="65"/>
      <c r="MOT7" s="65"/>
      <c r="MOU7" s="65"/>
      <c r="MOV7" s="65"/>
      <c r="MOW7" s="65"/>
      <c r="MOX7" s="65"/>
      <c r="MOY7" s="65"/>
      <c r="MOZ7" s="65"/>
      <c r="MPA7" s="65"/>
      <c r="MPB7" s="65"/>
      <c r="MPC7" s="65"/>
      <c r="MPD7" s="65"/>
      <c r="MPE7" s="65"/>
      <c r="MPF7" s="65"/>
      <c r="MPG7" s="65"/>
      <c r="MPH7" s="65"/>
      <c r="MPI7" s="65"/>
      <c r="MPJ7" s="65"/>
      <c r="MPK7" s="65"/>
      <c r="MPL7" s="65"/>
      <c r="MPM7" s="65"/>
      <c r="MPN7" s="65"/>
      <c r="MPO7" s="65"/>
      <c r="MPP7" s="65"/>
      <c r="MPQ7" s="65"/>
      <c r="MPR7" s="65"/>
      <c r="MPS7" s="65"/>
      <c r="MPT7" s="65"/>
      <c r="MPU7" s="65"/>
      <c r="MPV7" s="65"/>
      <c r="MPW7" s="65"/>
      <c r="MPX7" s="65"/>
      <c r="MPY7" s="65"/>
      <c r="MPZ7" s="65"/>
      <c r="MQA7" s="65"/>
      <c r="MQB7" s="65"/>
      <c r="MQC7" s="65"/>
      <c r="MQD7" s="65"/>
      <c r="MQE7" s="65"/>
      <c r="MQF7" s="65"/>
      <c r="MQG7" s="65"/>
      <c r="MQH7" s="65"/>
      <c r="MQI7" s="65"/>
      <c r="MQJ7" s="65"/>
      <c r="MQK7" s="65"/>
      <c r="MQL7" s="65"/>
      <c r="MQM7" s="65"/>
      <c r="MQN7" s="65"/>
      <c r="MQO7" s="65"/>
      <c r="MQP7" s="65"/>
      <c r="MQQ7" s="65"/>
      <c r="MQR7" s="65"/>
      <c r="MQS7" s="65"/>
      <c r="MQT7" s="65"/>
      <c r="MQU7" s="65"/>
      <c r="MQV7" s="65"/>
      <c r="MQW7" s="65"/>
      <c r="MQX7" s="65"/>
      <c r="MQY7" s="65"/>
      <c r="MQZ7" s="65"/>
      <c r="MRA7" s="65"/>
      <c r="MRB7" s="65"/>
      <c r="MRC7" s="65"/>
      <c r="MRD7" s="65"/>
      <c r="MRE7" s="65"/>
      <c r="MRF7" s="65"/>
      <c r="MRG7" s="65"/>
      <c r="MRH7" s="65"/>
      <c r="MRI7" s="65"/>
      <c r="MRJ7" s="65"/>
      <c r="MRK7" s="65"/>
      <c r="MRL7" s="65"/>
      <c r="MRM7" s="65"/>
      <c r="MRN7" s="65"/>
      <c r="MRO7" s="65"/>
      <c r="MRP7" s="65"/>
      <c r="MRQ7" s="65"/>
      <c r="MRR7" s="65"/>
      <c r="MRS7" s="65"/>
      <c r="MRT7" s="65"/>
      <c r="MRU7" s="65"/>
      <c r="MRV7" s="65"/>
      <c r="MRW7" s="65"/>
      <c r="MRX7" s="65"/>
      <c r="MRY7" s="65"/>
      <c r="MRZ7" s="65"/>
      <c r="MSA7" s="65"/>
      <c r="MSB7" s="65"/>
      <c r="MSC7" s="65"/>
      <c r="MSD7" s="65"/>
      <c r="MSE7" s="65"/>
      <c r="MSF7" s="65"/>
      <c r="MSG7" s="65"/>
      <c r="MSH7" s="65"/>
      <c r="MSI7" s="65"/>
      <c r="MSJ7" s="65"/>
      <c r="MSK7" s="65"/>
      <c r="MSL7" s="65"/>
      <c r="MSM7" s="65"/>
      <c r="MSN7" s="65"/>
      <c r="MSO7" s="65"/>
      <c r="MSP7" s="65"/>
      <c r="MSQ7" s="65"/>
      <c r="MSR7" s="65"/>
      <c r="MSS7" s="65"/>
      <c r="MST7" s="65"/>
      <c r="MSU7" s="65"/>
      <c r="MSV7" s="65"/>
      <c r="MSW7" s="65"/>
      <c r="MSX7" s="65"/>
      <c r="MSY7" s="65"/>
      <c r="MSZ7" s="65"/>
      <c r="MTA7" s="65"/>
      <c r="MTB7" s="65"/>
      <c r="MTC7" s="65"/>
      <c r="MTD7" s="65"/>
      <c r="MTE7" s="65"/>
      <c r="MTF7" s="65"/>
      <c r="MTG7" s="65"/>
      <c r="MTH7" s="65"/>
      <c r="MTI7" s="65"/>
      <c r="MTJ7" s="65"/>
      <c r="MTK7" s="65"/>
      <c r="MTL7" s="65"/>
      <c r="MTM7" s="65"/>
      <c r="MTN7" s="65"/>
      <c r="MTO7" s="65"/>
      <c r="MTP7" s="65"/>
      <c r="MTQ7" s="65"/>
      <c r="MTR7" s="65"/>
      <c r="MTS7" s="65"/>
      <c r="MTT7" s="65"/>
      <c r="MTU7" s="65"/>
      <c r="MTV7" s="65"/>
      <c r="MTW7" s="65"/>
      <c r="MTX7" s="65"/>
      <c r="MTY7" s="65"/>
      <c r="MTZ7" s="65"/>
      <c r="MUA7" s="65"/>
      <c r="MUB7" s="65"/>
      <c r="MUC7" s="65"/>
      <c r="MUD7" s="65"/>
      <c r="MUE7" s="65"/>
      <c r="MUF7" s="65"/>
      <c r="MUG7" s="65"/>
      <c r="MUH7" s="65"/>
      <c r="MUI7" s="65"/>
      <c r="MUJ7" s="65"/>
      <c r="MUK7" s="65"/>
      <c r="MUL7" s="65"/>
      <c r="MUM7" s="65"/>
      <c r="MUN7" s="65"/>
      <c r="MUO7" s="65"/>
      <c r="MUP7" s="65"/>
      <c r="MUQ7" s="65"/>
      <c r="MUR7" s="65"/>
      <c r="MUS7" s="65"/>
      <c r="MUT7" s="65"/>
      <c r="MUU7" s="65"/>
      <c r="MUV7" s="65"/>
      <c r="MUW7" s="65"/>
      <c r="MUX7" s="65"/>
      <c r="MUY7" s="65"/>
      <c r="MUZ7" s="65"/>
      <c r="MVA7" s="65"/>
      <c r="MVB7" s="65"/>
      <c r="MVC7" s="65"/>
      <c r="MVD7" s="65"/>
      <c r="MVE7" s="65"/>
      <c r="MVF7" s="65"/>
      <c r="MVG7" s="65"/>
      <c r="MVH7" s="65"/>
      <c r="MVI7" s="65"/>
      <c r="MVJ7" s="65"/>
      <c r="MVK7" s="65"/>
      <c r="MVL7" s="65"/>
      <c r="MVM7" s="65"/>
      <c r="MVN7" s="65"/>
      <c r="MVO7" s="65"/>
      <c r="MVP7" s="65"/>
      <c r="MVQ7" s="65"/>
      <c r="MVR7" s="65"/>
      <c r="MVS7" s="65"/>
      <c r="MVT7" s="65"/>
      <c r="MVU7" s="65"/>
      <c r="MVV7" s="65"/>
      <c r="MVW7" s="65"/>
      <c r="MVX7" s="65"/>
      <c r="MVY7" s="65"/>
      <c r="MVZ7" s="65"/>
      <c r="MWA7" s="65"/>
      <c r="MWB7" s="65"/>
      <c r="MWC7" s="65"/>
      <c r="MWD7" s="65"/>
      <c r="MWE7" s="65"/>
      <c r="MWF7" s="65"/>
      <c r="MWG7" s="65"/>
      <c r="MWH7" s="65"/>
      <c r="MWI7" s="65"/>
      <c r="MWJ7" s="65"/>
      <c r="MWK7" s="65"/>
      <c r="MWL7" s="65"/>
      <c r="MWM7" s="65"/>
      <c r="MWN7" s="65"/>
      <c r="MWO7" s="65"/>
      <c r="MWP7" s="65"/>
      <c r="MWQ7" s="65"/>
      <c r="MWR7" s="65"/>
      <c r="MWS7" s="65"/>
      <c r="MWT7" s="65"/>
      <c r="MWU7" s="65"/>
      <c r="MWV7" s="65"/>
      <c r="MWW7" s="65"/>
      <c r="MWX7" s="65"/>
      <c r="MWY7" s="65"/>
      <c r="MWZ7" s="65"/>
      <c r="MXA7" s="65"/>
      <c r="MXB7" s="65"/>
      <c r="MXC7" s="65"/>
      <c r="MXD7" s="65"/>
      <c r="MXE7" s="65"/>
      <c r="MXF7" s="65"/>
      <c r="MXG7" s="65"/>
      <c r="MXH7" s="65"/>
      <c r="MXI7" s="65"/>
      <c r="MXJ7" s="65"/>
      <c r="MXK7" s="65"/>
      <c r="MXL7" s="65"/>
      <c r="MXM7" s="65"/>
      <c r="MXN7" s="65"/>
      <c r="MXO7" s="65"/>
      <c r="MXP7" s="65"/>
      <c r="MXQ7" s="65"/>
      <c r="MXR7" s="65"/>
      <c r="MXS7" s="65"/>
      <c r="MXT7" s="65"/>
      <c r="MXU7" s="65"/>
      <c r="MXV7" s="65"/>
      <c r="MXW7" s="65"/>
      <c r="MXX7" s="65"/>
      <c r="MXY7" s="65"/>
      <c r="MXZ7" s="65"/>
      <c r="MYA7" s="65"/>
      <c r="MYB7" s="65"/>
      <c r="MYC7" s="65"/>
      <c r="MYD7" s="65"/>
      <c r="MYE7" s="65"/>
      <c r="MYF7" s="65"/>
      <c r="MYG7" s="65"/>
      <c r="MYH7" s="65"/>
      <c r="MYI7" s="65"/>
      <c r="MYJ7" s="65"/>
      <c r="MYK7" s="65"/>
      <c r="MYL7" s="65"/>
      <c r="MYM7" s="65"/>
      <c r="MYN7" s="65"/>
      <c r="MYO7" s="65"/>
      <c r="MYP7" s="65"/>
      <c r="MYQ7" s="65"/>
      <c r="MYR7" s="65"/>
      <c r="MYS7" s="65"/>
      <c r="MYT7" s="65"/>
      <c r="MYU7" s="65"/>
      <c r="MYV7" s="65"/>
      <c r="MYW7" s="65"/>
      <c r="MYX7" s="65"/>
      <c r="MYY7" s="65"/>
      <c r="MYZ7" s="65"/>
      <c r="MZA7" s="65"/>
      <c r="MZB7" s="65"/>
      <c r="MZC7" s="65"/>
      <c r="MZD7" s="65"/>
      <c r="MZE7" s="65"/>
      <c r="MZF7" s="65"/>
      <c r="MZG7" s="65"/>
      <c r="MZH7" s="65"/>
      <c r="MZI7" s="65"/>
      <c r="MZJ7" s="65"/>
      <c r="MZK7" s="65"/>
      <c r="MZL7" s="65"/>
      <c r="MZM7" s="65"/>
      <c r="MZN7" s="65"/>
      <c r="MZO7" s="65"/>
      <c r="MZP7" s="65"/>
      <c r="MZQ7" s="65"/>
      <c r="MZR7" s="65"/>
      <c r="MZS7" s="65"/>
      <c r="MZT7" s="65"/>
      <c r="MZU7" s="65"/>
      <c r="MZV7" s="65"/>
      <c r="MZW7" s="65"/>
      <c r="MZX7" s="65"/>
      <c r="MZY7" s="65"/>
      <c r="MZZ7" s="65"/>
      <c r="NAA7" s="65"/>
      <c r="NAB7" s="65"/>
      <c r="NAC7" s="65"/>
      <c r="NAD7" s="65"/>
      <c r="NAE7" s="65"/>
      <c r="NAF7" s="65"/>
      <c r="NAG7" s="65"/>
      <c r="NAH7" s="65"/>
      <c r="NAI7" s="65"/>
      <c r="NAJ7" s="65"/>
      <c r="NAK7" s="65"/>
      <c r="NAL7" s="65"/>
      <c r="NAM7" s="65"/>
      <c r="NAN7" s="65"/>
      <c r="NAO7" s="65"/>
      <c r="NAP7" s="65"/>
      <c r="NAQ7" s="65"/>
      <c r="NAR7" s="65"/>
      <c r="NAS7" s="65"/>
      <c r="NAT7" s="65"/>
      <c r="NAU7" s="65"/>
      <c r="NAV7" s="65"/>
      <c r="NAW7" s="65"/>
      <c r="NAX7" s="65"/>
      <c r="NAY7" s="65"/>
      <c r="NAZ7" s="65"/>
      <c r="NBA7" s="65"/>
      <c r="NBB7" s="65"/>
      <c r="NBC7" s="65"/>
      <c r="NBD7" s="65"/>
      <c r="NBE7" s="65"/>
      <c r="NBF7" s="65"/>
      <c r="NBG7" s="65"/>
      <c r="NBH7" s="65"/>
      <c r="NBI7" s="65"/>
      <c r="NBJ7" s="65"/>
      <c r="NBK7" s="65"/>
      <c r="NBL7" s="65"/>
      <c r="NBM7" s="65"/>
      <c r="NBN7" s="65"/>
      <c r="NBO7" s="65"/>
      <c r="NBP7" s="65"/>
      <c r="NBQ7" s="65"/>
      <c r="NBR7" s="65"/>
      <c r="NBS7" s="65"/>
      <c r="NBT7" s="65"/>
      <c r="NBU7" s="65"/>
      <c r="NBV7" s="65"/>
      <c r="NBW7" s="65"/>
      <c r="NBX7" s="65"/>
      <c r="NBY7" s="65"/>
      <c r="NBZ7" s="65"/>
      <c r="NCA7" s="65"/>
      <c r="NCB7" s="65"/>
      <c r="NCC7" s="65"/>
      <c r="NCD7" s="65"/>
      <c r="NCE7" s="65"/>
      <c r="NCF7" s="65"/>
      <c r="NCG7" s="65"/>
      <c r="NCH7" s="65"/>
      <c r="NCI7" s="65"/>
      <c r="NCJ7" s="65"/>
      <c r="NCK7" s="65"/>
      <c r="NCL7" s="65"/>
      <c r="NCM7" s="65"/>
      <c r="NCN7" s="65"/>
      <c r="NCO7" s="65"/>
      <c r="NCP7" s="65"/>
      <c r="NCQ7" s="65"/>
      <c r="NCR7" s="65"/>
      <c r="NCS7" s="65"/>
      <c r="NCT7" s="65"/>
      <c r="NCU7" s="65"/>
      <c r="NCV7" s="65"/>
      <c r="NCW7" s="65"/>
      <c r="NCX7" s="65"/>
      <c r="NCY7" s="65"/>
      <c r="NCZ7" s="65"/>
      <c r="NDA7" s="65"/>
      <c r="NDB7" s="65"/>
      <c r="NDC7" s="65"/>
      <c r="NDD7" s="65"/>
      <c r="NDE7" s="65"/>
      <c r="NDF7" s="65"/>
      <c r="NDG7" s="65"/>
      <c r="NDH7" s="65"/>
      <c r="NDI7" s="65"/>
      <c r="NDJ7" s="65"/>
      <c r="NDK7" s="65"/>
      <c r="NDL7" s="65"/>
      <c r="NDM7" s="65"/>
      <c r="NDN7" s="65"/>
      <c r="NDO7" s="65"/>
      <c r="NDP7" s="65"/>
      <c r="NDQ7" s="65"/>
      <c r="NDR7" s="65"/>
      <c r="NDS7" s="65"/>
      <c r="NDT7" s="65"/>
      <c r="NDU7" s="65"/>
      <c r="NDV7" s="65"/>
      <c r="NDW7" s="65"/>
      <c r="NDX7" s="65"/>
      <c r="NDY7" s="65"/>
      <c r="NDZ7" s="65"/>
      <c r="NEA7" s="65"/>
      <c r="NEB7" s="65"/>
      <c r="NEC7" s="65"/>
      <c r="NED7" s="65"/>
      <c r="NEE7" s="65"/>
      <c r="NEF7" s="65"/>
      <c r="NEG7" s="65"/>
      <c r="NEH7" s="65"/>
      <c r="NEI7" s="65"/>
      <c r="NEJ7" s="65"/>
      <c r="NEK7" s="65"/>
      <c r="NEL7" s="65"/>
      <c r="NEM7" s="65"/>
      <c r="NEN7" s="65"/>
      <c r="NEO7" s="65"/>
      <c r="NEP7" s="65"/>
      <c r="NEQ7" s="65"/>
      <c r="NER7" s="65"/>
      <c r="NES7" s="65"/>
      <c r="NET7" s="65"/>
      <c r="NEU7" s="65"/>
      <c r="NEV7" s="65"/>
      <c r="NEW7" s="65"/>
      <c r="NEX7" s="65"/>
      <c r="NEY7" s="65"/>
      <c r="NEZ7" s="65"/>
      <c r="NFA7" s="65"/>
      <c r="NFB7" s="65"/>
      <c r="NFC7" s="65"/>
      <c r="NFD7" s="65"/>
      <c r="NFE7" s="65"/>
      <c r="NFF7" s="65"/>
      <c r="NFG7" s="65"/>
      <c r="NFH7" s="65"/>
      <c r="NFI7" s="65"/>
      <c r="NFJ7" s="65"/>
      <c r="NFK7" s="65"/>
      <c r="NFL7" s="65"/>
      <c r="NFM7" s="65"/>
      <c r="NFN7" s="65"/>
      <c r="NFO7" s="65"/>
      <c r="NFP7" s="65"/>
      <c r="NFQ7" s="65"/>
      <c r="NFR7" s="65"/>
      <c r="NFS7" s="65"/>
      <c r="NFT7" s="65"/>
      <c r="NFU7" s="65"/>
      <c r="NFV7" s="65"/>
      <c r="NFW7" s="65"/>
      <c r="NFX7" s="65"/>
      <c r="NFY7" s="65"/>
      <c r="NFZ7" s="65"/>
      <c r="NGA7" s="65"/>
      <c r="NGB7" s="65"/>
      <c r="NGC7" s="65"/>
      <c r="NGD7" s="65"/>
      <c r="NGE7" s="65"/>
      <c r="NGF7" s="65"/>
      <c r="NGG7" s="65"/>
      <c r="NGH7" s="65"/>
      <c r="NGI7" s="65"/>
      <c r="NGJ7" s="65"/>
      <c r="NGK7" s="65"/>
      <c r="NGL7" s="65"/>
      <c r="NGM7" s="65"/>
      <c r="NGN7" s="65"/>
      <c r="NGO7" s="65"/>
      <c r="NGP7" s="65"/>
      <c r="NGQ7" s="65"/>
      <c r="NGR7" s="65"/>
      <c r="NGS7" s="65"/>
      <c r="NGT7" s="65"/>
      <c r="NGU7" s="65"/>
      <c r="NGV7" s="65"/>
      <c r="NGW7" s="65"/>
      <c r="NGX7" s="65"/>
      <c r="NGY7" s="65"/>
      <c r="NGZ7" s="65"/>
      <c r="NHA7" s="65"/>
      <c r="NHB7" s="65"/>
      <c r="NHC7" s="65"/>
      <c r="NHD7" s="65"/>
      <c r="NHE7" s="65"/>
      <c r="NHF7" s="65"/>
      <c r="NHG7" s="65"/>
      <c r="NHH7" s="65"/>
      <c r="NHI7" s="65"/>
      <c r="NHJ7" s="65"/>
      <c r="NHK7" s="65"/>
      <c r="NHL7" s="65"/>
      <c r="NHM7" s="65"/>
      <c r="NHN7" s="65"/>
      <c r="NHO7" s="65"/>
      <c r="NHP7" s="65"/>
      <c r="NHQ7" s="65"/>
      <c r="NHR7" s="65"/>
      <c r="NHS7" s="65"/>
      <c r="NHT7" s="65"/>
      <c r="NHU7" s="65"/>
      <c r="NHV7" s="65"/>
      <c r="NHW7" s="65"/>
      <c r="NHX7" s="65"/>
      <c r="NHY7" s="65"/>
      <c r="NHZ7" s="65"/>
      <c r="NIA7" s="65"/>
      <c r="NIB7" s="65"/>
      <c r="NIC7" s="65"/>
      <c r="NID7" s="65"/>
      <c r="NIE7" s="65"/>
      <c r="NIF7" s="65"/>
      <c r="NIG7" s="65"/>
      <c r="NIH7" s="65"/>
      <c r="NII7" s="65"/>
      <c r="NIJ7" s="65"/>
      <c r="NIK7" s="65"/>
      <c r="NIL7" s="65"/>
      <c r="NIM7" s="65"/>
      <c r="NIN7" s="65"/>
      <c r="NIO7" s="65"/>
      <c r="NIP7" s="65"/>
      <c r="NIQ7" s="65"/>
      <c r="NIR7" s="65"/>
      <c r="NIS7" s="65"/>
      <c r="NIT7" s="65"/>
      <c r="NIU7" s="65"/>
      <c r="NIV7" s="65"/>
      <c r="NIW7" s="65"/>
      <c r="NIX7" s="65"/>
      <c r="NIY7" s="65"/>
      <c r="NIZ7" s="65"/>
      <c r="NJA7" s="65"/>
      <c r="NJB7" s="65"/>
      <c r="NJC7" s="65"/>
      <c r="NJD7" s="65"/>
      <c r="NJE7" s="65"/>
      <c r="NJF7" s="65"/>
      <c r="NJG7" s="65"/>
      <c r="NJH7" s="65"/>
      <c r="NJI7" s="65"/>
      <c r="NJJ7" s="65"/>
      <c r="NJK7" s="65"/>
      <c r="NJL7" s="65"/>
      <c r="NJM7" s="65"/>
      <c r="NJN7" s="65"/>
      <c r="NJO7" s="65"/>
      <c r="NJP7" s="65"/>
      <c r="NJQ7" s="65"/>
      <c r="NJR7" s="65"/>
      <c r="NJS7" s="65"/>
      <c r="NJT7" s="65"/>
      <c r="NJU7" s="65"/>
      <c r="NJV7" s="65"/>
      <c r="NJW7" s="65"/>
      <c r="NJX7" s="65"/>
      <c r="NJY7" s="65"/>
      <c r="NJZ7" s="65"/>
      <c r="NKA7" s="65"/>
      <c r="NKB7" s="65"/>
      <c r="NKC7" s="65"/>
      <c r="NKD7" s="65"/>
      <c r="NKE7" s="65"/>
      <c r="NKF7" s="65"/>
      <c r="NKG7" s="65"/>
      <c r="NKH7" s="65"/>
      <c r="NKI7" s="65"/>
      <c r="NKJ7" s="65"/>
      <c r="NKK7" s="65"/>
      <c r="NKL7" s="65"/>
      <c r="NKM7" s="65"/>
      <c r="NKN7" s="65"/>
      <c r="NKO7" s="65"/>
      <c r="NKP7" s="65"/>
      <c r="NKQ7" s="65"/>
      <c r="NKR7" s="65"/>
      <c r="NKS7" s="65"/>
      <c r="NKT7" s="65"/>
      <c r="NKU7" s="65"/>
      <c r="NKV7" s="65"/>
      <c r="NKW7" s="65"/>
      <c r="NKX7" s="65"/>
      <c r="NKY7" s="65"/>
      <c r="NKZ7" s="65"/>
      <c r="NLA7" s="65"/>
      <c r="NLB7" s="65"/>
      <c r="NLC7" s="65"/>
      <c r="NLD7" s="65"/>
      <c r="NLE7" s="65"/>
      <c r="NLF7" s="65"/>
      <c r="NLG7" s="65"/>
      <c r="NLH7" s="65"/>
      <c r="NLI7" s="65"/>
      <c r="NLJ7" s="65"/>
      <c r="NLK7" s="65"/>
      <c r="NLL7" s="65"/>
      <c r="NLM7" s="65"/>
      <c r="NLN7" s="65"/>
      <c r="NLO7" s="65"/>
      <c r="NLP7" s="65"/>
      <c r="NLQ7" s="65"/>
      <c r="NLR7" s="65"/>
      <c r="NLS7" s="65"/>
      <c r="NLT7" s="65"/>
      <c r="NLU7" s="65"/>
      <c r="NLV7" s="65"/>
      <c r="NLW7" s="65"/>
      <c r="NLX7" s="65"/>
      <c r="NLY7" s="65"/>
      <c r="NLZ7" s="65"/>
      <c r="NMA7" s="65"/>
      <c r="NMB7" s="65"/>
      <c r="NMC7" s="65"/>
      <c r="NMD7" s="65"/>
      <c r="NME7" s="65"/>
      <c r="NMF7" s="65"/>
      <c r="NMG7" s="65"/>
      <c r="NMH7" s="65"/>
      <c r="NMI7" s="65"/>
      <c r="NMJ7" s="65"/>
      <c r="NMK7" s="65"/>
      <c r="NML7" s="65"/>
      <c r="NMM7" s="65"/>
      <c r="NMN7" s="65"/>
      <c r="NMO7" s="65"/>
      <c r="NMP7" s="65"/>
      <c r="NMQ7" s="65"/>
      <c r="NMR7" s="65"/>
      <c r="NMS7" s="65"/>
      <c r="NMT7" s="65"/>
      <c r="NMU7" s="65"/>
      <c r="NMV7" s="65"/>
      <c r="NMW7" s="65"/>
      <c r="NMX7" s="65"/>
      <c r="NMY7" s="65"/>
      <c r="NMZ7" s="65"/>
      <c r="NNA7" s="65"/>
      <c r="NNB7" s="65"/>
      <c r="NNC7" s="65"/>
      <c r="NND7" s="65"/>
      <c r="NNE7" s="65"/>
      <c r="NNF7" s="65"/>
      <c r="NNG7" s="65"/>
      <c r="NNH7" s="65"/>
      <c r="NNI7" s="65"/>
      <c r="NNJ7" s="65"/>
      <c r="NNK7" s="65"/>
      <c r="NNL7" s="65"/>
      <c r="NNM7" s="65"/>
      <c r="NNN7" s="65"/>
      <c r="NNO7" s="65"/>
      <c r="NNP7" s="65"/>
      <c r="NNQ7" s="65"/>
      <c r="NNR7" s="65"/>
      <c r="NNS7" s="65"/>
      <c r="NNT7" s="65"/>
      <c r="NNU7" s="65"/>
      <c r="NNV7" s="65"/>
      <c r="NNW7" s="65"/>
      <c r="NNX7" s="65"/>
      <c r="NNY7" s="65"/>
      <c r="NNZ7" s="65"/>
      <c r="NOA7" s="65"/>
      <c r="NOB7" s="65"/>
      <c r="NOC7" s="65"/>
      <c r="NOD7" s="65"/>
      <c r="NOE7" s="65"/>
      <c r="NOF7" s="65"/>
      <c r="NOG7" s="65"/>
      <c r="NOH7" s="65"/>
      <c r="NOI7" s="65"/>
      <c r="NOJ7" s="65"/>
      <c r="NOK7" s="65"/>
      <c r="NOL7" s="65"/>
      <c r="NOM7" s="65"/>
      <c r="NON7" s="65"/>
      <c r="NOO7" s="65"/>
      <c r="NOP7" s="65"/>
      <c r="NOQ7" s="65"/>
      <c r="NOR7" s="65"/>
      <c r="NOS7" s="65"/>
      <c r="NOT7" s="65"/>
      <c r="NOU7" s="65"/>
      <c r="NOV7" s="65"/>
      <c r="NOW7" s="65"/>
      <c r="NOX7" s="65"/>
      <c r="NOY7" s="65"/>
      <c r="NOZ7" s="65"/>
      <c r="NPA7" s="65"/>
      <c r="NPB7" s="65"/>
      <c r="NPC7" s="65"/>
      <c r="NPD7" s="65"/>
      <c r="NPE7" s="65"/>
      <c r="NPF7" s="65"/>
      <c r="NPG7" s="65"/>
      <c r="NPH7" s="65"/>
      <c r="NPI7" s="65"/>
      <c r="NPJ7" s="65"/>
      <c r="NPK7" s="65"/>
      <c r="NPL7" s="65"/>
      <c r="NPM7" s="65"/>
      <c r="NPN7" s="65"/>
      <c r="NPO7" s="65"/>
      <c r="NPP7" s="65"/>
      <c r="NPQ7" s="65"/>
      <c r="NPR7" s="65"/>
      <c r="NPS7" s="65"/>
      <c r="NPT7" s="65"/>
      <c r="NPU7" s="65"/>
      <c r="NPV7" s="65"/>
      <c r="NPW7" s="65"/>
      <c r="NPX7" s="65"/>
      <c r="NPY7" s="65"/>
      <c r="NPZ7" s="65"/>
      <c r="NQA7" s="65"/>
      <c r="NQB7" s="65"/>
      <c r="NQC7" s="65"/>
      <c r="NQD7" s="65"/>
      <c r="NQE7" s="65"/>
      <c r="NQF7" s="65"/>
      <c r="NQG7" s="65"/>
      <c r="NQH7" s="65"/>
      <c r="NQI7" s="65"/>
      <c r="NQJ7" s="65"/>
      <c r="NQK7" s="65"/>
      <c r="NQL7" s="65"/>
      <c r="NQM7" s="65"/>
      <c r="NQN7" s="65"/>
      <c r="NQO7" s="65"/>
      <c r="NQP7" s="65"/>
      <c r="NQQ7" s="65"/>
      <c r="NQR7" s="65"/>
      <c r="NQS7" s="65"/>
      <c r="NQT7" s="65"/>
      <c r="NQU7" s="65"/>
      <c r="NQV7" s="65"/>
      <c r="NQW7" s="65"/>
      <c r="NQX7" s="65"/>
      <c r="NQY7" s="65"/>
      <c r="NQZ7" s="65"/>
      <c r="NRA7" s="65"/>
      <c r="NRB7" s="65"/>
      <c r="NRC7" s="65"/>
      <c r="NRD7" s="65"/>
      <c r="NRE7" s="65"/>
      <c r="NRF7" s="65"/>
      <c r="NRG7" s="65"/>
      <c r="NRH7" s="65"/>
      <c r="NRI7" s="65"/>
      <c r="NRJ7" s="65"/>
      <c r="NRK7" s="65"/>
      <c r="NRL7" s="65"/>
      <c r="NRM7" s="65"/>
      <c r="NRN7" s="65"/>
      <c r="NRO7" s="65"/>
      <c r="NRP7" s="65"/>
      <c r="NRQ7" s="65"/>
      <c r="NRR7" s="65"/>
      <c r="NRS7" s="65"/>
      <c r="NRT7" s="65"/>
      <c r="NRU7" s="65"/>
      <c r="NRV7" s="65"/>
      <c r="NRW7" s="65"/>
      <c r="NRX7" s="65"/>
      <c r="NRY7" s="65"/>
      <c r="NRZ7" s="65"/>
      <c r="NSA7" s="65"/>
      <c r="NSB7" s="65"/>
      <c r="NSC7" s="65"/>
      <c r="NSD7" s="65"/>
      <c r="NSE7" s="65"/>
      <c r="NSF7" s="65"/>
      <c r="NSG7" s="65"/>
      <c r="NSH7" s="65"/>
      <c r="NSI7" s="65"/>
      <c r="NSJ7" s="65"/>
      <c r="NSK7" s="65"/>
      <c r="NSL7" s="65"/>
      <c r="NSM7" s="65"/>
      <c r="NSN7" s="65"/>
      <c r="NSO7" s="65"/>
      <c r="NSP7" s="65"/>
      <c r="NSQ7" s="65"/>
      <c r="NSR7" s="65"/>
      <c r="NSS7" s="65"/>
      <c r="NST7" s="65"/>
      <c r="NSU7" s="65"/>
      <c r="NSV7" s="65"/>
      <c r="NSW7" s="65"/>
      <c r="NSX7" s="65"/>
      <c r="NSY7" s="65"/>
      <c r="NSZ7" s="65"/>
      <c r="NTA7" s="65"/>
      <c r="NTB7" s="65"/>
      <c r="NTC7" s="65"/>
      <c r="NTD7" s="65"/>
      <c r="NTE7" s="65"/>
      <c r="NTF7" s="65"/>
      <c r="NTG7" s="65"/>
      <c r="NTH7" s="65"/>
      <c r="NTI7" s="65"/>
      <c r="NTJ7" s="65"/>
      <c r="NTK7" s="65"/>
      <c r="NTL7" s="65"/>
      <c r="NTM7" s="65"/>
      <c r="NTN7" s="65"/>
      <c r="NTO7" s="65"/>
      <c r="NTP7" s="65"/>
      <c r="NTQ7" s="65"/>
      <c r="NTR7" s="65"/>
      <c r="NTS7" s="65"/>
      <c r="NTT7" s="65"/>
      <c r="NTU7" s="65"/>
      <c r="NTV7" s="65"/>
      <c r="NTW7" s="65"/>
      <c r="NTX7" s="65"/>
      <c r="NTY7" s="65"/>
      <c r="NTZ7" s="65"/>
      <c r="NUA7" s="65"/>
      <c r="NUB7" s="65"/>
      <c r="NUC7" s="65"/>
      <c r="NUD7" s="65"/>
      <c r="NUE7" s="65"/>
      <c r="NUF7" s="65"/>
      <c r="NUG7" s="65"/>
      <c r="NUH7" s="65"/>
      <c r="NUI7" s="65"/>
      <c r="NUJ7" s="65"/>
      <c r="NUK7" s="65"/>
      <c r="NUL7" s="65"/>
      <c r="NUM7" s="65"/>
      <c r="NUN7" s="65"/>
      <c r="NUO7" s="65"/>
      <c r="NUP7" s="65"/>
      <c r="NUQ7" s="65"/>
      <c r="NUR7" s="65"/>
      <c r="NUS7" s="65"/>
      <c r="NUT7" s="65"/>
      <c r="NUU7" s="65"/>
      <c r="NUV7" s="65"/>
      <c r="NUW7" s="65"/>
      <c r="NUX7" s="65"/>
      <c r="NUY7" s="65"/>
      <c r="NUZ7" s="65"/>
      <c r="NVA7" s="65"/>
      <c r="NVB7" s="65"/>
      <c r="NVC7" s="65"/>
      <c r="NVD7" s="65"/>
      <c r="NVE7" s="65"/>
      <c r="NVF7" s="65"/>
      <c r="NVG7" s="65"/>
      <c r="NVH7" s="65"/>
      <c r="NVI7" s="65"/>
      <c r="NVJ7" s="65"/>
      <c r="NVK7" s="65"/>
      <c r="NVL7" s="65"/>
      <c r="NVM7" s="65"/>
      <c r="NVN7" s="65"/>
      <c r="NVO7" s="65"/>
      <c r="NVP7" s="65"/>
      <c r="NVQ7" s="65"/>
      <c r="NVR7" s="65"/>
      <c r="NVS7" s="65"/>
      <c r="NVT7" s="65"/>
      <c r="NVU7" s="65"/>
      <c r="NVV7" s="65"/>
      <c r="NVW7" s="65"/>
      <c r="NVX7" s="65"/>
      <c r="NVY7" s="65"/>
      <c r="NVZ7" s="65"/>
      <c r="NWA7" s="65"/>
      <c r="NWB7" s="65"/>
      <c r="NWC7" s="65"/>
      <c r="NWD7" s="65"/>
      <c r="NWE7" s="65"/>
      <c r="NWF7" s="65"/>
      <c r="NWG7" s="65"/>
      <c r="NWH7" s="65"/>
      <c r="NWI7" s="65"/>
      <c r="NWJ7" s="65"/>
      <c r="NWK7" s="65"/>
      <c r="NWL7" s="65"/>
      <c r="NWM7" s="65"/>
      <c r="NWN7" s="65"/>
      <c r="NWO7" s="65"/>
      <c r="NWP7" s="65"/>
      <c r="NWQ7" s="65"/>
      <c r="NWR7" s="65"/>
      <c r="NWS7" s="65"/>
      <c r="NWT7" s="65"/>
      <c r="NWU7" s="65"/>
      <c r="NWV7" s="65"/>
      <c r="NWW7" s="65"/>
      <c r="NWX7" s="65"/>
      <c r="NWY7" s="65"/>
      <c r="NWZ7" s="65"/>
      <c r="NXA7" s="65"/>
      <c r="NXB7" s="65"/>
      <c r="NXC7" s="65"/>
      <c r="NXD7" s="65"/>
      <c r="NXE7" s="65"/>
      <c r="NXF7" s="65"/>
      <c r="NXG7" s="65"/>
      <c r="NXH7" s="65"/>
      <c r="NXI7" s="65"/>
      <c r="NXJ7" s="65"/>
      <c r="NXK7" s="65"/>
      <c r="NXL7" s="65"/>
      <c r="NXM7" s="65"/>
      <c r="NXN7" s="65"/>
      <c r="NXO7" s="65"/>
      <c r="NXP7" s="65"/>
      <c r="NXQ7" s="65"/>
      <c r="NXR7" s="65"/>
      <c r="NXS7" s="65"/>
      <c r="NXT7" s="65"/>
      <c r="NXU7" s="65"/>
      <c r="NXV7" s="65"/>
      <c r="NXW7" s="65"/>
      <c r="NXX7" s="65"/>
      <c r="NXY7" s="65"/>
      <c r="NXZ7" s="65"/>
      <c r="NYA7" s="65"/>
      <c r="NYB7" s="65"/>
      <c r="NYC7" s="65"/>
      <c r="NYD7" s="65"/>
      <c r="NYE7" s="65"/>
      <c r="NYF7" s="65"/>
      <c r="NYG7" s="65"/>
      <c r="NYH7" s="65"/>
      <c r="NYI7" s="65"/>
      <c r="NYJ7" s="65"/>
      <c r="NYK7" s="65"/>
      <c r="NYL7" s="65"/>
      <c r="NYM7" s="65"/>
      <c r="NYN7" s="65"/>
      <c r="NYO7" s="65"/>
      <c r="NYP7" s="65"/>
      <c r="NYQ7" s="65"/>
      <c r="NYR7" s="65"/>
      <c r="NYS7" s="65"/>
      <c r="NYT7" s="65"/>
      <c r="NYU7" s="65"/>
      <c r="NYV7" s="65"/>
      <c r="NYW7" s="65"/>
      <c r="NYX7" s="65"/>
      <c r="NYY7" s="65"/>
      <c r="NYZ7" s="65"/>
      <c r="NZA7" s="65"/>
      <c r="NZB7" s="65"/>
      <c r="NZC7" s="65"/>
      <c r="NZD7" s="65"/>
      <c r="NZE7" s="65"/>
      <c r="NZF7" s="65"/>
      <c r="NZG7" s="65"/>
      <c r="NZH7" s="65"/>
      <c r="NZI7" s="65"/>
      <c r="NZJ7" s="65"/>
      <c r="NZK7" s="65"/>
      <c r="NZL7" s="65"/>
      <c r="NZM7" s="65"/>
      <c r="NZN7" s="65"/>
      <c r="NZO7" s="65"/>
      <c r="NZP7" s="65"/>
      <c r="NZQ7" s="65"/>
      <c r="NZR7" s="65"/>
      <c r="NZS7" s="65"/>
      <c r="NZT7" s="65"/>
      <c r="NZU7" s="65"/>
      <c r="NZV7" s="65"/>
      <c r="NZW7" s="65"/>
      <c r="NZX7" s="65"/>
      <c r="NZY7" s="65"/>
      <c r="NZZ7" s="65"/>
      <c r="OAA7" s="65"/>
      <c r="OAB7" s="65"/>
      <c r="OAC7" s="65"/>
      <c r="OAD7" s="65"/>
      <c r="OAE7" s="65"/>
      <c r="OAF7" s="65"/>
      <c r="OAG7" s="65"/>
      <c r="OAH7" s="65"/>
      <c r="OAI7" s="65"/>
      <c r="OAJ7" s="65"/>
      <c r="OAK7" s="65"/>
      <c r="OAL7" s="65"/>
      <c r="OAM7" s="65"/>
      <c r="OAN7" s="65"/>
      <c r="OAO7" s="65"/>
      <c r="OAP7" s="65"/>
      <c r="OAQ7" s="65"/>
      <c r="OAR7" s="65"/>
      <c r="OAS7" s="65"/>
      <c r="OAT7" s="65"/>
      <c r="OAU7" s="65"/>
      <c r="OAV7" s="65"/>
      <c r="OAW7" s="65"/>
      <c r="OAX7" s="65"/>
      <c r="OAY7" s="65"/>
      <c r="OAZ7" s="65"/>
      <c r="OBA7" s="65"/>
      <c r="OBB7" s="65"/>
      <c r="OBC7" s="65"/>
      <c r="OBD7" s="65"/>
      <c r="OBE7" s="65"/>
      <c r="OBF7" s="65"/>
      <c r="OBG7" s="65"/>
      <c r="OBH7" s="65"/>
      <c r="OBI7" s="65"/>
      <c r="OBJ7" s="65"/>
      <c r="OBK7" s="65"/>
      <c r="OBL7" s="65"/>
      <c r="OBM7" s="65"/>
      <c r="OBN7" s="65"/>
      <c r="OBO7" s="65"/>
      <c r="OBP7" s="65"/>
      <c r="OBQ7" s="65"/>
      <c r="OBR7" s="65"/>
      <c r="OBS7" s="65"/>
      <c r="OBT7" s="65"/>
      <c r="OBU7" s="65"/>
      <c r="OBV7" s="65"/>
      <c r="OBW7" s="65"/>
      <c r="OBX7" s="65"/>
      <c r="OBY7" s="65"/>
      <c r="OBZ7" s="65"/>
      <c r="OCA7" s="65"/>
      <c r="OCB7" s="65"/>
      <c r="OCC7" s="65"/>
      <c r="OCD7" s="65"/>
      <c r="OCE7" s="65"/>
      <c r="OCF7" s="65"/>
      <c r="OCG7" s="65"/>
      <c r="OCH7" s="65"/>
      <c r="OCI7" s="65"/>
      <c r="OCJ7" s="65"/>
      <c r="OCK7" s="65"/>
      <c r="OCL7" s="65"/>
      <c r="OCM7" s="65"/>
      <c r="OCN7" s="65"/>
      <c r="OCO7" s="65"/>
      <c r="OCP7" s="65"/>
      <c r="OCQ7" s="65"/>
      <c r="OCR7" s="65"/>
      <c r="OCS7" s="65"/>
      <c r="OCT7" s="65"/>
      <c r="OCU7" s="65"/>
      <c r="OCV7" s="65"/>
      <c r="OCW7" s="65"/>
      <c r="OCX7" s="65"/>
      <c r="OCY7" s="65"/>
      <c r="OCZ7" s="65"/>
      <c r="ODA7" s="65"/>
      <c r="ODB7" s="65"/>
      <c r="ODC7" s="65"/>
      <c r="ODD7" s="65"/>
      <c r="ODE7" s="65"/>
      <c r="ODF7" s="65"/>
      <c r="ODG7" s="65"/>
      <c r="ODH7" s="65"/>
      <c r="ODI7" s="65"/>
      <c r="ODJ7" s="65"/>
      <c r="ODK7" s="65"/>
      <c r="ODL7" s="65"/>
      <c r="ODM7" s="65"/>
      <c r="ODN7" s="65"/>
      <c r="ODO7" s="65"/>
      <c r="ODP7" s="65"/>
      <c r="ODQ7" s="65"/>
      <c r="ODR7" s="65"/>
      <c r="ODS7" s="65"/>
      <c r="ODT7" s="65"/>
      <c r="ODU7" s="65"/>
      <c r="ODV7" s="65"/>
      <c r="ODW7" s="65"/>
      <c r="ODX7" s="65"/>
      <c r="ODY7" s="65"/>
      <c r="ODZ7" s="65"/>
      <c r="OEA7" s="65"/>
      <c r="OEB7" s="65"/>
      <c r="OEC7" s="65"/>
      <c r="OED7" s="65"/>
      <c r="OEE7" s="65"/>
      <c r="OEF7" s="65"/>
      <c r="OEG7" s="65"/>
      <c r="OEH7" s="65"/>
      <c r="OEI7" s="65"/>
      <c r="OEJ7" s="65"/>
      <c r="OEK7" s="65"/>
      <c r="OEL7" s="65"/>
      <c r="OEM7" s="65"/>
      <c r="OEN7" s="65"/>
      <c r="OEO7" s="65"/>
      <c r="OEP7" s="65"/>
      <c r="OEQ7" s="65"/>
      <c r="OER7" s="65"/>
      <c r="OES7" s="65"/>
      <c r="OET7" s="65"/>
      <c r="OEU7" s="65"/>
      <c r="OEV7" s="65"/>
      <c r="OEW7" s="65"/>
      <c r="OEX7" s="65"/>
      <c r="OEY7" s="65"/>
      <c r="OEZ7" s="65"/>
      <c r="OFA7" s="65"/>
      <c r="OFB7" s="65"/>
      <c r="OFC7" s="65"/>
      <c r="OFD7" s="65"/>
      <c r="OFE7" s="65"/>
      <c r="OFF7" s="65"/>
      <c r="OFG7" s="65"/>
      <c r="OFH7" s="65"/>
      <c r="OFI7" s="65"/>
      <c r="OFJ7" s="65"/>
      <c r="OFK7" s="65"/>
      <c r="OFL7" s="65"/>
      <c r="OFM7" s="65"/>
      <c r="OFN7" s="65"/>
      <c r="OFO7" s="65"/>
      <c r="OFP7" s="65"/>
      <c r="OFQ7" s="65"/>
      <c r="OFR7" s="65"/>
      <c r="OFS7" s="65"/>
      <c r="OFT7" s="65"/>
      <c r="OFU7" s="65"/>
      <c r="OFV7" s="65"/>
      <c r="OFW7" s="65"/>
      <c r="OFX7" s="65"/>
      <c r="OFY7" s="65"/>
      <c r="OFZ7" s="65"/>
      <c r="OGA7" s="65"/>
      <c r="OGB7" s="65"/>
      <c r="OGC7" s="65"/>
      <c r="OGD7" s="65"/>
      <c r="OGE7" s="65"/>
      <c r="OGF7" s="65"/>
      <c r="OGG7" s="65"/>
      <c r="OGH7" s="65"/>
      <c r="OGI7" s="65"/>
      <c r="OGJ7" s="65"/>
      <c r="OGK7" s="65"/>
      <c r="OGL7" s="65"/>
      <c r="OGM7" s="65"/>
      <c r="OGN7" s="65"/>
      <c r="OGO7" s="65"/>
      <c r="OGP7" s="65"/>
      <c r="OGQ7" s="65"/>
      <c r="OGR7" s="65"/>
      <c r="OGS7" s="65"/>
      <c r="OGT7" s="65"/>
      <c r="OGU7" s="65"/>
      <c r="OGV7" s="65"/>
      <c r="OGW7" s="65"/>
      <c r="OGX7" s="65"/>
      <c r="OGY7" s="65"/>
      <c r="OGZ7" s="65"/>
      <c r="OHA7" s="65"/>
      <c r="OHB7" s="65"/>
      <c r="OHC7" s="65"/>
      <c r="OHD7" s="65"/>
      <c r="OHE7" s="65"/>
      <c r="OHF7" s="65"/>
      <c r="OHG7" s="65"/>
      <c r="OHH7" s="65"/>
      <c r="OHI7" s="65"/>
      <c r="OHJ7" s="65"/>
      <c r="OHK7" s="65"/>
      <c r="OHL7" s="65"/>
      <c r="OHM7" s="65"/>
      <c r="OHN7" s="65"/>
      <c r="OHO7" s="65"/>
      <c r="OHP7" s="65"/>
      <c r="OHQ7" s="65"/>
      <c r="OHR7" s="65"/>
      <c r="OHS7" s="65"/>
      <c r="OHT7" s="65"/>
      <c r="OHU7" s="65"/>
      <c r="OHV7" s="65"/>
      <c r="OHW7" s="65"/>
      <c r="OHX7" s="65"/>
      <c r="OHY7" s="65"/>
      <c r="OHZ7" s="65"/>
      <c r="OIA7" s="65"/>
      <c r="OIB7" s="65"/>
      <c r="OIC7" s="65"/>
      <c r="OID7" s="65"/>
      <c r="OIE7" s="65"/>
      <c r="OIF7" s="65"/>
      <c r="OIG7" s="65"/>
      <c r="OIH7" s="65"/>
      <c r="OII7" s="65"/>
      <c r="OIJ7" s="65"/>
      <c r="OIK7" s="65"/>
      <c r="OIL7" s="65"/>
      <c r="OIM7" s="65"/>
      <c r="OIN7" s="65"/>
      <c r="OIO7" s="65"/>
      <c r="OIP7" s="65"/>
      <c r="OIQ7" s="65"/>
      <c r="OIR7" s="65"/>
      <c r="OIS7" s="65"/>
      <c r="OIT7" s="65"/>
      <c r="OIU7" s="65"/>
      <c r="OIV7" s="65"/>
      <c r="OIW7" s="65"/>
      <c r="OIX7" s="65"/>
      <c r="OIY7" s="65"/>
      <c r="OIZ7" s="65"/>
      <c r="OJA7" s="65"/>
      <c r="OJB7" s="65"/>
      <c r="OJC7" s="65"/>
      <c r="OJD7" s="65"/>
      <c r="OJE7" s="65"/>
      <c r="OJF7" s="65"/>
      <c r="OJG7" s="65"/>
      <c r="OJH7" s="65"/>
      <c r="OJI7" s="65"/>
      <c r="OJJ7" s="65"/>
      <c r="OJK7" s="65"/>
      <c r="OJL7" s="65"/>
      <c r="OJM7" s="65"/>
      <c r="OJN7" s="65"/>
      <c r="OJO7" s="65"/>
      <c r="OJP7" s="65"/>
      <c r="OJQ7" s="65"/>
      <c r="OJR7" s="65"/>
      <c r="OJS7" s="65"/>
      <c r="OJT7" s="65"/>
      <c r="OJU7" s="65"/>
      <c r="OJV7" s="65"/>
      <c r="OJW7" s="65"/>
      <c r="OJX7" s="65"/>
      <c r="OJY7" s="65"/>
      <c r="OJZ7" s="65"/>
      <c r="OKA7" s="65"/>
      <c r="OKB7" s="65"/>
      <c r="OKC7" s="65"/>
      <c r="OKD7" s="65"/>
      <c r="OKE7" s="65"/>
      <c r="OKF7" s="65"/>
      <c r="OKG7" s="65"/>
      <c r="OKH7" s="65"/>
      <c r="OKI7" s="65"/>
      <c r="OKJ7" s="65"/>
      <c r="OKK7" s="65"/>
      <c r="OKL7" s="65"/>
      <c r="OKM7" s="65"/>
      <c r="OKN7" s="65"/>
      <c r="OKO7" s="65"/>
      <c r="OKP7" s="65"/>
      <c r="OKQ7" s="65"/>
      <c r="OKR7" s="65"/>
      <c r="OKS7" s="65"/>
      <c r="OKT7" s="65"/>
      <c r="OKU7" s="65"/>
      <c r="OKV7" s="65"/>
      <c r="OKW7" s="65"/>
      <c r="OKX7" s="65"/>
      <c r="OKY7" s="65"/>
      <c r="OKZ7" s="65"/>
      <c r="OLA7" s="65"/>
      <c r="OLB7" s="65"/>
      <c r="OLC7" s="65"/>
      <c r="OLD7" s="65"/>
      <c r="OLE7" s="65"/>
      <c r="OLF7" s="65"/>
      <c r="OLG7" s="65"/>
      <c r="OLH7" s="65"/>
      <c r="OLI7" s="65"/>
      <c r="OLJ7" s="65"/>
      <c r="OLK7" s="65"/>
      <c r="OLL7" s="65"/>
      <c r="OLM7" s="65"/>
      <c r="OLN7" s="65"/>
      <c r="OLO7" s="65"/>
      <c r="OLP7" s="65"/>
      <c r="OLQ7" s="65"/>
      <c r="OLR7" s="65"/>
      <c r="OLS7" s="65"/>
      <c r="OLT7" s="65"/>
      <c r="OLU7" s="65"/>
      <c r="OLV7" s="65"/>
      <c r="OLW7" s="65"/>
      <c r="OLX7" s="65"/>
      <c r="OLY7" s="65"/>
      <c r="OLZ7" s="65"/>
      <c r="OMA7" s="65"/>
      <c r="OMB7" s="65"/>
      <c r="OMC7" s="65"/>
      <c r="OMD7" s="65"/>
      <c r="OME7" s="65"/>
      <c r="OMF7" s="65"/>
      <c r="OMG7" s="65"/>
      <c r="OMH7" s="65"/>
      <c r="OMI7" s="65"/>
      <c r="OMJ7" s="65"/>
      <c r="OMK7" s="65"/>
      <c r="OML7" s="65"/>
      <c r="OMM7" s="65"/>
      <c r="OMN7" s="65"/>
      <c r="OMO7" s="65"/>
      <c r="OMP7" s="65"/>
      <c r="OMQ7" s="65"/>
      <c r="OMR7" s="65"/>
      <c r="OMS7" s="65"/>
      <c r="OMT7" s="65"/>
      <c r="OMU7" s="65"/>
      <c r="OMV7" s="65"/>
      <c r="OMW7" s="65"/>
      <c r="OMX7" s="65"/>
      <c r="OMY7" s="65"/>
      <c r="OMZ7" s="65"/>
      <c r="ONA7" s="65"/>
      <c r="ONB7" s="65"/>
      <c r="ONC7" s="65"/>
      <c r="OND7" s="65"/>
      <c r="ONE7" s="65"/>
      <c r="ONF7" s="65"/>
      <c r="ONG7" s="65"/>
      <c r="ONH7" s="65"/>
      <c r="ONI7" s="65"/>
      <c r="ONJ7" s="65"/>
      <c r="ONK7" s="65"/>
      <c r="ONL7" s="65"/>
      <c r="ONM7" s="65"/>
      <c r="ONN7" s="65"/>
      <c r="ONO7" s="65"/>
      <c r="ONP7" s="65"/>
      <c r="ONQ7" s="65"/>
      <c r="ONR7" s="65"/>
      <c r="ONS7" s="65"/>
      <c r="ONT7" s="65"/>
      <c r="ONU7" s="65"/>
      <c r="ONV7" s="65"/>
      <c r="ONW7" s="65"/>
      <c r="ONX7" s="65"/>
      <c r="ONY7" s="65"/>
      <c r="ONZ7" s="65"/>
      <c r="OOA7" s="65"/>
      <c r="OOB7" s="65"/>
      <c r="OOC7" s="65"/>
      <c r="OOD7" s="65"/>
      <c r="OOE7" s="65"/>
      <c r="OOF7" s="65"/>
      <c r="OOG7" s="65"/>
      <c r="OOH7" s="65"/>
      <c r="OOI7" s="65"/>
      <c r="OOJ7" s="65"/>
      <c r="OOK7" s="65"/>
      <c r="OOL7" s="65"/>
      <c r="OOM7" s="65"/>
      <c r="OON7" s="65"/>
      <c r="OOO7" s="65"/>
      <c r="OOP7" s="65"/>
      <c r="OOQ7" s="65"/>
      <c r="OOR7" s="65"/>
      <c r="OOS7" s="65"/>
      <c r="OOT7" s="65"/>
      <c r="OOU7" s="65"/>
      <c r="OOV7" s="65"/>
      <c r="OOW7" s="65"/>
      <c r="OOX7" s="65"/>
      <c r="OOY7" s="65"/>
      <c r="OOZ7" s="65"/>
      <c r="OPA7" s="65"/>
      <c r="OPB7" s="65"/>
      <c r="OPC7" s="65"/>
      <c r="OPD7" s="65"/>
      <c r="OPE7" s="65"/>
      <c r="OPF7" s="65"/>
      <c r="OPG7" s="65"/>
      <c r="OPH7" s="65"/>
      <c r="OPI7" s="65"/>
      <c r="OPJ7" s="65"/>
      <c r="OPK7" s="65"/>
      <c r="OPL7" s="65"/>
      <c r="OPM7" s="65"/>
      <c r="OPN7" s="65"/>
      <c r="OPO7" s="65"/>
      <c r="OPP7" s="65"/>
      <c r="OPQ7" s="65"/>
      <c r="OPR7" s="65"/>
      <c r="OPS7" s="65"/>
      <c r="OPT7" s="65"/>
      <c r="OPU7" s="65"/>
      <c r="OPV7" s="65"/>
      <c r="OPW7" s="65"/>
      <c r="OPX7" s="65"/>
      <c r="OPY7" s="65"/>
      <c r="OPZ7" s="65"/>
      <c r="OQA7" s="65"/>
      <c r="OQB7" s="65"/>
      <c r="OQC7" s="65"/>
      <c r="OQD7" s="65"/>
      <c r="OQE7" s="65"/>
      <c r="OQF7" s="65"/>
      <c r="OQG7" s="65"/>
      <c r="OQH7" s="65"/>
      <c r="OQI7" s="65"/>
      <c r="OQJ7" s="65"/>
      <c r="OQK7" s="65"/>
      <c r="OQL7" s="65"/>
      <c r="OQM7" s="65"/>
      <c r="OQN7" s="65"/>
      <c r="OQO7" s="65"/>
      <c r="OQP7" s="65"/>
      <c r="OQQ7" s="65"/>
      <c r="OQR7" s="65"/>
      <c r="OQS7" s="65"/>
      <c r="OQT7" s="65"/>
      <c r="OQU7" s="65"/>
      <c r="OQV7" s="65"/>
      <c r="OQW7" s="65"/>
      <c r="OQX7" s="65"/>
      <c r="OQY7" s="65"/>
      <c r="OQZ7" s="65"/>
      <c r="ORA7" s="65"/>
      <c r="ORB7" s="65"/>
      <c r="ORC7" s="65"/>
      <c r="ORD7" s="65"/>
      <c r="ORE7" s="65"/>
      <c r="ORF7" s="65"/>
      <c r="ORG7" s="65"/>
      <c r="ORH7" s="65"/>
      <c r="ORI7" s="65"/>
      <c r="ORJ7" s="65"/>
      <c r="ORK7" s="65"/>
      <c r="ORL7" s="65"/>
      <c r="ORM7" s="65"/>
      <c r="ORN7" s="65"/>
      <c r="ORO7" s="65"/>
      <c r="ORP7" s="65"/>
      <c r="ORQ7" s="65"/>
      <c r="ORR7" s="65"/>
      <c r="ORS7" s="65"/>
      <c r="ORT7" s="65"/>
      <c r="ORU7" s="65"/>
      <c r="ORV7" s="65"/>
      <c r="ORW7" s="65"/>
      <c r="ORX7" s="65"/>
      <c r="ORY7" s="65"/>
      <c r="ORZ7" s="65"/>
      <c r="OSA7" s="65"/>
      <c r="OSB7" s="65"/>
      <c r="OSC7" s="65"/>
      <c r="OSD7" s="65"/>
      <c r="OSE7" s="65"/>
      <c r="OSF7" s="65"/>
      <c r="OSG7" s="65"/>
      <c r="OSH7" s="65"/>
      <c r="OSI7" s="65"/>
      <c r="OSJ7" s="65"/>
      <c r="OSK7" s="65"/>
      <c r="OSL7" s="65"/>
      <c r="OSM7" s="65"/>
      <c r="OSN7" s="65"/>
      <c r="OSO7" s="65"/>
      <c r="OSP7" s="65"/>
      <c r="OSQ7" s="65"/>
      <c r="OSR7" s="65"/>
      <c r="OSS7" s="65"/>
      <c r="OST7" s="65"/>
      <c r="OSU7" s="65"/>
      <c r="OSV7" s="65"/>
      <c r="OSW7" s="65"/>
      <c r="OSX7" s="65"/>
      <c r="OSY7" s="65"/>
      <c r="OSZ7" s="65"/>
      <c r="OTA7" s="65"/>
      <c r="OTB7" s="65"/>
      <c r="OTC7" s="65"/>
      <c r="OTD7" s="65"/>
      <c r="OTE7" s="65"/>
      <c r="OTF7" s="65"/>
      <c r="OTG7" s="65"/>
      <c r="OTH7" s="65"/>
      <c r="OTI7" s="65"/>
      <c r="OTJ7" s="65"/>
      <c r="OTK7" s="65"/>
      <c r="OTL7" s="65"/>
      <c r="OTM7" s="65"/>
      <c r="OTN7" s="65"/>
      <c r="OTO7" s="65"/>
      <c r="OTP7" s="65"/>
      <c r="OTQ7" s="65"/>
      <c r="OTR7" s="65"/>
      <c r="OTS7" s="65"/>
      <c r="OTT7" s="65"/>
      <c r="OTU7" s="65"/>
      <c r="OTV7" s="65"/>
      <c r="OTW7" s="65"/>
      <c r="OTX7" s="65"/>
      <c r="OTY7" s="65"/>
      <c r="OTZ7" s="65"/>
      <c r="OUA7" s="65"/>
      <c r="OUB7" s="65"/>
      <c r="OUC7" s="65"/>
      <c r="OUD7" s="65"/>
      <c r="OUE7" s="65"/>
      <c r="OUF7" s="65"/>
      <c r="OUG7" s="65"/>
      <c r="OUH7" s="65"/>
      <c r="OUI7" s="65"/>
      <c r="OUJ7" s="65"/>
      <c r="OUK7" s="65"/>
      <c r="OUL7" s="65"/>
      <c r="OUM7" s="65"/>
      <c r="OUN7" s="65"/>
      <c r="OUO7" s="65"/>
      <c r="OUP7" s="65"/>
      <c r="OUQ7" s="65"/>
      <c r="OUR7" s="65"/>
      <c r="OUS7" s="65"/>
      <c r="OUT7" s="65"/>
      <c r="OUU7" s="65"/>
      <c r="OUV7" s="65"/>
      <c r="OUW7" s="65"/>
      <c r="OUX7" s="65"/>
      <c r="OUY7" s="65"/>
      <c r="OUZ7" s="65"/>
      <c r="OVA7" s="65"/>
      <c r="OVB7" s="65"/>
      <c r="OVC7" s="65"/>
      <c r="OVD7" s="65"/>
      <c r="OVE7" s="65"/>
      <c r="OVF7" s="65"/>
      <c r="OVG7" s="65"/>
      <c r="OVH7" s="65"/>
      <c r="OVI7" s="65"/>
      <c r="OVJ7" s="65"/>
      <c r="OVK7" s="65"/>
      <c r="OVL7" s="65"/>
      <c r="OVM7" s="65"/>
      <c r="OVN7" s="65"/>
      <c r="OVO7" s="65"/>
      <c r="OVP7" s="65"/>
      <c r="OVQ7" s="65"/>
      <c r="OVR7" s="65"/>
      <c r="OVS7" s="65"/>
      <c r="OVT7" s="65"/>
      <c r="OVU7" s="65"/>
      <c r="OVV7" s="65"/>
      <c r="OVW7" s="65"/>
      <c r="OVX7" s="65"/>
      <c r="OVY7" s="65"/>
      <c r="OVZ7" s="65"/>
      <c r="OWA7" s="65"/>
      <c r="OWB7" s="65"/>
      <c r="OWC7" s="65"/>
      <c r="OWD7" s="65"/>
      <c r="OWE7" s="65"/>
      <c r="OWF7" s="65"/>
      <c r="OWG7" s="65"/>
      <c r="OWH7" s="65"/>
      <c r="OWI7" s="65"/>
      <c r="OWJ7" s="65"/>
      <c r="OWK7" s="65"/>
      <c r="OWL7" s="65"/>
      <c r="OWM7" s="65"/>
      <c r="OWN7" s="65"/>
      <c r="OWO7" s="65"/>
      <c r="OWP7" s="65"/>
      <c r="OWQ7" s="65"/>
      <c r="OWR7" s="65"/>
      <c r="OWS7" s="65"/>
      <c r="OWT7" s="65"/>
      <c r="OWU7" s="65"/>
      <c r="OWV7" s="65"/>
      <c r="OWW7" s="65"/>
      <c r="OWX7" s="65"/>
      <c r="OWY7" s="65"/>
      <c r="OWZ7" s="65"/>
      <c r="OXA7" s="65"/>
      <c r="OXB7" s="65"/>
      <c r="OXC7" s="65"/>
      <c r="OXD7" s="65"/>
      <c r="OXE7" s="65"/>
      <c r="OXF7" s="65"/>
      <c r="OXG7" s="65"/>
      <c r="OXH7" s="65"/>
      <c r="OXI7" s="65"/>
      <c r="OXJ7" s="65"/>
      <c r="OXK7" s="65"/>
      <c r="OXL7" s="65"/>
      <c r="OXM7" s="65"/>
      <c r="OXN7" s="65"/>
      <c r="OXO7" s="65"/>
      <c r="OXP7" s="65"/>
      <c r="OXQ7" s="65"/>
      <c r="OXR7" s="65"/>
      <c r="OXS7" s="65"/>
      <c r="OXT7" s="65"/>
      <c r="OXU7" s="65"/>
      <c r="OXV7" s="65"/>
      <c r="OXW7" s="65"/>
      <c r="OXX7" s="65"/>
      <c r="OXY7" s="65"/>
      <c r="OXZ7" s="65"/>
      <c r="OYA7" s="65"/>
      <c r="OYB7" s="65"/>
      <c r="OYC7" s="65"/>
      <c r="OYD7" s="65"/>
      <c r="OYE7" s="65"/>
      <c r="OYF7" s="65"/>
      <c r="OYG7" s="65"/>
      <c r="OYH7" s="65"/>
      <c r="OYI7" s="65"/>
      <c r="OYJ7" s="65"/>
      <c r="OYK7" s="65"/>
      <c r="OYL7" s="65"/>
      <c r="OYM7" s="65"/>
      <c r="OYN7" s="65"/>
      <c r="OYO7" s="65"/>
      <c r="OYP7" s="65"/>
      <c r="OYQ7" s="65"/>
      <c r="OYR7" s="65"/>
      <c r="OYS7" s="65"/>
      <c r="OYT7" s="65"/>
      <c r="OYU7" s="65"/>
      <c r="OYV7" s="65"/>
      <c r="OYW7" s="65"/>
      <c r="OYX7" s="65"/>
      <c r="OYY7" s="65"/>
      <c r="OYZ7" s="65"/>
      <c r="OZA7" s="65"/>
      <c r="OZB7" s="65"/>
      <c r="OZC7" s="65"/>
      <c r="OZD7" s="65"/>
      <c r="OZE7" s="65"/>
      <c r="OZF7" s="65"/>
      <c r="OZG7" s="65"/>
      <c r="OZH7" s="65"/>
      <c r="OZI7" s="65"/>
      <c r="OZJ7" s="65"/>
      <c r="OZK7" s="65"/>
      <c r="OZL7" s="65"/>
      <c r="OZM7" s="65"/>
      <c r="OZN7" s="65"/>
      <c r="OZO7" s="65"/>
      <c r="OZP7" s="65"/>
      <c r="OZQ7" s="65"/>
      <c r="OZR7" s="65"/>
      <c r="OZS7" s="65"/>
      <c r="OZT7" s="65"/>
      <c r="OZU7" s="65"/>
      <c r="OZV7" s="65"/>
      <c r="OZW7" s="65"/>
      <c r="OZX7" s="65"/>
      <c r="OZY7" s="65"/>
      <c r="OZZ7" s="65"/>
      <c r="PAA7" s="65"/>
      <c r="PAB7" s="65"/>
      <c r="PAC7" s="65"/>
      <c r="PAD7" s="65"/>
      <c r="PAE7" s="65"/>
      <c r="PAF7" s="65"/>
      <c r="PAG7" s="65"/>
      <c r="PAH7" s="65"/>
      <c r="PAI7" s="65"/>
      <c r="PAJ7" s="65"/>
      <c r="PAK7" s="65"/>
      <c r="PAL7" s="65"/>
      <c r="PAM7" s="65"/>
      <c r="PAN7" s="65"/>
      <c r="PAO7" s="65"/>
      <c r="PAP7" s="65"/>
      <c r="PAQ7" s="65"/>
      <c r="PAR7" s="65"/>
      <c r="PAS7" s="65"/>
      <c r="PAT7" s="65"/>
      <c r="PAU7" s="65"/>
      <c r="PAV7" s="65"/>
      <c r="PAW7" s="65"/>
      <c r="PAX7" s="65"/>
      <c r="PAY7" s="65"/>
      <c r="PAZ7" s="65"/>
      <c r="PBA7" s="65"/>
      <c r="PBB7" s="65"/>
      <c r="PBC7" s="65"/>
      <c r="PBD7" s="65"/>
      <c r="PBE7" s="65"/>
      <c r="PBF7" s="65"/>
      <c r="PBG7" s="65"/>
      <c r="PBH7" s="65"/>
      <c r="PBI7" s="65"/>
      <c r="PBJ7" s="65"/>
      <c r="PBK7" s="65"/>
      <c r="PBL7" s="65"/>
      <c r="PBM7" s="65"/>
      <c r="PBN7" s="65"/>
      <c r="PBO7" s="65"/>
      <c r="PBP7" s="65"/>
      <c r="PBQ7" s="65"/>
      <c r="PBR7" s="65"/>
      <c r="PBS7" s="65"/>
      <c r="PBT7" s="65"/>
      <c r="PBU7" s="65"/>
      <c r="PBV7" s="65"/>
      <c r="PBW7" s="65"/>
      <c r="PBX7" s="65"/>
      <c r="PBY7" s="65"/>
      <c r="PBZ7" s="65"/>
      <c r="PCA7" s="65"/>
      <c r="PCB7" s="65"/>
      <c r="PCC7" s="65"/>
      <c r="PCD7" s="65"/>
      <c r="PCE7" s="65"/>
      <c r="PCF7" s="65"/>
      <c r="PCG7" s="65"/>
      <c r="PCH7" s="65"/>
      <c r="PCI7" s="65"/>
      <c r="PCJ7" s="65"/>
      <c r="PCK7" s="65"/>
      <c r="PCL7" s="65"/>
      <c r="PCM7" s="65"/>
      <c r="PCN7" s="65"/>
      <c r="PCO7" s="65"/>
      <c r="PCP7" s="65"/>
      <c r="PCQ7" s="65"/>
      <c r="PCR7" s="65"/>
      <c r="PCS7" s="65"/>
      <c r="PCT7" s="65"/>
      <c r="PCU7" s="65"/>
      <c r="PCV7" s="65"/>
      <c r="PCW7" s="65"/>
      <c r="PCX7" s="65"/>
      <c r="PCY7" s="65"/>
      <c r="PCZ7" s="65"/>
      <c r="PDA7" s="65"/>
      <c r="PDB7" s="65"/>
      <c r="PDC7" s="65"/>
      <c r="PDD7" s="65"/>
      <c r="PDE7" s="65"/>
      <c r="PDF7" s="65"/>
      <c r="PDG7" s="65"/>
      <c r="PDH7" s="65"/>
      <c r="PDI7" s="65"/>
      <c r="PDJ7" s="65"/>
      <c r="PDK7" s="65"/>
      <c r="PDL7" s="65"/>
      <c r="PDM7" s="65"/>
      <c r="PDN7" s="65"/>
      <c r="PDO7" s="65"/>
      <c r="PDP7" s="65"/>
      <c r="PDQ7" s="65"/>
      <c r="PDR7" s="65"/>
      <c r="PDS7" s="65"/>
      <c r="PDT7" s="65"/>
      <c r="PDU7" s="65"/>
      <c r="PDV7" s="65"/>
      <c r="PDW7" s="65"/>
      <c r="PDX7" s="65"/>
      <c r="PDY7" s="65"/>
      <c r="PDZ7" s="65"/>
      <c r="PEA7" s="65"/>
      <c r="PEB7" s="65"/>
      <c r="PEC7" s="65"/>
      <c r="PED7" s="65"/>
      <c r="PEE7" s="65"/>
      <c r="PEF7" s="65"/>
      <c r="PEG7" s="65"/>
      <c r="PEH7" s="65"/>
      <c r="PEI7" s="65"/>
      <c r="PEJ7" s="65"/>
      <c r="PEK7" s="65"/>
      <c r="PEL7" s="65"/>
      <c r="PEM7" s="65"/>
      <c r="PEN7" s="65"/>
      <c r="PEO7" s="65"/>
      <c r="PEP7" s="65"/>
      <c r="PEQ7" s="65"/>
      <c r="PER7" s="65"/>
      <c r="PES7" s="65"/>
      <c r="PET7" s="65"/>
      <c r="PEU7" s="65"/>
      <c r="PEV7" s="65"/>
      <c r="PEW7" s="65"/>
      <c r="PEX7" s="65"/>
      <c r="PEY7" s="65"/>
      <c r="PEZ7" s="65"/>
      <c r="PFA7" s="65"/>
      <c r="PFB7" s="65"/>
      <c r="PFC7" s="65"/>
      <c r="PFD7" s="65"/>
      <c r="PFE7" s="65"/>
      <c r="PFF7" s="65"/>
      <c r="PFG7" s="65"/>
      <c r="PFH7" s="65"/>
      <c r="PFI7" s="65"/>
      <c r="PFJ7" s="65"/>
      <c r="PFK7" s="65"/>
      <c r="PFL7" s="65"/>
      <c r="PFM7" s="65"/>
      <c r="PFN7" s="65"/>
      <c r="PFO7" s="65"/>
      <c r="PFP7" s="65"/>
      <c r="PFQ7" s="65"/>
      <c r="PFR7" s="65"/>
      <c r="PFS7" s="65"/>
      <c r="PFT7" s="65"/>
      <c r="PFU7" s="65"/>
      <c r="PFV7" s="65"/>
      <c r="PFW7" s="65"/>
      <c r="PFX7" s="65"/>
      <c r="PFY7" s="65"/>
      <c r="PFZ7" s="65"/>
      <c r="PGA7" s="65"/>
      <c r="PGB7" s="65"/>
      <c r="PGC7" s="65"/>
      <c r="PGD7" s="65"/>
      <c r="PGE7" s="65"/>
      <c r="PGF7" s="65"/>
      <c r="PGG7" s="65"/>
      <c r="PGH7" s="65"/>
      <c r="PGI7" s="65"/>
      <c r="PGJ7" s="65"/>
      <c r="PGK7" s="65"/>
      <c r="PGL7" s="65"/>
      <c r="PGM7" s="65"/>
      <c r="PGN7" s="65"/>
      <c r="PGO7" s="65"/>
      <c r="PGP7" s="65"/>
      <c r="PGQ7" s="65"/>
      <c r="PGR7" s="65"/>
      <c r="PGS7" s="65"/>
      <c r="PGT7" s="65"/>
      <c r="PGU7" s="65"/>
      <c r="PGV7" s="65"/>
      <c r="PGW7" s="65"/>
      <c r="PGX7" s="65"/>
      <c r="PGY7" s="65"/>
      <c r="PGZ7" s="65"/>
      <c r="PHA7" s="65"/>
      <c r="PHB7" s="65"/>
      <c r="PHC7" s="65"/>
      <c r="PHD7" s="65"/>
      <c r="PHE7" s="65"/>
      <c r="PHF7" s="65"/>
      <c r="PHG7" s="65"/>
      <c r="PHH7" s="65"/>
      <c r="PHI7" s="65"/>
      <c r="PHJ7" s="65"/>
      <c r="PHK7" s="65"/>
      <c r="PHL7" s="65"/>
      <c r="PHM7" s="65"/>
      <c r="PHN7" s="65"/>
      <c r="PHO7" s="65"/>
      <c r="PHP7" s="65"/>
      <c r="PHQ7" s="65"/>
      <c r="PHR7" s="65"/>
      <c r="PHS7" s="65"/>
      <c r="PHT7" s="65"/>
      <c r="PHU7" s="65"/>
      <c r="PHV7" s="65"/>
      <c r="PHW7" s="65"/>
      <c r="PHX7" s="65"/>
      <c r="PHY7" s="65"/>
      <c r="PHZ7" s="65"/>
      <c r="PIA7" s="65"/>
      <c r="PIB7" s="65"/>
      <c r="PIC7" s="65"/>
      <c r="PID7" s="65"/>
      <c r="PIE7" s="65"/>
      <c r="PIF7" s="65"/>
      <c r="PIG7" s="65"/>
      <c r="PIH7" s="65"/>
      <c r="PII7" s="65"/>
      <c r="PIJ7" s="65"/>
      <c r="PIK7" s="65"/>
      <c r="PIL7" s="65"/>
      <c r="PIM7" s="65"/>
      <c r="PIN7" s="65"/>
      <c r="PIO7" s="65"/>
      <c r="PIP7" s="65"/>
      <c r="PIQ7" s="65"/>
      <c r="PIR7" s="65"/>
      <c r="PIS7" s="65"/>
      <c r="PIT7" s="65"/>
      <c r="PIU7" s="65"/>
      <c r="PIV7" s="65"/>
      <c r="PIW7" s="65"/>
      <c r="PIX7" s="65"/>
      <c r="PIY7" s="65"/>
      <c r="PIZ7" s="65"/>
      <c r="PJA7" s="65"/>
      <c r="PJB7" s="65"/>
      <c r="PJC7" s="65"/>
      <c r="PJD7" s="65"/>
      <c r="PJE7" s="65"/>
      <c r="PJF7" s="65"/>
      <c r="PJG7" s="65"/>
      <c r="PJH7" s="65"/>
      <c r="PJI7" s="65"/>
      <c r="PJJ7" s="65"/>
      <c r="PJK7" s="65"/>
      <c r="PJL7" s="65"/>
      <c r="PJM7" s="65"/>
      <c r="PJN7" s="65"/>
      <c r="PJO7" s="65"/>
      <c r="PJP7" s="65"/>
      <c r="PJQ7" s="65"/>
      <c r="PJR7" s="65"/>
      <c r="PJS7" s="65"/>
      <c r="PJT7" s="65"/>
      <c r="PJU7" s="65"/>
      <c r="PJV7" s="65"/>
      <c r="PJW7" s="65"/>
      <c r="PJX7" s="65"/>
      <c r="PJY7" s="65"/>
      <c r="PJZ7" s="65"/>
      <c r="PKA7" s="65"/>
      <c r="PKB7" s="65"/>
      <c r="PKC7" s="65"/>
      <c r="PKD7" s="65"/>
      <c r="PKE7" s="65"/>
      <c r="PKF7" s="65"/>
      <c r="PKG7" s="65"/>
      <c r="PKH7" s="65"/>
      <c r="PKI7" s="65"/>
      <c r="PKJ7" s="65"/>
      <c r="PKK7" s="65"/>
      <c r="PKL7" s="65"/>
      <c r="PKM7" s="65"/>
      <c r="PKN7" s="65"/>
      <c r="PKO7" s="65"/>
      <c r="PKP7" s="65"/>
      <c r="PKQ7" s="65"/>
      <c r="PKR7" s="65"/>
      <c r="PKS7" s="65"/>
      <c r="PKT7" s="65"/>
      <c r="PKU7" s="65"/>
      <c r="PKV7" s="65"/>
      <c r="PKW7" s="65"/>
      <c r="PKX7" s="65"/>
      <c r="PKY7" s="65"/>
      <c r="PKZ7" s="65"/>
      <c r="PLA7" s="65"/>
      <c r="PLB7" s="65"/>
      <c r="PLC7" s="65"/>
      <c r="PLD7" s="65"/>
      <c r="PLE7" s="65"/>
      <c r="PLF7" s="65"/>
      <c r="PLG7" s="65"/>
      <c r="PLH7" s="65"/>
      <c r="PLI7" s="65"/>
      <c r="PLJ7" s="65"/>
      <c r="PLK7" s="65"/>
      <c r="PLL7" s="65"/>
      <c r="PLM7" s="65"/>
      <c r="PLN7" s="65"/>
      <c r="PLO7" s="65"/>
      <c r="PLP7" s="65"/>
      <c r="PLQ7" s="65"/>
      <c r="PLR7" s="65"/>
      <c r="PLS7" s="65"/>
      <c r="PLT7" s="65"/>
      <c r="PLU7" s="65"/>
      <c r="PLV7" s="65"/>
      <c r="PLW7" s="65"/>
      <c r="PLX7" s="65"/>
      <c r="PLY7" s="65"/>
      <c r="PLZ7" s="65"/>
      <c r="PMA7" s="65"/>
      <c r="PMB7" s="65"/>
      <c r="PMC7" s="65"/>
      <c r="PMD7" s="65"/>
      <c r="PME7" s="65"/>
      <c r="PMF7" s="65"/>
      <c r="PMG7" s="65"/>
      <c r="PMH7" s="65"/>
      <c r="PMI7" s="65"/>
      <c r="PMJ7" s="65"/>
      <c r="PMK7" s="65"/>
      <c r="PML7" s="65"/>
      <c r="PMM7" s="65"/>
      <c r="PMN7" s="65"/>
      <c r="PMO7" s="65"/>
      <c r="PMP7" s="65"/>
      <c r="PMQ7" s="65"/>
      <c r="PMR7" s="65"/>
      <c r="PMS7" s="65"/>
      <c r="PMT7" s="65"/>
      <c r="PMU7" s="65"/>
      <c r="PMV7" s="65"/>
      <c r="PMW7" s="65"/>
      <c r="PMX7" s="65"/>
      <c r="PMY7" s="65"/>
      <c r="PMZ7" s="65"/>
      <c r="PNA7" s="65"/>
      <c r="PNB7" s="65"/>
      <c r="PNC7" s="65"/>
      <c r="PND7" s="65"/>
      <c r="PNE7" s="65"/>
      <c r="PNF7" s="65"/>
      <c r="PNG7" s="65"/>
      <c r="PNH7" s="65"/>
      <c r="PNI7" s="65"/>
      <c r="PNJ7" s="65"/>
      <c r="PNK7" s="65"/>
      <c r="PNL7" s="65"/>
      <c r="PNM7" s="65"/>
      <c r="PNN7" s="65"/>
      <c r="PNO7" s="65"/>
      <c r="PNP7" s="65"/>
      <c r="PNQ7" s="65"/>
      <c r="PNR7" s="65"/>
      <c r="PNS7" s="65"/>
      <c r="PNT7" s="65"/>
      <c r="PNU7" s="65"/>
      <c r="PNV7" s="65"/>
      <c r="PNW7" s="65"/>
      <c r="PNX7" s="65"/>
      <c r="PNY7" s="65"/>
      <c r="PNZ7" s="65"/>
      <c r="POA7" s="65"/>
      <c r="POB7" s="65"/>
      <c r="POC7" s="65"/>
      <c r="POD7" s="65"/>
      <c r="POE7" s="65"/>
      <c r="POF7" s="65"/>
      <c r="POG7" s="65"/>
      <c r="POH7" s="65"/>
      <c r="POI7" s="65"/>
      <c r="POJ7" s="65"/>
      <c r="POK7" s="65"/>
      <c r="POL7" s="65"/>
      <c r="POM7" s="65"/>
      <c r="PON7" s="65"/>
      <c r="POO7" s="65"/>
      <c r="POP7" s="65"/>
      <c r="POQ7" s="65"/>
      <c r="POR7" s="65"/>
      <c r="POS7" s="65"/>
      <c r="POT7" s="65"/>
      <c r="POU7" s="65"/>
      <c r="POV7" s="65"/>
      <c r="POW7" s="65"/>
      <c r="POX7" s="65"/>
      <c r="POY7" s="65"/>
      <c r="POZ7" s="65"/>
      <c r="PPA7" s="65"/>
      <c r="PPB7" s="65"/>
      <c r="PPC7" s="65"/>
      <c r="PPD7" s="65"/>
      <c r="PPE7" s="65"/>
      <c r="PPF7" s="65"/>
      <c r="PPG7" s="65"/>
      <c r="PPH7" s="65"/>
      <c r="PPI7" s="65"/>
      <c r="PPJ7" s="65"/>
      <c r="PPK7" s="65"/>
      <c r="PPL7" s="65"/>
      <c r="PPM7" s="65"/>
      <c r="PPN7" s="65"/>
      <c r="PPO7" s="65"/>
      <c r="PPP7" s="65"/>
      <c r="PPQ7" s="65"/>
      <c r="PPR7" s="65"/>
      <c r="PPS7" s="65"/>
      <c r="PPT7" s="65"/>
      <c r="PPU7" s="65"/>
      <c r="PPV7" s="65"/>
      <c r="PPW7" s="65"/>
      <c r="PPX7" s="65"/>
      <c r="PPY7" s="65"/>
      <c r="PPZ7" s="65"/>
      <c r="PQA7" s="65"/>
      <c r="PQB7" s="65"/>
      <c r="PQC7" s="65"/>
      <c r="PQD7" s="65"/>
      <c r="PQE7" s="65"/>
      <c r="PQF7" s="65"/>
      <c r="PQG7" s="65"/>
      <c r="PQH7" s="65"/>
      <c r="PQI7" s="65"/>
      <c r="PQJ7" s="65"/>
      <c r="PQK7" s="65"/>
      <c r="PQL7" s="65"/>
      <c r="PQM7" s="65"/>
      <c r="PQN7" s="65"/>
      <c r="PQO7" s="65"/>
      <c r="PQP7" s="65"/>
      <c r="PQQ7" s="65"/>
      <c r="PQR7" s="65"/>
      <c r="PQS7" s="65"/>
      <c r="PQT7" s="65"/>
      <c r="PQU7" s="65"/>
      <c r="PQV7" s="65"/>
      <c r="PQW7" s="65"/>
      <c r="PQX7" s="65"/>
      <c r="PQY7" s="65"/>
      <c r="PQZ7" s="65"/>
      <c r="PRA7" s="65"/>
      <c r="PRB7" s="65"/>
      <c r="PRC7" s="65"/>
      <c r="PRD7" s="65"/>
      <c r="PRE7" s="65"/>
      <c r="PRF7" s="65"/>
      <c r="PRG7" s="65"/>
      <c r="PRH7" s="65"/>
      <c r="PRI7" s="65"/>
      <c r="PRJ7" s="65"/>
      <c r="PRK7" s="65"/>
      <c r="PRL7" s="65"/>
      <c r="PRM7" s="65"/>
      <c r="PRN7" s="65"/>
      <c r="PRO7" s="65"/>
      <c r="PRP7" s="65"/>
      <c r="PRQ7" s="65"/>
      <c r="PRR7" s="65"/>
      <c r="PRS7" s="65"/>
      <c r="PRT7" s="65"/>
      <c r="PRU7" s="65"/>
      <c r="PRV7" s="65"/>
      <c r="PRW7" s="65"/>
      <c r="PRX7" s="65"/>
      <c r="PRY7" s="65"/>
      <c r="PRZ7" s="65"/>
      <c r="PSA7" s="65"/>
      <c r="PSB7" s="65"/>
      <c r="PSC7" s="65"/>
      <c r="PSD7" s="65"/>
      <c r="PSE7" s="65"/>
      <c r="PSF7" s="65"/>
      <c r="PSG7" s="65"/>
      <c r="PSH7" s="65"/>
      <c r="PSI7" s="65"/>
      <c r="PSJ7" s="65"/>
      <c r="PSK7" s="65"/>
      <c r="PSL7" s="65"/>
      <c r="PSM7" s="65"/>
      <c r="PSN7" s="65"/>
      <c r="PSO7" s="65"/>
      <c r="PSP7" s="65"/>
      <c r="PSQ7" s="65"/>
      <c r="PSR7" s="65"/>
      <c r="PSS7" s="65"/>
      <c r="PST7" s="65"/>
      <c r="PSU7" s="65"/>
      <c r="PSV7" s="65"/>
      <c r="PSW7" s="65"/>
      <c r="PSX7" s="65"/>
      <c r="PSY7" s="65"/>
      <c r="PSZ7" s="65"/>
      <c r="PTA7" s="65"/>
      <c r="PTB7" s="65"/>
      <c r="PTC7" s="65"/>
      <c r="PTD7" s="65"/>
      <c r="PTE7" s="65"/>
      <c r="PTF7" s="65"/>
      <c r="PTG7" s="65"/>
      <c r="PTH7" s="65"/>
      <c r="PTI7" s="65"/>
      <c r="PTJ7" s="65"/>
      <c r="PTK7" s="65"/>
      <c r="PTL7" s="65"/>
      <c r="PTM7" s="65"/>
      <c r="PTN7" s="65"/>
      <c r="PTO7" s="65"/>
      <c r="PTP7" s="65"/>
      <c r="PTQ7" s="65"/>
      <c r="PTR7" s="65"/>
      <c r="PTS7" s="65"/>
      <c r="PTT7" s="65"/>
      <c r="PTU7" s="65"/>
      <c r="PTV7" s="65"/>
      <c r="PTW7" s="65"/>
      <c r="PTX7" s="65"/>
      <c r="PTY7" s="65"/>
      <c r="PTZ7" s="65"/>
      <c r="PUA7" s="65"/>
      <c r="PUB7" s="65"/>
      <c r="PUC7" s="65"/>
      <c r="PUD7" s="65"/>
      <c r="PUE7" s="65"/>
      <c r="PUF7" s="65"/>
      <c r="PUG7" s="65"/>
      <c r="PUH7" s="65"/>
      <c r="PUI7" s="65"/>
      <c r="PUJ7" s="65"/>
      <c r="PUK7" s="65"/>
      <c r="PUL7" s="65"/>
      <c r="PUM7" s="65"/>
      <c r="PUN7" s="65"/>
      <c r="PUO7" s="65"/>
      <c r="PUP7" s="65"/>
      <c r="PUQ7" s="65"/>
      <c r="PUR7" s="65"/>
      <c r="PUS7" s="65"/>
      <c r="PUT7" s="65"/>
      <c r="PUU7" s="65"/>
      <c r="PUV7" s="65"/>
      <c r="PUW7" s="65"/>
      <c r="PUX7" s="65"/>
      <c r="PUY7" s="65"/>
      <c r="PUZ7" s="65"/>
      <c r="PVA7" s="65"/>
      <c r="PVB7" s="65"/>
      <c r="PVC7" s="65"/>
      <c r="PVD7" s="65"/>
      <c r="PVE7" s="65"/>
      <c r="PVF7" s="65"/>
      <c r="PVG7" s="65"/>
      <c r="PVH7" s="65"/>
      <c r="PVI7" s="65"/>
      <c r="PVJ7" s="65"/>
      <c r="PVK7" s="65"/>
      <c r="PVL7" s="65"/>
      <c r="PVM7" s="65"/>
      <c r="PVN7" s="65"/>
      <c r="PVO7" s="65"/>
      <c r="PVP7" s="65"/>
      <c r="PVQ7" s="65"/>
      <c r="PVR7" s="65"/>
      <c r="PVS7" s="65"/>
      <c r="PVT7" s="65"/>
      <c r="PVU7" s="65"/>
      <c r="PVV7" s="65"/>
      <c r="PVW7" s="65"/>
      <c r="PVX7" s="65"/>
      <c r="PVY7" s="65"/>
      <c r="PVZ7" s="65"/>
      <c r="PWA7" s="65"/>
      <c r="PWB7" s="65"/>
      <c r="PWC7" s="65"/>
      <c r="PWD7" s="65"/>
      <c r="PWE7" s="65"/>
      <c r="PWF7" s="65"/>
      <c r="PWG7" s="65"/>
      <c r="PWH7" s="65"/>
      <c r="PWI7" s="65"/>
      <c r="PWJ7" s="65"/>
      <c r="PWK7" s="65"/>
      <c r="PWL7" s="65"/>
      <c r="PWM7" s="65"/>
      <c r="PWN7" s="65"/>
      <c r="PWO7" s="65"/>
      <c r="PWP7" s="65"/>
      <c r="PWQ7" s="65"/>
      <c r="PWR7" s="65"/>
      <c r="PWS7" s="65"/>
      <c r="PWT7" s="65"/>
      <c r="PWU7" s="65"/>
      <c r="PWV7" s="65"/>
      <c r="PWW7" s="65"/>
      <c r="PWX7" s="65"/>
      <c r="PWY7" s="65"/>
      <c r="PWZ7" s="65"/>
      <c r="PXA7" s="65"/>
      <c r="PXB7" s="65"/>
      <c r="PXC7" s="65"/>
      <c r="PXD7" s="65"/>
      <c r="PXE7" s="65"/>
      <c r="PXF7" s="65"/>
      <c r="PXG7" s="65"/>
      <c r="PXH7" s="65"/>
      <c r="PXI7" s="65"/>
      <c r="PXJ7" s="65"/>
      <c r="PXK7" s="65"/>
      <c r="PXL7" s="65"/>
      <c r="PXM7" s="65"/>
      <c r="PXN7" s="65"/>
      <c r="PXO7" s="65"/>
      <c r="PXP7" s="65"/>
      <c r="PXQ7" s="65"/>
      <c r="PXR7" s="65"/>
      <c r="PXS7" s="65"/>
      <c r="PXT7" s="65"/>
      <c r="PXU7" s="65"/>
      <c r="PXV7" s="65"/>
      <c r="PXW7" s="65"/>
      <c r="PXX7" s="65"/>
      <c r="PXY7" s="65"/>
      <c r="PXZ7" s="65"/>
      <c r="PYA7" s="65"/>
      <c r="PYB7" s="65"/>
      <c r="PYC7" s="65"/>
      <c r="PYD7" s="65"/>
      <c r="PYE7" s="65"/>
      <c r="PYF7" s="65"/>
      <c r="PYG7" s="65"/>
      <c r="PYH7" s="65"/>
      <c r="PYI7" s="65"/>
      <c r="PYJ7" s="65"/>
      <c r="PYK7" s="65"/>
      <c r="PYL7" s="65"/>
      <c r="PYM7" s="65"/>
      <c r="PYN7" s="65"/>
      <c r="PYO7" s="65"/>
      <c r="PYP7" s="65"/>
      <c r="PYQ7" s="65"/>
      <c r="PYR7" s="65"/>
      <c r="PYS7" s="65"/>
      <c r="PYT7" s="65"/>
      <c r="PYU7" s="65"/>
      <c r="PYV7" s="65"/>
      <c r="PYW7" s="65"/>
      <c r="PYX7" s="65"/>
      <c r="PYY7" s="65"/>
      <c r="PYZ7" s="65"/>
      <c r="PZA7" s="65"/>
      <c r="PZB7" s="65"/>
      <c r="PZC7" s="65"/>
      <c r="PZD7" s="65"/>
      <c r="PZE7" s="65"/>
      <c r="PZF7" s="65"/>
      <c r="PZG7" s="65"/>
      <c r="PZH7" s="65"/>
      <c r="PZI7" s="65"/>
      <c r="PZJ7" s="65"/>
      <c r="PZK7" s="65"/>
      <c r="PZL7" s="65"/>
      <c r="PZM7" s="65"/>
      <c r="PZN7" s="65"/>
      <c r="PZO7" s="65"/>
      <c r="PZP7" s="65"/>
      <c r="PZQ7" s="65"/>
      <c r="PZR7" s="65"/>
      <c r="PZS7" s="65"/>
      <c r="PZT7" s="65"/>
      <c r="PZU7" s="65"/>
      <c r="PZV7" s="65"/>
      <c r="PZW7" s="65"/>
      <c r="PZX7" s="65"/>
      <c r="PZY7" s="65"/>
      <c r="PZZ7" s="65"/>
      <c r="QAA7" s="65"/>
      <c r="QAB7" s="65"/>
      <c r="QAC7" s="65"/>
      <c r="QAD7" s="65"/>
      <c r="QAE7" s="65"/>
      <c r="QAF7" s="65"/>
      <c r="QAG7" s="65"/>
      <c r="QAH7" s="65"/>
      <c r="QAI7" s="65"/>
      <c r="QAJ7" s="65"/>
      <c r="QAK7" s="65"/>
      <c r="QAL7" s="65"/>
      <c r="QAM7" s="65"/>
      <c r="QAN7" s="65"/>
      <c r="QAO7" s="65"/>
      <c r="QAP7" s="65"/>
      <c r="QAQ7" s="65"/>
      <c r="QAR7" s="65"/>
      <c r="QAS7" s="65"/>
      <c r="QAT7" s="65"/>
      <c r="QAU7" s="65"/>
      <c r="QAV7" s="65"/>
      <c r="QAW7" s="65"/>
      <c r="QAX7" s="65"/>
      <c r="QAY7" s="65"/>
      <c r="QAZ7" s="65"/>
      <c r="QBA7" s="65"/>
      <c r="QBB7" s="65"/>
      <c r="QBC7" s="65"/>
      <c r="QBD7" s="65"/>
      <c r="QBE7" s="65"/>
      <c r="QBF7" s="65"/>
      <c r="QBG7" s="65"/>
      <c r="QBH7" s="65"/>
      <c r="QBI7" s="65"/>
      <c r="QBJ7" s="65"/>
      <c r="QBK7" s="65"/>
      <c r="QBL7" s="65"/>
      <c r="QBM7" s="65"/>
      <c r="QBN7" s="65"/>
      <c r="QBO7" s="65"/>
      <c r="QBP7" s="65"/>
      <c r="QBQ7" s="65"/>
      <c r="QBR7" s="65"/>
      <c r="QBS7" s="65"/>
      <c r="QBT7" s="65"/>
      <c r="QBU7" s="65"/>
      <c r="QBV7" s="65"/>
      <c r="QBW7" s="65"/>
      <c r="QBX7" s="65"/>
      <c r="QBY7" s="65"/>
      <c r="QBZ7" s="65"/>
      <c r="QCA7" s="65"/>
      <c r="QCB7" s="65"/>
      <c r="QCC7" s="65"/>
      <c r="QCD7" s="65"/>
      <c r="QCE7" s="65"/>
      <c r="QCF7" s="65"/>
      <c r="QCG7" s="65"/>
      <c r="QCH7" s="65"/>
      <c r="QCI7" s="65"/>
      <c r="QCJ7" s="65"/>
      <c r="QCK7" s="65"/>
      <c r="QCL7" s="65"/>
      <c r="QCM7" s="65"/>
      <c r="QCN7" s="65"/>
      <c r="QCO7" s="65"/>
      <c r="QCP7" s="65"/>
      <c r="QCQ7" s="65"/>
      <c r="QCR7" s="65"/>
      <c r="QCS7" s="65"/>
      <c r="QCT7" s="65"/>
      <c r="QCU7" s="65"/>
      <c r="QCV7" s="65"/>
      <c r="QCW7" s="65"/>
      <c r="QCX7" s="65"/>
      <c r="QCY7" s="65"/>
      <c r="QCZ7" s="65"/>
      <c r="QDA7" s="65"/>
      <c r="QDB7" s="65"/>
      <c r="QDC7" s="65"/>
      <c r="QDD7" s="65"/>
      <c r="QDE7" s="65"/>
      <c r="QDF7" s="65"/>
      <c r="QDG7" s="65"/>
      <c r="QDH7" s="65"/>
      <c r="QDI7" s="65"/>
      <c r="QDJ7" s="65"/>
      <c r="QDK7" s="65"/>
      <c r="QDL7" s="65"/>
      <c r="QDM7" s="65"/>
      <c r="QDN7" s="65"/>
      <c r="QDO7" s="65"/>
      <c r="QDP7" s="65"/>
      <c r="QDQ7" s="65"/>
      <c r="QDR7" s="65"/>
      <c r="QDS7" s="65"/>
      <c r="QDT7" s="65"/>
      <c r="QDU7" s="65"/>
      <c r="QDV7" s="65"/>
      <c r="QDW7" s="65"/>
      <c r="QDX7" s="65"/>
      <c r="QDY7" s="65"/>
      <c r="QDZ7" s="65"/>
      <c r="QEA7" s="65"/>
      <c r="QEB7" s="65"/>
      <c r="QEC7" s="65"/>
      <c r="QED7" s="65"/>
      <c r="QEE7" s="65"/>
      <c r="QEF7" s="65"/>
      <c r="QEG7" s="65"/>
      <c r="QEH7" s="65"/>
      <c r="QEI7" s="65"/>
      <c r="QEJ7" s="65"/>
      <c r="QEK7" s="65"/>
      <c r="QEL7" s="65"/>
      <c r="QEM7" s="65"/>
      <c r="QEN7" s="65"/>
      <c r="QEO7" s="65"/>
      <c r="QEP7" s="65"/>
      <c r="QEQ7" s="65"/>
      <c r="QER7" s="65"/>
      <c r="QES7" s="65"/>
      <c r="QET7" s="65"/>
      <c r="QEU7" s="65"/>
      <c r="QEV7" s="65"/>
      <c r="QEW7" s="65"/>
      <c r="QEX7" s="65"/>
      <c r="QEY7" s="65"/>
      <c r="QEZ7" s="65"/>
      <c r="QFA7" s="65"/>
      <c r="QFB7" s="65"/>
      <c r="QFC7" s="65"/>
      <c r="QFD7" s="65"/>
      <c r="QFE7" s="65"/>
      <c r="QFF7" s="65"/>
      <c r="QFG7" s="65"/>
      <c r="QFH7" s="65"/>
      <c r="QFI7" s="65"/>
      <c r="QFJ7" s="65"/>
      <c r="QFK7" s="65"/>
      <c r="QFL7" s="65"/>
      <c r="QFM7" s="65"/>
      <c r="QFN7" s="65"/>
      <c r="QFO7" s="65"/>
      <c r="QFP7" s="65"/>
      <c r="QFQ7" s="65"/>
      <c r="QFR7" s="65"/>
      <c r="QFS7" s="65"/>
      <c r="QFT7" s="65"/>
      <c r="QFU7" s="65"/>
      <c r="QFV7" s="65"/>
      <c r="QFW7" s="65"/>
      <c r="QFX7" s="65"/>
      <c r="QFY7" s="65"/>
      <c r="QFZ7" s="65"/>
      <c r="QGA7" s="65"/>
      <c r="QGB7" s="65"/>
      <c r="QGC7" s="65"/>
      <c r="QGD7" s="65"/>
      <c r="QGE7" s="65"/>
      <c r="QGF7" s="65"/>
      <c r="QGG7" s="65"/>
      <c r="QGH7" s="65"/>
      <c r="QGI7" s="65"/>
      <c r="QGJ7" s="65"/>
      <c r="QGK7" s="65"/>
      <c r="QGL7" s="65"/>
      <c r="QGM7" s="65"/>
      <c r="QGN7" s="65"/>
      <c r="QGO7" s="65"/>
      <c r="QGP7" s="65"/>
      <c r="QGQ7" s="65"/>
      <c r="QGR7" s="65"/>
      <c r="QGS7" s="65"/>
      <c r="QGT7" s="65"/>
      <c r="QGU7" s="65"/>
      <c r="QGV7" s="65"/>
      <c r="QGW7" s="65"/>
      <c r="QGX7" s="65"/>
      <c r="QGY7" s="65"/>
      <c r="QGZ7" s="65"/>
      <c r="QHA7" s="65"/>
      <c r="QHB7" s="65"/>
      <c r="QHC7" s="65"/>
      <c r="QHD7" s="65"/>
      <c r="QHE7" s="65"/>
      <c r="QHF7" s="65"/>
      <c r="QHG7" s="65"/>
      <c r="QHH7" s="65"/>
      <c r="QHI7" s="65"/>
      <c r="QHJ7" s="65"/>
      <c r="QHK7" s="65"/>
      <c r="QHL7" s="65"/>
      <c r="QHM7" s="65"/>
      <c r="QHN7" s="65"/>
      <c r="QHO7" s="65"/>
      <c r="QHP7" s="65"/>
      <c r="QHQ7" s="65"/>
      <c r="QHR7" s="65"/>
      <c r="QHS7" s="65"/>
      <c r="QHT7" s="65"/>
      <c r="QHU7" s="65"/>
      <c r="QHV7" s="65"/>
      <c r="QHW7" s="65"/>
      <c r="QHX7" s="65"/>
      <c r="QHY7" s="65"/>
      <c r="QHZ7" s="65"/>
      <c r="QIA7" s="65"/>
      <c r="QIB7" s="65"/>
      <c r="QIC7" s="65"/>
      <c r="QID7" s="65"/>
      <c r="QIE7" s="65"/>
      <c r="QIF7" s="65"/>
      <c r="QIG7" s="65"/>
      <c r="QIH7" s="65"/>
      <c r="QII7" s="65"/>
      <c r="QIJ7" s="65"/>
      <c r="QIK7" s="65"/>
      <c r="QIL7" s="65"/>
      <c r="QIM7" s="65"/>
      <c r="QIN7" s="65"/>
      <c r="QIO7" s="65"/>
      <c r="QIP7" s="65"/>
      <c r="QIQ7" s="65"/>
      <c r="QIR7" s="65"/>
      <c r="QIS7" s="65"/>
      <c r="QIT7" s="65"/>
      <c r="QIU7" s="65"/>
      <c r="QIV7" s="65"/>
      <c r="QIW7" s="65"/>
      <c r="QIX7" s="65"/>
      <c r="QIY7" s="65"/>
      <c r="QIZ7" s="65"/>
      <c r="QJA7" s="65"/>
      <c r="QJB7" s="65"/>
      <c r="QJC7" s="65"/>
      <c r="QJD7" s="65"/>
      <c r="QJE7" s="65"/>
      <c r="QJF7" s="65"/>
      <c r="QJG7" s="65"/>
      <c r="QJH7" s="65"/>
      <c r="QJI7" s="65"/>
      <c r="QJJ7" s="65"/>
      <c r="QJK7" s="65"/>
      <c r="QJL7" s="65"/>
      <c r="QJM7" s="65"/>
      <c r="QJN7" s="65"/>
      <c r="QJO7" s="65"/>
      <c r="QJP7" s="65"/>
      <c r="QJQ7" s="65"/>
      <c r="QJR7" s="65"/>
      <c r="QJS7" s="65"/>
      <c r="QJT7" s="65"/>
      <c r="QJU7" s="65"/>
      <c r="QJV7" s="65"/>
      <c r="QJW7" s="65"/>
      <c r="QJX7" s="65"/>
      <c r="QJY7" s="65"/>
      <c r="QJZ7" s="65"/>
      <c r="QKA7" s="65"/>
      <c r="QKB7" s="65"/>
      <c r="QKC7" s="65"/>
      <c r="QKD7" s="65"/>
      <c r="QKE7" s="65"/>
      <c r="QKF7" s="65"/>
      <c r="QKG7" s="65"/>
      <c r="QKH7" s="65"/>
      <c r="QKI7" s="65"/>
      <c r="QKJ7" s="65"/>
      <c r="QKK7" s="65"/>
      <c r="QKL7" s="65"/>
      <c r="QKM7" s="65"/>
      <c r="QKN7" s="65"/>
      <c r="QKO7" s="65"/>
      <c r="QKP7" s="65"/>
      <c r="QKQ7" s="65"/>
      <c r="QKR7" s="65"/>
      <c r="QKS7" s="65"/>
      <c r="QKT7" s="65"/>
      <c r="QKU7" s="65"/>
      <c r="QKV7" s="65"/>
      <c r="QKW7" s="65"/>
      <c r="QKX7" s="65"/>
      <c r="QKY7" s="65"/>
      <c r="QKZ7" s="65"/>
      <c r="QLA7" s="65"/>
      <c r="QLB7" s="65"/>
      <c r="QLC7" s="65"/>
      <c r="QLD7" s="65"/>
      <c r="QLE7" s="65"/>
      <c r="QLF7" s="65"/>
      <c r="QLG7" s="65"/>
      <c r="QLH7" s="65"/>
      <c r="QLI7" s="65"/>
      <c r="QLJ7" s="65"/>
      <c r="QLK7" s="65"/>
      <c r="QLL7" s="65"/>
      <c r="QLM7" s="65"/>
      <c r="QLN7" s="65"/>
      <c r="QLO7" s="65"/>
      <c r="QLP7" s="65"/>
      <c r="QLQ7" s="65"/>
      <c r="QLR7" s="65"/>
      <c r="QLS7" s="65"/>
      <c r="QLT7" s="65"/>
      <c r="QLU7" s="65"/>
      <c r="QLV7" s="65"/>
      <c r="QLW7" s="65"/>
      <c r="QLX7" s="65"/>
      <c r="QLY7" s="65"/>
      <c r="QLZ7" s="65"/>
      <c r="QMA7" s="65"/>
      <c r="QMB7" s="65"/>
      <c r="QMC7" s="65"/>
      <c r="QMD7" s="65"/>
      <c r="QME7" s="65"/>
      <c r="QMF7" s="65"/>
      <c r="QMG7" s="65"/>
      <c r="QMH7" s="65"/>
      <c r="QMI7" s="65"/>
      <c r="QMJ7" s="65"/>
      <c r="QMK7" s="65"/>
      <c r="QML7" s="65"/>
      <c r="QMM7" s="65"/>
      <c r="QMN7" s="65"/>
      <c r="QMO7" s="65"/>
      <c r="QMP7" s="65"/>
      <c r="QMQ7" s="65"/>
      <c r="QMR7" s="65"/>
      <c r="QMS7" s="65"/>
      <c r="QMT7" s="65"/>
      <c r="QMU7" s="65"/>
      <c r="QMV7" s="65"/>
      <c r="QMW7" s="65"/>
      <c r="QMX7" s="65"/>
      <c r="QMY7" s="65"/>
      <c r="QMZ7" s="65"/>
      <c r="QNA7" s="65"/>
      <c r="QNB7" s="65"/>
      <c r="QNC7" s="65"/>
      <c r="QND7" s="65"/>
      <c r="QNE7" s="65"/>
      <c r="QNF7" s="65"/>
      <c r="QNG7" s="65"/>
      <c r="QNH7" s="65"/>
      <c r="QNI7" s="65"/>
      <c r="QNJ7" s="65"/>
      <c r="QNK7" s="65"/>
      <c r="QNL7" s="65"/>
      <c r="QNM7" s="65"/>
      <c r="QNN7" s="65"/>
      <c r="QNO7" s="65"/>
      <c r="QNP7" s="65"/>
      <c r="QNQ7" s="65"/>
      <c r="QNR7" s="65"/>
      <c r="QNS7" s="65"/>
      <c r="QNT7" s="65"/>
      <c r="QNU7" s="65"/>
      <c r="QNV7" s="65"/>
      <c r="QNW7" s="65"/>
      <c r="QNX7" s="65"/>
      <c r="QNY7" s="65"/>
      <c r="QNZ7" s="65"/>
      <c r="QOA7" s="65"/>
      <c r="QOB7" s="65"/>
      <c r="QOC7" s="65"/>
      <c r="QOD7" s="65"/>
      <c r="QOE7" s="65"/>
      <c r="QOF7" s="65"/>
      <c r="QOG7" s="65"/>
      <c r="QOH7" s="65"/>
      <c r="QOI7" s="65"/>
      <c r="QOJ7" s="65"/>
      <c r="QOK7" s="65"/>
      <c r="QOL7" s="65"/>
      <c r="QOM7" s="65"/>
      <c r="QON7" s="65"/>
      <c r="QOO7" s="65"/>
      <c r="QOP7" s="65"/>
      <c r="QOQ7" s="65"/>
      <c r="QOR7" s="65"/>
      <c r="QOS7" s="65"/>
      <c r="QOT7" s="65"/>
      <c r="QOU7" s="65"/>
      <c r="QOV7" s="65"/>
      <c r="QOW7" s="65"/>
      <c r="QOX7" s="65"/>
      <c r="QOY7" s="65"/>
      <c r="QOZ7" s="65"/>
      <c r="QPA7" s="65"/>
      <c r="QPB7" s="65"/>
      <c r="QPC7" s="65"/>
      <c r="QPD7" s="65"/>
      <c r="QPE7" s="65"/>
      <c r="QPF7" s="65"/>
      <c r="QPG7" s="65"/>
      <c r="QPH7" s="65"/>
      <c r="QPI7" s="65"/>
      <c r="QPJ7" s="65"/>
      <c r="QPK7" s="65"/>
      <c r="QPL7" s="65"/>
      <c r="QPM7" s="65"/>
      <c r="QPN7" s="65"/>
      <c r="QPO7" s="65"/>
      <c r="QPP7" s="65"/>
      <c r="QPQ7" s="65"/>
      <c r="QPR7" s="65"/>
      <c r="QPS7" s="65"/>
      <c r="QPT7" s="65"/>
      <c r="QPU7" s="65"/>
      <c r="QPV7" s="65"/>
      <c r="QPW7" s="65"/>
      <c r="QPX7" s="65"/>
      <c r="QPY7" s="65"/>
      <c r="QPZ7" s="65"/>
      <c r="QQA7" s="65"/>
      <c r="QQB7" s="65"/>
      <c r="QQC7" s="65"/>
      <c r="QQD7" s="65"/>
      <c r="QQE7" s="65"/>
      <c r="QQF7" s="65"/>
      <c r="QQG7" s="65"/>
      <c r="QQH7" s="65"/>
      <c r="QQI7" s="65"/>
      <c r="QQJ7" s="65"/>
      <c r="QQK7" s="65"/>
      <c r="QQL7" s="65"/>
      <c r="QQM7" s="65"/>
      <c r="QQN7" s="65"/>
      <c r="QQO7" s="65"/>
      <c r="QQP7" s="65"/>
      <c r="QQQ7" s="65"/>
      <c r="QQR7" s="65"/>
      <c r="QQS7" s="65"/>
      <c r="QQT7" s="65"/>
      <c r="QQU7" s="65"/>
      <c r="QQV7" s="65"/>
      <c r="QQW7" s="65"/>
      <c r="QQX7" s="65"/>
      <c r="QQY7" s="65"/>
      <c r="QQZ7" s="65"/>
      <c r="QRA7" s="65"/>
      <c r="QRB7" s="65"/>
      <c r="QRC7" s="65"/>
      <c r="QRD7" s="65"/>
      <c r="QRE7" s="65"/>
      <c r="QRF7" s="65"/>
      <c r="QRG7" s="65"/>
      <c r="QRH7" s="65"/>
      <c r="QRI7" s="65"/>
      <c r="QRJ7" s="65"/>
      <c r="QRK7" s="65"/>
      <c r="QRL7" s="65"/>
      <c r="QRM7" s="65"/>
      <c r="QRN7" s="65"/>
      <c r="QRO7" s="65"/>
      <c r="QRP7" s="65"/>
      <c r="QRQ7" s="65"/>
      <c r="QRR7" s="65"/>
      <c r="QRS7" s="65"/>
      <c r="QRT7" s="65"/>
      <c r="QRU7" s="65"/>
      <c r="QRV7" s="65"/>
      <c r="QRW7" s="65"/>
      <c r="QRX7" s="65"/>
      <c r="QRY7" s="65"/>
      <c r="QRZ7" s="65"/>
      <c r="QSA7" s="65"/>
      <c r="QSB7" s="65"/>
      <c r="QSC7" s="65"/>
      <c r="QSD7" s="65"/>
      <c r="QSE7" s="65"/>
      <c r="QSF7" s="65"/>
      <c r="QSG7" s="65"/>
      <c r="QSH7" s="65"/>
      <c r="QSI7" s="65"/>
      <c r="QSJ7" s="65"/>
      <c r="QSK7" s="65"/>
      <c r="QSL7" s="65"/>
      <c r="QSM7" s="65"/>
      <c r="QSN7" s="65"/>
      <c r="QSO7" s="65"/>
      <c r="QSP7" s="65"/>
      <c r="QSQ7" s="65"/>
      <c r="QSR7" s="65"/>
      <c r="QSS7" s="65"/>
      <c r="QST7" s="65"/>
      <c r="QSU7" s="65"/>
      <c r="QSV7" s="65"/>
      <c r="QSW7" s="65"/>
      <c r="QSX7" s="65"/>
      <c r="QSY7" s="65"/>
      <c r="QSZ7" s="65"/>
      <c r="QTA7" s="65"/>
      <c r="QTB7" s="65"/>
      <c r="QTC7" s="65"/>
      <c r="QTD7" s="65"/>
      <c r="QTE7" s="65"/>
      <c r="QTF7" s="65"/>
      <c r="QTG7" s="65"/>
      <c r="QTH7" s="65"/>
      <c r="QTI7" s="65"/>
      <c r="QTJ7" s="65"/>
      <c r="QTK7" s="65"/>
      <c r="QTL7" s="65"/>
      <c r="QTM7" s="65"/>
      <c r="QTN7" s="65"/>
      <c r="QTO7" s="65"/>
      <c r="QTP7" s="65"/>
      <c r="QTQ7" s="65"/>
      <c r="QTR7" s="65"/>
      <c r="QTS7" s="65"/>
      <c r="QTT7" s="65"/>
      <c r="QTU7" s="65"/>
      <c r="QTV7" s="65"/>
      <c r="QTW7" s="65"/>
      <c r="QTX7" s="65"/>
      <c r="QTY7" s="65"/>
      <c r="QTZ7" s="65"/>
      <c r="QUA7" s="65"/>
      <c r="QUB7" s="65"/>
      <c r="QUC7" s="65"/>
      <c r="QUD7" s="65"/>
      <c r="QUE7" s="65"/>
      <c r="QUF7" s="65"/>
      <c r="QUG7" s="65"/>
      <c r="QUH7" s="65"/>
      <c r="QUI7" s="65"/>
      <c r="QUJ7" s="65"/>
      <c r="QUK7" s="65"/>
      <c r="QUL7" s="65"/>
      <c r="QUM7" s="65"/>
      <c r="QUN7" s="65"/>
      <c r="QUO7" s="65"/>
      <c r="QUP7" s="65"/>
      <c r="QUQ7" s="65"/>
      <c r="QUR7" s="65"/>
      <c r="QUS7" s="65"/>
      <c r="QUT7" s="65"/>
      <c r="QUU7" s="65"/>
      <c r="QUV7" s="65"/>
      <c r="QUW7" s="65"/>
      <c r="QUX7" s="65"/>
      <c r="QUY7" s="65"/>
      <c r="QUZ7" s="65"/>
      <c r="QVA7" s="65"/>
      <c r="QVB7" s="65"/>
      <c r="QVC7" s="65"/>
      <c r="QVD7" s="65"/>
      <c r="QVE7" s="65"/>
      <c r="QVF7" s="65"/>
      <c r="QVG7" s="65"/>
      <c r="QVH7" s="65"/>
      <c r="QVI7" s="65"/>
      <c r="QVJ7" s="65"/>
      <c r="QVK7" s="65"/>
      <c r="QVL7" s="65"/>
      <c r="QVM7" s="65"/>
      <c r="QVN7" s="65"/>
      <c r="QVO7" s="65"/>
      <c r="QVP7" s="65"/>
      <c r="QVQ7" s="65"/>
      <c r="QVR7" s="65"/>
      <c r="QVS7" s="65"/>
      <c r="QVT7" s="65"/>
      <c r="QVU7" s="65"/>
      <c r="QVV7" s="65"/>
      <c r="QVW7" s="65"/>
      <c r="QVX7" s="65"/>
      <c r="QVY7" s="65"/>
      <c r="QVZ7" s="65"/>
      <c r="QWA7" s="65"/>
      <c r="QWB7" s="65"/>
      <c r="QWC7" s="65"/>
      <c r="QWD7" s="65"/>
      <c r="QWE7" s="65"/>
      <c r="QWF7" s="65"/>
      <c r="QWG7" s="65"/>
      <c r="QWH7" s="65"/>
      <c r="QWI7" s="65"/>
      <c r="QWJ7" s="65"/>
      <c r="QWK7" s="65"/>
      <c r="QWL7" s="65"/>
      <c r="QWM7" s="65"/>
      <c r="QWN7" s="65"/>
      <c r="QWO7" s="65"/>
      <c r="QWP7" s="65"/>
      <c r="QWQ7" s="65"/>
      <c r="QWR7" s="65"/>
      <c r="QWS7" s="65"/>
      <c r="QWT7" s="65"/>
      <c r="QWU7" s="65"/>
      <c r="QWV7" s="65"/>
      <c r="QWW7" s="65"/>
      <c r="QWX7" s="65"/>
      <c r="QWY7" s="65"/>
      <c r="QWZ7" s="65"/>
      <c r="QXA7" s="65"/>
      <c r="QXB7" s="65"/>
      <c r="QXC7" s="65"/>
      <c r="QXD7" s="65"/>
      <c r="QXE7" s="65"/>
      <c r="QXF7" s="65"/>
      <c r="QXG7" s="65"/>
      <c r="QXH7" s="65"/>
      <c r="QXI7" s="65"/>
      <c r="QXJ7" s="65"/>
      <c r="QXK7" s="65"/>
      <c r="QXL7" s="65"/>
      <c r="QXM7" s="65"/>
      <c r="QXN7" s="65"/>
      <c r="QXO7" s="65"/>
      <c r="QXP7" s="65"/>
      <c r="QXQ7" s="65"/>
      <c r="QXR7" s="65"/>
      <c r="QXS7" s="65"/>
      <c r="QXT7" s="65"/>
      <c r="QXU7" s="65"/>
      <c r="QXV7" s="65"/>
      <c r="QXW7" s="65"/>
      <c r="QXX7" s="65"/>
      <c r="QXY7" s="65"/>
      <c r="QXZ7" s="65"/>
      <c r="QYA7" s="65"/>
      <c r="QYB7" s="65"/>
      <c r="QYC7" s="65"/>
      <c r="QYD7" s="65"/>
      <c r="QYE7" s="65"/>
      <c r="QYF7" s="65"/>
      <c r="QYG7" s="65"/>
      <c r="QYH7" s="65"/>
      <c r="QYI7" s="65"/>
      <c r="QYJ7" s="65"/>
      <c r="QYK7" s="65"/>
      <c r="QYL7" s="65"/>
      <c r="QYM7" s="65"/>
      <c r="QYN7" s="65"/>
      <c r="QYO7" s="65"/>
      <c r="QYP7" s="65"/>
      <c r="QYQ7" s="65"/>
      <c r="QYR7" s="65"/>
      <c r="QYS7" s="65"/>
      <c r="QYT7" s="65"/>
      <c r="QYU7" s="65"/>
      <c r="QYV7" s="65"/>
      <c r="QYW7" s="65"/>
      <c r="QYX7" s="65"/>
      <c r="QYY7" s="65"/>
      <c r="QYZ7" s="65"/>
      <c r="QZA7" s="65"/>
      <c r="QZB7" s="65"/>
      <c r="QZC7" s="65"/>
      <c r="QZD7" s="65"/>
      <c r="QZE7" s="65"/>
      <c r="QZF7" s="65"/>
      <c r="QZG7" s="65"/>
      <c r="QZH7" s="65"/>
      <c r="QZI7" s="65"/>
      <c r="QZJ7" s="65"/>
      <c r="QZK7" s="65"/>
      <c r="QZL7" s="65"/>
      <c r="QZM7" s="65"/>
      <c r="QZN7" s="65"/>
      <c r="QZO7" s="65"/>
      <c r="QZP7" s="65"/>
      <c r="QZQ7" s="65"/>
      <c r="QZR7" s="65"/>
      <c r="QZS7" s="65"/>
      <c r="QZT7" s="65"/>
      <c r="QZU7" s="65"/>
      <c r="QZV7" s="65"/>
      <c r="QZW7" s="65"/>
      <c r="QZX7" s="65"/>
      <c r="QZY7" s="65"/>
      <c r="QZZ7" s="65"/>
      <c r="RAA7" s="65"/>
      <c r="RAB7" s="65"/>
      <c r="RAC7" s="65"/>
      <c r="RAD7" s="65"/>
      <c r="RAE7" s="65"/>
      <c r="RAF7" s="65"/>
      <c r="RAG7" s="65"/>
      <c r="RAH7" s="65"/>
      <c r="RAI7" s="65"/>
      <c r="RAJ7" s="65"/>
      <c r="RAK7" s="65"/>
      <c r="RAL7" s="65"/>
      <c r="RAM7" s="65"/>
      <c r="RAN7" s="65"/>
      <c r="RAO7" s="65"/>
      <c r="RAP7" s="65"/>
      <c r="RAQ7" s="65"/>
      <c r="RAR7" s="65"/>
      <c r="RAS7" s="65"/>
      <c r="RAT7" s="65"/>
      <c r="RAU7" s="65"/>
      <c r="RAV7" s="65"/>
      <c r="RAW7" s="65"/>
      <c r="RAX7" s="65"/>
      <c r="RAY7" s="65"/>
      <c r="RAZ7" s="65"/>
      <c r="RBA7" s="65"/>
      <c r="RBB7" s="65"/>
      <c r="RBC7" s="65"/>
      <c r="RBD7" s="65"/>
      <c r="RBE7" s="65"/>
      <c r="RBF7" s="65"/>
      <c r="RBG7" s="65"/>
      <c r="RBH7" s="65"/>
      <c r="RBI7" s="65"/>
      <c r="RBJ7" s="65"/>
      <c r="RBK7" s="65"/>
      <c r="RBL7" s="65"/>
      <c r="RBM7" s="65"/>
      <c r="RBN7" s="65"/>
      <c r="RBO7" s="65"/>
      <c r="RBP7" s="65"/>
      <c r="RBQ7" s="65"/>
      <c r="RBR7" s="65"/>
      <c r="RBS7" s="65"/>
      <c r="RBT7" s="65"/>
      <c r="RBU7" s="65"/>
      <c r="RBV7" s="65"/>
      <c r="RBW7" s="65"/>
      <c r="RBX7" s="65"/>
      <c r="RBY7" s="65"/>
      <c r="RBZ7" s="65"/>
      <c r="RCA7" s="65"/>
      <c r="RCB7" s="65"/>
      <c r="RCC7" s="65"/>
      <c r="RCD7" s="65"/>
      <c r="RCE7" s="65"/>
      <c r="RCF7" s="65"/>
      <c r="RCG7" s="65"/>
      <c r="RCH7" s="65"/>
      <c r="RCI7" s="65"/>
      <c r="RCJ7" s="65"/>
      <c r="RCK7" s="65"/>
      <c r="RCL7" s="65"/>
      <c r="RCM7" s="65"/>
      <c r="RCN7" s="65"/>
      <c r="RCO7" s="65"/>
      <c r="RCP7" s="65"/>
      <c r="RCQ7" s="65"/>
      <c r="RCR7" s="65"/>
      <c r="RCS7" s="65"/>
      <c r="RCT7" s="65"/>
      <c r="RCU7" s="65"/>
      <c r="RCV7" s="65"/>
      <c r="RCW7" s="65"/>
      <c r="RCX7" s="65"/>
      <c r="RCY7" s="65"/>
      <c r="RCZ7" s="65"/>
      <c r="RDA7" s="65"/>
      <c r="RDB7" s="65"/>
      <c r="RDC7" s="65"/>
      <c r="RDD7" s="65"/>
      <c r="RDE7" s="65"/>
      <c r="RDF7" s="65"/>
      <c r="RDG7" s="65"/>
      <c r="RDH7" s="65"/>
      <c r="RDI7" s="65"/>
      <c r="RDJ7" s="65"/>
      <c r="RDK7" s="65"/>
      <c r="RDL7" s="65"/>
      <c r="RDM7" s="65"/>
      <c r="RDN7" s="65"/>
      <c r="RDO7" s="65"/>
      <c r="RDP7" s="65"/>
      <c r="RDQ7" s="65"/>
      <c r="RDR7" s="65"/>
      <c r="RDS7" s="65"/>
      <c r="RDT7" s="65"/>
      <c r="RDU7" s="65"/>
      <c r="RDV7" s="65"/>
      <c r="RDW7" s="65"/>
      <c r="RDX7" s="65"/>
      <c r="RDY7" s="65"/>
      <c r="RDZ7" s="65"/>
      <c r="REA7" s="65"/>
      <c r="REB7" s="65"/>
      <c r="REC7" s="65"/>
      <c r="RED7" s="65"/>
      <c r="REE7" s="65"/>
      <c r="REF7" s="65"/>
      <c r="REG7" s="65"/>
      <c r="REH7" s="65"/>
      <c r="REI7" s="65"/>
      <c r="REJ7" s="65"/>
      <c r="REK7" s="65"/>
      <c r="REL7" s="65"/>
      <c r="REM7" s="65"/>
      <c r="REN7" s="65"/>
      <c r="REO7" s="65"/>
      <c r="REP7" s="65"/>
      <c r="REQ7" s="65"/>
      <c r="RER7" s="65"/>
      <c r="RES7" s="65"/>
      <c r="RET7" s="65"/>
      <c r="REU7" s="65"/>
      <c r="REV7" s="65"/>
      <c r="REW7" s="65"/>
      <c r="REX7" s="65"/>
      <c r="REY7" s="65"/>
      <c r="REZ7" s="65"/>
      <c r="RFA7" s="65"/>
      <c r="RFB7" s="65"/>
      <c r="RFC7" s="65"/>
      <c r="RFD7" s="65"/>
      <c r="RFE7" s="65"/>
      <c r="RFF7" s="65"/>
      <c r="RFG7" s="65"/>
      <c r="RFH7" s="65"/>
      <c r="RFI7" s="65"/>
      <c r="RFJ7" s="65"/>
      <c r="RFK7" s="65"/>
      <c r="RFL7" s="65"/>
      <c r="RFM7" s="65"/>
      <c r="RFN7" s="65"/>
      <c r="RFO7" s="65"/>
      <c r="RFP7" s="65"/>
      <c r="RFQ7" s="65"/>
      <c r="RFR7" s="65"/>
      <c r="RFS7" s="65"/>
      <c r="RFT7" s="65"/>
      <c r="RFU7" s="65"/>
      <c r="RFV7" s="65"/>
      <c r="RFW7" s="65"/>
      <c r="RFX7" s="65"/>
      <c r="RFY7" s="65"/>
      <c r="RFZ7" s="65"/>
      <c r="RGA7" s="65"/>
      <c r="RGB7" s="65"/>
      <c r="RGC7" s="65"/>
      <c r="RGD7" s="65"/>
      <c r="RGE7" s="65"/>
      <c r="RGF7" s="65"/>
      <c r="RGG7" s="65"/>
      <c r="RGH7" s="65"/>
      <c r="RGI7" s="65"/>
      <c r="RGJ7" s="65"/>
      <c r="RGK7" s="65"/>
      <c r="RGL7" s="65"/>
      <c r="RGM7" s="65"/>
      <c r="RGN7" s="65"/>
      <c r="RGO7" s="65"/>
      <c r="RGP7" s="65"/>
      <c r="RGQ7" s="65"/>
      <c r="RGR7" s="65"/>
      <c r="RGS7" s="65"/>
      <c r="RGT7" s="65"/>
      <c r="RGU7" s="65"/>
      <c r="RGV7" s="65"/>
      <c r="RGW7" s="65"/>
      <c r="RGX7" s="65"/>
      <c r="RGY7" s="65"/>
      <c r="RGZ7" s="65"/>
      <c r="RHA7" s="65"/>
      <c r="RHB7" s="65"/>
      <c r="RHC7" s="65"/>
      <c r="RHD7" s="65"/>
      <c r="RHE7" s="65"/>
      <c r="RHF7" s="65"/>
      <c r="RHG7" s="65"/>
      <c r="RHH7" s="65"/>
      <c r="RHI7" s="65"/>
      <c r="RHJ7" s="65"/>
      <c r="RHK7" s="65"/>
      <c r="RHL7" s="65"/>
      <c r="RHM7" s="65"/>
      <c r="RHN7" s="65"/>
      <c r="RHO7" s="65"/>
      <c r="RHP7" s="65"/>
      <c r="RHQ7" s="65"/>
      <c r="RHR7" s="65"/>
      <c r="RHS7" s="65"/>
      <c r="RHT7" s="65"/>
      <c r="RHU7" s="65"/>
      <c r="RHV7" s="65"/>
      <c r="RHW7" s="65"/>
      <c r="RHX7" s="65"/>
      <c r="RHY7" s="65"/>
      <c r="RHZ7" s="65"/>
      <c r="RIA7" s="65"/>
      <c r="RIB7" s="65"/>
      <c r="RIC7" s="65"/>
      <c r="RID7" s="65"/>
      <c r="RIE7" s="65"/>
      <c r="RIF7" s="65"/>
      <c r="RIG7" s="65"/>
      <c r="RIH7" s="65"/>
      <c r="RII7" s="65"/>
      <c r="RIJ7" s="65"/>
      <c r="RIK7" s="65"/>
      <c r="RIL7" s="65"/>
      <c r="RIM7" s="65"/>
      <c r="RIN7" s="65"/>
      <c r="RIO7" s="65"/>
      <c r="RIP7" s="65"/>
      <c r="RIQ7" s="65"/>
      <c r="RIR7" s="65"/>
      <c r="RIS7" s="65"/>
      <c r="RIT7" s="65"/>
      <c r="RIU7" s="65"/>
      <c r="RIV7" s="65"/>
      <c r="RIW7" s="65"/>
      <c r="RIX7" s="65"/>
      <c r="RIY7" s="65"/>
      <c r="RIZ7" s="65"/>
      <c r="RJA7" s="65"/>
      <c r="RJB7" s="65"/>
      <c r="RJC7" s="65"/>
      <c r="RJD7" s="65"/>
      <c r="RJE7" s="65"/>
      <c r="RJF7" s="65"/>
      <c r="RJG7" s="65"/>
      <c r="RJH7" s="65"/>
      <c r="RJI7" s="65"/>
      <c r="RJJ7" s="65"/>
      <c r="RJK7" s="65"/>
      <c r="RJL7" s="65"/>
      <c r="RJM7" s="65"/>
      <c r="RJN7" s="65"/>
      <c r="RJO7" s="65"/>
      <c r="RJP7" s="65"/>
      <c r="RJQ7" s="65"/>
      <c r="RJR7" s="65"/>
      <c r="RJS7" s="65"/>
      <c r="RJT7" s="65"/>
      <c r="RJU7" s="65"/>
      <c r="RJV7" s="65"/>
      <c r="RJW7" s="65"/>
      <c r="RJX7" s="65"/>
      <c r="RJY7" s="65"/>
      <c r="RJZ7" s="65"/>
      <c r="RKA7" s="65"/>
      <c r="RKB7" s="65"/>
      <c r="RKC7" s="65"/>
      <c r="RKD7" s="65"/>
      <c r="RKE7" s="65"/>
      <c r="RKF7" s="65"/>
      <c r="RKG7" s="65"/>
      <c r="RKH7" s="65"/>
      <c r="RKI7" s="65"/>
      <c r="RKJ7" s="65"/>
      <c r="RKK7" s="65"/>
      <c r="RKL7" s="65"/>
      <c r="RKM7" s="65"/>
      <c r="RKN7" s="65"/>
      <c r="RKO7" s="65"/>
      <c r="RKP7" s="65"/>
      <c r="RKQ7" s="65"/>
      <c r="RKR7" s="65"/>
      <c r="RKS7" s="65"/>
      <c r="RKT7" s="65"/>
      <c r="RKU7" s="65"/>
      <c r="RKV7" s="65"/>
      <c r="RKW7" s="65"/>
      <c r="RKX7" s="65"/>
      <c r="RKY7" s="65"/>
      <c r="RKZ7" s="65"/>
      <c r="RLA7" s="65"/>
      <c r="RLB7" s="65"/>
      <c r="RLC7" s="65"/>
      <c r="RLD7" s="65"/>
      <c r="RLE7" s="65"/>
      <c r="RLF7" s="65"/>
      <c r="RLG7" s="65"/>
      <c r="RLH7" s="65"/>
      <c r="RLI7" s="65"/>
      <c r="RLJ7" s="65"/>
      <c r="RLK7" s="65"/>
      <c r="RLL7" s="65"/>
      <c r="RLM7" s="65"/>
      <c r="RLN7" s="65"/>
      <c r="RLO7" s="65"/>
      <c r="RLP7" s="65"/>
      <c r="RLQ7" s="65"/>
      <c r="RLR7" s="65"/>
      <c r="RLS7" s="65"/>
      <c r="RLT7" s="65"/>
      <c r="RLU7" s="65"/>
      <c r="RLV7" s="65"/>
      <c r="RLW7" s="65"/>
      <c r="RLX7" s="65"/>
      <c r="RLY7" s="65"/>
      <c r="RLZ7" s="65"/>
      <c r="RMA7" s="65"/>
      <c r="RMB7" s="65"/>
      <c r="RMC7" s="65"/>
      <c r="RMD7" s="65"/>
      <c r="RME7" s="65"/>
      <c r="RMF7" s="65"/>
      <c r="RMG7" s="65"/>
      <c r="RMH7" s="65"/>
      <c r="RMI7" s="65"/>
      <c r="RMJ7" s="65"/>
      <c r="RMK7" s="65"/>
      <c r="RML7" s="65"/>
      <c r="RMM7" s="65"/>
      <c r="RMN7" s="65"/>
      <c r="RMO7" s="65"/>
      <c r="RMP7" s="65"/>
      <c r="RMQ7" s="65"/>
      <c r="RMR7" s="65"/>
      <c r="RMS7" s="65"/>
      <c r="RMT7" s="65"/>
      <c r="RMU7" s="65"/>
      <c r="RMV7" s="65"/>
      <c r="RMW7" s="65"/>
      <c r="RMX7" s="65"/>
      <c r="RMY7" s="65"/>
      <c r="RMZ7" s="65"/>
      <c r="RNA7" s="65"/>
      <c r="RNB7" s="65"/>
      <c r="RNC7" s="65"/>
      <c r="RND7" s="65"/>
      <c r="RNE7" s="65"/>
      <c r="RNF7" s="65"/>
      <c r="RNG7" s="65"/>
      <c r="RNH7" s="65"/>
      <c r="RNI7" s="65"/>
      <c r="RNJ7" s="65"/>
      <c r="RNK7" s="65"/>
      <c r="RNL7" s="65"/>
      <c r="RNM7" s="65"/>
      <c r="RNN7" s="65"/>
      <c r="RNO7" s="65"/>
      <c r="RNP7" s="65"/>
      <c r="RNQ7" s="65"/>
      <c r="RNR7" s="65"/>
      <c r="RNS7" s="65"/>
      <c r="RNT7" s="65"/>
      <c r="RNU7" s="65"/>
      <c r="RNV7" s="65"/>
      <c r="RNW7" s="65"/>
      <c r="RNX7" s="65"/>
      <c r="RNY7" s="65"/>
      <c r="RNZ7" s="65"/>
      <c r="ROA7" s="65"/>
      <c r="ROB7" s="65"/>
      <c r="ROC7" s="65"/>
      <c r="ROD7" s="65"/>
      <c r="ROE7" s="65"/>
      <c r="ROF7" s="65"/>
      <c r="ROG7" s="65"/>
      <c r="ROH7" s="65"/>
      <c r="ROI7" s="65"/>
      <c r="ROJ7" s="65"/>
      <c r="ROK7" s="65"/>
      <c r="ROL7" s="65"/>
      <c r="ROM7" s="65"/>
      <c r="RON7" s="65"/>
      <c r="ROO7" s="65"/>
      <c r="ROP7" s="65"/>
      <c r="ROQ7" s="65"/>
      <c r="ROR7" s="65"/>
      <c r="ROS7" s="65"/>
      <c r="ROT7" s="65"/>
      <c r="ROU7" s="65"/>
      <c r="ROV7" s="65"/>
      <c r="ROW7" s="65"/>
      <c r="ROX7" s="65"/>
      <c r="ROY7" s="65"/>
      <c r="ROZ7" s="65"/>
      <c r="RPA7" s="65"/>
      <c r="RPB7" s="65"/>
      <c r="RPC7" s="65"/>
      <c r="RPD7" s="65"/>
      <c r="RPE7" s="65"/>
      <c r="RPF7" s="65"/>
      <c r="RPG7" s="65"/>
      <c r="RPH7" s="65"/>
      <c r="RPI7" s="65"/>
      <c r="RPJ7" s="65"/>
      <c r="RPK7" s="65"/>
      <c r="RPL7" s="65"/>
      <c r="RPM7" s="65"/>
      <c r="RPN7" s="65"/>
      <c r="RPO7" s="65"/>
      <c r="RPP7" s="65"/>
      <c r="RPQ7" s="65"/>
      <c r="RPR7" s="65"/>
      <c r="RPS7" s="65"/>
      <c r="RPT7" s="65"/>
      <c r="RPU7" s="65"/>
      <c r="RPV7" s="65"/>
      <c r="RPW7" s="65"/>
      <c r="RPX7" s="65"/>
      <c r="RPY7" s="65"/>
      <c r="RPZ7" s="65"/>
      <c r="RQA7" s="65"/>
      <c r="RQB7" s="65"/>
      <c r="RQC7" s="65"/>
      <c r="RQD7" s="65"/>
      <c r="RQE7" s="65"/>
      <c r="RQF7" s="65"/>
      <c r="RQG7" s="65"/>
      <c r="RQH7" s="65"/>
      <c r="RQI7" s="65"/>
      <c r="RQJ7" s="65"/>
      <c r="RQK7" s="65"/>
      <c r="RQL7" s="65"/>
      <c r="RQM7" s="65"/>
      <c r="RQN7" s="65"/>
      <c r="RQO7" s="65"/>
      <c r="RQP7" s="65"/>
      <c r="RQQ7" s="65"/>
      <c r="RQR7" s="65"/>
      <c r="RQS7" s="65"/>
      <c r="RQT7" s="65"/>
      <c r="RQU7" s="65"/>
      <c r="RQV7" s="65"/>
      <c r="RQW7" s="65"/>
      <c r="RQX7" s="65"/>
      <c r="RQY7" s="65"/>
      <c r="RQZ7" s="65"/>
      <c r="RRA7" s="65"/>
      <c r="RRB7" s="65"/>
      <c r="RRC7" s="65"/>
      <c r="RRD7" s="65"/>
      <c r="RRE7" s="65"/>
      <c r="RRF7" s="65"/>
      <c r="RRG7" s="65"/>
      <c r="RRH7" s="65"/>
      <c r="RRI7" s="65"/>
      <c r="RRJ7" s="65"/>
      <c r="RRK7" s="65"/>
      <c r="RRL7" s="65"/>
      <c r="RRM7" s="65"/>
      <c r="RRN7" s="65"/>
      <c r="RRO7" s="65"/>
      <c r="RRP7" s="65"/>
      <c r="RRQ7" s="65"/>
      <c r="RRR7" s="65"/>
      <c r="RRS7" s="65"/>
      <c r="RRT7" s="65"/>
      <c r="RRU7" s="65"/>
      <c r="RRV7" s="65"/>
      <c r="RRW7" s="65"/>
      <c r="RRX7" s="65"/>
      <c r="RRY7" s="65"/>
      <c r="RRZ7" s="65"/>
      <c r="RSA7" s="65"/>
      <c r="RSB7" s="65"/>
      <c r="RSC7" s="65"/>
      <c r="RSD7" s="65"/>
      <c r="RSE7" s="65"/>
      <c r="RSF7" s="65"/>
      <c r="RSG7" s="65"/>
      <c r="RSH7" s="65"/>
      <c r="RSI7" s="65"/>
      <c r="RSJ7" s="65"/>
      <c r="RSK7" s="65"/>
      <c r="RSL7" s="65"/>
      <c r="RSM7" s="65"/>
      <c r="RSN7" s="65"/>
      <c r="RSO7" s="65"/>
      <c r="RSP7" s="65"/>
      <c r="RSQ7" s="65"/>
      <c r="RSR7" s="65"/>
      <c r="RSS7" s="65"/>
      <c r="RST7" s="65"/>
      <c r="RSU7" s="65"/>
      <c r="RSV7" s="65"/>
      <c r="RSW7" s="65"/>
      <c r="RSX7" s="65"/>
      <c r="RSY7" s="65"/>
      <c r="RSZ7" s="65"/>
      <c r="RTA7" s="65"/>
      <c r="RTB7" s="65"/>
      <c r="RTC7" s="65"/>
      <c r="RTD7" s="65"/>
      <c r="RTE7" s="65"/>
      <c r="RTF7" s="65"/>
      <c r="RTG7" s="65"/>
      <c r="RTH7" s="65"/>
      <c r="RTI7" s="65"/>
      <c r="RTJ7" s="65"/>
      <c r="RTK7" s="65"/>
      <c r="RTL7" s="65"/>
      <c r="RTM7" s="65"/>
      <c r="RTN7" s="65"/>
      <c r="RTO7" s="65"/>
      <c r="RTP7" s="65"/>
      <c r="RTQ7" s="65"/>
      <c r="RTR7" s="65"/>
      <c r="RTS7" s="65"/>
      <c r="RTT7" s="65"/>
      <c r="RTU7" s="65"/>
      <c r="RTV7" s="65"/>
      <c r="RTW7" s="65"/>
      <c r="RTX7" s="65"/>
      <c r="RTY7" s="65"/>
      <c r="RTZ7" s="65"/>
      <c r="RUA7" s="65"/>
      <c r="RUB7" s="65"/>
      <c r="RUC7" s="65"/>
      <c r="RUD7" s="65"/>
      <c r="RUE7" s="65"/>
      <c r="RUF7" s="65"/>
      <c r="RUG7" s="65"/>
      <c r="RUH7" s="65"/>
      <c r="RUI7" s="65"/>
      <c r="RUJ7" s="65"/>
      <c r="RUK7" s="65"/>
      <c r="RUL7" s="65"/>
      <c r="RUM7" s="65"/>
      <c r="RUN7" s="65"/>
      <c r="RUO7" s="65"/>
      <c r="RUP7" s="65"/>
      <c r="RUQ7" s="65"/>
      <c r="RUR7" s="65"/>
      <c r="RUS7" s="65"/>
      <c r="RUT7" s="65"/>
      <c r="RUU7" s="65"/>
      <c r="RUV7" s="65"/>
      <c r="RUW7" s="65"/>
      <c r="RUX7" s="65"/>
      <c r="RUY7" s="65"/>
      <c r="RUZ7" s="65"/>
      <c r="RVA7" s="65"/>
      <c r="RVB7" s="65"/>
      <c r="RVC7" s="65"/>
      <c r="RVD7" s="65"/>
      <c r="RVE7" s="65"/>
      <c r="RVF7" s="65"/>
      <c r="RVG7" s="65"/>
      <c r="RVH7" s="65"/>
      <c r="RVI7" s="65"/>
      <c r="RVJ7" s="65"/>
      <c r="RVK7" s="65"/>
      <c r="RVL7" s="65"/>
      <c r="RVM7" s="65"/>
      <c r="RVN7" s="65"/>
      <c r="RVO7" s="65"/>
      <c r="RVP7" s="65"/>
      <c r="RVQ7" s="65"/>
      <c r="RVR7" s="65"/>
      <c r="RVS7" s="65"/>
      <c r="RVT7" s="65"/>
      <c r="RVU7" s="65"/>
      <c r="RVV7" s="65"/>
      <c r="RVW7" s="65"/>
      <c r="RVX7" s="65"/>
      <c r="RVY7" s="65"/>
      <c r="RVZ7" s="65"/>
      <c r="RWA7" s="65"/>
      <c r="RWB7" s="65"/>
      <c r="RWC7" s="65"/>
      <c r="RWD7" s="65"/>
      <c r="RWE7" s="65"/>
      <c r="RWF7" s="65"/>
      <c r="RWG7" s="65"/>
      <c r="RWH7" s="65"/>
      <c r="RWI7" s="65"/>
      <c r="RWJ7" s="65"/>
      <c r="RWK7" s="65"/>
      <c r="RWL7" s="65"/>
      <c r="RWM7" s="65"/>
      <c r="RWN7" s="65"/>
      <c r="RWO7" s="65"/>
      <c r="RWP7" s="65"/>
      <c r="RWQ7" s="65"/>
      <c r="RWR7" s="65"/>
      <c r="RWS7" s="65"/>
      <c r="RWT7" s="65"/>
      <c r="RWU7" s="65"/>
      <c r="RWV7" s="65"/>
      <c r="RWW7" s="65"/>
      <c r="RWX7" s="65"/>
      <c r="RWY7" s="65"/>
      <c r="RWZ7" s="65"/>
      <c r="RXA7" s="65"/>
      <c r="RXB7" s="65"/>
      <c r="RXC7" s="65"/>
      <c r="RXD7" s="65"/>
      <c r="RXE7" s="65"/>
      <c r="RXF7" s="65"/>
      <c r="RXG7" s="65"/>
      <c r="RXH7" s="65"/>
      <c r="RXI7" s="65"/>
      <c r="RXJ7" s="65"/>
      <c r="RXK7" s="65"/>
      <c r="RXL7" s="65"/>
      <c r="RXM7" s="65"/>
      <c r="RXN7" s="65"/>
      <c r="RXO7" s="65"/>
      <c r="RXP7" s="65"/>
      <c r="RXQ7" s="65"/>
      <c r="RXR7" s="65"/>
      <c r="RXS7" s="65"/>
      <c r="RXT7" s="65"/>
      <c r="RXU7" s="65"/>
      <c r="RXV7" s="65"/>
      <c r="RXW7" s="65"/>
      <c r="RXX7" s="65"/>
      <c r="RXY7" s="65"/>
      <c r="RXZ7" s="65"/>
      <c r="RYA7" s="65"/>
      <c r="RYB7" s="65"/>
      <c r="RYC7" s="65"/>
      <c r="RYD7" s="65"/>
      <c r="RYE7" s="65"/>
      <c r="RYF7" s="65"/>
      <c r="RYG7" s="65"/>
      <c r="RYH7" s="65"/>
      <c r="RYI7" s="65"/>
      <c r="RYJ7" s="65"/>
      <c r="RYK7" s="65"/>
      <c r="RYL7" s="65"/>
      <c r="RYM7" s="65"/>
      <c r="RYN7" s="65"/>
      <c r="RYO7" s="65"/>
      <c r="RYP7" s="65"/>
      <c r="RYQ7" s="65"/>
      <c r="RYR7" s="65"/>
      <c r="RYS7" s="65"/>
      <c r="RYT7" s="65"/>
      <c r="RYU7" s="65"/>
      <c r="RYV7" s="65"/>
      <c r="RYW7" s="65"/>
      <c r="RYX7" s="65"/>
      <c r="RYY7" s="65"/>
      <c r="RYZ7" s="65"/>
      <c r="RZA7" s="65"/>
      <c r="RZB7" s="65"/>
      <c r="RZC7" s="65"/>
      <c r="RZD7" s="65"/>
      <c r="RZE7" s="65"/>
      <c r="RZF7" s="65"/>
      <c r="RZG7" s="65"/>
      <c r="RZH7" s="65"/>
      <c r="RZI7" s="65"/>
      <c r="RZJ7" s="65"/>
      <c r="RZK7" s="65"/>
      <c r="RZL7" s="65"/>
      <c r="RZM7" s="65"/>
      <c r="RZN7" s="65"/>
      <c r="RZO7" s="65"/>
      <c r="RZP7" s="65"/>
      <c r="RZQ7" s="65"/>
      <c r="RZR7" s="65"/>
      <c r="RZS7" s="65"/>
      <c r="RZT7" s="65"/>
      <c r="RZU7" s="65"/>
      <c r="RZV7" s="65"/>
      <c r="RZW7" s="65"/>
      <c r="RZX7" s="65"/>
      <c r="RZY7" s="65"/>
      <c r="RZZ7" s="65"/>
      <c r="SAA7" s="65"/>
      <c r="SAB7" s="65"/>
      <c r="SAC7" s="65"/>
      <c r="SAD7" s="65"/>
      <c r="SAE7" s="65"/>
      <c r="SAF7" s="65"/>
      <c r="SAG7" s="65"/>
      <c r="SAH7" s="65"/>
      <c r="SAI7" s="65"/>
      <c r="SAJ7" s="65"/>
      <c r="SAK7" s="65"/>
      <c r="SAL7" s="65"/>
      <c r="SAM7" s="65"/>
      <c r="SAN7" s="65"/>
      <c r="SAO7" s="65"/>
      <c r="SAP7" s="65"/>
      <c r="SAQ7" s="65"/>
      <c r="SAR7" s="65"/>
      <c r="SAS7" s="65"/>
      <c r="SAT7" s="65"/>
      <c r="SAU7" s="65"/>
      <c r="SAV7" s="65"/>
      <c r="SAW7" s="65"/>
      <c r="SAX7" s="65"/>
      <c r="SAY7" s="65"/>
      <c r="SAZ7" s="65"/>
      <c r="SBA7" s="65"/>
      <c r="SBB7" s="65"/>
      <c r="SBC7" s="65"/>
      <c r="SBD7" s="65"/>
      <c r="SBE7" s="65"/>
      <c r="SBF7" s="65"/>
      <c r="SBG7" s="65"/>
      <c r="SBH7" s="65"/>
      <c r="SBI7" s="65"/>
      <c r="SBJ7" s="65"/>
      <c r="SBK7" s="65"/>
      <c r="SBL7" s="65"/>
      <c r="SBM7" s="65"/>
      <c r="SBN7" s="65"/>
      <c r="SBO7" s="65"/>
      <c r="SBP7" s="65"/>
      <c r="SBQ7" s="65"/>
      <c r="SBR7" s="65"/>
      <c r="SBS7" s="65"/>
      <c r="SBT7" s="65"/>
      <c r="SBU7" s="65"/>
      <c r="SBV7" s="65"/>
      <c r="SBW7" s="65"/>
      <c r="SBX7" s="65"/>
      <c r="SBY7" s="65"/>
      <c r="SBZ7" s="65"/>
      <c r="SCA7" s="65"/>
      <c r="SCB7" s="65"/>
      <c r="SCC7" s="65"/>
      <c r="SCD7" s="65"/>
      <c r="SCE7" s="65"/>
      <c r="SCF7" s="65"/>
      <c r="SCG7" s="65"/>
      <c r="SCH7" s="65"/>
      <c r="SCI7" s="65"/>
      <c r="SCJ7" s="65"/>
      <c r="SCK7" s="65"/>
      <c r="SCL7" s="65"/>
      <c r="SCM7" s="65"/>
      <c r="SCN7" s="65"/>
      <c r="SCO7" s="65"/>
      <c r="SCP7" s="65"/>
      <c r="SCQ7" s="65"/>
      <c r="SCR7" s="65"/>
      <c r="SCS7" s="65"/>
      <c r="SCT7" s="65"/>
      <c r="SCU7" s="65"/>
      <c r="SCV7" s="65"/>
      <c r="SCW7" s="65"/>
      <c r="SCX7" s="65"/>
      <c r="SCY7" s="65"/>
      <c r="SCZ7" s="65"/>
      <c r="SDA7" s="65"/>
      <c r="SDB7" s="65"/>
      <c r="SDC7" s="65"/>
      <c r="SDD7" s="65"/>
      <c r="SDE7" s="65"/>
      <c r="SDF7" s="65"/>
      <c r="SDG7" s="65"/>
      <c r="SDH7" s="65"/>
      <c r="SDI7" s="65"/>
      <c r="SDJ7" s="65"/>
      <c r="SDK7" s="65"/>
      <c r="SDL7" s="65"/>
      <c r="SDM7" s="65"/>
      <c r="SDN7" s="65"/>
      <c r="SDO7" s="65"/>
      <c r="SDP7" s="65"/>
      <c r="SDQ7" s="65"/>
      <c r="SDR7" s="65"/>
      <c r="SDS7" s="65"/>
      <c r="SDT7" s="65"/>
      <c r="SDU7" s="65"/>
      <c r="SDV7" s="65"/>
      <c r="SDW7" s="65"/>
      <c r="SDX7" s="65"/>
      <c r="SDY7" s="65"/>
      <c r="SDZ7" s="65"/>
      <c r="SEA7" s="65"/>
      <c r="SEB7" s="65"/>
      <c r="SEC7" s="65"/>
      <c r="SED7" s="65"/>
      <c r="SEE7" s="65"/>
      <c r="SEF7" s="65"/>
      <c r="SEG7" s="65"/>
      <c r="SEH7" s="65"/>
      <c r="SEI7" s="65"/>
      <c r="SEJ7" s="65"/>
      <c r="SEK7" s="65"/>
      <c r="SEL7" s="65"/>
      <c r="SEM7" s="65"/>
      <c r="SEN7" s="65"/>
      <c r="SEO7" s="65"/>
      <c r="SEP7" s="65"/>
      <c r="SEQ7" s="65"/>
      <c r="SER7" s="65"/>
      <c r="SES7" s="65"/>
      <c r="SET7" s="65"/>
      <c r="SEU7" s="65"/>
      <c r="SEV7" s="65"/>
      <c r="SEW7" s="65"/>
      <c r="SEX7" s="65"/>
      <c r="SEY7" s="65"/>
      <c r="SEZ7" s="65"/>
      <c r="SFA7" s="65"/>
      <c r="SFB7" s="65"/>
      <c r="SFC7" s="65"/>
      <c r="SFD7" s="65"/>
      <c r="SFE7" s="65"/>
      <c r="SFF7" s="65"/>
      <c r="SFG7" s="65"/>
      <c r="SFH7" s="65"/>
      <c r="SFI7" s="65"/>
      <c r="SFJ7" s="65"/>
      <c r="SFK7" s="65"/>
      <c r="SFL7" s="65"/>
      <c r="SFM7" s="65"/>
      <c r="SFN7" s="65"/>
      <c r="SFO7" s="65"/>
      <c r="SFP7" s="65"/>
      <c r="SFQ7" s="65"/>
      <c r="SFR7" s="65"/>
      <c r="SFS7" s="65"/>
      <c r="SFT7" s="65"/>
      <c r="SFU7" s="65"/>
      <c r="SFV7" s="65"/>
      <c r="SFW7" s="65"/>
      <c r="SFX7" s="65"/>
      <c r="SFY7" s="65"/>
      <c r="SFZ7" s="65"/>
      <c r="SGA7" s="65"/>
      <c r="SGB7" s="65"/>
      <c r="SGC7" s="65"/>
      <c r="SGD7" s="65"/>
      <c r="SGE7" s="65"/>
      <c r="SGF7" s="65"/>
      <c r="SGG7" s="65"/>
      <c r="SGH7" s="65"/>
      <c r="SGI7" s="65"/>
      <c r="SGJ7" s="65"/>
      <c r="SGK7" s="65"/>
      <c r="SGL7" s="65"/>
      <c r="SGM7" s="65"/>
      <c r="SGN7" s="65"/>
      <c r="SGO7" s="65"/>
      <c r="SGP7" s="65"/>
      <c r="SGQ7" s="65"/>
      <c r="SGR7" s="65"/>
      <c r="SGS7" s="65"/>
      <c r="SGT7" s="65"/>
      <c r="SGU7" s="65"/>
      <c r="SGV7" s="65"/>
      <c r="SGW7" s="65"/>
      <c r="SGX7" s="65"/>
      <c r="SGY7" s="65"/>
      <c r="SGZ7" s="65"/>
      <c r="SHA7" s="65"/>
      <c r="SHB7" s="65"/>
      <c r="SHC7" s="65"/>
      <c r="SHD7" s="65"/>
      <c r="SHE7" s="65"/>
      <c r="SHF7" s="65"/>
      <c r="SHG7" s="65"/>
      <c r="SHH7" s="65"/>
      <c r="SHI7" s="65"/>
      <c r="SHJ7" s="65"/>
      <c r="SHK7" s="65"/>
      <c r="SHL7" s="65"/>
      <c r="SHM7" s="65"/>
      <c r="SHN7" s="65"/>
      <c r="SHO7" s="65"/>
      <c r="SHP7" s="65"/>
      <c r="SHQ7" s="65"/>
      <c r="SHR7" s="65"/>
      <c r="SHS7" s="65"/>
      <c r="SHT7" s="65"/>
      <c r="SHU7" s="65"/>
      <c r="SHV7" s="65"/>
      <c r="SHW7" s="65"/>
      <c r="SHX7" s="65"/>
      <c r="SHY7" s="65"/>
      <c r="SHZ7" s="65"/>
      <c r="SIA7" s="65"/>
      <c r="SIB7" s="65"/>
      <c r="SIC7" s="65"/>
      <c r="SID7" s="65"/>
      <c r="SIE7" s="65"/>
      <c r="SIF7" s="65"/>
      <c r="SIG7" s="65"/>
      <c r="SIH7" s="65"/>
      <c r="SII7" s="65"/>
      <c r="SIJ7" s="65"/>
      <c r="SIK7" s="65"/>
      <c r="SIL7" s="65"/>
      <c r="SIM7" s="65"/>
      <c r="SIN7" s="65"/>
      <c r="SIO7" s="65"/>
      <c r="SIP7" s="65"/>
      <c r="SIQ7" s="65"/>
      <c r="SIR7" s="65"/>
      <c r="SIS7" s="65"/>
      <c r="SIT7" s="65"/>
      <c r="SIU7" s="65"/>
      <c r="SIV7" s="65"/>
      <c r="SIW7" s="65"/>
      <c r="SIX7" s="65"/>
      <c r="SIY7" s="65"/>
      <c r="SIZ7" s="65"/>
      <c r="SJA7" s="65"/>
      <c r="SJB7" s="65"/>
      <c r="SJC7" s="65"/>
      <c r="SJD7" s="65"/>
      <c r="SJE7" s="65"/>
      <c r="SJF7" s="65"/>
      <c r="SJG7" s="65"/>
      <c r="SJH7" s="65"/>
      <c r="SJI7" s="65"/>
      <c r="SJJ7" s="65"/>
      <c r="SJK7" s="65"/>
      <c r="SJL7" s="65"/>
      <c r="SJM7" s="65"/>
      <c r="SJN7" s="65"/>
      <c r="SJO7" s="65"/>
      <c r="SJP7" s="65"/>
      <c r="SJQ7" s="65"/>
      <c r="SJR7" s="65"/>
      <c r="SJS7" s="65"/>
      <c r="SJT7" s="65"/>
      <c r="SJU7" s="65"/>
      <c r="SJV7" s="65"/>
      <c r="SJW7" s="65"/>
      <c r="SJX7" s="65"/>
      <c r="SJY7" s="65"/>
      <c r="SJZ7" s="65"/>
      <c r="SKA7" s="65"/>
      <c r="SKB7" s="65"/>
      <c r="SKC7" s="65"/>
      <c r="SKD7" s="65"/>
      <c r="SKE7" s="65"/>
      <c r="SKF7" s="65"/>
      <c r="SKG7" s="65"/>
      <c r="SKH7" s="65"/>
      <c r="SKI7" s="65"/>
      <c r="SKJ7" s="65"/>
      <c r="SKK7" s="65"/>
      <c r="SKL7" s="65"/>
      <c r="SKM7" s="65"/>
      <c r="SKN7" s="65"/>
      <c r="SKO7" s="65"/>
      <c r="SKP7" s="65"/>
      <c r="SKQ7" s="65"/>
      <c r="SKR7" s="65"/>
      <c r="SKS7" s="65"/>
      <c r="SKT7" s="65"/>
      <c r="SKU7" s="65"/>
      <c r="SKV7" s="65"/>
      <c r="SKW7" s="65"/>
      <c r="SKX7" s="65"/>
      <c r="SKY7" s="65"/>
      <c r="SKZ7" s="65"/>
      <c r="SLA7" s="65"/>
      <c r="SLB7" s="65"/>
      <c r="SLC7" s="65"/>
      <c r="SLD7" s="65"/>
      <c r="SLE7" s="65"/>
      <c r="SLF7" s="65"/>
      <c r="SLG7" s="65"/>
      <c r="SLH7" s="65"/>
      <c r="SLI7" s="65"/>
      <c r="SLJ7" s="65"/>
      <c r="SLK7" s="65"/>
      <c r="SLL7" s="65"/>
      <c r="SLM7" s="65"/>
      <c r="SLN7" s="65"/>
      <c r="SLO7" s="65"/>
      <c r="SLP7" s="65"/>
      <c r="SLQ7" s="65"/>
      <c r="SLR7" s="65"/>
      <c r="SLS7" s="65"/>
      <c r="SLT7" s="65"/>
      <c r="SLU7" s="65"/>
      <c r="SLV7" s="65"/>
      <c r="SLW7" s="65"/>
      <c r="SLX7" s="65"/>
      <c r="SLY7" s="65"/>
      <c r="SLZ7" s="65"/>
      <c r="SMA7" s="65"/>
      <c r="SMB7" s="65"/>
      <c r="SMC7" s="65"/>
      <c r="SMD7" s="65"/>
      <c r="SME7" s="65"/>
      <c r="SMF7" s="65"/>
      <c r="SMG7" s="65"/>
      <c r="SMH7" s="65"/>
      <c r="SMI7" s="65"/>
      <c r="SMJ7" s="65"/>
      <c r="SMK7" s="65"/>
      <c r="SML7" s="65"/>
      <c r="SMM7" s="65"/>
      <c r="SMN7" s="65"/>
      <c r="SMO7" s="65"/>
      <c r="SMP7" s="65"/>
      <c r="SMQ7" s="65"/>
      <c r="SMR7" s="65"/>
      <c r="SMS7" s="65"/>
      <c r="SMT7" s="65"/>
      <c r="SMU7" s="65"/>
      <c r="SMV7" s="65"/>
      <c r="SMW7" s="65"/>
      <c r="SMX7" s="65"/>
      <c r="SMY7" s="65"/>
      <c r="SMZ7" s="65"/>
      <c r="SNA7" s="65"/>
      <c r="SNB7" s="65"/>
      <c r="SNC7" s="65"/>
      <c r="SND7" s="65"/>
      <c r="SNE7" s="65"/>
      <c r="SNF7" s="65"/>
      <c r="SNG7" s="65"/>
      <c r="SNH7" s="65"/>
      <c r="SNI7" s="65"/>
      <c r="SNJ7" s="65"/>
      <c r="SNK7" s="65"/>
      <c r="SNL7" s="65"/>
      <c r="SNM7" s="65"/>
      <c r="SNN7" s="65"/>
      <c r="SNO7" s="65"/>
      <c r="SNP7" s="65"/>
      <c r="SNQ7" s="65"/>
      <c r="SNR7" s="65"/>
      <c r="SNS7" s="65"/>
      <c r="SNT7" s="65"/>
      <c r="SNU7" s="65"/>
      <c r="SNV7" s="65"/>
      <c r="SNW7" s="65"/>
      <c r="SNX7" s="65"/>
      <c r="SNY7" s="65"/>
      <c r="SNZ7" s="65"/>
      <c r="SOA7" s="65"/>
      <c r="SOB7" s="65"/>
      <c r="SOC7" s="65"/>
      <c r="SOD7" s="65"/>
      <c r="SOE7" s="65"/>
      <c r="SOF7" s="65"/>
      <c r="SOG7" s="65"/>
      <c r="SOH7" s="65"/>
      <c r="SOI7" s="65"/>
      <c r="SOJ7" s="65"/>
      <c r="SOK7" s="65"/>
      <c r="SOL7" s="65"/>
      <c r="SOM7" s="65"/>
      <c r="SON7" s="65"/>
      <c r="SOO7" s="65"/>
      <c r="SOP7" s="65"/>
      <c r="SOQ7" s="65"/>
      <c r="SOR7" s="65"/>
      <c r="SOS7" s="65"/>
      <c r="SOT7" s="65"/>
      <c r="SOU7" s="65"/>
      <c r="SOV7" s="65"/>
      <c r="SOW7" s="65"/>
      <c r="SOX7" s="65"/>
      <c r="SOY7" s="65"/>
      <c r="SOZ7" s="65"/>
      <c r="SPA7" s="65"/>
      <c r="SPB7" s="65"/>
      <c r="SPC7" s="65"/>
      <c r="SPD7" s="65"/>
      <c r="SPE7" s="65"/>
      <c r="SPF7" s="65"/>
      <c r="SPG7" s="65"/>
      <c r="SPH7" s="65"/>
      <c r="SPI7" s="65"/>
      <c r="SPJ7" s="65"/>
      <c r="SPK7" s="65"/>
      <c r="SPL7" s="65"/>
      <c r="SPM7" s="65"/>
      <c r="SPN7" s="65"/>
      <c r="SPO7" s="65"/>
      <c r="SPP7" s="65"/>
      <c r="SPQ7" s="65"/>
      <c r="SPR7" s="65"/>
      <c r="SPS7" s="65"/>
      <c r="SPT7" s="65"/>
      <c r="SPU7" s="65"/>
      <c r="SPV7" s="65"/>
      <c r="SPW7" s="65"/>
      <c r="SPX7" s="65"/>
      <c r="SPY7" s="65"/>
      <c r="SPZ7" s="65"/>
      <c r="SQA7" s="65"/>
      <c r="SQB7" s="65"/>
      <c r="SQC7" s="65"/>
      <c r="SQD7" s="65"/>
      <c r="SQE7" s="65"/>
      <c r="SQF7" s="65"/>
      <c r="SQG7" s="65"/>
      <c r="SQH7" s="65"/>
      <c r="SQI7" s="65"/>
      <c r="SQJ7" s="65"/>
      <c r="SQK7" s="65"/>
      <c r="SQL7" s="65"/>
      <c r="SQM7" s="65"/>
      <c r="SQN7" s="65"/>
      <c r="SQO7" s="65"/>
      <c r="SQP7" s="65"/>
      <c r="SQQ7" s="65"/>
      <c r="SQR7" s="65"/>
      <c r="SQS7" s="65"/>
      <c r="SQT7" s="65"/>
      <c r="SQU7" s="65"/>
      <c r="SQV7" s="65"/>
      <c r="SQW7" s="65"/>
      <c r="SQX7" s="65"/>
      <c r="SQY7" s="65"/>
      <c r="SQZ7" s="65"/>
      <c r="SRA7" s="65"/>
      <c r="SRB7" s="65"/>
      <c r="SRC7" s="65"/>
      <c r="SRD7" s="65"/>
      <c r="SRE7" s="65"/>
      <c r="SRF7" s="65"/>
      <c r="SRG7" s="65"/>
      <c r="SRH7" s="65"/>
      <c r="SRI7" s="65"/>
      <c r="SRJ7" s="65"/>
      <c r="SRK7" s="65"/>
      <c r="SRL7" s="65"/>
      <c r="SRM7" s="65"/>
      <c r="SRN7" s="65"/>
      <c r="SRO7" s="65"/>
      <c r="SRP7" s="65"/>
      <c r="SRQ7" s="65"/>
      <c r="SRR7" s="65"/>
      <c r="SRS7" s="65"/>
      <c r="SRT7" s="65"/>
      <c r="SRU7" s="65"/>
      <c r="SRV7" s="65"/>
      <c r="SRW7" s="65"/>
      <c r="SRX7" s="65"/>
      <c r="SRY7" s="65"/>
      <c r="SRZ7" s="65"/>
      <c r="SSA7" s="65"/>
      <c r="SSB7" s="65"/>
      <c r="SSC7" s="65"/>
      <c r="SSD7" s="65"/>
      <c r="SSE7" s="65"/>
      <c r="SSF7" s="65"/>
      <c r="SSG7" s="65"/>
      <c r="SSH7" s="65"/>
      <c r="SSI7" s="65"/>
      <c r="SSJ7" s="65"/>
      <c r="SSK7" s="65"/>
      <c r="SSL7" s="65"/>
      <c r="SSM7" s="65"/>
      <c r="SSN7" s="65"/>
      <c r="SSO7" s="65"/>
      <c r="SSP7" s="65"/>
      <c r="SSQ7" s="65"/>
      <c r="SSR7" s="65"/>
      <c r="SSS7" s="65"/>
      <c r="SST7" s="65"/>
      <c r="SSU7" s="65"/>
      <c r="SSV7" s="65"/>
      <c r="SSW7" s="65"/>
      <c r="SSX7" s="65"/>
      <c r="SSY7" s="65"/>
      <c r="SSZ7" s="65"/>
      <c r="STA7" s="65"/>
      <c r="STB7" s="65"/>
      <c r="STC7" s="65"/>
      <c r="STD7" s="65"/>
      <c r="STE7" s="65"/>
      <c r="STF7" s="65"/>
      <c r="STG7" s="65"/>
      <c r="STH7" s="65"/>
      <c r="STI7" s="65"/>
      <c r="STJ7" s="65"/>
      <c r="STK7" s="65"/>
      <c r="STL7" s="65"/>
      <c r="STM7" s="65"/>
      <c r="STN7" s="65"/>
      <c r="STO7" s="65"/>
      <c r="STP7" s="65"/>
      <c r="STQ7" s="65"/>
      <c r="STR7" s="65"/>
      <c r="STS7" s="65"/>
      <c r="STT7" s="65"/>
      <c r="STU7" s="65"/>
      <c r="STV7" s="65"/>
      <c r="STW7" s="65"/>
      <c r="STX7" s="65"/>
      <c r="STY7" s="65"/>
      <c r="STZ7" s="65"/>
      <c r="SUA7" s="65"/>
      <c r="SUB7" s="65"/>
      <c r="SUC7" s="65"/>
      <c r="SUD7" s="65"/>
      <c r="SUE7" s="65"/>
      <c r="SUF7" s="65"/>
      <c r="SUG7" s="65"/>
      <c r="SUH7" s="65"/>
      <c r="SUI7" s="65"/>
      <c r="SUJ7" s="65"/>
      <c r="SUK7" s="65"/>
      <c r="SUL7" s="65"/>
      <c r="SUM7" s="65"/>
      <c r="SUN7" s="65"/>
      <c r="SUO7" s="65"/>
      <c r="SUP7" s="65"/>
      <c r="SUQ7" s="65"/>
      <c r="SUR7" s="65"/>
      <c r="SUS7" s="65"/>
      <c r="SUT7" s="65"/>
      <c r="SUU7" s="65"/>
      <c r="SUV7" s="65"/>
      <c r="SUW7" s="65"/>
      <c r="SUX7" s="65"/>
      <c r="SUY7" s="65"/>
      <c r="SUZ7" s="65"/>
      <c r="SVA7" s="65"/>
      <c r="SVB7" s="65"/>
      <c r="SVC7" s="65"/>
      <c r="SVD7" s="65"/>
      <c r="SVE7" s="65"/>
      <c r="SVF7" s="65"/>
      <c r="SVG7" s="65"/>
      <c r="SVH7" s="65"/>
      <c r="SVI7" s="65"/>
      <c r="SVJ7" s="65"/>
      <c r="SVK7" s="65"/>
      <c r="SVL7" s="65"/>
      <c r="SVM7" s="65"/>
      <c r="SVN7" s="65"/>
      <c r="SVO7" s="65"/>
      <c r="SVP7" s="65"/>
      <c r="SVQ7" s="65"/>
      <c r="SVR7" s="65"/>
      <c r="SVS7" s="65"/>
      <c r="SVT7" s="65"/>
      <c r="SVU7" s="65"/>
      <c r="SVV7" s="65"/>
      <c r="SVW7" s="65"/>
      <c r="SVX7" s="65"/>
      <c r="SVY7" s="65"/>
      <c r="SVZ7" s="65"/>
      <c r="SWA7" s="65"/>
      <c r="SWB7" s="65"/>
      <c r="SWC7" s="65"/>
      <c r="SWD7" s="65"/>
      <c r="SWE7" s="65"/>
      <c r="SWF7" s="65"/>
      <c r="SWG7" s="65"/>
      <c r="SWH7" s="65"/>
      <c r="SWI7" s="65"/>
      <c r="SWJ7" s="65"/>
      <c r="SWK7" s="65"/>
      <c r="SWL7" s="65"/>
      <c r="SWM7" s="65"/>
      <c r="SWN7" s="65"/>
      <c r="SWO7" s="65"/>
      <c r="SWP7" s="65"/>
      <c r="SWQ7" s="65"/>
      <c r="SWR7" s="65"/>
      <c r="SWS7" s="65"/>
      <c r="SWT7" s="65"/>
      <c r="SWU7" s="65"/>
      <c r="SWV7" s="65"/>
      <c r="SWW7" s="65"/>
      <c r="SWX7" s="65"/>
      <c r="SWY7" s="65"/>
      <c r="SWZ7" s="65"/>
      <c r="SXA7" s="65"/>
      <c r="SXB7" s="65"/>
      <c r="SXC7" s="65"/>
      <c r="SXD7" s="65"/>
      <c r="SXE7" s="65"/>
      <c r="SXF7" s="65"/>
      <c r="SXG7" s="65"/>
      <c r="SXH7" s="65"/>
      <c r="SXI7" s="65"/>
      <c r="SXJ7" s="65"/>
      <c r="SXK7" s="65"/>
      <c r="SXL7" s="65"/>
      <c r="SXM7" s="65"/>
      <c r="SXN7" s="65"/>
      <c r="SXO7" s="65"/>
      <c r="SXP7" s="65"/>
      <c r="SXQ7" s="65"/>
      <c r="SXR7" s="65"/>
      <c r="SXS7" s="65"/>
      <c r="SXT7" s="65"/>
      <c r="SXU7" s="65"/>
      <c r="SXV7" s="65"/>
      <c r="SXW7" s="65"/>
      <c r="SXX7" s="65"/>
      <c r="SXY7" s="65"/>
      <c r="SXZ7" s="65"/>
      <c r="SYA7" s="65"/>
      <c r="SYB7" s="65"/>
      <c r="SYC7" s="65"/>
      <c r="SYD7" s="65"/>
      <c r="SYE7" s="65"/>
      <c r="SYF7" s="65"/>
      <c r="SYG7" s="65"/>
      <c r="SYH7" s="65"/>
      <c r="SYI7" s="65"/>
      <c r="SYJ7" s="65"/>
      <c r="SYK7" s="65"/>
      <c r="SYL7" s="65"/>
      <c r="SYM7" s="65"/>
      <c r="SYN7" s="65"/>
      <c r="SYO7" s="65"/>
      <c r="SYP7" s="65"/>
      <c r="SYQ7" s="65"/>
      <c r="SYR7" s="65"/>
      <c r="SYS7" s="65"/>
      <c r="SYT7" s="65"/>
      <c r="SYU7" s="65"/>
      <c r="SYV7" s="65"/>
      <c r="SYW7" s="65"/>
      <c r="SYX7" s="65"/>
      <c r="SYY7" s="65"/>
      <c r="SYZ7" s="65"/>
      <c r="SZA7" s="65"/>
      <c r="SZB7" s="65"/>
      <c r="SZC7" s="65"/>
      <c r="SZD7" s="65"/>
      <c r="SZE7" s="65"/>
      <c r="SZF7" s="65"/>
      <c r="SZG7" s="65"/>
      <c r="SZH7" s="65"/>
      <c r="SZI7" s="65"/>
      <c r="SZJ7" s="65"/>
      <c r="SZK7" s="65"/>
      <c r="SZL7" s="65"/>
      <c r="SZM7" s="65"/>
      <c r="SZN7" s="65"/>
      <c r="SZO7" s="65"/>
      <c r="SZP7" s="65"/>
      <c r="SZQ7" s="65"/>
      <c r="SZR7" s="65"/>
      <c r="SZS7" s="65"/>
      <c r="SZT7" s="65"/>
      <c r="SZU7" s="65"/>
      <c r="SZV7" s="65"/>
      <c r="SZW7" s="65"/>
      <c r="SZX7" s="65"/>
      <c r="SZY7" s="65"/>
      <c r="SZZ7" s="65"/>
      <c r="TAA7" s="65"/>
      <c r="TAB7" s="65"/>
      <c r="TAC7" s="65"/>
      <c r="TAD7" s="65"/>
      <c r="TAE7" s="65"/>
      <c r="TAF7" s="65"/>
      <c r="TAG7" s="65"/>
      <c r="TAH7" s="65"/>
      <c r="TAI7" s="65"/>
      <c r="TAJ7" s="65"/>
      <c r="TAK7" s="65"/>
      <c r="TAL7" s="65"/>
      <c r="TAM7" s="65"/>
      <c r="TAN7" s="65"/>
      <c r="TAO7" s="65"/>
      <c r="TAP7" s="65"/>
      <c r="TAQ7" s="65"/>
      <c r="TAR7" s="65"/>
      <c r="TAS7" s="65"/>
      <c r="TAT7" s="65"/>
      <c r="TAU7" s="65"/>
      <c r="TAV7" s="65"/>
      <c r="TAW7" s="65"/>
      <c r="TAX7" s="65"/>
      <c r="TAY7" s="65"/>
      <c r="TAZ7" s="65"/>
      <c r="TBA7" s="65"/>
      <c r="TBB7" s="65"/>
      <c r="TBC7" s="65"/>
      <c r="TBD7" s="65"/>
      <c r="TBE7" s="65"/>
      <c r="TBF7" s="65"/>
      <c r="TBG7" s="65"/>
      <c r="TBH7" s="65"/>
      <c r="TBI7" s="65"/>
      <c r="TBJ7" s="65"/>
      <c r="TBK7" s="65"/>
      <c r="TBL7" s="65"/>
      <c r="TBM7" s="65"/>
      <c r="TBN7" s="65"/>
      <c r="TBO7" s="65"/>
      <c r="TBP7" s="65"/>
      <c r="TBQ7" s="65"/>
      <c r="TBR7" s="65"/>
      <c r="TBS7" s="65"/>
      <c r="TBT7" s="65"/>
      <c r="TBU7" s="65"/>
      <c r="TBV7" s="65"/>
      <c r="TBW7" s="65"/>
      <c r="TBX7" s="65"/>
      <c r="TBY7" s="65"/>
      <c r="TBZ7" s="65"/>
      <c r="TCA7" s="65"/>
      <c r="TCB7" s="65"/>
      <c r="TCC7" s="65"/>
      <c r="TCD7" s="65"/>
      <c r="TCE7" s="65"/>
      <c r="TCF7" s="65"/>
      <c r="TCG7" s="65"/>
      <c r="TCH7" s="65"/>
      <c r="TCI7" s="65"/>
      <c r="TCJ7" s="65"/>
      <c r="TCK7" s="65"/>
      <c r="TCL7" s="65"/>
      <c r="TCM7" s="65"/>
      <c r="TCN7" s="65"/>
      <c r="TCO7" s="65"/>
      <c r="TCP7" s="65"/>
      <c r="TCQ7" s="65"/>
      <c r="TCR7" s="65"/>
      <c r="TCS7" s="65"/>
      <c r="TCT7" s="65"/>
      <c r="TCU7" s="65"/>
      <c r="TCV7" s="65"/>
      <c r="TCW7" s="65"/>
      <c r="TCX7" s="65"/>
      <c r="TCY7" s="65"/>
      <c r="TCZ7" s="65"/>
      <c r="TDA7" s="65"/>
      <c r="TDB7" s="65"/>
      <c r="TDC7" s="65"/>
      <c r="TDD7" s="65"/>
      <c r="TDE7" s="65"/>
      <c r="TDF7" s="65"/>
      <c r="TDG7" s="65"/>
      <c r="TDH7" s="65"/>
      <c r="TDI7" s="65"/>
      <c r="TDJ7" s="65"/>
      <c r="TDK7" s="65"/>
      <c r="TDL7" s="65"/>
      <c r="TDM7" s="65"/>
      <c r="TDN7" s="65"/>
      <c r="TDO7" s="65"/>
      <c r="TDP7" s="65"/>
      <c r="TDQ7" s="65"/>
      <c r="TDR7" s="65"/>
      <c r="TDS7" s="65"/>
      <c r="TDT7" s="65"/>
      <c r="TDU7" s="65"/>
      <c r="TDV7" s="65"/>
      <c r="TDW7" s="65"/>
      <c r="TDX7" s="65"/>
      <c r="TDY7" s="65"/>
      <c r="TDZ7" s="65"/>
      <c r="TEA7" s="65"/>
      <c r="TEB7" s="65"/>
      <c r="TEC7" s="65"/>
      <c r="TED7" s="65"/>
      <c r="TEE7" s="65"/>
      <c r="TEF7" s="65"/>
      <c r="TEG7" s="65"/>
      <c r="TEH7" s="65"/>
      <c r="TEI7" s="65"/>
      <c r="TEJ7" s="65"/>
      <c r="TEK7" s="65"/>
      <c r="TEL7" s="65"/>
      <c r="TEM7" s="65"/>
      <c r="TEN7" s="65"/>
      <c r="TEO7" s="65"/>
      <c r="TEP7" s="65"/>
      <c r="TEQ7" s="65"/>
      <c r="TER7" s="65"/>
      <c r="TES7" s="65"/>
      <c r="TET7" s="65"/>
      <c r="TEU7" s="65"/>
      <c r="TEV7" s="65"/>
      <c r="TEW7" s="65"/>
      <c r="TEX7" s="65"/>
      <c r="TEY7" s="65"/>
      <c r="TEZ7" s="65"/>
      <c r="TFA7" s="65"/>
      <c r="TFB7" s="65"/>
      <c r="TFC7" s="65"/>
      <c r="TFD7" s="65"/>
      <c r="TFE7" s="65"/>
      <c r="TFF7" s="65"/>
      <c r="TFG7" s="65"/>
      <c r="TFH7" s="65"/>
      <c r="TFI7" s="65"/>
      <c r="TFJ7" s="65"/>
      <c r="TFK7" s="65"/>
      <c r="TFL7" s="65"/>
      <c r="TFM7" s="65"/>
      <c r="TFN7" s="65"/>
      <c r="TFO7" s="65"/>
      <c r="TFP7" s="65"/>
      <c r="TFQ7" s="65"/>
      <c r="TFR7" s="65"/>
      <c r="TFS7" s="65"/>
      <c r="TFT7" s="65"/>
      <c r="TFU7" s="65"/>
      <c r="TFV7" s="65"/>
      <c r="TFW7" s="65"/>
      <c r="TFX7" s="65"/>
      <c r="TFY7" s="65"/>
      <c r="TFZ7" s="65"/>
      <c r="TGA7" s="65"/>
      <c r="TGB7" s="65"/>
      <c r="TGC7" s="65"/>
      <c r="TGD7" s="65"/>
      <c r="TGE7" s="65"/>
      <c r="TGF7" s="65"/>
      <c r="TGG7" s="65"/>
      <c r="TGH7" s="65"/>
      <c r="TGI7" s="65"/>
      <c r="TGJ7" s="65"/>
      <c r="TGK7" s="65"/>
      <c r="TGL7" s="65"/>
      <c r="TGM7" s="65"/>
      <c r="TGN7" s="65"/>
      <c r="TGO7" s="65"/>
      <c r="TGP7" s="65"/>
      <c r="TGQ7" s="65"/>
      <c r="TGR7" s="65"/>
      <c r="TGS7" s="65"/>
      <c r="TGT7" s="65"/>
      <c r="TGU7" s="65"/>
      <c r="TGV7" s="65"/>
      <c r="TGW7" s="65"/>
      <c r="TGX7" s="65"/>
      <c r="TGY7" s="65"/>
      <c r="TGZ7" s="65"/>
      <c r="THA7" s="65"/>
      <c r="THB7" s="65"/>
      <c r="THC7" s="65"/>
      <c r="THD7" s="65"/>
      <c r="THE7" s="65"/>
      <c r="THF7" s="65"/>
      <c r="THG7" s="65"/>
      <c r="THH7" s="65"/>
      <c r="THI7" s="65"/>
      <c r="THJ7" s="65"/>
      <c r="THK7" s="65"/>
      <c r="THL7" s="65"/>
      <c r="THM7" s="65"/>
      <c r="THN7" s="65"/>
      <c r="THO7" s="65"/>
      <c r="THP7" s="65"/>
      <c r="THQ7" s="65"/>
      <c r="THR7" s="65"/>
      <c r="THS7" s="65"/>
      <c r="THT7" s="65"/>
      <c r="THU7" s="65"/>
      <c r="THV7" s="65"/>
      <c r="THW7" s="65"/>
      <c r="THX7" s="65"/>
      <c r="THY7" s="65"/>
      <c r="THZ7" s="65"/>
      <c r="TIA7" s="65"/>
      <c r="TIB7" s="65"/>
      <c r="TIC7" s="65"/>
      <c r="TID7" s="65"/>
      <c r="TIE7" s="65"/>
      <c r="TIF7" s="65"/>
      <c r="TIG7" s="65"/>
      <c r="TIH7" s="65"/>
      <c r="TII7" s="65"/>
      <c r="TIJ7" s="65"/>
      <c r="TIK7" s="65"/>
      <c r="TIL7" s="65"/>
      <c r="TIM7" s="65"/>
      <c r="TIN7" s="65"/>
      <c r="TIO7" s="65"/>
      <c r="TIP7" s="65"/>
      <c r="TIQ7" s="65"/>
      <c r="TIR7" s="65"/>
      <c r="TIS7" s="65"/>
      <c r="TIT7" s="65"/>
      <c r="TIU7" s="65"/>
      <c r="TIV7" s="65"/>
      <c r="TIW7" s="65"/>
      <c r="TIX7" s="65"/>
      <c r="TIY7" s="65"/>
      <c r="TIZ7" s="65"/>
      <c r="TJA7" s="65"/>
      <c r="TJB7" s="65"/>
      <c r="TJC7" s="65"/>
      <c r="TJD7" s="65"/>
      <c r="TJE7" s="65"/>
      <c r="TJF7" s="65"/>
      <c r="TJG7" s="65"/>
      <c r="TJH7" s="65"/>
      <c r="TJI7" s="65"/>
      <c r="TJJ7" s="65"/>
      <c r="TJK7" s="65"/>
      <c r="TJL7" s="65"/>
      <c r="TJM7" s="65"/>
      <c r="TJN7" s="65"/>
      <c r="TJO7" s="65"/>
      <c r="TJP7" s="65"/>
      <c r="TJQ7" s="65"/>
      <c r="TJR7" s="65"/>
      <c r="TJS7" s="65"/>
      <c r="TJT7" s="65"/>
      <c r="TJU7" s="65"/>
      <c r="TJV7" s="65"/>
      <c r="TJW7" s="65"/>
      <c r="TJX7" s="65"/>
      <c r="TJY7" s="65"/>
      <c r="TJZ7" s="65"/>
      <c r="TKA7" s="65"/>
      <c r="TKB7" s="65"/>
      <c r="TKC7" s="65"/>
      <c r="TKD7" s="65"/>
      <c r="TKE7" s="65"/>
      <c r="TKF7" s="65"/>
      <c r="TKG7" s="65"/>
      <c r="TKH7" s="65"/>
      <c r="TKI7" s="65"/>
      <c r="TKJ7" s="65"/>
      <c r="TKK7" s="65"/>
      <c r="TKL7" s="65"/>
      <c r="TKM7" s="65"/>
      <c r="TKN7" s="65"/>
      <c r="TKO7" s="65"/>
      <c r="TKP7" s="65"/>
      <c r="TKQ7" s="65"/>
      <c r="TKR7" s="65"/>
      <c r="TKS7" s="65"/>
      <c r="TKT7" s="65"/>
      <c r="TKU7" s="65"/>
      <c r="TKV7" s="65"/>
      <c r="TKW7" s="65"/>
      <c r="TKX7" s="65"/>
      <c r="TKY7" s="65"/>
      <c r="TKZ7" s="65"/>
      <c r="TLA7" s="65"/>
      <c r="TLB7" s="65"/>
      <c r="TLC7" s="65"/>
      <c r="TLD7" s="65"/>
      <c r="TLE7" s="65"/>
      <c r="TLF7" s="65"/>
      <c r="TLG7" s="65"/>
      <c r="TLH7" s="65"/>
      <c r="TLI7" s="65"/>
      <c r="TLJ7" s="65"/>
      <c r="TLK7" s="65"/>
      <c r="TLL7" s="65"/>
      <c r="TLM7" s="65"/>
      <c r="TLN7" s="65"/>
      <c r="TLO7" s="65"/>
      <c r="TLP7" s="65"/>
      <c r="TLQ7" s="65"/>
      <c r="TLR7" s="65"/>
      <c r="TLS7" s="65"/>
      <c r="TLT7" s="65"/>
      <c r="TLU7" s="65"/>
      <c r="TLV7" s="65"/>
      <c r="TLW7" s="65"/>
      <c r="TLX7" s="65"/>
      <c r="TLY7" s="65"/>
      <c r="TLZ7" s="65"/>
      <c r="TMA7" s="65"/>
      <c r="TMB7" s="65"/>
      <c r="TMC7" s="65"/>
      <c r="TMD7" s="65"/>
      <c r="TME7" s="65"/>
      <c r="TMF7" s="65"/>
      <c r="TMG7" s="65"/>
      <c r="TMH7" s="65"/>
      <c r="TMI7" s="65"/>
      <c r="TMJ7" s="65"/>
      <c r="TMK7" s="65"/>
      <c r="TML7" s="65"/>
      <c r="TMM7" s="65"/>
      <c r="TMN7" s="65"/>
      <c r="TMO7" s="65"/>
      <c r="TMP7" s="65"/>
      <c r="TMQ7" s="65"/>
      <c r="TMR7" s="65"/>
      <c r="TMS7" s="65"/>
      <c r="TMT7" s="65"/>
      <c r="TMU7" s="65"/>
      <c r="TMV7" s="65"/>
      <c r="TMW7" s="65"/>
      <c r="TMX7" s="65"/>
      <c r="TMY7" s="65"/>
      <c r="TMZ7" s="65"/>
      <c r="TNA7" s="65"/>
      <c r="TNB7" s="65"/>
      <c r="TNC7" s="65"/>
      <c r="TND7" s="65"/>
      <c r="TNE7" s="65"/>
      <c r="TNF7" s="65"/>
      <c r="TNG7" s="65"/>
      <c r="TNH7" s="65"/>
      <c r="TNI7" s="65"/>
      <c r="TNJ7" s="65"/>
      <c r="TNK7" s="65"/>
      <c r="TNL7" s="65"/>
      <c r="TNM7" s="65"/>
      <c r="TNN7" s="65"/>
      <c r="TNO7" s="65"/>
      <c r="TNP7" s="65"/>
      <c r="TNQ7" s="65"/>
      <c r="TNR7" s="65"/>
      <c r="TNS7" s="65"/>
      <c r="TNT7" s="65"/>
      <c r="TNU7" s="65"/>
      <c r="TNV7" s="65"/>
      <c r="TNW7" s="65"/>
      <c r="TNX7" s="65"/>
      <c r="TNY7" s="65"/>
      <c r="TNZ7" s="65"/>
      <c r="TOA7" s="65"/>
      <c r="TOB7" s="65"/>
      <c r="TOC7" s="65"/>
      <c r="TOD7" s="65"/>
      <c r="TOE7" s="65"/>
      <c r="TOF7" s="65"/>
      <c r="TOG7" s="65"/>
      <c r="TOH7" s="65"/>
      <c r="TOI7" s="65"/>
      <c r="TOJ7" s="65"/>
      <c r="TOK7" s="65"/>
      <c r="TOL7" s="65"/>
      <c r="TOM7" s="65"/>
      <c r="TON7" s="65"/>
      <c r="TOO7" s="65"/>
      <c r="TOP7" s="65"/>
      <c r="TOQ7" s="65"/>
      <c r="TOR7" s="65"/>
      <c r="TOS7" s="65"/>
      <c r="TOT7" s="65"/>
      <c r="TOU7" s="65"/>
      <c r="TOV7" s="65"/>
      <c r="TOW7" s="65"/>
      <c r="TOX7" s="65"/>
      <c r="TOY7" s="65"/>
      <c r="TOZ7" s="65"/>
      <c r="TPA7" s="65"/>
      <c r="TPB7" s="65"/>
      <c r="TPC7" s="65"/>
      <c r="TPD7" s="65"/>
      <c r="TPE7" s="65"/>
      <c r="TPF7" s="65"/>
      <c r="TPG7" s="65"/>
      <c r="TPH7" s="65"/>
      <c r="TPI7" s="65"/>
      <c r="TPJ7" s="65"/>
      <c r="TPK7" s="65"/>
      <c r="TPL7" s="65"/>
      <c r="TPM7" s="65"/>
      <c r="TPN7" s="65"/>
      <c r="TPO7" s="65"/>
      <c r="TPP7" s="65"/>
      <c r="TPQ7" s="65"/>
      <c r="TPR7" s="65"/>
      <c r="TPS7" s="65"/>
      <c r="TPT7" s="65"/>
      <c r="TPU7" s="65"/>
      <c r="TPV7" s="65"/>
      <c r="TPW7" s="65"/>
      <c r="TPX7" s="65"/>
      <c r="TPY7" s="65"/>
      <c r="TPZ7" s="65"/>
      <c r="TQA7" s="65"/>
      <c r="TQB7" s="65"/>
      <c r="TQC7" s="65"/>
      <c r="TQD7" s="65"/>
      <c r="TQE7" s="65"/>
      <c r="TQF7" s="65"/>
      <c r="TQG7" s="65"/>
      <c r="TQH7" s="65"/>
      <c r="TQI7" s="65"/>
      <c r="TQJ7" s="65"/>
      <c r="TQK7" s="65"/>
      <c r="TQL7" s="65"/>
      <c r="TQM7" s="65"/>
      <c r="TQN7" s="65"/>
      <c r="TQO7" s="65"/>
      <c r="TQP7" s="65"/>
      <c r="TQQ7" s="65"/>
      <c r="TQR7" s="65"/>
      <c r="TQS7" s="65"/>
      <c r="TQT7" s="65"/>
      <c r="TQU7" s="65"/>
      <c r="TQV7" s="65"/>
      <c r="TQW7" s="65"/>
      <c r="TQX7" s="65"/>
      <c r="TQY7" s="65"/>
      <c r="TQZ7" s="65"/>
      <c r="TRA7" s="65"/>
      <c r="TRB7" s="65"/>
      <c r="TRC7" s="65"/>
      <c r="TRD7" s="65"/>
      <c r="TRE7" s="65"/>
      <c r="TRF7" s="65"/>
      <c r="TRG7" s="65"/>
      <c r="TRH7" s="65"/>
      <c r="TRI7" s="65"/>
      <c r="TRJ7" s="65"/>
      <c r="TRK7" s="65"/>
      <c r="TRL7" s="65"/>
      <c r="TRM7" s="65"/>
      <c r="TRN7" s="65"/>
      <c r="TRO7" s="65"/>
      <c r="TRP7" s="65"/>
      <c r="TRQ7" s="65"/>
      <c r="TRR7" s="65"/>
      <c r="TRS7" s="65"/>
      <c r="TRT7" s="65"/>
      <c r="TRU7" s="65"/>
      <c r="TRV7" s="65"/>
      <c r="TRW7" s="65"/>
      <c r="TRX7" s="65"/>
      <c r="TRY7" s="65"/>
      <c r="TRZ7" s="65"/>
      <c r="TSA7" s="65"/>
      <c r="TSB7" s="65"/>
      <c r="TSC7" s="65"/>
      <c r="TSD7" s="65"/>
      <c r="TSE7" s="65"/>
      <c r="TSF7" s="65"/>
      <c r="TSG7" s="65"/>
      <c r="TSH7" s="65"/>
      <c r="TSI7" s="65"/>
      <c r="TSJ7" s="65"/>
      <c r="TSK7" s="65"/>
      <c r="TSL7" s="65"/>
      <c r="TSM7" s="65"/>
      <c r="TSN7" s="65"/>
      <c r="TSO7" s="65"/>
      <c r="TSP7" s="65"/>
      <c r="TSQ7" s="65"/>
      <c r="TSR7" s="65"/>
      <c r="TSS7" s="65"/>
      <c r="TST7" s="65"/>
      <c r="TSU7" s="65"/>
      <c r="TSV7" s="65"/>
      <c r="TSW7" s="65"/>
      <c r="TSX7" s="65"/>
      <c r="TSY7" s="65"/>
      <c r="TSZ7" s="65"/>
      <c r="TTA7" s="65"/>
      <c r="TTB7" s="65"/>
      <c r="TTC7" s="65"/>
      <c r="TTD7" s="65"/>
      <c r="TTE7" s="65"/>
      <c r="TTF7" s="65"/>
      <c r="TTG7" s="65"/>
      <c r="TTH7" s="65"/>
      <c r="TTI7" s="65"/>
      <c r="TTJ7" s="65"/>
      <c r="TTK7" s="65"/>
      <c r="TTL7" s="65"/>
      <c r="TTM7" s="65"/>
      <c r="TTN7" s="65"/>
      <c r="TTO7" s="65"/>
      <c r="TTP7" s="65"/>
      <c r="TTQ7" s="65"/>
      <c r="TTR7" s="65"/>
      <c r="TTS7" s="65"/>
      <c r="TTT7" s="65"/>
      <c r="TTU7" s="65"/>
      <c r="TTV7" s="65"/>
      <c r="TTW7" s="65"/>
      <c r="TTX7" s="65"/>
      <c r="TTY7" s="65"/>
      <c r="TTZ7" s="65"/>
      <c r="TUA7" s="65"/>
      <c r="TUB7" s="65"/>
      <c r="TUC7" s="65"/>
      <c r="TUD7" s="65"/>
      <c r="TUE7" s="65"/>
      <c r="TUF7" s="65"/>
      <c r="TUG7" s="65"/>
      <c r="TUH7" s="65"/>
      <c r="TUI7" s="65"/>
      <c r="TUJ7" s="65"/>
      <c r="TUK7" s="65"/>
      <c r="TUL7" s="65"/>
      <c r="TUM7" s="65"/>
      <c r="TUN7" s="65"/>
      <c r="TUO7" s="65"/>
      <c r="TUP7" s="65"/>
      <c r="TUQ7" s="65"/>
      <c r="TUR7" s="65"/>
      <c r="TUS7" s="65"/>
      <c r="TUT7" s="65"/>
      <c r="TUU7" s="65"/>
      <c r="TUV7" s="65"/>
      <c r="TUW7" s="65"/>
      <c r="TUX7" s="65"/>
      <c r="TUY7" s="65"/>
      <c r="TUZ7" s="65"/>
      <c r="TVA7" s="65"/>
      <c r="TVB7" s="65"/>
      <c r="TVC7" s="65"/>
      <c r="TVD7" s="65"/>
      <c r="TVE7" s="65"/>
      <c r="TVF7" s="65"/>
      <c r="TVG7" s="65"/>
      <c r="TVH7" s="65"/>
      <c r="TVI7" s="65"/>
      <c r="TVJ7" s="65"/>
      <c r="TVK7" s="65"/>
      <c r="TVL7" s="65"/>
      <c r="TVM7" s="65"/>
      <c r="TVN7" s="65"/>
      <c r="TVO7" s="65"/>
      <c r="TVP7" s="65"/>
      <c r="TVQ7" s="65"/>
      <c r="TVR7" s="65"/>
      <c r="TVS7" s="65"/>
      <c r="TVT7" s="65"/>
      <c r="TVU7" s="65"/>
      <c r="TVV7" s="65"/>
      <c r="TVW7" s="65"/>
      <c r="TVX7" s="65"/>
      <c r="TVY7" s="65"/>
      <c r="TVZ7" s="65"/>
      <c r="TWA7" s="65"/>
      <c r="TWB7" s="65"/>
      <c r="TWC7" s="65"/>
      <c r="TWD7" s="65"/>
      <c r="TWE7" s="65"/>
      <c r="TWF7" s="65"/>
      <c r="TWG7" s="65"/>
      <c r="TWH7" s="65"/>
      <c r="TWI7" s="65"/>
      <c r="TWJ7" s="65"/>
      <c r="TWK7" s="65"/>
      <c r="TWL7" s="65"/>
      <c r="TWM7" s="65"/>
      <c r="TWN7" s="65"/>
      <c r="TWO7" s="65"/>
      <c r="TWP7" s="65"/>
      <c r="TWQ7" s="65"/>
      <c r="TWR7" s="65"/>
      <c r="TWS7" s="65"/>
      <c r="TWT7" s="65"/>
      <c r="TWU7" s="65"/>
      <c r="TWV7" s="65"/>
      <c r="TWW7" s="65"/>
      <c r="TWX7" s="65"/>
      <c r="TWY7" s="65"/>
      <c r="TWZ7" s="65"/>
      <c r="TXA7" s="65"/>
      <c r="TXB7" s="65"/>
      <c r="TXC7" s="65"/>
      <c r="TXD7" s="65"/>
      <c r="TXE7" s="65"/>
      <c r="TXF7" s="65"/>
      <c r="TXG7" s="65"/>
      <c r="TXH7" s="65"/>
      <c r="TXI7" s="65"/>
      <c r="TXJ7" s="65"/>
      <c r="TXK7" s="65"/>
      <c r="TXL7" s="65"/>
      <c r="TXM7" s="65"/>
      <c r="TXN7" s="65"/>
      <c r="TXO7" s="65"/>
      <c r="TXP7" s="65"/>
      <c r="TXQ7" s="65"/>
      <c r="TXR7" s="65"/>
      <c r="TXS7" s="65"/>
      <c r="TXT7" s="65"/>
      <c r="TXU7" s="65"/>
      <c r="TXV7" s="65"/>
      <c r="TXW7" s="65"/>
      <c r="TXX7" s="65"/>
      <c r="TXY7" s="65"/>
      <c r="TXZ7" s="65"/>
      <c r="TYA7" s="65"/>
      <c r="TYB7" s="65"/>
      <c r="TYC7" s="65"/>
      <c r="TYD7" s="65"/>
      <c r="TYE7" s="65"/>
      <c r="TYF7" s="65"/>
      <c r="TYG7" s="65"/>
      <c r="TYH7" s="65"/>
      <c r="TYI7" s="65"/>
      <c r="TYJ7" s="65"/>
      <c r="TYK7" s="65"/>
      <c r="TYL7" s="65"/>
      <c r="TYM7" s="65"/>
      <c r="TYN7" s="65"/>
      <c r="TYO7" s="65"/>
      <c r="TYP7" s="65"/>
      <c r="TYQ7" s="65"/>
      <c r="TYR7" s="65"/>
      <c r="TYS7" s="65"/>
      <c r="TYT7" s="65"/>
      <c r="TYU7" s="65"/>
      <c r="TYV7" s="65"/>
      <c r="TYW7" s="65"/>
      <c r="TYX7" s="65"/>
      <c r="TYY7" s="65"/>
      <c r="TYZ7" s="65"/>
      <c r="TZA7" s="65"/>
      <c r="TZB7" s="65"/>
      <c r="TZC7" s="65"/>
      <c r="TZD7" s="65"/>
      <c r="TZE7" s="65"/>
      <c r="TZF7" s="65"/>
      <c r="TZG7" s="65"/>
      <c r="TZH7" s="65"/>
      <c r="TZI7" s="65"/>
      <c r="TZJ7" s="65"/>
      <c r="TZK7" s="65"/>
      <c r="TZL7" s="65"/>
      <c r="TZM7" s="65"/>
      <c r="TZN7" s="65"/>
      <c r="TZO7" s="65"/>
      <c r="TZP7" s="65"/>
      <c r="TZQ7" s="65"/>
      <c r="TZR7" s="65"/>
      <c r="TZS7" s="65"/>
      <c r="TZT7" s="65"/>
      <c r="TZU7" s="65"/>
      <c r="TZV7" s="65"/>
      <c r="TZW7" s="65"/>
      <c r="TZX7" s="65"/>
      <c r="TZY7" s="65"/>
      <c r="TZZ7" s="65"/>
      <c r="UAA7" s="65"/>
      <c r="UAB7" s="65"/>
      <c r="UAC7" s="65"/>
      <c r="UAD7" s="65"/>
      <c r="UAE7" s="65"/>
      <c r="UAF7" s="65"/>
      <c r="UAG7" s="65"/>
      <c r="UAH7" s="65"/>
      <c r="UAI7" s="65"/>
      <c r="UAJ7" s="65"/>
      <c r="UAK7" s="65"/>
      <c r="UAL7" s="65"/>
      <c r="UAM7" s="65"/>
      <c r="UAN7" s="65"/>
      <c r="UAO7" s="65"/>
      <c r="UAP7" s="65"/>
      <c r="UAQ7" s="65"/>
      <c r="UAR7" s="65"/>
      <c r="UAS7" s="65"/>
      <c r="UAT7" s="65"/>
      <c r="UAU7" s="65"/>
      <c r="UAV7" s="65"/>
      <c r="UAW7" s="65"/>
      <c r="UAX7" s="65"/>
      <c r="UAY7" s="65"/>
      <c r="UAZ7" s="65"/>
      <c r="UBA7" s="65"/>
      <c r="UBB7" s="65"/>
      <c r="UBC7" s="65"/>
      <c r="UBD7" s="65"/>
      <c r="UBE7" s="65"/>
      <c r="UBF7" s="65"/>
      <c r="UBG7" s="65"/>
      <c r="UBH7" s="65"/>
      <c r="UBI7" s="65"/>
      <c r="UBJ7" s="65"/>
      <c r="UBK7" s="65"/>
      <c r="UBL7" s="65"/>
      <c r="UBM7" s="65"/>
      <c r="UBN7" s="65"/>
      <c r="UBO7" s="65"/>
      <c r="UBP7" s="65"/>
      <c r="UBQ7" s="65"/>
      <c r="UBR7" s="65"/>
      <c r="UBS7" s="65"/>
      <c r="UBT7" s="65"/>
      <c r="UBU7" s="65"/>
      <c r="UBV7" s="65"/>
      <c r="UBW7" s="65"/>
      <c r="UBX7" s="65"/>
      <c r="UBY7" s="65"/>
      <c r="UBZ7" s="65"/>
      <c r="UCA7" s="65"/>
      <c r="UCB7" s="65"/>
      <c r="UCC7" s="65"/>
      <c r="UCD7" s="65"/>
      <c r="UCE7" s="65"/>
      <c r="UCF7" s="65"/>
      <c r="UCG7" s="65"/>
      <c r="UCH7" s="65"/>
      <c r="UCI7" s="65"/>
      <c r="UCJ7" s="65"/>
      <c r="UCK7" s="65"/>
      <c r="UCL7" s="65"/>
      <c r="UCM7" s="65"/>
      <c r="UCN7" s="65"/>
      <c r="UCO7" s="65"/>
      <c r="UCP7" s="65"/>
      <c r="UCQ7" s="65"/>
      <c r="UCR7" s="65"/>
      <c r="UCS7" s="65"/>
      <c r="UCT7" s="65"/>
      <c r="UCU7" s="65"/>
      <c r="UCV7" s="65"/>
      <c r="UCW7" s="65"/>
      <c r="UCX7" s="65"/>
      <c r="UCY7" s="65"/>
      <c r="UCZ7" s="65"/>
      <c r="UDA7" s="65"/>
      <c r="UDB7" s="65"/>
      <c r="UDC7" s="65"/>
      <c r="UDD7" s="65"/>
      <c r="UDE7" s="65"/>
      <c r="UDF7" s="65"/>
      <c r="UDG7" s="65"/>
      <c r="UDH7" s="65"/>
      <c r="UDI7" s="65"/>
      <c r="UDJ7" s="65"/>
      <c r="UDK7" s="65"/>
      <c r="UDL7" s="65"/>
      <c r="UDM7" s="65"/>
      <c r="UDN7" s="65"/>
      <c r="UDO7" s="65"/>
      <c r="UDP7" s="65"/>
      <c r="UDQ7" s="65"/>
      <c r="UDR7" s="65"/>
      <c r="UDS7" s="65"/>
      <c r="UDT7" s="65"/>
      <c r="UDU7" s="65"/>
      <c r="UDV7" s="65"/>
      <c r="UDW7" s="65"/>
      <c r="UDX7" s="65"/>
      <c r="UDY7" s="65"/>
      <c r="UDZ7" s="65"/>
      <c r="UEA7" s="65"/>
      <c r="UEB7" s="65"/>
      <c r="UEC7" s="65"/>
      <c r="UED7" s="65"/>
      <c r="UEE7" s="65"/>
      <c r="UEF7" s="65"/>
      <c r="UEG7" s="65"/>
      <c r="UEH7" s="65"/>
      <c r="UEI7" s="65"/>
      <c r="UEJ7" s="65"/>
      <c r="UEK7" s="65"/>
      <c r="UEL7" s="65"/>
      <c r="UEM7" s="65"/>
      <c r="UEN7" s="65"/>
      <c r="UEO7" s="65"/>
      <c r="UEP7" s="65"/>
      <c r="UEQ7" s="65"/>
      <c r="UER7" s="65"/>
      <c r="UES7" s="65"/>
      <c r="UET7" s="65"/>
      <c r="UEU7" s="65"/>
      <c r="UEV7" s="65"/>
      <c r="UEW7" s="65"/>
      <c r="UEX7" s="65"/>
      <c r="UEY7" s="65"/>
      <c r="UEZ7" s="65"/>
      <c r="UFA7" s="65"/>
      <c r="UFB7" s="65"/>
      <c r="UFC7" s="65"/>
      <c r="UFD7" s="65"/>
      <c r="UFE7" s="65"/>
      <c r="UFF7" s="65"/>
      <c r="UFG7" s="65"/>
      <c r="UFH7" s="65"/>
      <c r="UFI7" s="65"/>
      <c r="UFJ7" s="65"/>
      <c r="UFK7" s="65"/>
      <c r="UFL7" s="65"/>
      <c r="UFM7" s="65"/>
      <c r="UFN7" s="65"/>
      <c r="UFO7" s="65"/>
      <c r="UFP7" s="65"/>
      <c r="UFQ7" s="65"/>
      <c r="UFR7" s="65"/>
      <c r="UFS7" s="65"/>
      <c r="UFT7" s="65"/>
      <c r="UFU7" s="65"/>
      <c r="UFV7" s="65"/>
      <c r="UFW7" s="65"/>
      <c r="UFX7" s="65"/>
      <c r="UFY7" s="65"/>
      <c r="UFZ7" s="65"/>
      <c r="UGA7" s="65"/>
      <c r="UGB7" s="65"/>
      <c r="UGC7" s="65"/>
      <c r="UGD7" s="65"/>
      <c r="UGE7" s="65"/>
      <c r="UGF7" s="65"/>
      <c r="UGG7" s="65"/>
      <c r="UGH7" s="65"/>
      <c r="UGI7" s="65"/>
      <c r="UGJ7" s="65"/>
      <c r="UGK7" s="65"/>
      <c r="UGL7" s="65"/>
      <c r="UGM7" s="65"/>
      <c r="UGN7" s="65"/>
      <c r="UGO7" s="65"/>
      <c r="UGP7" s="65"/>
      <c r="UGQ7" s="65"/>
      <c r="UGR7" s="65"/>
      <c r="UGS7" s="65"/>
      <c r="UGT7" s="65"/>
      <c r="UGU7" s="65"/>
      <c r="UGV7" s="65"/>
      <c r="UGW7" s="65"/>
      <c r="UGX7" s="65"/>
      <c r="UGY7" s="65"/>
      <c r="UGZ7" s="65"/>
      <c r="UHA7" s="65"/>
      <c r="UHB7" s="65"/>
      <c r="UHC7" s="65"/>
      <c r="UHD7" s="65"/>
      <c r="UHE7" s="65"/>
      <c r="UHF7" s="65"/>
      <c r="UHG7" s="65"/>
      <c r="UHH7" s="65"/>
      <c r="UHI7" s="65"/>
      <c r="UHJ7" s="65"/>
      <c r="UHK7" s="65"/>
      <c r="UHL7" s="65"/>
      <c r="UHM7" s="65"/>
      <c r="UHN7" s="65"/>
      <c r="UHO7" s="65"/>
      <c r="UHP7" s="65"/>
      <c r="UHQ7" s="65"/>
      <c r="UHR7" s="65"/>
      <c r="UHS7" s="65"/>
      <c r="UHT7" s="65"/>
      <c r="UHU7" s="65"/>
      <c r="UHV7" s="65"/>
      <c r="UHW7" s="65"/>
      <c r="UHX7" s="65"/>
      <c r="UHY7" s="65"/>
      <c r="UHZ7" s="65"/>
      <c r="UIA7" s="65"/>
      <c r="UIB7" s="65"/>
      <c r="UIC7" s="65"/>
      <c r="UID7" s="65"/>
      <c r="UIE7" s="65"/>
      <c r="UIF7" s="65"/>
      <c r="UIG7" s="65"/>
      <c r="UIH7" s="65"/>
      <c r="UII7" s="65"/>
      <c r="UIJ7" s="65"/>
      <c r="UIK7" s="65"/>
      <c r="UIL7" s="65"/>
      <c r="UIM7" s="65"/>
      <c r="UIN7" s="65"/>
      <c r="UIO7" s="65"/>
      <c r="UIP7" s="65"/>
      <c r="UIQ7" s="65"/>
      <c r="UIR7" s="65"/>
      <c r="UIS7" s="65"/>
      <c r="UIT7" s="65"/>
      <c r="UIU7" s="65"/>
      <c r="UIV7" s="65"/>
      <c r="UIW7" s="65"/>
      <c r="UIX7" s="65"/>
      <c r="UIY7" s="65"/>
      <c r="UIZ7" s="65"/>
      <c r="UJA7" s="65"/>
      <c r="UJB7" s="65"/>
      <c r="UJC7" s="65"/>
      <c r="UJD7" s="65"/>
      <c r="UJE7" s="65"/>
      <c r="UJF7" s="65"/>
      <c r="UJG7" s="65"/>
      <c r="UJH7" s="65"/>
      <c r="UJI7" s="65"/>
      <c r="UJJ7" s="65"/>
      <c r="UJK7" s="65"/>
      <c r="UJL7" s="65"/>
      <c r="UJM7" s="65"/>
      <c r="UJN7" s="65"/>
      <c r="UJO7" s="65"/>
      <c r="UJP7" s="65"/>
      <c r="UJQ7" s="65"/>
      <c r="UJR7" s="65"/>
      <c r="UJS7" s="65"/>
      <c r="UJT7" s="65"/>
      <c r="UJU7" s="65"/>
      <c r="UJV7" s="65"/>
      <c r="UJW7" s="65"/>
      <c r="UJX7" s="65"/>
      <c r="UJY7" s="65"/>
      <c r="UJZ7" s="65"/>
      <c r="UKA7" s="65"/>
      <c r="UKB7" s="65"/>
      <c r="UKC7" s="65"/>
      <c r="UKD7" s="65"/>
      <c r="UKE7" s="65"/>
      <c r="UKF7" s="65"/>
      <c r="UKG7" s="65"/>
      <c r="UKH7" s="65"/>
      <c r="UKI7" s="65"/>
      <c r="UKJ7" s="65"/>
      <c r="UKK7" s="65"/>
      <c r="UKL7" s="65"/>
      <c r="UKM7" s="65"/>
      <c r="UKN7" s="65"/>
      <c r="UKO7" s="65"/>
      <c r="UKP7" s="65"/>
      <c r="UKQ7" s="65"/>
      <c r="UKR7" s="65"/>
      <c r="UKS7" s="65"/>
      <c r="UKT7" s="65"/>
      <c r="UKU7" s="65"/>
      <c r="UKV7" s="65"/>
      <c r="UKW7" s="65"/>
      <c r="UKX7" s="65"/>
      <c r="UKY7" s="65"/>
      <c r="UKZ7" s="65"/>
      <c r="ULA7" s="65"/>
      <c r="ULB7" s="65"/>
      <c r="ULC7" s="65"/>
      <c r="ULD7" s="65"/>
      <c r="ULE7" s="65"/>
      <c r="ULF7" s="65"/>
      <c r="ULG7" s="65"/>
      <c r="ULH7" s="65"/>
      <c r="ULI7" s="65"/>
      <c r="ULJ7" s="65"/>
      <c r="ULK7" s="65"/>
      <c r="ULL7" s="65"/>
      <c r="ULM7" s="65"/>
      <c r="ULN7" s="65"/>
      <c r="ULO7" s="65"/>
      <c r="ULP7" s="65"/>
      <c r="ULQ7" s="65"/>
      <c r="ULR7" s="65"/>
      <c r="ULS7" s="65"/>
      <c r="ULT7" s="65"/>
      <c r="ULU7" s="65"/>
      <c r="ULV7" s="65"/>
      <c r="ULW7" s="65"/>
      <c r="ULX7" s="65"/>
      <c r="ULY7" s="65"/>
      <c r="ULZ7" s="65"/>
      <c r="UMA7" s="65"/>
      <c r="UMB7" s="65"/>
      <c r="UMC7" s="65"/>
      <c r="UMD7" s="65"/>
      <c r="UME7" s="65"/>
      <c r="UMF7" s="65"/>
      <c r="UMG7" s="65"/>
      <c r="UMH7" s="65"/>
      <c r="UMI7" s="65"/>
      <c r="UMJ7" s="65"/>
      <c r="UMK7" s="65"/>
      <c r="UML7" s="65"/>
      <c r="UMM7" s="65"/>
      <c r="UMN7" s="65"/>
      <c r="UMO7" s="65"/>
      <c r="UMP7" s="65"/>
      <c r="UMQ7" s="65"/>
      <c r="UMR7" s="65"/>
      <c r="UMS7" s="65"/>
      <c r="UMT7" s="65"/>
      <c r="UMU7" s="65"/>
      <c r="UMV7" s="65"/>
      <c r="UMW7" s="65"/>
      <c r="UMX7" s="65"/>
      <c r="UMY7" s="65"/>
      <c r="UMZ7" s="65"/>
      <c r="UNA7" s="65"/>
      <c r="UNB7" s="65"/>
      <c r="UNC7" s="65"/>
      <c r="UND7" s="65"/>
      <c r="UNE7" s="65"/>
      <c r="UNF7" s="65"/>
      <c r="UNG7" s="65"/>
      <c r="UNH7" s="65"/>
      <c r="UNI7" s="65"/>
      <c r="UNJ7" s="65"/>
      <c r="UNK7" s="65"/>
      <c r="UNL7" s="65"/>
      <c r="UNM7" s="65"/>
      <c r="UNN7" s="65"/>
      <c r="UNO7" s="65"/>
      <c r="UNP7" s="65"/>
      <c r="UNQ7" s="65"/>
      <c r="UNR7" s="65"/>
      <c r="UNS7" s="65"/>
      <c r="UNT7" s="65"/>
      <c r="UNU7" s="65"/>
      <c r="UNV7" s="65"/>
      <c r="UNW7" s="65"/>
      <c r="UNX7" s="65"/>
      <c r="UNY7" s="65"/>
      <c r="UNZ7" s="65"/>
      <c r="UOA7" s="65"/>
      <c r="UOB7" s="65"/>
      <c r="UOC7" s="65"/>
      <c r="UOD7" s="65"/>
      <c r="UOE7" s="65"/>
      <c r="UOF7" s="65"/>
      <c r="UOG7" s="65"/>
      <c r="UOH7" s="65"/>
      <c r="UOI7" s="65"/>
      <c r="UOJ7" s="65"/>
      <c r="UOK7" s="65"/>
      <c r="UOL7" s="65"/>
      <c r="UOM7" s="65"/>
      <c r="UON7" s="65"/>
      <c r="UOO7" s="65"/>
      <c r="UOP7" s="65"/>
      <c r="UOQ7" s="65"/>
      <c r="UOR7" s="65"/>
      <c r="UOS7" s="65"/>
      <c r="UOT7" s="65"/>
      <c r="UOU7" s="65"/>
      <c r="UOV7" s="65"/>
      <c r="UOW7" s="65"/>
      <c r="UOX7" s="65"/>
      <c r="UOY7" s="65"/>
      <c r="UOZ7" s="65"/>
      <c r="UPA7" s="65"/>
      <c r="UPB7" s="65"/>
      <c r="UPC7" s="65"/>
      <c r="UPD7" s="65"/>
      <c r="UPE7" s="65"/>
      <c r="UPF7" s="65"/>
      <c r="UPG7" s="65"/>
      <c r="UPH7" s="65"/>
      <c r="UPI7" s="65"/>
      <c r="UPJ7" s="65"/>
      <c r="UPK7" s="65"/>
      <c r="UPL7" s="65"/>
      <c r="UPM7" s="65"/>
      <c r="UPN7" s="65"/>
      <c r="UPO7" s="65"/>
      <c r="UPP7" s="65"/>
      <c r="UPQ7" s="65"/>
      <c r="UPR7" s="65"/>
      <c r="UPS7" s="65"/>
      <c r="UPT7" s="65"/>
      <c r="UPU7" s="65"/>
      <c r="UPV7" s="65"/>
      <c r="UPW7" s="65"/>
      <c r="UPX7" s="65"/>
      <c r="UPY7" s="65"/>
      <c r="UPZ7" s="65"/>
      <c r="UQA7" s="65"/>
      <c r="UQB7" s="65"/>
      <c r="UQC7" s="65"/>
      <c r="UQD7" s="65"/>
      <c r="UQE7" s="65"/>
      <c r="UQF7" s="65"/>
      <c r="UQG7" s="65"/>
      <c r="UQH7" s="65"/>
      <c r="UQI7" s="65"/>
      <c r="UQJ7" s="65"/>
      <c r="UQK7" s="65"/>
      <c r="UQL7" s="65"/>
      <c r="UQM7" s="65"/>
      <c r="UQN7" s="65"/>
      <c r="UQO7" s="65"/>
      <c r="UQP7" s="65"/>
      <c r="UQQ7" s="65"/>
      <c r="UQR7" s="65"/>
      <c r="UQS7" s="65"/>
      <c r="UQT7" s="65"/>
      <c r="UQU7" s="65"/>
      <c r="UQV7" s="65"/>
      <c r="UQW7" s="65"/>
      <c r="UQX7" s="65"/>
      <c r="UQY7" s="65"/>
      <c r="UQZ7" s="65"/>
      <c r="URA7" s="65"/>
      <c r="URB7" s="65"/>
      <c r="URC7" s="65"/>
      <c r="URD7" s="65"/>
      <c r="URE7" s="65"/>
      <c r="URF7" s="65"/>
      <c r="URG7" s="65"/>
      <c r="URH7" s="65"/>
      <c r="URI7" s="65"/>
      <c r="URJ7" s="65"/>
      <c r="URK7" s="65"/>
      <c r="URL7" s="65"/>
      <c r="URM7" s="65"/>
      <c r="URN7" s="65"/>
      <c r="URO7" s="65"/>
      <c r="URP7" s="65"/>
      <c r="URQ7" s="65"/>
      <c r="URR7" s="65"/>
      <c r="URS7" s="65"/>
      <c r="URT7" s="65"/>
      <c r="URU7" s="65"/>
      <c r="URV7" s="65"/>
      <c r="URW7" s="65"/>
      <c r="URX7" s="65"/>
      <c r="URY7" s="65"/>
      <c r="URZ7" s="65"/>
      <c r="USA7" s="65"/>
      <c r="USB7" s="65"/>
      <c r="USC7" s="65"/>
      <c r="USD7" s="65"/>
      <c r="USE7" s="65"/>
      <c r="USF7" s="65"/>
      <c r="USG7" s="65"/>
      <c r="USH7" s="65"/>
      <c r="USI7" s="65"/>
      <c r="USJ7" s="65"/>
      <c r="USK7" s="65"/>
      <c r="USL7" s="65"/>
      <c r="USM7" s="65"/>
      <c r="USN7" s="65"/>
      <c r="USO7" s="65"/>
      <c r="USP7" s="65"/>
      <c r="USQ7" s="65"/>
      <c r="USR7" s="65"/>
      <c r="USS7" s="65"/>
      <c r="UST7" s="65"/>
      <c r="USU7" s="65"/>
      <c r="USV7" s="65"/>
      <c r="USW7" s="65"/>
      <c r="USX7" s="65"/>
      <c r="USY7" s="65"/>
      <c r="USZ7" s="65"/>
      <c r="UTA7" s="65"/>
      <c r="UTB7" s="65"/>
      <c r="UTC7" s="65"/>
      <c r="UTD7" s="65"/>
      <c r="UTE7" s="65"/>
      <c r="UTF7" s="65"/>
      <c r="UTG7" s="65"/>
      <c r="UTH7" s="65"/>
      <c r="UTI7" s="65"/>
      <c r="UTJ7" s="65"/>
      <c r="UTK7" s="65"/>
      <c r="UTL7" s="65"/>
      <c r="UTM7" s="65"/>
      <c r="UTN7" s="65"/>
      <c r="UTO7" s="65"/>
      <c r="UTP7" s="65"/>
      <c r="UTQ7" s="65"/>
      <c r="UTR7" s="65"/>
      <c r="UTS7" s="65"/>
      <c r="UTT7" s="65"/>
      <c r="UTU7" s="65"/>
      <c r="UTV7" s="65"/>
      <c r="UTW7" s="65"/>
      <c r="UTX7" s="65"/>
      <c r="UTY7" s="65"/>
      <c r="UTZ7" s="65"/>
      <c r="UUA7" s="65"/>
      <c r="UUB7" s="65"/>
      <c r="UUC7" s="65"/>
      <c r="UUD7" s="65"/>
      <c r="UUE7" s="65"/>
      <c r="UUF7" s="65"/>
      <c r="UUG7" s="65"/>
      <c r="UUH7" s="65"/>
      <c r="UUI7" s="65"/>
      <c r="UUJ7" s="65"/>
      <c r="UUK7" s="65"/>
      <c r="UUL7" s="65"/>
      <c r="UUM7" s="65"/>
      <c r="UUN7" s="65"/>
      <c r="UUO7" s="65"/>
      <c r="UUP7" s="65"/>
      <c r="UUQ7" s="65"/>
      <c r="UUR7" s="65"/>
      <c r="UUS7" s="65"/>
      <c r="UUT7" s="65"/>
      <c r="UUU7" s="65"/>
      <c r="UUV7" s="65"/>
      <c r="UUW7" s="65"/>
      <c r="UUX7" s="65"/>
      <c r="UUY7" s="65"/>
      <c r="UUZ7" s="65"/>
      <c r="UVA7" s="65"/>
      <c r="UVB7" s="65"/>
      <c r="UVC7" s="65"/>
      <c r="UVD7" s="65"/>
      <c r="UVE7" s="65"/>
      <c r="UVF7" s="65"/>
      <c r="UVG7" s="65"/>
      <c r="UVH7" s="65"/>
      <c r="UVI7" s="65"/>
      <c r="UVJ7" s="65"/>
      <c r="UVK7" s="65"/>
      <c r="UVL7" s="65"/>
      <c r="UVM7" s="65"/>
      <c r="UVN7" s="65"/>
      <c r="UVO7" s="65"/>
      <c r="UVP7" s="65"/>
      <c r="UVQ7" s="65"/>
      <c r="UVR7" s="65"/>
      <c r="UVS7" s="65"/>
      <c r="UVT7" s="65"/>
      <c r="UVU7" s="65"/>
      <c r="UVV7" s="65"/>
      <c r="UVW7" s="65"/>
      <c r="UVX7" s="65"/>
      <c r="UVY7" s="65"/>
      <c r="UVZ7" s="65"/>
      <c r="UWA7" s="65"/>
      <c r="UWB7" s="65"/>
      <c r="UWC7" s="65"/>
      <c r="UWD7" s="65"/>
      <c r="UWE7" s="65"/>
      <c r="UWF7" s="65"/>
      <c r="UWG7" s="65"/>
      <c r="UWH7" s="65"/>
      <c r="UWI7" s="65"/>
      <c r="UWJ7" s="65"/>
      <c r="UWK7" s="65"/>
      <c r="UWL7" s="65"/>
      <c r="UWM7" s="65"/>
      <c r="UWN7" s="65"/>
      <c r="UWO7" s="65"/>
      <c r="UWP7" s="65"/>
      <c r="UWQ7" s="65"/>
      <c r="UWR7" s="65"/>
      <c r="UWS7" s="65"/>
      <c r="UWT7" s="65"/>
      <c r="UWU7" s="65"/>
      <c r="UWV7" s="65"/>
      <c r="UWW7" s="65"/>
      <c r="UWX7" s="65"/>
      <c r="UWY7" s="65"/>
      <c r="UWZ7" s="65"/>
      <c r="UXA7" s="65"/>
      <c r="UXB7" s="65"/>
      <c r="UXC7" s="65"/>
      <c r="UXD7" s="65"/>
      <c r="UXE7" s="65"/>
      <c r="UXF7" s="65"/>
      <c r="UXG7" s="65"/>
      <c r="UXH7" s="65"/>
      <c r="UXI7" s="65"/>
      <c r="UXJ7" s="65"/>
      <c r="UXK7" s="65"/>
      <c r="UXL7" s="65"/>
      <c r="UXM7" s="65"/>
      <c r="UXN7" s="65"/>
      <c r="UXO7" s="65"/>
      <c r="UXP7" s="65"/>
      <c r="UXQ7" s="65"/>
      <c r="UXR7" s="65"/>
      <c r="UXS7" s="65"/>
      <c r="UXT7" s="65"/>
      <c r="UXU7" s="65"/>
      <c r="UXV7" s="65"/>
      <c r="UXW7" s="65"/>
      <c r="UXX7" s="65"/>
      <c r="UXY7" s="65"/>
      <c r="UXZ7" s="65"/>
      <c r="UYA7" s="65"/>
      <c r="UYB7" s="65"/>
      <c r="UYC7" s="65"/>
      <c r="UYD7" s="65"/>
      <c r="UYE7" s="65"/>
      <c r="UYF7" s="65"/>
      <c r="UYG7" s="65"/>
      <c r="UYH7" s="65"/>
      <c r="UYI7" s="65"/>
      <c r="UYJ7" s="65"/>
      <c r="UYK7" s="65"/>
      <c r="UYL7" s="65"/>
      <c r="UYM7" s="65"/>
      <c r="UYN7" s="65"/>
      <c r="UYO7" s="65"/>
      <c r="UYP7" s="65"/>
      <c r="UYQ7" s="65"/>
      <c r="UYR7" s="65"/>
      <c r="UYS7" s="65"/>
      <c r="UYT7" s="65"/>
      <c r="UYU7" s="65"/>
      <c r="UYV7" s="65"/>
      <c r="UYW7" s="65"/>
      <c r="UYX7" s="65"/>
      <c r="UYY7" s="65"/>
      <c r="UYZ7" s="65"/>
      <c r="UZA7" s="65"/>
      <c r="UZB7" s="65"/>
      <c r="UZC7" s="65"/>
      <c r="UZD7" s="65"/>
      <c r="UZE7" s="65"/>
      <c r="UZF7" s="65"/>
      <c r="UZG7" s="65"/>
      <c r="UZH7" s="65"/>
      <c r="UZI7" s="65"/>
      <c r="UZJ7" s="65"/>
      <c r="UZK7" s="65"/>
      <c r="UZL7" s="65"/>
      <c r="UZM7" s="65"/>
      <c r="UZN7" s="65"/>
      <c r="UZO7" s="65"/>
      <c r="UZP7" s="65"/>
      <c r="UZQ7" s="65"/>
      <c r="UZR7" s="65"/>
      <c r="UZS7" s="65"/>
      <c r="UZT7" s="65"/>
      <c r="UZU7" s="65"/>
      <c r="UZV7" s="65"/>
      <c r="UZW7" s="65"/>
      <c r="UZX7" s="65"/>
      <c r="UZY7" s="65"/>
      <c r="UZZ7" s="65"/>
      <c r="VAA7" s="65"/>
      <c r="VAB7" s="65"/>
      <c r="VAC7" s="65"/>
      <c r="VAD7" s="65"/>
      <c r="VAE7" s="65"/>
      <c r="VAF7" s="65"/>
      <c r="VAG7" s="65"/>
      <c r="VAH7" s="65"/>
      <c r="VAI7" s="65"/>
      <c r="VAJ7" s="65"/>
      <c r="VAK7" s="65"/>
      <c r="VAL7" s="65"/>
      <c r="VAM7" s="65"/>
      <c r="VAN7" s="65"/>
      <c r="VAO7" s="65"/>
      <c r="VAP7" s="65"/>
      <c r="VAQ7" s="65"/>
      <c r="VAR7" s="65"/>
      <c r="VAS7" s="65"/>
      <c r="VAT7" s="65"/>
      <c r="VAU7" s="65"/>
      <c r="VAV7" s="65"/>
      <c r="VAW7" s="65"/>
      <c r="VAX7" s="65"/>
      <c r="VAY7" s="65"/>
      <c r="VAZ7" s="65"/>
      <c r="VBA7" s="65"/>
      <c r="VBB7" s="65"/>
      <c r="VBC7" s="65"/>
      <c r="VBD7" s="65"/>
      <c r="VBE7" s="65"/>
      <c r="VBF7" s="65"/>
      <c r="VBG7" s="65"/>
      <c r="VBH7" s="65"/>
      <c r="VBI7" s="65"/>
      <c r="VBJ7" s="65"/>
      <c r="VBK7" s="65"/>
      <c r="VBL7" s="65"/>
      <c r="VBM7" s="65"/>
      <c r="VBN7" s="65"/>
      <c r="VBO7" s="65"/>
      <c r="VBP7" s="65"/>
      <c r="VBQ7" s="65"/>
      <c r="VBR7" s="65"/>
      <c r="VBS7" s="65"/>
      <c r="VBT7" s="65"/>
      <c r="VBU7" s="65"/>
      <c r="VBV7" s="65"/>
      <c r="VBW7" s="65"/>
      <c r="VBX7" s="65"/>
      <c r="VBY7" s="65"/>
      <c r="VBZ7" s="65"/>
      <c r="VCA7" s="65"/>
      <c r="VCB7" s="65"/>
      <c r="VCC7" s="65"/>
      <c r="VCD7" s="65"/>
      <c r="VCE7" s="65"/>
      <c r="VCF7" s="65"/>
      <c r="VCG7" s="65"/>
      <c r="VCH7" s="65"/>
      <c r="VCI7" s="65"/>
      <c r="VCJ7" s="65"/>
      <c r="VCK7" s="65"/>
      <c r="VCL7" s="65"/>
      <c r="VCM7" s="65"/>
      <c r="VCN7" s="65"/>
      <c r="VCO7" s="65"/>
      <c r="VCP7" s="65"/>
      <c r="VCQ7" s="65"/>
      <c r="VCR7" s="65"/>
      <c r="VCS7" s="65"/>
      <c r="VCT7" s="65"/>
      <c r="VCU7" s="65"/>
      <c r="VCV7" s="65"/>
      <c r="VCW7" s="65"/>
      <c r="VCX7" s="65"/>
      <c r="VCY7" s="65"/>
      <c r="VCZ7" s="65"/>
      <c r="VDA7" s="65"/>
      <c r="VDB7" s="65"/>
      <c r="VDC7" s="65"/>
      <c r="VDD7" s="65"/>
      <c r="VDE7" s="65"/>
      <c r="VDF7" s="65"/>
      <c r="VDG7" s="65"/>
      <c r="VDH7" s="65"/>
      <c r="VDI7" s="65"/>
      <c r="VDJ7" s="65"/>
      <c r="VDK7" s="65"/>
      <c r="VDL7" s="65"/>
      <c r="VDM7" s="65"/>
      <c r="VDN7" s="65"/>
      <c r="VDO7" s="65"/>
      <c r="VDP7" s="65"/>
      <c r="VDQ7" s="65"/>
      <c r="VDR7" s="65"/>
      <c r="VDS7" s="65"/>
      <c r="VDT7" s="65"/>
      <c r="VDU7" s="65"/>
      <c r="VDV7" s="65"/>
      <c r="VDW7" s="65"/>
      <c r="VDX7" s="65"/>
      <c r="VDY7" s="65"/>
      <c r="VDZ7" s="65"/>
      <c r="VEA7" s="65"/>
      <c r="VEB7" s="65"/>
      <c r="VEC7" s="65"/>
      <c r="VED7" s="65"/>
      <c r="VEE7" s="65"/>
      <c r="VEF7" s="65"/>
      <c r="VEG7" s="65"/>
      <c r="VEH7" s="65"/>
      <c r="VEI7" s="65"/>
      <c r="VEJ7" s="65"/>
      <c r="VEK7" s="65"/>
      <c r="VEL7" s="65"/>
      <c r="VEM7" s="65"/>
      <c r="VEN7" s="65"/>
      <c r="VEO7" s="65"/>
      <c r="VEP7" s="65"/>
      <c r="VEQ7" s="65"/>
      <c r="VER7" s="65"/>
      <c r="VES7" s="65"/>
      <c r="VET7" s="65"/>
      <c r="VEU7" s="65"/>
      <c r="VEV7" s="65"/>
      <c r="VEW7" s="65"/>
      <c r="VEX7" s="65"/>
      <c r="VEY7" s="65"/>
      <c r="VEZ7" s="65"/>
      <c r="VFA7" s="65"/>
      <c r="VFB7" s="65"/>
      <c r="VFC7" s="65"/>
      <c r="VFD7" s="65"/>
      <c r="VFE7" s="65"/>
      <c r="VFF7" s="65"/>
      <c r="VFG7" s="65"/>
      <c r="VFH7" s="65"/>
      <c r="VFI7" s="65"/>
      <c r="VFJ7" s="65"/>
      <c r="VFK7" s="65"/>
      <c r="VFL7" s="65"/>
      <c r="VFM7" s="65"/>
      <c r="VFN7" s="65"/>
      <c r="VFO7" s="65"/>
      <c r="VFP7" s="65"/>
      <c r="VFQ7" s="65"/>
      <c r="VFR7" s="65"/>
      <c r="VFS7" s="65"/>
      <c r="VFT7" s="65"/>
      <c r="VFU7" s="65"/>
      <c r="VFV7" s="65"/>
      <c r="VFW7" s="65"/>
      <c r="VFX7" s="65"/>
      <c r="VFY7" s="65"/>
      <c r="VFZ7" s="65"/>
      <c r="VGA7" s="65"/>
      <c r="VGB7" s="65"/>
      <c r="VGC7" s="65"/>
      <c r="VGD7" s="65"/>
      <c r="VGE7" s="65"/>
      <c r="VGF7" s="65"/>
      <c r="VGG7" s="65"/>
      <c r="VGH7" s="65"/>
      <c r="VGI7" s="65"/>
      <c r="VGJ7" s="65"/>
      <c r="VGK7" s="65"/>
      <c r="VGL7" s="65"/>
      <c r="VGM7" s="65"/>
      <c r="VGN7" s="65"/>
      <c r="VGO7" s="65"/>
      <c r="VGP7" s="65"/>
      <c r="VGQ7" s="65"/>
      <c r="VGR7" s="65"/>
      <c r="VGS7" s="65"/>
      <c r="VGT7" s="65"/>
      <c r="VGU7" s="65"/>
      <c r="VGV7" s="65"/>
      <c r="VGW7" s="65"/>
      <c r="VGX7" s="65"/>
      <c r="VGY7" s="65"/>
      <c r="VGZ7" s="65"/>
      <c r="VHA7" s="65"/>
      <c r="VHB7" s="65"/>
      <c r="VHC7" s="65"/>
      <c r="VHD7" s="65"/>
      <c r="VHE7" s="65"/>
      <c r="VHF7" s="65"/>
      <c r="VHG7" s="65"/>
      <c r="VHH7" s="65"/>
      <c r="VHI7" s="65"/>
      <c r="VHJ7" s="65"/>
      <c r="VHK7" s="65"/>
      <c r="VHL7" s="65"/>
      <c r="VHM7" s="65"/>
      <c r="VHN7" s="65"/>
      <c r="VHO7" s="65"/>
      <c r="VHP7" s="65"/>
      <c r="VHQ7" s="65"/>
      <c r="VHR7" s="65"/>
      <c r="VHS7" s="65"/>
      <c r="VHT7" s="65"/>
      <c r="VHU7" s="65"/>
      <c r="VHV7" s="65"/>
      <c r="VHW7" s="65"/>
      <c r="VHX7" s="65"/>
      <c r="VHY7" s="65"/>
      <c r="VHZ7" s="65"/>
      <c r="VIA7" s="65"/>
      <c r="VIB7" s="65"/>
      <c r="VIC7" s="65"/>
      <c r="VID7" s="65"/>
      <c r="VIE7" s="65"/>
      <c r="VIF7" s="65"/>
      <c r="VIG7" s="65"/>
      <c r="VIH7" s="65"/>
      <c r="VII7" s="65"/>
      <c r="VIJ7" s="65"/>
      <c r="VIK7" s="65"/>
      <c r="VIL7" s="65"/>
      <c r="VIM7" s="65"/>
      <c r="VIN7" s="65"/>
      <c r="VIO7" s="65"/>
      <c r="VIP7" s="65"/>
      <c r="VIQ7" s="65"/>
      <c r="VIR7" s="65"/>
      <c r="VIS7" s="65"/>
      <c r="VIT7" s="65"/>
      <c r="VIU7" s="65"/>
      <c r="VIV7" s="65"/>
      <c r="VIW7" s="65"/>
      <c r="VIX7" s="65"/>
      <c r="VIY7" s="65"/>
      <c r="VIZ7" s="65"/>
      <c r="VJA7" s="65"/>
      <c r="VJB7" s="65"/>
      <c r="VJC7" s="65"/>
      <c r="VJD7" s="65"/>
      <c r="VJE7" s="65"/>
      <c r="VJF7" s="65"/>
      <c r="VJG7" s="65"/>
      <c r="VJH7" s="65"/>
      <c r="VJI7" s="65"/>
      <c r="VJJ7" s="65"/>
      <c r="VJK7" s="65"/>
      <c r="VJL7" s="65"/>
      <c r="VJM7" s="65"/>
      <c r="VJN7" s="65"/>
      <c r="VJO7" s="65"/>
      <c r="VJP7" s="65"/>
      <c r="VJQ7" s="65"/>
      <c r="VJR7" s="65"/>
      <c r="VJS7" s="65"/>
      <c r="VJT7" s="65"/>
      <c r="VJU7" s="65"/>
      <c r="VJV7" s="65"/>
      <c r="VJW7" s="65"/>
      <c r="VJX7" s="65"/>
      <c r="VJY7" s="65"/>
      <c r="VJZ7" s="65"/>
      <c r="VKA7" s="65"/>
      <c r="VKB7" s="65"/>
      <c r="VKC7" s="65"/>
      <c r="VKD7" s="65"/>
      <c r="VKE7" s="65"/>
      <c r="VKF7" s="65"/>
      <c r="VKG7" s="65"/>
      <c r="VKH7" s="65"/>
      <c r="VKI7" s="65"/>
      <c r="VKJ7" s="65"/>
      <c r="VKK7" s="65"/>
      <c r="VKL7" s="65"/>
      <c r="VKM7" s="65"/>
      <c r="VKN7" s="65"/>
      <c r="VKO7" s="65"/>
      <c r="VKP7" s="65"/>
      <c r="VKQ7" s="65"/>
      <c r="VKR7" s="65"/>
      <c r="VKS7" s="65"/>
      <c r="VKT7" s="65"/>
      <c r="VKU7" s="65"/>
      <c r="VKV7" s="65"/>
      <c r="VKW7" s="65"/>
      <c r="VKX7" s="65"/>
      <c r="VKY7" s="65"/>
      <c r="VKZ7" s="65"/>
      <c r="VLA7" s="65"/>
      <c r="VLB7" s="65"/>
      <c r="VLC7" s="65"/>
      <c r="VLD7" s="65"/>
      <c r="VLE7" s="65"/>
      <c r="VLF7" s="65"/>
      <c r="VLG7" s="65"/>
      <c r="VLH7" s="65"/>
      <c r="VLI7" s="65"/>
      <c r="VLJ7" s="65"/>
      <c r="VLK7" s="65"/>
      <c r="VLL7" s="65"/>
      <c r="VLM7" s="65"/>
      <c r="VLN7" s="65"/>
      <c r="VLO7" s="65"/>
      <c r="VLP7" s="65"/>
      <c r="VLQ7" s="65"/>
      <c r="VLR7" s="65"/>
      <c r="VLS7" s="65"/>
      <c r="VLT7" s="65"/>
      <c r="VLU7" s="65"/>
      <c r="VLV7" s="65"/>
      <c r="VLW7" s="65"/>
      <c r="VLX7" s="65"/>
      <c r="VLY7" s="65"/>
      <c r="VLZ7" s="65"/>
      <c r="VMA7" s="65"/>
      <c r="VMB7" s="65"/>
      <c r="VMC7" s="65"/>
      <c r="VMD7" s="65"/>
      <c r="VME7" s="65"/>
      <c r="VMF7" s="65"/>
      <c r="VMG7" s="65"/>
      <c r="VMH7" s="65"/>
      <c r="VMI7" s="65"/>
      <c r="VMJ7" s="65"/>
      <c r="VMK7" s="65"/>
      <c r="VML7" s="65"/>
      <c r="VMM7" s="65"/>
      <c r="VMN7" s="65"/>
      <c r="VMO7" s="65"/>
      <c r="VMP7" s="65"/>
      <c r="VMQ7" s="65"/>
      <c r="VMR7" s="65"/>
      <c r="VMS7" s="65"/>
      <c r="VMT7" s="65"/>
      <c r="VMU7" s="65"/>
      <c r="VMV7" s="65"/>
      <c r="VMW7" s="65"/>
      <c r="VMX7" s="65"/>
      <c r="VMY7" s="65"/>
      <c r="VMZ7" s="65"/>
      <c r="VNA7" s="65"/>
      <c r="VNB7" s="65"/>
      <c r="VNC7" s="65"/>
      <c r="VND7" s="65"/>
      <c r="VNE7" s="65"/>
      <c r="VNF7" s="65"/>
      <c r="VNG7" s="65"/>
      <c r="VNH7" s="65"/>
      <c r="VNI7" s="65"/>
      <c r="VNJ7" s="65"/>
      <c r="VNK7" s="65"/>
      <c r="VNL7" s="65"/>
      <c r="VNM7" s="65"/>
      <c r="VNN7" s="65"/>
      <c r="VNO7" s="65"/>
      <c r="VNP7" s="65"/>
      <c r="VNQ7" s="65"/>
      <c r="VNR7" s="65"/>
      <c r="VNS7" s="65"/>
      <c r="VNT7" s="65"/>
      <c r="VNU7" s="65"/>
      <c r="VNV7" s="65"/>
      <c r="VNW7" s="65"/>
      <c r="VNX7" s="65"/>
      <c r="VNY7" s="65"/>
      <c r="VNZ7" s="65"/>
      <c r="VOA7" s="65"/>
      <c r="VOB7" s="65"/>
      <c r="VOC7" s="65"/>
      <c r="VOD7" s="65"/>
      <c r="VOE7" s="65"/>
      <c r="VOF7" s="65"/>
      <c r="VOG7" s="65"/>
      <c r="VOH7" s="65"/>
      <c r="VOI7" s="65"/>
      <c r="VOJ7" s="65"/>
      <c r="VOK7" s="65"/>
      <c r="VOL7" s="65"/>
      <c r="VOM7" s="65"/>
      <c r="VON7" s="65"/>
      <c r="VOO7" s="65"/>
      <c r="VOP7" s="65"/>
      <c r="VOQ7" s="65"/>
      <c r="VOR7" s="65"/>
      <c r="VOS7" s="65"/>
      <c r="VOT7" s="65"/>
      <c r="VOU7" s="65"/>
      <c r="VOV7" s="65"/>
      <c r="VOW7" s="65"/>
      <c r="VOX7" s="65"/>
      <c r="VOY7" s="65"/>
      <c r="VOZ7" s="65"/>
      <c r="VPA7" s="65"/>
      <c r="VPB7" s="65"/>
      <c r="VPC7" s="65"/>
      <c r="VPD7" s="65"/>
      <c r="VPE7" s="65"/>
      <c r="VPF7" s="65"/>
      <c r="VPG7" s="65"/>
      <c r="VPH7" s="65"/>
      <c r="VPI7" s="65"/>
      <c r="VPJ7" s="65"/>
      <c r="VPK7" s="65"/>
      <c r="VPL7" s="65"/>
      <c r="VPM7" s="65"/>
      <c r="VPN7" s="65"/>
      <c r="VPO7" s="65"/>
      <c r="VPP7" s="65"/>
      <c r="VPQ7" s="65"/>
      <c r="VPR7" s="65"/>
      <c r="VPS7" s="65"/>
      <c r="VPT7" s="65"/>
      <c r="VPU7" s="65"/>
      <c r="VPV7" s="65"/>
      <c r="VPW7" s="65"/>
      <c r="VPX7" s="65"/>
      <c r="VPY7" s="65"/>
      <c r="VPZ7" s="65"/>
      <c r="VQA7" s="65"/>
      <c r="VQB7" s="65"/>
      <c r="VQC7" s="65"/>
      <c r="VQD7" s="65"/>
      <c r="VQE7" s="65"/>
      <c r="VQF7" s="65"/>
      <c r="VQG7" s="65"/>
      <c r="VQH7" s="65"/>
      <c r="VQI7" s="65"/>
      <c r="VQJ7" s="65"/>
      <c r="VQK7" s="65"/>
      <c r="VQL7" s="65"/>
      <c r="VQM7" s="65"/>
      <c r="VQN7" s="65"/>
      <c r="VQO7" s="65"/>
      <c r="VQP7" s="65"/>
      <c r="VQQ7" s="65"/>
      <c r="VQR7" s="65"/>
      <c r="VQS7" s="65"/>
      <c r="VQT7" s="65"/>
      <c r="VQU7" s="65"/>
      <c r="VQV7" s="65"/>
      <c r="VQW7" s="65"/>
      <c r="VQX7" s="65"/>
      <c r="VQY7" s="65"/>
      <c r="VQZ7" s="65"/>
      <c r="VRA7" s="65"/>
      <c r="VRB7" s="65"/>
      <c r="VRC7" s="65"/>
      <c r="VRD7" s="65"/>
      <c r="VRE7" s="65"/>
      <c r="VRF7" s="65"/>
      <c r="VRG7" s="65"/>
      <c r="VRH7" s="65"/>
      <c r="VRI7" s="65"/>
      <c r="VRJ7" s="65"/>
      <c r="VRK7" s="65"/>
      <c r="VRL7" s="65"/>
      <c r="VRM7" s="65"/>
      <c r="VRN7" s="65"/>
      <c r="VRO7" s="65"/>
      <c r="VRP7" s="65"/>
      <c r="VRQ7" s="65"/>
      <c r="VRR7" s="65"/>
      <c r="VRS7" s="65"/>
      <c r="VRT7" s="65"/>
      <c r="VRU7" s="65"/>
      <c r="VRV7" s="65"/>
      <c r="VRW7" s="65"/>
      <c r="VRX7" s="65"/>
      <c r="VRY7" s="65"/>
      <c r="VRZ7" s="65"/>
      <c r="VSA7" s="65"/>
      <c r="VSB7" s="65"/>
      <c r="VSC7" s="65"/>
      <c r="VSD7" s="65"/>
      <c r="VSE7" s="65"/>
      <c r="VSF7" s="65"/>
      <c r="VSG7" s="65"/>
      <c r="VSH7" s="65"/>
      <c r="VSI7" s="65"/>
      <c r="VSJ7" s="65"/>
      <c r="VSK7" s="65"/>
      <c r="VSL7" s="65"/>
      <c r="VSM7" s="65"/>
      <c r="VSN7" s="65"/>
      <c r="VSO7" s="65"/>
      <c r="VSP7" s="65"/>
      <c r="VSQ7" s="65"/>
      <c r="VSR7" s="65"/>
      <c r="VSS7" s="65"/>
      <c r="VST7" s="65"/>
      <c r="VSU7" s="65"/>
      <c r="VSV7" s="65"/>
      <c r="VSW7" s="65"/>
      <c r="VSX7" s="65"/>
      <c r="VSY7" s="65"/>
      <c r="VSZ7" s="65"/>
      <c r="VTA7" s="65"/>
      <c r="VTB7" s="65"/>
      <c r="VTC7" s="65"/>
      <c r="VTD7" s="65"/>
      <c r="VTE7" s="65"/>
      <c r="VTF7" s="65"/>
      <c r="VTG7" s="65"/>
      <c r="VTH7" s="65"/>
      <c r="VTI7" s="65"/>
      <c r="VTJ7" s="65"/>
      <c r="VTK7" s="65"/>
      <c r="VTL7" s="65"/>
      <c r="VTM7" s="65"/>
      <c r="VTN7" s="65"/>
      <c r="VTO7" s="65"/>
      <c r="VTP7" s="65"/>
      <c r="VTQ7" s="65"/>
      <c r="VTR7" s="65"/>
      <c r="VTS7" s="65"/>
      <c r="VTT7" s="65"/>
      <c r="VTU7" s="65"/>
      <c r="VTV7" s="65"/>
      <c r="VTW7" s="65"/>
      <c r="VTX7" s="65"/>
      <c r="VTY7" s="65"/>
      <c r="VTZ7" s="65"/>
      <c r="VUA7" s="65"/>
      <c r="VUB7" s="65"/>
      <c r="VUC7" s="65"/>
      <c r="VUD7" s="65"/>
      <c r="VUE7" s="65"/>
      <c r="VUF7" s="65"/>
      <c r="VUG7" s="65"/>
      <c r="VUH7" s="65"/>
      <c r="VUI7" s="65"/>
      <c r="VUJ7" s="65"/>
      <c r="VUK7" s="65"/>
      <c r="VUL7" s="65"/>
      <c r="VUM7" s="65"/>
      <c r="VUN7" s="65"/>
      <c r="VUO7" s="65"/>
      <c r="VUP7" s="65"/>
      <c r="VUQ7" s="65"/>
      <c r="VUR7" s="65"/>
      <c r="VUS7" s="65"/>
      <c r="VUT7" s="65"/>
      <c r="VUU7" s="65"/>
      <c r="VUV7" s="65"/>
      <c r="VUW7" s="65"/>
      <c r="VUX7" s="65"/>
      <c r="VUY7" s="65"/>
      <c r="VUZ7" s="65"/>
      <c r="VVA7" s="65"/>
      <c r="VVB7" s="65"/>
      <c r="VVC7" s="65"/>
      <c r="VVD7" s="65"/>
      <c r="VVE7" s="65"/>
      <c r="VVF7" s="65"/>
      <c r="VVG7" s="65"/>
      <c r="VVH7" s="65"/>
      <c r="VVI7" s="65"/>
      <c r="VVJ7" s="65"/>
      <c r="VVK7" s="65"/>
      <c r="VVL7" s="65"/>
      <c r="VVM7" s="65"/>
      <c r="VVN7" s="65"/>
      <c r="VVO7" s="65"/>
      <c r="VVP7" s="65"/>
      <c r="VVQ7" s="65"/>
      <c r="VVR7" s="65"/>
      <c r="VVS7" s="65"/>
      <c r="VVT7" s="65"/>
      <c r="VVU7" s="65"/>
      <c r="VVV7" s="65"/>
      <c r="VVW7" s="65"/>
      <c r="VVX7" s="65"/>
      <c r="VVY7" s="65"/>
      <c r="VVZ7" s="65"/>
      <c r="VWA7" s="65"/>
      <c r="VWB7" s="65"/>
      <c r="VWC7" s="65"/>
      <c r="VWD7" s="65"/>
      <c r="VWE7" s="65"/>
      <c r="VWF7" s="65"/>
      <c r="VWG7" s="65"/>
      <c r="VWH7" s="65"/>
      <c r="VWI7" s="65"/>
      <c r="VWJ7" s="65"/>
      <c r="VWK7" s="65"/>
      <c r="VWL7" s="65"/>
      <c r="VWM7" s="65"/>
      <c r="VWN7" s="65"/>
      <c r="VWO7" s="65"/>
      <c r="VWP7" s="65"/>
      <c r="VWQ7" s="65"/>
      <c r="VWR7" s="65"/>
      <c r="VWS7" s="65"/>
      <c r="VWT7" s="65"/>
      <c r="VWU7" s="65"/>
      <c r="VWV7" s="65"/>
      <c r="VWW7" s="65"/>
      <c r="VWX7" s="65"/>
      <c r="VWY7" s="65"/>
      <c r="VWZ7" s="65"/>
      <c r="VXA7" s="65"/>
      <c r="VXB7" s="65"/>
      <c r="VXC7" s="65"/>
      <c r="VXD7" s="65"/>
      <c r="VXE7" s="65"/>
      <c r="VXF7" s="65"/>
      <c r="VXG7" s="65"/>
      <c r="VXH7" s="65"/>
      <c r="VXI7" s="65"/>
      <c r="VXJ7" s="65"/>
      <c r="VXK7" s="65"/>
      <c r="VXL7" s="65"/>
      <c r="VXM7" s="65"/>
      <c r="VXN7" s="65"/>
      <c r="VXO7" s="65"/>
      <c r="VXP7" s="65"/>
      <c r="VXQ7" s="65"/>
      <c r="VXR7" s="65"/>
      <c r="VXS7" s="65"/>
      <c r="VXT7" s="65"/>
      <c r="VXU7" s="65"/>
      <c r="VXV7" s="65"/>
      <c r="VXW7" s="65"/>
      <c r="VXX7" s="65"/>
      <c r="VXY7" s="65"/>
      <c r="VXZ7" s="65"/>
      <c r="VYA7" s="65"/>
      <c r="VYB7" s="65"/>
      <c r="VYC7" s="65"/>
      <c r="VYD7" s="65"/>
      <c r="VYE7" s="65"/>
      <c r="VYF7" s="65"/>
      <c r="VYG7" s="65"/>
      <c r="VYH7" s="65"/>
      <c r="VYI7" s="65"/>
      <c r="VYJ7" s="65"/>
      <c r="VYK7" s="65"/>
      <c r="VYL7" s="65"/>
      <c r="VYM7" s="65"/>
      <c r="VYN7" s="65"/>
      <c r="VYO7" s="65"/>
      <c r="VYP7" s="65"/>
      <c r="VYQ7" s="65"/>
      <c r="VYR7" s="65"/>
      <c r="VYS7" s="65"/>
      <c r="VYT7" s="65"/>
      <c r="VYU7" s="65"/>
      <c r="VYV7" s="65"/>
      <c r="VYW7" s="65"/>
      <c r="VYX7" s="65"/>
      <c r="VYY7" s="65"/>
      <c r="VYZ7" s="65"/>
      <c r="VZA7" s="65"/>
      <c r="VZB7" s="65"/>
      <c r="VZC7" s="65"/>
      <c r="VZD7" s="65"/>
      <c r="VZE7" s="65"/>
      <c r="VZF7" s="65"/>
      <c r="VZG7" s="65"/>
      <c r="VZH7" s="65"/>
      <c r="VZI7" s="65"/>
      <c r="VZJ7" s="65"/>
      <c r="VZK7" s="65"/>
      <c r="VZL7" s="65"/>
      <c r="VZM7" s="65"/>
      <c r="VZN7" s="65"/>
      <c r="VZO7" s="65"/>
      <c r="VZP7" s="65"/>
      <c r="VZQ7" s="65"/>
      <c r="VZR7" s="65"/>
      <c r="VZS7" s="65"/>
      <c r="VZT7" s="65"/>
      <c r="VZU7" s="65"/>
      <c r="VZV7" s="65"/>
      <c r="VZW7" s="65"/>
      <c r="VZX7" s="65"/>
      <c r="VZY7" s="65"/>
      <c r="VZZ7" s="65"/>
      <c r="WAA7" s="65"/>
      <c r="WAB7" s="65"/>
      <c r="WAC7" s="65"/>
      <c r="WAD7" s="65"/>
      <c r="WAE7" s="65"/>
      <c r="WAF7" s="65"/>
      <c r="WAG7" s="65"/>
      <c r="WAH7" s="65"/>
      <c r="WAI7" s="65"/>
      <c r="WAJ7" s="65"/>
      <c r="WAK7" s="65"/>
      <c r="WAL7" s="65"/>
      <c r="WAM7" s="65"/>
      <c r="WAN7" s="65"/>
      <c r="WAO7" s="65"/>
      <c r="WAP7" s="65"/>
      <c r="WAQ7" s="65"/>
      <c r="WAR7" s="65"/>
      <c r="WAS7" s="65"/>
      <c r="WAT7" s="65"/>
      <c r="WAU7" s="65"/>
      <c r="WAV7" s="65"/>
      <c r="WAW7" s="65"/>
      <c r="WAX7" s="65"/>
      <c r="WAY7" s="65"/>
      <c r="WAZ7" s="65"/>
      <c r="WBA7" s="65"/>
      <c r="WBB7" s="65"/>
      <c r="WBC7" s="65"/>
      <c r="WBD7" s="65"/>
      <c r="WBE7" s="65"/>
      <c r="WBF7" s="65"/>
      <c r="WBG7" s="65"/>
      <c r="WBH7" s="65"/>
      <c r="WBI7" s="65"/>
      <c r="WBJ7" s="65"/>
      <c r="WBK7" s="65"/>
      <c r="WBL7" s="65"/>
      <c r="WBM7" s="65"/>
      <c r="WBN7" s="65"/>
      <c r="WBO7" s="65"/>
      <c r="WBP7" s="65"/>
      <c r="WBQ7" s="65"/>
      <c r="WBR7" s="65"/>
      <c r="WBS7" s="65"/>
      <c r="WBT7" s="65"/>
      <c r="WBU7" s="65"/>
      <c r="WBV7" s="65"/>
      <c r="WBW7" s="65"/>
      <c r="WBX7" s="65"/>
      <c r="WBY7" s="65"/>
      <c r="WBZ7" s="65"/>
      <c r="WCA7" s="65"/>
      <c r="WCB7" s="65"/>
      <c r="WCC7" s="65"/>
      <c r="WCD7" s="65"/>
      <c r="WCE7" s="65"/>
      <c r="WCF7" s="65"/>
      <c r="WCG7" s="65"/>
      <c r="WCH7" s="65"/>
      <c r="WCI7" s="65"/>
      <c r="WCJ7" s="65"/>
      <c r="WCK7" s="65"/>
      <c r="WCL7" s="65"/>
      <c r="WCM7" s="65"/>
      <c r="WCN7" s="65"/>
      <c r="WCO7" s="65"/>
      <c r="WCP7" s="65"/>
      <c r="WCQ7" s="65"/>
      <c r="WCR7" s="65"/>
      <c r="WCS7" s="65"/>
      <c r="WCT7" s="65"/>
      <c r="WCU7" s="65"/>
      <c r="WCV7" s="65"/>
      <c r="WCW7" s="65"/>
      <c r="WCX7" s="65"/>
      <c r="WCY7" s="65"/>
      <c r="WCZ7" s="65"/>
      <c r="WDA7" s="65"/>
      <c r="WDB7" s="65"/>
      <c r="WDC7" s="65"/>
      <c r="WDD7" s="65"/>
      <c r="WDE7" s="65"/>
      <c r="WDF7" s="65"/>
      <c r="WDG7" s="65"/>
      <c r="WDH7" s="65"/>
      <c r="WDI7" s="65"/>
      <c r="WDJ7" s="65"/>
      <c r="WDK7" s="65"/>
      <c r="WDL7" s="65"/>
      <c r="WDM7" s="65"/>
      <c r="WDN7" s="65"/>
      <c r="WDO7" s="65"/>
      <c r="WDP7" s="65"/>
      <c r="WDQ7" s="65"/>
      <c r="WDR7" s="65"/>
      <c r="WDS7" s="65"/>
      <c r="WDT7" s="65"/>
      <c r="WDU7" s="65"/>
      <c r="WDV7" s="65"/>
      <c r="WDW7" s="65"/>
      <c r="WDX7" s="65"/>
      <c r="WDY7" s="65"/>
      <c r="WDZ7" s="65"/>
      <c r="WEA7" s="65"/>
      <c r="WEB7" s="65"/>
      <c r="WEC7" s="65"/>
      <c r="WED7" s="65"/>
      <c r="WEE7" s="65"/>
      <c r="WEF7" s="65"/>
      <c r="WEG7" s="65"/>
      <c r="WEH7" s="65"/>
      <c r="WEI7" s="65"/>
      <c r="WEJ7" s="65"/>
      <c r="WEK7" s="65"/>
      <c r="WEL7" s="65"/>
      <c r="WEM7" s="65"/>
      <c r="WEN7" s="65"/>
      <c r="WEO7" s="65"/>
      <c r="WEP7" s="65"/>
      <c r="WEQ7" s="65"/>
      <c r="WER7" s="65"/>
      <c r="WES7" s="65"/>
      <c r="WET7" s="65"/>
      <c r="WEU7" s="65"/>
      <c r="WEV7" s="65"/>
      <c r="WEW7" s="65"/>
      <c r="WEX7" s="65"/>
      <c r="WEY7" s="65"/>
      <c r="WEZ7" s="65"/>
      <c r="WFA7" s="65"/>
      <c r="WFB7" s="65"/>
      <c r="WFC7" s="65"/>
      <c r="WFD7" s="65"/>
      <c r="WFE7" s="65"/>
      <c r="WFF7" s="65"/>
      <c r="WFG7" s="65"/>
      <c r="WFH7" s="65"/>
      <c r="WFI7" s="65"/>
      <c r="WFJ7" s="65"/>
      <c r="WFK7" s="65"/>
      <c r="WFL7" s="65"/>
      <c r="WFM7" s="65"/>
      <c r="WFN7" s="65"/>
      <c r="WFO7" s="65"/>
      <c r="WFP7" s="65"/>
      <c r="WFQ7" s="65"/>
      <c r="WFR7" s="65"/>
      <c r="WFS7" s="65"/>
      <c r="WFT7" s="65"/>
      <c r="WFU7" s="65"/>
      <c r="WFV7" s="65"/>
      <c r="WFW7" s="65"/>
      <c r="WFX7" s="65"/>
      <c r="WFY7" s="65"/>
      <c r="WFZ7" s="65"/>
      <c r="WGA7" s="65"/>
      <c r="WGB7" s="65"/>
      <c r="WGC7" s="65"/>
      <c r="WGD7" s="65"/>
      <c r="WGE7" s="65"/>
      <c r="WGF7" s="65"/>
      <c r="WGG7" s="65"/>
      <c r="WGH7" s="65"/>
      <c r="WGI7" s="65"/>
      <c r="WGJ7" s="65"/>
      <c r="WGK7" s="65"/>
      <c r="WGL7" s="65"/>
      <c r="WGM7" s="65"/>
      <c r="WGN7" s="65"/>
      <c r="WGO7" s="65"/>
      <c r="WGP7" s="65"/>
      <c r="WGQ7" s="65"/>
      <c r="WGR7" s="65"/>
      <c r="WGS7" s="65"/>
      <c r="WGT7" s="65"/>
      <c r="WGU7" s="65"/>
      <c r="WGV7" s="65"/>
      <c r="WGW7" s="65"/>
      <c r="WGX7" s="65"/>
      <c r="WGY7" s="65"/>
      <c r="WGZ7" s="65"/>
      <c r="WHA7" s="65"/>
      <c r="WHB7" s="65"/>
      <c r="WHC7" s="65"/>
      <c r="WHD7" s="65"/>
      <c r="WHE7" s="65"/>
      <c r="WHF7" s="65"/>
      <c r="WHG7" s="65"/>
      <c r="WHH7" s="65"/>
      <c r="WHI7" s="65"/>
      <c r="WHJ7" s="65"/>
      <c r="WHK7" s="65"/>
      <c r="WHL7" s="65"/>
      <c r="WHM7" s="65"/>
      <c r="WHN7" s="65"/>
      <c r="WHO7" s="65"/>
      <c r="WHP7" s="65"/>
      <c r="WHQ7" s="65"/>
      <c r="WHR7" s="65"/>
      <c r="WHS7" s="65"/>
      <c r="WHT7" s="65"/>
      <c r="WHU7" s="65"/>
      <c r="WHV7" s="65"/>
      <c r="WHW7" s="65"/>
      <c r="WHX7" s="65"/>
      <c r="WHY7" s="65"/>
      <c r="WHZ7" s="65"/>
      <c r="WIA7" s="65"/>
      <c r="WIB7" s="65"/>
      <c r="WIC7" s="65"/>
      <c r="WID7" s="65"/>
      <c r="WIE7" s="65"/>
      <c r="WIF7" s="65"/>
      <c r="WIG7" s="65"/>
      <c r="WIH7" s="65"/>
      <c r="WII7" s="65"/>
      <c r="WIJ7" s="65"/>
      <c r="WIK7" s="65"/>
      <c r="WIL7" s="65"/>
      <c r="WIM7" s="65"/>
      <c r="WIN7" s="65"/>
      <c r="WIO7" s="65"/>
      <c r="WIP7" s="65"/>
      <c r="WIQ7" s="65"/>
      <c r="WIR7" s="65"/>
      <c r="WIS7" s="65"/>
      <c r="WIT7" s="65"/>
      <c r="WIU7" s="65"/>
      <c r="WIV7" s="65"/>
      <c r="WIW7" s="65"/>
      <c r="WIX7" s="65"/>
      <c r="WIY7" s="65"/>
      <c r="WIZ7" s="65"/>
      <c r="WJA7" s="65"/>
      <c r="WJB7" s="65"/>
      <c r="WJC7" s="65"/>
      <c r="WJD7" s="65"/>
      <c r="WJE7" s="65"/>
      <c r="WJF7" s="65"/>
      <c r="WJG7" s="65"/>
      <c r="WJH7" s="65"/>
      <c r="WJI7" s="65"/>
      <c r="WJJ7" s="65"/>
      <c r="WJK7" s="65"/>
      <c r="WJL7" s="65"/>
      <c r="WJM7" s="65"/>
      <c r="WJN7" s="65"/>
      <c r="WJO7" s="65"/>
      <c r="WJP7" s="65"/>
      <c r="WJQ7" s="65"/>
      <c r="WJR7" s="65"/>
      <c r="WJS7" s="65"/>
      <c r="WJT7" s="65"/>
      <c r="WJU7" s="65"/>
      <c r="WJV7" s="65"/>
      <c r="WJW7" s="65"/>
      <c r="WJX7" s="65"/>
      <c r="WJY7" s="65"/>
      <c r="WJZ7" s="65"/>
      <c r="WKA7" s="65"/>
      <c r="WKB7" s="65"/>
      <c r="WKC7" s="65"/>
      <c r="WKD7" s="65"/>
      <c r="WKE7" s="65"/>
      <c r="WKF7" s="65"/>
      <c r="WKG7" s="65"/>
      <c r="WKH7" s="65"/>
      <c r="WKI7" s="65"/>
      <c r="WKJ7" s="65"/>
      <c r="WKK7" s="65"/>
      <c r="WKL7" s="65"/>
      <c r="WKM7" s="65"/>
      <c r="WKN7" s="65"/>
      <c r="WKO7" s="65"/>
      <c r="WKP7" s="65"/>
      <c r="WKQ7" s="65"/>
      <c r="WKR7" s="65"/>
      <c r="WKS7" s="65"/>
      <c r="WKT7" s="65"/>
      <c r="WKU7" s="65"/>
      <c r="WKV7" s="65"/>
      <c r="WKW7" s="65"/>
      <c r="WKX7" s="65"/>
      <c r="WKY7" s="65"/>
      <c r="WKZ7" s="65"/>
      <c r="WLA7" s="65"/>
      <c r="WLB7" s="65"/>
      <c r="WLC7" s="65"/>
      <c r="WLD7" s="65"/>
      <c r="WLE7" s="65"/>
      <c r="WLF7" s="65"/>
      <c r="WLG7" s="65"/>
      <c r="WLH7" s="65"/>
      <c r="WLI7" s="65"/>
      <c r="WLJ7" s="65"/>
      <c r="WLK7" s="65"/>
      <c r="WLL7" s="65"/>
      <c r="WLM7" s="65"/>
      <c r="WLN7" s="65"/>
      <c r="WLO7" s="65"/>
      <c r="WLP7" s="65"/>
      <c r="WLQ7" s="65"/>
      <c r="WLR7" s="65"/>
      <c r="WLS7" s="65"/>
      <c r="WLT7" s="65"/>
      <c r="WLU7" s="65"/>
      <c r="WLV7" s="65"/>
      <c r="WLW7" s="65"/>
      <c r="WLX7" s="65"/>
      <c r="WLY7" s="65"/>
      <c r="WLZ7" s="65"/>
      <c r="WMA7" s="65"/>
      <c r="WMB7" s="65"/>
      <c r="WMC7" s="65"/>
      <c r="WMD7" s="65"/>
      <c r="WME7" s="65"/>
      <c r="WMF7" s="65"/>
      <c r="WMG7" s="65"/>
      <c r="WMH7" s="65"/>
      <c r="WMI7" s="65"/>
      <c r="WMJ7" s="65"/>
      <c r="WMK7" s="65"/>
      <c r="WML7" s="65"/>
      <c r="WMM7" s="65"/>
      <c r="WMN7" s="65"/>
      <c r="WMO7" s="65"/>
      <c r="WMP7" s="65"/>
      <c r="WMQ7" s="65"/>
      <c r="WMR7" s="65"/>
      <c r="WMS7" s="65"/>
      <c r="WMT7" s="65"/>
      <c r="WMU7" s="65"/>
      <c r="WMV7" s="65"/>
      <c r="WMW7" s="65"/>
      <c r="WMX7" s="65"/>
      <c r="WMY7" s="65"/>
      <c r="WMZ7" s="65"/>
      <c r="WNA7" s="65"/>
      <c r="WNB7" s="65"/>
      <c r="WNC7" s="65"/>
      <c r="WND7" s="65"/>
      <c r="WNE7" s="65"/>
      <c r="WNF7" s="65"/>
      <c r="WNG7" s="65"/>
      <c r="WNH7" s="65"/>
      <c r="WNI7" s="65"/>
      <c r="WNJ7" s="65"/>
      <c r="WNK7" s="65"/>
      <c r="WNL7" s="65"/>
      <c r="WNM7" s="65"/>
      <c r="WNN7" s="65"/>
      <c r="WNO7" s="65"/>
      <c r="WNP7" s="65"/>
      <c r="WNQ7" s="65"/>
      <c r="WNR7" s="65"/>
      <c r="WNS7" s="65"/>
      <c r="WNT7" s="65"/>
      <c r="WNU7" s="65"/>
      <c r="WNV7" s="65"/>
      <c r="WNW7" s="65"/>
      <c r="WNX7" s="65"/>
      <c r="WNY7" s="65"/>
      <c r="WNZ7" s="65"/>
      <c r="WOA7" s="65"/>
      <c r="WOB7" s="65"/>
      <c r="WOC7" s="65"/>
      <c r="WOD7" s="65"/>
      <c r="WOE7" s="65"/>
      <c r="WOF7" s="65"/>
      <c r="WOG7" s="65"/>
      <c r="WOH7" s="65"/>
      <c r="WOI7" s="65"/>
      <c r="WOJ7" s="65"/>
      <c r="WOK7" s="65"/>
      <c r="WOL7" s="65"/>
      <c r="WOM7" s="65"/>
      <c r="WON7" s="65"/>
      <c r="WOO7" s="65"/>
      <c r="WOP7" s="65"/>
      <c r="WOQ7" s="65"/>
      <c r="WOR7" s="65"/>
      <c r="WOS7" s="65"/>
      <c r="WOT7" s="65"/>
      <c r="WOU7" s="65"/>
      <c r="WOV7" s="65"/>
      <c r="WOW7" s="65"/>
      <c r="WOX7" s="65"/>
      <c r="WOY7" s="65"/>
      <c r="WOZ7" s="65"/>
      <c r="WPA7" s="65"/>
      <c r="WPB7" s="65"/>
      <c r="WPC7" s="65"/>
      <c r="WPD7" s="65"/>
      <c r="WPE7" s="65"/>
      <c r="WPF7" s="65"/>
      <c r="WPG7" s="65"/>
      <c r="WPH7" s="65"/>
      <c r="WPI7" s="65"/>
      <c r="WPJ7" s="65"/>
      <c r="WPK7" s="65"/>
      <c r="WPL7" s="65"/>
      <c r="WPM7" s="65"/>
      <c r="WPN7" s="65"/>
      <c r="WPO7" s="65"/>
      <c r="WPP7" s="65"/>
      <c r="WPQ7" s="65"/>
      <c r="WPR7" s="65"/>
      <c r="WPS7" s="65"/>
      <c r="WPT7" s="65"/>
      <c r="WPU7" s="65"/>
      <c r="WPV7" s="65"/>
      <c r="WPW7" s="65"/>
      <c r="WPX7" s="65"/>
      <c r="WPY7" s="65"/>
      <c r="WPZ7" s="65"/>
      <c r="WQA7" s="65"/>
      <c r="WQB7" s="65"/>
      <c r="WQC7" s="65"/>
      <c r="WQD7" s="65"/>
      <c r="WQE7" s="65"/>
      <c r="WQF7" s="65"/>
      <c r="WQG7" s="65"/>
      <c r="WQH7" s="65"/>
      <c r="WQI7" s="65"/>
      <c r="WQJ7" s="65"/>
      <c r="WQK7" s="65"/>
      <c r="WQL7" s="65"/>
      <c r="WQM7" s="65"/>
      <c r="WQN7" s="65"/>
      <c r="WQO7" s="65"/>
      <c r="WQP7" s="65"/>
      <c r="WQQ7" s="65"/>
      <c r="WQR7" s="65"/>
      <c r="WQS7" s="65"/>
      <c r="WQT7" s="65"/>
      <c r="WQU7" s="65"/>
      <c r="WQV7" s="65"/>
      <c r="WQW7" s="65"/>
      <c r="WQX7" s="65"/>
      <c r="WQY7" s="65"/>
      <c r="WQZ7" s="65"/>
      <c r="WRA7" s="65"/>
      <c r="WRB7" s="65"/>
      <c r="WRC7" s="65"/>
      <c r="WRD7" s="65"/>
      <c r="WRE7" s="65"/>
      <c r="WRF7" s="65"/>
      <c r="WRG7" s="65"/>
      <c r="WRH7" s="65"/>
      <c r="WRI7" s="65"/>
      <c r="WRJ7" s="65"/>
      <c r="WRK7" s="65"/>
      <c r="WRL7" s="65"/>
      <c r="WRM7" s="65"/>
      <c r="WRN7" s="65"/>
      <c r="WRO7" s="65"/>
      <c r="WRP7" s="65"/>
      <c r="WRQ7" s="65"/>
      <c r="WRR7" s="65"/>
      <c r="WRS7" s="65"/>
      <c r="WRT7" s="65"/>
      <c r="WRU7" s="65"/>
      <c r="WRV7" s="65"/>
      <c r="WRW7" s="65"/>
      <c r="WRX7" s="65"/>
      <c r="WRY7" s="65"/>
      <c r="WRZ7" s="65"/>
      <c r="WSA7" s="65"/>
      <c r="WSB7" s="65"/>
      <c r="WSC7" s="65"/>
      <c r="WSD7" s="65"/>
      <c r="WSE7" s="65"/>
      <c r="WSF7" s="65"/>
      <c r="WSG7" s="65"/>
      <c r="WSH7" s="65"/>
      <c r="WSI7" s="65"/>
      <c r="WSJ7" s="65"/>
      <c r="WSK7" s="65"/>
      <c r="WSL7" s="65"/>
      <c r="WSM7" s="65"/>
      <c r="WSN7" s="65"/>
      <c r="WSO7" s="65"/>
      <c r="WSP7" s="65"/>
      <c r="WSQ7" s="65"/>
      <c r="WSR7" s="65"/>
      <c r="WSS7" s="65"/>
      <c r="WST7" s="65"/>
      <c r="WSU7" s="65"/>
      <c r="WSV7" s="65"/>
      <c r="WSW7" s="65"/>
      <c r="WSX7" s="65"/>
      <c r="WSY7" s="65"/>
      <c r="WSZ7" s="65"/>
      <c r="WTA7" s="65"/>
      <c r="WTB7" s="65"/>
      <c r="WTC7" s="65"/>
      <c r="WTD7" s="65"/>
      <c r="WTE7" s="65"/>
      <c r="WTF7" s="65"/>
      <c r="WTG7" s="65"/>
      <c r="WTH7" s="65"/>
      <c r="WTI7" s="65"/>
      <c r="WTJ7" s="65"/>
      <c r="WTK7" s="65"/>
      <c r="WTL7" s="65"/>
      <c r="WTM7" s="65"/>
      <c r="WTN7" s="65"/>
      <c r="WTO7" s="65"/>
      <c r="WTP7" s="65"/>
      <c r="WTQ7" s="65"/>
      <c r="WTR7" s="65"/>
      <c r="WTS7" s="65"/>
      <c r="WTT7" s="65"/>
      <c r="WTU7" s="65"/>
      <c r="WTV7" s="65"/>
      <c r="WTW7" s="65"/>
      <c r="WTX7" s="65"/>
      <c r="WTY7" s="65"/>
      <c r="WTZ7" s="65"/>
      <c r="WUA7" s="65"/>
      <c r="WUB7" s="65"/>
      <c r="WUC7" s="65"/>
      <c r="WUD7" s="65"/>
      <c r="WUE7" s="65"/>
      <c r="WUF7" s="65"/>
      <c r="WUG7" s="65"/>
      <c r="WUH7" s="65"/>
      <c r="WUI7" s="65"/>
      <c r="WUJ7" s="65"/>
      <c r="WUK7" s="65"/>
      <c r="WUL7" s="65"/>
      <c r="WUM7" s="65"/>
      <c r="WUN7" s="65"/>
      <c r="WUO7" s="65"/>
      <c r="WUP7" s="65"/>
      <c r="WUQ7" s="65"/>
      <c r="WUR7" s="65"/>
      <c r="WUS7" s="65"/>
      <c r="WUT7" s="65"/>
      <c r="WUU7" s="65"/>
      <c r="WUV7" s="65"/>
      <c r="WUW7" s="65"/>
      <c r="WUX7" s="65"/>
      <c r="WUY7" s="65"/>
      <c r="WUZ7" s="65"/>
      <c r="WVA7" s="65"/>
      <c r="WVB7" s="65"/>
      <c r="WVC7" s="65"/>
      <c r="WVD7" s="65"/>
      <c r="WVE7" s="65"/>
      <c r="WVF7" s="65"/>
      <c r="WVG7" s="65"/>
      <c r="WVH7" s="65"/>
      <c r="WVI7" s="65"/>
      <c r="WVJ7" s="65"/>
      <c r="WVK7" s="65"/>
      <c r="WVL7" s="65"/>
      <c r="WVM7" s="65"/>
      <c r="WVN7" s="65"/>
      <c r="WVO7" s="65"/>
      <c r="WVP7" s="65"/>
      <c r="WVQ7" s="65"/>
      <c r="WVR7" s="65"/>
      <c r="WVS7" s="65"/>
      <c r="WVT7" s="65"/>
      <c r="WVU7" s="65"/>
      <c r="WVV7" s="65"/>
      <c r="WVW7" s="65"/>
      <c r="WVX7" s="65"/>
      <c r="WVY7" s="65"/>
      <c r="WVZ7" s="65"/>
      <c r="WWA7" s="65"/>
      <c r="WWB7" s="65"/>
      <c r="WWC7" s="65"/>
      <c r="WWD7" s="65"/>
      <c r="WWE7" s="65"/>
      <c r="WWF7" s="65"/>
      <c r="WWG7" s="65"/>
      <c r="WWH7" s="65"/>
      <c r="WWI7" s="65"/>
      <c r="WWJ7" s="65"/>
      <c r="WWK7" s="65"/>
      <c r="WWL7" s="65"/>
      <c r="WWM7" s="65"/>
      <c r="WWN7" s="65"/>
      <c r="WWO7" s="65"/>
      <c r="WWP7" s="65"/>
      <c r="WWQ7" s="65"/>
      <c r="WWR7" s="65"/>
      <c r="WWS7" s="65"/>
      <c r="WWT7" s="65"/>
      <c r="WWU7" s="65"/>
      <c r="WWV7" s="65"/>
      <c r="WWW7" s="65"/>
      <c r="WWX7" s="65"/>
      <c r="WWY7" s="65"/>
      <c r="WWZ7" s="65"/>
      <c r="WXA7" s="65"/>
      <c r="WXB7" s="65"/>
      <c r="WXC7" s="65"/>
      <c r="WXD7" s="65"/>
      <c r="WXE7" s="65"/>
      <c r="WXF7" s="65"/>
      <c r="WXG7" s="65"/>
      <c r="WXH7" s="65"/>
      <c r="WXI7" s="65"/>
      <c r="WXJ7" s="65"/>
      <c r="WXK7" s="65"/>
      <c r="WXL7" s="65"/>
      <c r="WXM7" s="65"/>
      <c r="WXN7" s="65"/>
      <c r="WXO7" s="65"/>
      <c r="WXP7" s="65"/>
      <c r="WXQ7" s="65"/>
      <c r="WXR7" s="65"/>
      <c r="WXS7" s="65"/>
      <c r="WXT7" s="65"/>
      <c r="WXU7" s="65"/>
      <c r="WXV7" s="65"/>
      <c r="WXW7" s="65"/>
      <c r="WXX7" s="65"/>
      <c r="WXY7" s="65"/>
      <c r="WXZ7" s="65"/>
      <c r="WYA7" s="65"/>
      <c r="WYB7" s="65"/>
      <c r="WYC7" s="65"/>
      <c r="WYD7" s="65"/>
      <c r="WYE7" s="65"/>
      <c r="WYF7" s="65"/>
      <c r="WYG7" s="65"/>
      <c r="WYH7" s="65"/>
      <c r="WYI7" s="65"/>
      <c r="WYJ7" s="65"/>
      <c r="WYK7" s="65"/>
      <c r="WYL7" s="65"/>
      <c r="WYM7" s="65"/>
      <c r="WYN7" s="65"/>
      <c r="WYO7" s="65"/>
      <c r="WYP7" s="65"/>
      <c r="WYQ7" s="65"/>
      <c r="WYR7" s="65"/>
      <c r="WYS7" s="65"/>
      <c r="WYT7" s="65"/>
      <c r="WYU7" s="65"/>
      <c r="WYV7" s="65"/>
      <c r="WYW7" s="65"/>
      <c r="WYX7" s="65"/>
      <c r="WYY7" s="65"/>
      <c r="WYZ7" s="65"/>
      <c r="WZA7" s="65"/>
      <c r="WZB7" s="65"/>
      <c r="WZC7" s="65"/>
      <c r="WZD7" s="65"/>
      <c r="WZE7" s="65"/>
      <c r="WZF7" s="65"/>
      <c r="WZG7" s="65"/>
      <c r="WZH7" s="65"/>
      <c r="WZI7" s="65"/>
      <c r="WZJ7" s="65"/>
      <c r="WZK7" s="65"/>
      <c r="WZL7" s="65"/>
      <c r="WZM7" s="65"/>
      <c r="WZN7" s="65"/>
      <c r="WZO7" s="65"/>
      <c r="WZP7" s="65"/>
      <c r="WZQ7" s="65"/>
      <c r="WZR7" s="65"/>
      <c r="WZS7" s="65"/>
      <c r="WZT7" s="65"/>
      <c r="WZU7" s="65"/>
      <c r="WZV7" s="65"/>
      <c r="WZW7" s="65"/>
      <c r="WZX7" s="65"/>
      <c r="WZY7" s="65"/>
      <c r="WZZ7" s="65"/>
      <c r="XAA7" s="65"/>
      <c r="XAB7" s="65"/>
      <c r="XAC7" s="65"/>
      <c r="XAD7" s="65"/>
      <c r="XAE7" s="65"/>
      <c r="XAF7" s="65"/>
      <c r="XAG7" s="65"/>
      <c r="XAH7" s="65"/>
      <c r="XAI7" s="65"/>
      <c r="XAJ7" s="65"/>
      <c r="XAK7" s="65"/>
      <c r="XAL7" s="65"/>
      <c r="XAM7" s="65"/>
      <c r="XAN7" s="65"/>
      <c r="XAO7" s="65"/>
      <c r="XAP7" s="65"/>
      <c r="XAQ7" s="65"/>
      <c r="XAR7" s="65"/>
      <c r="XAS7" s="65"/>
      <c r="XAT7" s="65"/>
      <c r="XAU7" s="65"/>
      <c r="XAV7" s="65"/>
      <c r="XAW7" s="65"/>
      <c r="XAX7" s="65"/>
      <c r="XAY7" s="65"/>
      <c r="XAZ7" s="65"/>
      <c r="XBA7" s="65"/>
      <c r="XBB7" s="65"/>
      <c r="XBC7" s="65"/>
      <c r="XBD7" s="65"/>
      <c r="XBE7" s="65"/>
      <c r="XBF7" s="65"/>
      <c r="XBG7" s="65"/>
      <c r="XBH7" s="65"/>
      <c r="XBI7" s="65"/>
      <c r="XBJ7" s="65"/>
      <c r="XBK7" s="65"/>
      <c r="XBL7" s="65"/>
      <c r="XBM7" s="65"/>
      <c r="XBN7" s="65"/>
      <c r="XBO7" s="65"/>
      <c r="XBP7" s="65"/>
      <c r="XBQ7" s="65"/>
      <c r="XBR7" s="65"/>
      <c r="XBS7" s="65"/>
      <c r="XBT7" s="65"/>
      <c r="XBU7" s="65"/>
      <c r="XBV7" s="65"/>
      <c r="XBW7" s="65"/>
      <c r="XBX7" s="65"/>
      <c r="XBY7" s="65"/>
      <c r="XBZ7" s="65"/>
      <c r="XCA7" s="65"/>
      <c r="XCB7" s="65"/>
      <c r="XCC7" s="65"/>
      <c r="XCD7" s="65"/>
      <c r="XCE7" s="65"/>
      <c r="XCF7" s="65"/>
      <c r="XCG7" s="65"/>
      <c r="XCH7" s="65"/>
      <c r="XCI7" s="65"/>
      <c r="XCJ7" s="65"/>
      <c r="XCK7" s="65"/>
      <c r="XCL7" s="65"/>
      <c r="XCM7" s="65"/>
      <c r="XCN7" s="65"/>
      <c r="XCO7" s="65"/>
      <c r="XCP7" s="65"/>
      <c r="XCQ7" s="65"/>
      <c r="XCR7" s="65"/>
      <c r="XCS7" s="65"/>
      <c r="XCT7" s="65"/>
      <c r="XCU7" s="65"/>
      <c r="XCV7" s="65"/>
      <c r="XCW7" s="65"/>
      <c r="XCX7" s="65"/>
      <c r="XCY7" s="65"/>
      <c r="XCZ7" s="65"/>
      <c r="XDA7" s="65"/>
      <c r="XDB7" s="65"/>
      <c r="XDC7" s="65"/>
      <c r="XDD7" s="65"/>
      <c r="XDE7" s="65"/>
      <c r="XDF7" s="65"/>
      <c r="XDG7" s="65"/>
      <c r="XDH7" s="65"/>
      <c r="XDI7" s="65"/>
      <c r="XDJ7" s="65"/>
      <c r="XDK7" s="65"/>
      <c r="XDL7" s="65"/>
      <c r="XDM7" s="65"/>
      <c r="XDN7" s="65"/>
      <c r="XDO7" s="65"/>
      <c r="XDP7" s="65"/>
      <c r="XDQ7" s="65"/>
      <c r="XDR7" s="65"/>
      <c r="XDS7" s="65"/>
      <c r="XDT7" s="65"/>
      <c r="XDU7" s="65"/>
      <c r="XDV7" s="65"/>
      <c r="XDW7" s="65"/>
      <c r="XDX7" s="65"/>
      <c r="XDY7" s="65"/>
      <c r="XDZ7" s="65"/>
      <c r="XEA7" s="65"/>
      <c r="XEB7" s="65"/>
      <c r="XEC7" s="65"/>
      <c r="XED7" s="65"/>
      <c r="XEE7" s="65"/>
      <c r="XEF7" s="65"/>
      <c r="XEG7" s="65"/>
      <c r="XEH7" s="65"/>
      <c r="XEI7" s="65"/>
      <c r="XEJ7" s="65"/>
      <c r="XEK7" s="65"/>
      <c r="XEL7" s="65"/>
      <c r="XEM7" s="65"/>
      <c r="XEN7" s="65"/>
      <c r="XEO7" s="65"/>
      <c r="XEP7" s="65"/>
      <c r="XEQ7" s="65"/>
      <c r="XER7" s="65"/>
      <c r="XES7" s="65"/>
      <c r="XET7" s="65"/>
      <c r="XEU7" s="65"/>
      <c r="XEV7" s="65"/>
      <c r="XEW7" s="65"/>
      <c r="XEX7" s="65"/>
      <c r="XEY7" s="65"/>
      <c r="XEZ7" s="65"/>
    </row>
    <row r="8" spans="1:16380" s="1" customFormat="1" ht="20.25" customHeight="1">
      <c r="A8" s="172" t="s">
        <v>114</v>
      </c>
      <c r="B8" s="174" t="s">
        <v>228</v>
      </c>
      <c r="C8" s="174"/>
      <c r="D8" s="174"/>
      <c r="E8" s="174" t="s">
        <v>170</v>
      </c>
      <c r="F8" s="174"/>
      <c r="G8" s="175"/>
      <c r="H8" s="70"/>
      <c r="I8" s="71"/>
      <c r="J8" s="61" t="s">
        <v>171</v>
      </c>
      <c r="K8" s="61">
        <v>8</v>
      </c>
      <c r="L8" s="72"/>
      <c r="M8" s="61">
        <v>2918</v>
      </c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</row>
    <row r="9" spans="1:16380" s="1" customFormat="1" ht="38.25" customHeight="1">
      <c r="A9" s="173"/>
      <c r="B9" s="73" t="s">
        <v>172</v>
      </c>
      <c r="C9" s="111" t="s">
        <v>173</v>
      </c>
      <c r="D9" s="74" t="s">
        <v>174</v>
      </c>
      <c r="E9" s="111" t="s">
        <v>175</v>
      </c>
      <c r="F9" s="111" t="s">
        <v>176</v>
      </c>
      <c r="G9" s="113" t="s">
        <v>177</v>
      </c>
      <c r="I9" s="75"/>
      <c r="J9" s="61" t="s">
        <v>162</v>
      </c>
      <c r="K9" s="61">
        <v>9</v>
      </c>
      <c r="L9" s="72"/>
      <c r="M9" s="61">
        <v>2024</v>
      </c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</row>
    <row r="10" spans="1:16380" ht="15.75" customHeight="1">
      <c r="A10" s="76" t="s">
        <v>120</v>
      </c>
      <c r="B10" s="77"/>
      <c r="C10" s="77"/>
      <c r="D10" s="77"/>
      <c r="E10" s="78"/>
      <c r="F10" s="78"/>
      <c r="G10" s="79"/>
      <c r="H10" s="80"/>
      <c r="I10" s="80"/>
      <c r="J10" s="61" t="s">
        <v>178</v>
      </c>
      <c r="K10" s="61">
        <v>10</v>
      </c>
      <c r="L10" s="81"/>
      <c r="M10" s="61">
        <v>2020</v>
      </c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</row>
    <row r="11" spans="1:16380">
      <c r="A11" s="82" t="s">
        <v>115</v>
      </c>
      <c r="B11" s="83">
        <f>IF(ISERROR(VLOOKUP($A$6,Україна!$A$10:$AC$200,2,0)),"–",VLOOKUP($A$6,Україна!$A$10:$AC$200,2,0))</f>
        <v>790365.05647554004</v>
      </c>
      <c r="C11" s="83">
        <f>IF(ISERROR(VLOOKUP($A$6,'Кредити НФК'!$A$10:$M$200,2,0)),"–",VLOOKUP($A$6,'Кредити НФК'!$A$10:$M$200,2,0))</f>
        <v>7429.0328076400001</v>
      </c>
      <c r="D11" s="84">
        <f t="shared" ref="D11:D16" si="0">IF(ISERROR(C11/B11*100),"–",C11/B11*100)</f>
        <v>0.93994955201690544</v>
      </c>
      <c r="E11" s="85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1.7204831843385335</v>
      </c>
      <c r="F11" s="85">
        <f ca="1">IF(ISERROR((C11/VLOOKUP(DATE(VLOOKUP($B$1,Years,1,0)-1,12,1),'Кредити НФК'!$A$10:$M$200,2,0)*100-100)),"–",(C11/VLOOKUP(DATE(VLOOKUP($B$1,Years,1,0)-1,12,1),'Кредити НФК'!$A$10:$M$200,2,0)*100-100))</f>
        <v>0.77778238768597419</v>
      </c>
      <c r="G11" s="85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1.3508811483073089</v>
      </c>
      <c r="H11" s="86"/>
      <c r="I11" s="80"/>
      <c r="J11" s="61" t="s">
        <v>179</v>
      </c>
      <c r="K11" s="61">
        <v>11</v>
      </c>
      <c r="L11" s="81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</row>
    <row r="12" spans="1:16380">
      <c r="A12" s="87" t="s">
        <v>17</v>
      </c>
      <c r="B12" s="83">
        <f>IF(ISERROR(VLOOKUP($A$6,Україна!$A$3:$AC$200,3,0)),"–",VLOOKUP($A$6,Україна!$A$3:$AC$200,3,0))</f>
        <v>541765.38331952004</v>
      </c>
      <c r="C12" s="83">
        <f>IF(ISERROR(VLOOKUP($A$6,'Кредити НФК'!$A$10:$M$200,6,0)),"–",VLOOKUP($A$6,'Кредити НФК'!$A$10:$M$200,6,0))</f>
        <v>6841.5522843500003</v>
      </c>
      <c r="D12" s="84">
        <f t="shared" si="0"/>
        <v>1.2628256612540005</v>
      </c>
      <c r="E12" s="85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5.5502338367033417</v>
      </c>
      <c r="F12" s="85">
        <f ca="1">IF(ISERROR((C12/VLOOKUP(DATE(VLOOKUP($B$1,Years,1,0)-1,12,1),'Кредити НФК'!$A$10:$M$200,6,0)*100-100)),"–",(C12/VLOOKUP(DATE(VLOOKUP($B$1,Years,1,0)-1,12,1),'Кредити НФК'!$A$10:$M$200,6,0)*100-100))</f>
        <v>4.8210335422316746</v>
      </c>
      <c r="G12" s="85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1.3180511695087773</v>
      </c>
      <c r="H12" s="80"/>
      <c r="I12" s="80"/>
      <c r="J12" s="61" t="s">
        <v>180</v>
      </c>
      <c r="K12" s="61">
        <v>12</v>
      </c>
      <c r="L12" s="81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</row>
    <row r="13" spans="1:16380">
      <c r="A13" s="88" t="s">
        <v>9</v>
      </c>
      <c r="B13" s="83">
        <f>IF(ISERROR(VLOOKUP($A$6,Україна!$A$3:$AC$200,4,0)),"–",VLOOKUP($A$6,Україна!$A$3:$AC$200,4,0))</f>
        <v>248599.67315602</v>
      </c>
      <c r="C13" s="83">
        <f>IF(ISERROR(VLOOKUP($A$6,'Кредити НФК'!$A$10:$M$200,10,0)),"–",VLOOKUP($A$6,'Кредити НФК'!$A$10:$M$200,10,0))</f>
        <v>587.48052328999995</v>
      </c>
      <c r="D13" s="84">
        <f t="shared" si="0"/>
        <v>0.23631588723823457</v>
      </c>
      <c r="E13" s="85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-28.493989765708221</v>
      </c>
      <c r="F13" s="85">
        <f ca="1">IF(ISERROR((C13/VLOOKUP(DATE(VLOOKUP($B$1,Years,1,0)-1,12,1),'Кредити НФК'!$A$10:$M$200,10,0)*100-100)),"–",(C13/VLOOKUP(DATE(VLOOKUP($B$1,Years,1,0)-1,12,1),'Кредити НФК'!$A$10:$M$200,10,0)*100-100))</f>
        <v>-30.459898258282152</v>
      </c>
      <c r="G13" s="85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1.7347778607448561</v>
      </c>
      <c r="H13" s="80"/>
      <c r="I13" s="80"/>
      <c r="J13" s="61"/>
      <c r="K13" s="61"/>
      <c r="L13" s="81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</row>
    <row r="14" spans="1:16380">
      <c r="A14" s="82" t="s">
        <v>116</v>
      </c>
      <c r="B14" s="83">
        <f>IF(ISERROR(VLOOKUP($A$6,Україна!$A$3:$AC$200,5,0)),"–",VLOOKUP($A$6,Україна!$A$3:$AC$200,5,0))</f>
        <v>294951.96018507</v>
      </c>
      <c r="C14" s="83">
        <f>IF(ISERROR(VLOOKUP($A$6,'Кредити ДГ'!$A$10:$M$200,2,0)),"–",VLOOKUP($A$6,'Кредити ДГ'!$A$10:$M$200,2,0))</f>
        <v>4015.3083912000002</v>
      </c>
      <c r="D14" s="84">
        <f t="shared" si="0"/>
        <v>1.3613431789639785</v>
      </c>
      <c r="E14" s="85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20.396589454517141</v>
      </c>
      <c r="F14" s="85">
        <f ca="1">IF(ISERROR((C14/VLOOKUP(DATE(VLOOKUP($B$1,Years,1,0)-1,12,1),'Кредити ДГ'!$A$10:$M$200,2,0)*100-100)),"–",(C14/VLOOKUP(DATE(VLOOKUP($B$1,Years,1,0)-1,12,1),'Кредити ДГ'!$A$10:$M$200,2,0)*100-100))</f>
        <v>22.722929500624375</v>
      </c>
      <c r="G14" s="85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1.4847742755623443</v>
      </c>
      <c r="H14" s="80"/>
      <c r="I14" s="80"/>
      <c r="J14" s="61"/>
      <c r="K14" s="61"/>
      <c r="L14" s="81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</row>
    <row r="15" spans="1:16380">
      <c r="A15" s="87" t="s">
        <v>17</v>
      </c>
      <c r="B15" s="83">
        <f>IF(ISERROR(VLOOKUP($A$6,Україна!$A$3:$AC$200,6,0)),"–",VLOOKUP($A$6,Україна!$A$3:$AC$200,6,0))</f>
        <v>283020.02369826002</v>
      </c>
      <c r="C15" s="83">
        <f>IF(ISERROR(VLOOKUP($A$6,'Кредити ДГ'!$A$10:$M$200,6,0)),"–",VLOOKUP($A$6,'Кредити ДГ'!$A$10:$M$200,6,0))</f>
        <v>3945.66129671</v>
      </c>
      <c r="D15" s="84">
        <f t="shared" si="0"/>
        <v>1.3941279649233023</v>
      </c>
      <c r="E15" s="85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22.669692063805243</v>
      </c>
      <c r="F15" s="85">
        <f ca="1">IF(ISERROR((C15/VLOOKUP(DATE(VLOOKUP($B$1,Years,1,0)-1,12,1),'Кредити ДГ'!$A$10:$M$200,6,0)*100-100)),"–",(C15/VLOOKUP(DATE(VLOOKUP($B$1,Years,1,0)-1,12,1),'Кредити ДГ'!$A$10:$M$200,6,0)*100-100))</f>
        <v>25.331846691879718</v>
      </c>
      <c r="G15" s="85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1.5055328166173609</v>
      </c>
      <c r="H15" s="80"/>
      <c r="I15" s="80"/>
      <c r="J15" s="61"/>
      <c r="K15" s="61"/>
      <c r="L15" s="81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</row>
    <row r="16" spans="1:16380">
      <c r="A16" s="89" t="s">
        <v>9</v>
      </c>
      <c r="B16" s="90">
        <f>IF(ISERROR(VLOOKUP($A$6,Україна!$A$3:$AC$200,7,0)),"–",VLOOKUP($A$6,Україна!$A$3:$AC$200,7,0))</f>
        <v>11931.93648681</v>
      </c>
      <c r="C16" s="90">
        <f>IF(ISERROR(VLOOKUP($A$6,'Кредити ДГ'!$A$10:$M$200,10,0)),"–",VLOOKUP($A$6,'Кредити ДГ'!$A$10:$M$200,10,0))</f>
        <v>69.647094490000001</v>
      </c>
      <c r="D16" s="91">
        <f t="shared" si="0"/>
        <v>0.58370319492557177</v>
      </c>
      <c r="E16" s="92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-41.263671606452021</v>
      </c>
      <c r="F16" s="92">
        <f ca="1">IF(ISERROR((C16/VLOOKUP(DATE(VLOOKUP($B$1,Years,1,0)-1,12,1),'Кредити ДГ'!$A$10:$M$200,10,0)*100-100)),"–",(C16/VLOOKUP(DATE(VLOOKUP($B$1,Years,1,0)-1,12,1),'Кредити ДГ'!$A$10:$M$200,10,0)*100-100))</f>
        <v>-43.686389503805515</v>
      </c>
      <c r="G16" s="92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0.32246393787440297</v>
      </c>
      <c r="H16" s="80"/>
      <c r="I16" s="80"/>
      <c r="K16" s="61"/>
      <c r="L16" s="81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</row>
    <row r="17" spans="1:13">
      <c r="A17" s="93" t="s">
        <v>121</v>
      </c>
      <c r="B17" s="94"/>
      <c r="C17" s="95"/>
      <c r="D17" s="95"/>
      <c r="E17" s="96"/>
      <c r="F17" s="96"/>
      <c r="G17" s="97"/>
      <c r="K17" s="61"/>
    </row>
    <row r="18" spans="1:13">
      <c r="A18" s="82" t="s">
        <v>33</v>
      </c>
      <c r="B18" s="83">
        <f>IF(ISERROR(VLOOKUP($A$6,Україна!$A$3:$AC$200,8,0)),"–",VLOOKUP($A$6,Україна!$A$3:$AC$200,8,0))</f>
        <v>1122636.2761193402</v>
      </c>
      <c r="C18" s="83">
        <f>IF(ISERROR(VLOOKUP($A$6,'Депозити НФК'!$A$10:$S$200,2,0)),"–",VLOOKUP($A$6,'Депозити НФК'!$A$10:$S$200,2,0))</f>
        <v>11534.14098618</v>
      </c>
      <c r="D18" s="84">
        <f>IF(ISERROR(C18/B18*100),"–",C18/B18*100)</f>
        <v>1.0274156671696471</v>
      </c>
      <c r="E18" s="85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28.11244280569781</v>
      </c>
      <c r="F18" s="85">
        <f ca="1">IF(ISERROR((C18/VLOOKUP(DATE(VLOOKUP($B$1,Years,1,0)-1,12,1),'Депозити НФК'!$A$10:$S$200,2,0)*100-100)),"–",(C18/VLOOKUP(DATE(VLOOKUP($B$1,Years,1,0)-1,12,1),'Депозити НФК'!$A$10:$S$200,2,0)*100-100))</f>
        <v>24.299113688698142</v>
      </c>
      <c r="G18" s="85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-0.83726725803437319</v>
      </c>
      <c r="K18" s="61"/>
      <c r="L18" s="81"/>
    </row>
    <row r="19" spans="1:13">
      <c r="A19" s="87" t="s">
        <v>17</v>
      </c>
      <c r="B19" s="83">
        <f>IF(ISERROR(VLOOKUP($A$6,Україна!$A$3:$AC$200,9,0)),"–",VLOOKUP($A$6,Україна!$A$3:$AC$200,9,0))</f>
        <v>796924.23882835999</v>
      </c>
      <c r="C19" s="83">
        <f>IF(ISERROR(VLOOKUP($A$6,'Депозити НФК'!$A$10:$S$200,8,0)),"–",VLOOKUP($A$6,'Депозити НФК'!$A$10:$S$200,8,0))</f>
        <v>6228.8403111299995</v>
      </c>
      <c r="D19" s="84">
        <f t="shared" ref="D19:D23" si="1">IF(ISERROR(C19/B19*100),"–",C19/B19*100)</f>
        <v>0.78161009637348411</v>
      </c>
      <c r="E19" s="85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15.816096417395769</v>
      </c>
      <c r="F19" s="85">
        <f ca="1">IF(ISERROR((C19/VLOOKUP(DATE(VLOOKUP($B$1,Years,1,0)-1,12,1),'Депозити НФК'!$A$10:$S$200,8,0)*100-100)),"–",(C19/VLOOKUP(DATE(VLOOKUP($B$1,Years,1,0)-1,12,1),'Депозити НФК'!$A$10:$S$200,8,0)*100-100))</f>
        <v>18.373940649263943</v>
      </c>
      <c r="G19" s="85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5.3071377192289759</v>
      </c>
      <c r="K19" s="61"/>
      <c r="L19" s="81"/>
    </row>
    <row r="20" spans="1:13">
      <c r="A20" s="87" t="s">
        <v>9</v>
      </c>
      <c r="B20" s="83">
        <f>IF(ISERROR(VLOOKUP($A$6,Україна!$A$3:$AC$200,10,0)),"–",VLOOKUP($A$6,Україна!$A$3:$AC$200,10,0))</f>
        <v>325712.03729097999</v>
      </c>
      <c r="C20" s="83">
        <f>IF(ISERROR(VLOOKUP($A$6,'Депозити НФК'!$A$10:$S$200,14,0)),"–",VLOOKUP($A$6,'Депозити НФК'!$A$10:$S$200,14,0))</f>
        <v>5305.3006750500008</v>
      </c>
      <c r="D20" s="84">
        <f t="shared" si="1"/>
        <v>1.6288316266034795</v>
      </c>
      <c r="E20" s="85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46.356257673830299</v>
      </c>
      <c r="F20" s="85">
        <f ca="1">IF(ISERROR((C20/VLOOKUP(DATE(VLOOKUP($B$1,Years,1,0)-1,12,1),'Депозити НФК'!$A$10:$S$200,14,0)*100-100)),"–",(C20/VLOOKUP(DATE(VLOOKUP($B$1,Years,1,0)-1,12,1),'Депозити НФК'!$A$10:$S$200,14,0)*100-100))</f>
        <v>32.060039845264612</v>
      </c>
      <c r="G20" s="85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-7.1948400563883155</v>
      </c>
      <c r="K20" s="61"/>
      <c r="L20" s="81"/>
    </row>
    <row r="21" spans="1:13">
      <c r="A21" s="82" t="s">
        <v>197</v>
      </c>
      <c r="B21" s="83">
        <f>IF(ISERROR(VLOOKUP($A$6,Україна!$A$3:$AC$200,11,0)),"–",VLOOKUP($A$6,Україна!$A$3:$AC$200,11,0))</f>
        <v>1335915.8534340903</v>
      </c>
      <c r="C21" s="83">
        <f>IF(ISERROR(VLOOKUP($A$6,'Депозити ДГ'!$A$10:$S$200,2,0)),"–",VLOOKUP($A$6,'Депозити ДГ'!$A$10:$S$200,2,0))</f>
        <v>17218.676908199999</v>
      </c>
      <c r="D21" s="84">
        <f t="shared" si="1"/>
        <v>1.2889043021637825</v>
      </c>
      <c r="E21" s="85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14.943987919818809</v>
      </c>
      <c r="F21" s="85">
        <f ca="1">IF(ISERROR((C21/VLOOKUP(DATE(VLOOKUP($B$1,Years,1,0)-1,12,1),'Депозити ДГ'!$A$10:$S$200,2,0)*100-100)),"–",(C21/VLOOKUP(DATE(VLOOKUP($B$1,Years,1,0)-1,12,1),'Депозити ДГ'!$A$10:$S$200,2,0)*100-100))</f>
        <v>8.1665111839709539</v>
      </c>
      <c r="G21" s="85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0.82197962590393558</v>
      </c>
      <c r="J21" s="81"/>
      <c r="K21" s="81"/>
      <c r="L21" s="81"/>
    </row>
    <row r="22" spans="1:13">
      <c r="A22" s="87" t="s">
        <v>17</v>
      </c>
      <c r="B22" s="83">
        <f>IF(ISERROR(VLOOKUP($A$6,Україна!$A$3:$AC$200,12,0)),"–",VLOOKUP($A$6,Україна!$A$3:$AC$200,12,0))</f>
        <v>862312.94666867994</v>
      </c>
      <c r="C22" s="83">
        <f>IF(ISERROR(VLOOKUP($A$6,'Депозити ДГ'!$A$10:$S$200,8,0)),"–",VLOOKUP($A$6,'Депозити ДГ'!$A$10:$S$200,8,0))</f>
        <v>13618.20369772</v>
      </c>
      <c r="D22" s="84">
        <f t="shared" si="1"/>
        <v>1.5792646683933438</v>
      </c>
      <c r="E22" s="85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16.727839653461743</v>
      </c>
      <c r="F22" s="85">
        <f ca="1">IF(ISERROR((C22/VLOOKUP(DATE(VLOOKUP($B$1,Years,1,0)-1,12,1),'Депозити ДГ'!$A$10:$S$200,8,0)*100-100)),"–",(C22/VLOOKUP(DATE(VLOOKUP($B$1,Years,1,0)-1,12,1),'Депозити ДГ'!$A$10:$S$200,8,0)*100-100))</f>
        <v>9.7934063277773618</v>
      </c>
      <c r="G22" s="85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0.77180349426970452</v>
      </c>
      <c r="J22" s="81"/>
      <c r="K22" s="81"/>
      <c r="L22" s="81"/>
    </row>
    <row r="23" spans="1:13">
      <c r="A23" s="89" t="s">
        <v>9</v>
      </c>
      <c r="B23" s="90">
        <f>IF(ISERROR(VLOOKUP($A$6,Україна!$A$3:$AC$200,13,0)),"–",VLOOKUP($A$6,Україна!$A$3:$AC$200,13,0))</f>
        <v>473602.90676540998</v>
      </c>
      <c r="C23" s="90">
        <f>IF(ISERROR(VLOOKUP($A$6,'Депозити ДГ'!$A$10:$S$200,14,0)),"–",VLOOKUP($A$6,'Депозити ДГ'!$A$10:$S$200,14,0))</f>
        <v>3600.4732104799996</v>
      </c>
      <c r="D23" s="91">
        <f t="shared" si="1"/>
        <v>0.76023038690162104</v>
      </c>
      <c r="E23" s="92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8.6630234907363501</v>
      </c>
      <c r="F23" s="92">
        <f ca="1">IF(ISERROR((C23/VLOOKUP(DATE(VLOOKUP($B$1,Years,1,0)-1,12,1),'Депозити ДГ'!$A$10:$S$200,14,0)*100-100)),"–",(C23/VLOOKUP(DATE(VLOOKUP($B$1,Years,1,0)-1,12,1),'Депозити ДГ'!$A$10:$S$200,14,0)*100-100))</f>
        <v>2.4259600596730309</v>
      </c>
      <c r="G23" s="92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1.0122154408979753</v>
      </c>
      <c r="J23" s="81"/>
      <c r="K23" s="81"/>
      <c r="L23" s="81"/>
    </row>
    <row r="24" spans="1:13">
      <c r="A24" s="98"/>
      <c r="B24" s="98"/>
      <c r="C24" s="99"/>
      <c r="D24" s="99"/>
      <c r="E24" s="100"/>
      <c r="F24" s="100"/>
      <c r="G24" s="64"/>
    </row>
    <row r="25" spans="1:13" s="1" customFormat="1" ht="26.25" customHeight="1">
      <c r="A25" s="177" t="s">
        <v>114</v>
      </c>
      <c r="B25" s="178"/>
      <c r="C25" s="178"/>
      <c r="D25" s="178"/>
      <c r="E25" s="179" t="s">
        <v>123</v>
      </c>
      <c r="F25" s="179"/>
      <c r="G25" s="180"/>
      <c r="J25" s="101"/>
      <c r="K25" s="101"/>
      <c r="L25" s="101"/>
      <c r="M25" s="61"/>
    </row>
    <row r="26" spans="1:13" s="1" customFormat="1" ht="27.75" customHeight="1">
      <c r="A26" s="177"/>
      <c r="B26" s="178"/>
      <c r="C26" s="178"/>
      <c r="D26" s="178"/>
      <c r="E26" s="111" t="s">
        <v>172</v>
      </c>
      <c r="F26" s="111" t="s">
        <v>173</v>
      </c>
      <c r="G26" s="114" t="s">
        <v>181</v>
      </c>
      <c r="J26" s="102"/>
      <c r="K26" s="102"/>
      <c r="L26" s="102"/>
      <c r="M26" s="61"/>
    </row>
    <row r="27" spans="1:13" ht="33" customHeight="1">
      <c r="A27" s="181" t="s">
        <v>124</v>
      </c>
      <c r="B27" s="181"/>
      <c r="C27" s="181"/>
      <c r="D27" s="181"/>
      <c r="E27" s="181"/>
      <c r="F27" s="181"/>
      <c r="G27" s="64"/>
    </row>
    <row r="28" spans="1:13">
      <c r="A28" s="82" t="s">
        <v>24</v>
      </c>
      <c r="B28" s="64"/>
      <c r="C28" s="64"/>
      <c r="D28" s="64"/>
      <c r="E28" s="85">
        <f>IF(ISERROR(VLOOKUP($A$6,Україна!$A$3:$AC$200,14,0)),"–",VLOOKUP($A$6,Україна!$A$3:$AC$200,14,0))</f>
        <v>13.357699999999999</v>
      </c>
      <c r="F28" s="85">
        <f>IF(ISERROR(VLOOKUP($A$6,'% ставки за кредитами НФК'!$A$10:$S$200,2,0)),"–",VLOOKUP($A$6,'% ставки за кредитами НФК'!$A$10:$S$200,2,0))</f>
        <v>16.630800000000001</v>
      </c>
      <c r="G28" s="85">
        <f>IF(ISERROR(IF(F28=0,"–",F28-E28)),"–",IF(F28=0,"–",F28-E28))</f>
        <v>3.2731000000000012</v>
      </c>
    </row>
    <row r="29" spans="1:13">
      <c r="A29" s="87" t="s">
        <v>17</v>
      </c>
      <c r="B29" s="64"/>
      <c r="C29" s="64"/>
      <c r="D29" s="64"/>
      <c r="E29" s="85">
        <f>IF(ISERROR(VLOOKUP($A$6,Україна!$A$3:$AC$200,15,0)),"–",VLOOKUP($A$6,Україна!$A$3:$AC$200,15,0))</f>
        <v>14.8018</v>
      </c>
      <c r="F29" s="85">
        <f>IF(ISERROR(VLOOKUP($A$6,'% ставки за кредитами НФК'!$A$10:$S$200,8,0)),"–",VLOOKUP($A$6,'% ставки за кредитами НФК'!$A$10:$S$200,8,0))</f>
        <v>16.700700000000001</v>
      </c>
      <c r="G29" s="85">
        <f t="shared" ref="G29:G37" si="2">IF(ISERROR(IF(F29=0,"–",F29-E29)),"–",IF(F29=0,"–",F29-E29))</f>
        <v>1.8989000000000011</v>
      </c>
    </row>
    <row r="30" spans="1:13">
      <c r="A30" s="103" t="s">
        <v>117</v>
      </c>
      <c r="B30" s="64"/>
      <c r="C30" s="64"/>
      <c r="D30" s="64"/>
      <c r="E30" s="85">
        <f>IF(ISERROR(VLOOKUP($A$6,Україна!$A$3:$AC$200,16,0)),"–",VLOOKUP($A$6,Україна!$A$3:$AC$200,16,0))</f>
        <v>14.244999999999999</v>
      </c>
      <c r="F30" s="85">
        <f>IF(ISERROR(VLOOKUP($A$6,'% ставки за кредитами НФК'!$A$10:$S$200,10,0)),"–",VLOOKUP($A$6,'% ставки за кредитами НФК'!$A$10:$S$200,10,0))</f>
        <v>16.602799999999998</v>
      </c>
      <c r="G30" s="85">
        <f t="shared" si="2"/>
        <v>2.3577999999999992</v>
      </c>
    </row>
    <row r="31" spans="1:13">
      <c r="A31" s="87" t="s">
        <v>9</v>
      </c>
      <c r="B31" s="64"/>
      <c r="C31" s="64"/>
      <c r="D31" s="64"/>
      <c r="E31" s="85">
        <f>IF(ISERROR(VLOOKUP($A$6,Україна!$A$3:$AC$200,17,0)),"–",VLOOKUP($A$6,Україна!$A$3:$AC$200,17,0))</f>
        <v>6.2431999999999999</v>
      </c>
      <c r="F31" s="85">
        <f>IF(ISERROR(VLOOKUP($A$6,'% ставки за кредитами НФК'!$A$10:$S$200,14,0)),"–",VLOOKUP($A$6,'% ставки за кредитами НФК'!$A$10:$S$200,14,0))</f>
        <v>4.9562999999999997</v>
      </c>
      <c r="G31" s="85">
        <f t="shared" si="2"/>
        <v>-1.2869000000000002</v>
      </c>
    </row>
    <row r="32" spans="1:13">
      <c r="A32" s="103" t="s">
        <v>117</v>
      </c>
      <c r="B32" s="64"/>
      <c r="C32" s="64"/>
      <c r="D32" s="64"/>
      <c r="E32" s="85">
        <f>IF(ISERROR(VLOOKUP($A$6,Україна!$A$3:$AC$200,18,0)),"–",VLOOKUP($A$6,Україна!$A$3:$AC$200,18,0))</f>
        <v>6.2439999999999998</v>
      </c>
      <c r="F32" s="85">
        <f>IF(ISERROR(VLOOKUP($A$6,'% ставки за кредитами НФК'!$A$10:$S$200,16,0)),"–",VLOOKUP($A$6,'% ставки за кредитами НФК'!$A$10:$S$200,16,0))</f>
        <v>4.9562999999999997</v>
      </c>
      <c r="G32" s="85">
        <f t="shared" si="2"/>
        <v>-1.2877000000000001</v>
      </c>
    </row>
    <row r="33" spans="1:13">
      <c r="A33" s="82" t="s">
        <v>198</v>
      </c>
      <c r="B33" s="64"/>
      <c r="C33" s="64"/>
      <c r="D33" s="64"/>
      <c r="E33" s="85">
        <f>IF(ISERROR(VLOOKUP($A$6,Україна!$A$3:$AC$200,19,0)),"–",VLOOKUP($A$6,Україна!$A$3:$AC$200,19,0))</f>
        <v>27.1934</v>
      </c>
      <c r="F33" s="85">
        <f>IF(ISERROR(VLOOKUP($A$6,'% ставки за кредитами ДГ'!$A$10:$S$200,2,0)),"–",VLOOKUP($A$6,'% ставки за кредитами ДГ'!$A$10:$S$200,2,0))</f>
        <v>35.496600000000001</v>
      </c>
      <c r="G33" s="85">
        <f t="shared" si="2"/>
        <v>8.3032000000000004</v>
      </c>
    </row>
    <row r="34" spans="1:13">
      <c r="A34" s="87" t="s">
        <v>17</v>
      </c>
      <c r="B34" s="64"/>
      <c r="C34" s="64"/>
      <c r="D34" s="64"/>
      <c r="E34" s="85">
        <f>IF(ISERROR(VLOOKUP($A$6,Україна!$A$3:$AC$200,20,0)),"–",VLOOKUP($A$6,Україна!$A$3:$AC$200,20,0))</f>
        <v>27.206199999999999</v>
      </c>
      <c r="F34" s="85">
        <f>IF(ISERROR(VLOOKUP($A$6,'% ставки за кредитами ДГ'!$A$10:$S$200,8,0)),"–",VLOOKUP($A$6,'% ставки за кредитами ДГ'!$A$10:$S$200,8,0))</f>
        <v>35.496499999999997</v>
      </c>
      <c r="G34" s="85">
        <f t="shared" si="2"/>
        <v>8.2902999999999984</v>
      </c>
    </row>
    <row r="35" spans="1:13">
      <c r="A35" s="103" t="s">
        <v>117</v>
      </c>
      <c r="B35" s="64"/>
      <c r="C35" s="64"/>
      <c r="D35" s="64"/>
      <c r="E35" s="85">
        <f>IF(ISERROR(VLOOKUP($A$6,Україна!$A$3:$AC$200,21,0)),"–",VLOOKUP($A$6,Україна!$A$3:$AC$200,21,0))</f>
        <v>32.665700000000001</v>
      </c>
      <c r="F35" s="85">
        <f>IF(ISERROR(VLOOKUP($A$6,'% ставки за кредитами ДГ'!$A$10:$S$200,10,0)),"–",VLOOKUP($A$6,'% ставки за кредитами ДГ'!$A$10:$S$200,10,0))</f>
        <v>35.505099999999999</v>
      </c>
      <c r="G35" s="85">
        <f t="shared" si="2"/>
        <v>2.8393999999999977</v>
      </c>
    </row>
    <row r="36" spans="1:13">
      <c r="A36" s="87" t="s">
        <v>9</v>
      </c>
      <c r="B36" s="64"/>
      <c r="C36" s="64"/>
      <c r="D36" s="64"/>
      <c r="E36" s="85">
        <f>IF(ISERROR(VLOOKUP($A$6,Україна!$A$3:$AC$200,22,0)),"–",VLOOKUP($A$6,Україна!$A$3:$AC$200,22,0))</f>
        <v>13.254200000000001</v>
      </c>
      <c r="F36" s="85">
        <f>IF(ISERROR(VLOOKUP($A$6,'% ставки за кредитами ДГ'!$A$10:$S$200,14,0)),"–",VLOOKUP($A$6,'% ставки за кредитами ДГ'!$A$10:$S$200,14,0))</f>
        <v>58.232799999999997</v>
      </c>
      <c r="G36" s="85">
        <f t="shared" si="2"/>
        <v>44.9786</v>
      </c>
    </row>
    <row r="37" spans="1:13">
      <c r="A37" s="103" t="s">
        <v>117</v>
      </c>
      <c r="B37" s="64"/>
      <c r="C37" s="64"/>
      <c r="D37" s="64"/>
      <c r="E37" s="92">
        <f>IF(ISERROR(VLOOKUP($A$6,Україна!$A$3:$AC$200,23,0)),"–",VLOOKUP($A$6,Україна!$A$3:$AC$200,23,0))</f>
        <v>7.1087999999999996</v>
      </c>
      <c r="F37" s="92">
        <f>IF(ISERROR(VLOOKUP($A$6,'% ставки за кредитами ДГ'!$A$10:$S$200,16,0)),"–",VLOOKUP($A$6,'% ставки за кредитами ДГ'!$A$10:$S$200,16,0))</f>
        <v>0</v>
      </c>
      <c r="G37" s="92" t="str">
        <f t="shared" si="2"/>
        <v>–</v>
      </c>
    </row>
    <row r="38" spans="1:13" ht="30.75" customHeight="1">
      <c r="A38" s="182" t="s">
        <v>125</v>
      </c>
      <c r="B38" s="182"/>
      <c r="C38" s="182"/>
      <c r="D38" s="182"/>
      <c r="E38" s="181"/>
      <c r="F38" s="181"/>
      <c r="G38" s="64"/>
    </row>
    <row r="39" spans="1:13">
      <c r="A39" s="82" t="s">
        <v>24</v>
      </c>
      <c r="B39" s="64"/>
      <c r="C39" s="64"/>
      <c r="D39" s="64"/>
      <c r="E39" s="85">
        <f>IF(ISERROR(VLOOKUP($A$6,Україна!$A$3:$AC$200,24,0)),"–",VLOOKUP($A$6,Україна!$A$3:$AC$200,24,0))</f>
        <v>7.4573</v>
      </c>
      <c r="F39" s="85">
        <f>IF(ISERROR(VLOOKUP($A$6,'% ставки за депозитами НФК'!$A$10:$P$200,2,0)),"–",VLOOKUP($A$6,'% ставки за депозитами НФК'!$A$10:$P$200,2,0))</f>
        <v>3.4508999999999999</v>
      </c>
      <c r="G39" s="85">
        <f>IF(ISERROR(IF(F39=0,"–",F39-E39)),"–",IF(F39=0,"–",F39-E39))</f>
        <v>-4.0064000000000002</v>
      </c>
    </row>
    <row r="40" spans="1:13">
      <c r="A40" s="87" t="s">
        <v>17</v>
      </c>
      <c r="B40" s="64"/>
      <c r="C40" s="64"/>
      <c r="D40" s="64"/>
      <c r="E40" s="85">
        <f>IF(ISERROR(VLOOKUP($A$6,Україна!$A$3:$AC$200,25,0)),"–",VLOOKUP($A$6,Україна!$A$3:$AC$200,25,0))</f>
        <v>8.4356000000000009</v>
      </c>
      <c r="F40" s="85">
        <f>IF(ISERROR(VLOOKUP($A$6,'% ставки за депозитами НФК'!$A$10:$P$200,7,0)),"–",VLOOKUP($A$6,'% ставки за депозитами НФК'!$A$10:$P$200,7,0))</f>
        <v>6.7648000000000001</v>
      </c>
      <c r="G40" s="85">
        <f t="shared" ref="G40:G44" si="3">IF(ISERROR(IF(F40=0,"–",F40-E40)),"–",IF(F40=0,"–",F40-E40))</f>
        <v>-1.6708000000000007</v>
      </c>
    </row>
    <row r="41" spans="1:13">
      <c r="A41" s="87" t="s">
        <v>9</v>
      </c>
      <c r="B41" s="64"/>
      <c r="C41" s="64"/>
      <c r="D41" s="64"/>
      <c r="E41" s="85">
        <f>IF(ISERROR(VLOOKUP($A$6,Україна!$A$3:$AC$200,26,0)),"–",VLOOKUP($A$6,Україна!$A$3:$AC$200,26,0))</f>
        <v>0.83550000000000002</v>
      </c>
      <c r="F41" s="85">
        <f>IF(ISERROR(VLOOKUP($A$6,'% ставки за депозитами НФК'!$A$10:$P$200,12,0)),"–",VLOOKUP($A$6,'% ставки за депозитами НФК'!$A$10:$P$200,12,0))</f>
        <v>0.21879999999999999</v>
      </c>
      <c r="G41" s="85">
        <f t="shared" si="3"/>
        <v>-0.61670000000000003</v>
      </c>
    </row>
    <row r="42" spans="1:13">
      <c r="A42" s="82" t="s">
        <v>198</v>
      </c>
      <c r="B42" s="64"/>
      <c r="C42" s="64"/>
      <c r="D42" s="64"/>
      <c r="E42" s="85">
        <f>IF(ISERROR(VLOOKUP($A$6,Україна!$A$3:$AC$200,27,0)),"–",VLOOKUP($A$6,Україна!$A$3:$AC$200,27,0))</f>
        <v>7.6212</v>
      </c>
      <c r="F42" s="85">
        <f>IF(ISERROR(VLOOKUP($A$6,'% ставки за депозитами ДГ'!$A$10:$P$200,2,0)),"–",VLOOKUP($A$6,'% ставки за депозитами ДГ'!$A$10:$P$200,2,0))</f>
        <v>8.7507000000000001</v>
      </c>
      <c r="G42" s="85">
        <f t="shared" si="3"/>
        <v>1.1295000000000002</v>
      </c>
    </row>
    <row r="43" spans="1:13">
      <c r="A43" s="88" t="s">
        <v>17</v>
      </c>
      <c r="B43" s="64"/>
      <c r="C43" s="64"/>
      <c r="D43" s="64"/>
      <c r="E43" s="85">
        <f>IF(ISERROR(VLOOKUP($A$6,Україна!$A$3:$AC$200,28,0)),"–",VLOOKUP($A$6,Україна!$A$3:$AC$200,28,0))</f>
        <v>10.256500000000001</v>
      </c>
      <c r="F43" s="85">
        <f>IF(ISERROR(VLOOKUP($A$6,'% ставки за депозитами ДГ'!$A$10:$P$200,7,0)),"–",VLOOKUP($A$6,'% ставки за депозитами ДГ'!$A$10:$P$200,7,0))</f>
        <v>11.0404</v>
      </c>
      <c r="G43" s="85">
        <f t="shared" si="3"/>
        <v>0.78389999999999915</v>
      </c>
    </row>
    <row r="44" spans="1:13">
      <c r="A44" s="89" t="s">
        <v>9</v>
      </c>
      <c r="B44" s="104"/>
      <c r="C44" s="104"/>
      <c r="D44" s="104"/>
      <c r="E44" s="92">
        <f>IF(ISERROR(VLOOKUP($A$6,Україна!$A$3:$AC$200,29,0)),"–",VLOOKUP($A$6,Україна!$A$3:$AC$200,29,0))</f>
        <v>1.0646</v>
      </c>
      <c r="F44" s="92">
        <f>IF(ISERROR(VLOOKUP($A$6,'% ставки за депозитами ДГ'!$A$10:$P$200,12,0)),"–",VLOOKUP($A$6,'% ставки за депозитами ДГ'!$A$10:$P$200,12,0))</f>
        <v>1.1375999999999999</v>
      </c>
      <c r="G44" s="92">
        <f t="shared" si="3"/>
        <v>7.2999999999999954E-2</v>
      </c>
    </row>
    <row r="45" spans="1:13">
      <c r="A45" s="98"/>
      <c r="B45" s="98"/>
      <c r="C45" s="99"/>
      <c r="D45" s="99"/>
      <c r="E45" s="100"/>
      <c r="F45" s="100"/>
      <c r="G45" s="64"/>
    </row>
    <row r="46" spans="1:13" s="1" customFormat="1" ht="22.5" customHeight="1">
      <c r="A46" s="177" t="s">
        <v>114</v>
      </c>
      <c r="B46" s="178"/>
      <c r="C46" s="178"/>
      <c r="D46" s="178"/>
      <c r="E46" s="178"/>
      <c r="F46" s="178"/>
      <c r="G46" s="114" t="s">
        <v>173</v>
      </c>
      <c r="J46" s="101"/>
      <c r="K46" s="101"/>
      <c r="L46" s="101"/>
      <c r="M46" s="61"/>
    </row>
    <row r="47" spans="1:13">
      <c r="A47" s="105" t="s">
        <v>118</v>
      </c>
      <c r="B47" s="106"/>
      <c r="C47" s="107"/>
      <c r="D47" s="107"/>
      <c r="E47" s="100"/>
      <c r="F47" s="100"/>
      <c r="G47" s="64"/>
    </row>
    <row r="48" spans="1:13">
      <c r="A48" s="108" t="s">
        <v>113</v>
      </c>
      <c r="B48" s="108"/>
      <c r="C48" s="100"/>
      <c r="D48" s="100"/>
      <c r="E48" s="109"/>
      <c r="F48" s="64"/>
      <c r="G48" s="85">
        <f>IF(ISERROR(VLOOKUP($A$6,'Банки та філії'!$A$10:$C$200,2,0)),,VLOOKUP($A$6,'Банки та філії'!$A$10:$C$200,2,0))</f>
        <v>0</v>
      </c>
    </row>
    <row r="49" spans="1:7">
      <c r="A49" s="108" t="s">
        <v>62</v>
      </c>
      <c r="B49" s="108"/>
      <c r="C49" s="100"/>
      <c r="D49" s="100"/>
      <c r="E49" s="109"/>
      <c r="F49" s="146"/>
      <c r="G49" s="8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6" t="s">
        <v>189</v>
      </c>
      <c r="B51" s="176"/>
      <c r="C51" s="176"/>
      <c r="D51" s="176"/>
      <c r="E51" s="176"/>
      <c r="F51" s="176"/>
      <c r="G51" s="145">
        <f>IF(ISERROR(VLOOKUP($A$6,'Банки та філії'!$A$11:$D$200,4,0)),,VLOOKUP($A$6,'Банки та філії'!$A$11:$D$200,4,0))</f>
        <v>126</v>
      </c>
    </row>
    <row r="107" spans="20:31"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</row>
    <row r="108" spans="20:31"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</row>
    <row r="109" spans="20:31"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</row>
    <row r="110" spans="20:31"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</row>
    <row r="111" spans="20:31"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</row>
    <row r="112" spans="20:31"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</row>
    <row r="113" spans="20:31"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</row>
    <row r="114" spans="20:31"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</row>
    <row r="115" spans="20:31"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</row>
    <row r="116" spans="20:31"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</row>
    <row r="117" spans="20:31"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</row>
    <row r="118" spans="20:31"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</row>
    <row r="119" spans="20:31"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</row>
    <row r="120" spans="20:31"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</row>
    <row r="121" spans="20:31"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</row>
    <row r="122" spans="20:31"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</row>
    <row r="123" spans="20:31"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</row>
    <row r="124" spans="20:31"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</row>
    <row r="125" spans="20:31"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</row>
    <row r="126" spans="20:31"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</row>
    <row r="127" spans="20:31"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</row>
    <row r="128" spans="20:31"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</row>
    <row r="129" spans="20:31"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</row>
    <row r="130" spans="20:31"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</row>
    <row r="131" spans="20:31"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</row>
    <row r="132" spans="20:31"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</row>
    <row r="133" spans="20:31"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</row>
    <row r="134" spans="20:31"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</row>
    <row r="135" spans="20:31"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</row>
    <row r="136" spans="20:31"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</row>
    <row r="137" spans="20:31"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</row>
    <row r="138" spans="20:31"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</row>
    <row r="139" spans="20:31"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</row>
    <row r="140" spans="20:31"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</row>
    <row r="141" spans="20:31"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</row>
    <row r="142" spans="20:31"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</row>
    <row r="143" spans="20:31"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</row>
    <row r="144" spans="20:31"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</row>
    <row r="145" spans="20:31"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</row>
    <row r="146" spans="20:31"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</row>
    <row r="147" spans="20:31"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</row>
    <row r="148" spans="20:31"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</row>
    <row r="149" spans="20:31"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</row>
    <row r="150" spans="20:31"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</row>
    <row r="151" spans="20:31"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</row>
    <row r="152" spans="20:31"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</row>
    <row r="153" spans="20:31"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</row>
    <row r="154" spans="20:31"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</row>
    <row r="155" spans="20:31"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</row>
    <row r="156" spans="20:31"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</row>
    <row r="157" spans="20:31"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</row>
    <row r="158" spans="20:31"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</row>
    <row r="159" spans="20:31"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</row>
    <row r="160" spans="20:31"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</row>
    <row r="161" spans="20:31"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</row>
    <row r="162" spans="20:31"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</row>
    <row r="163" spans="20:31"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</row>
    <row r="164" spans="20:31"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</row>
    <row r="165" spans="20:31"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</row>
    <row r="166" spans="20:31"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</row>
    <row r="167" spans="20:31"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</row>
    <row r="168" spans="20:31"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</row>
    <row r="169" spans="20:31"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</row>
    <row r="170" spans="20:31"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</row>
    <row r="171" spans="20:31"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</row>
    <row r="172" spans="20:31"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</row>
    <row r="173" spans="20:31"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</row>
    <row r="174" spans="20:31"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</row>
    <row r="175" spans="20:31"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</row>
    <row r="176" spans="20:31"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</row>
    <row r="177" spans="20:31"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2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9" t="s">
        <v>131</v>
      </c>
    </row>
    <row r="2" spans="1:16" ht="6" customHeight="1"/>
    <row r="3" spans="1:16">
      <c r="A3" s="112" t="s">
        <v>190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</row>
    <row r="4" spans="1:16">
      <c r="A4" s="142" t="s">
        <v>130</v>
      </c>
    </row>
    <row r="5" spans="1:16">
      <c r="A5" s="13" t="s">
        <v>127</v>
      </c>
    </row>
    <row r="6" spans="1:16">
      <c r="A6" s="256" t="s">
        <v>191</v>
      </c>
      <c r="B6" s="256" t="s">
        <v>192</v>
      </c>
      <c r="C6" s="256" t="s">
        <v>193</v>
      </c>
      <c r="D6" s="257" t="s">
        <v>269</v>
      </c>
      <c r="E6" s="257"/>
    </row>
    <row r="7" spans="1:16" ht="18.75" customHeight="1">
      <c r="A7" s="256"/>
      <c r="B7" s="256"/>
      <c r="C7" s="256"/>
      <c r="D7" s="256" t="s">
        <v>194</v>
      </c>
      <c r="E7" s="258" t="s">
        <v>173</v>
      </c>
    </row>
    <row r="8" spans="1:16">
      <c r="A8" s="256"/>
      <c r="B8" s="256"/>
      <c r="C8" s="256"/>
      <c r="D8" s="256"/>
      <c r="E8" s="256"/>
    </row>
    <row r="9" spans="1:16" s="1" customFormat="1" ht="13.8">
      <c r="A9" s="18">
        <v>1</v>
      </c>
      <c r="B9" s="140">
        <v>2</v>
      </c>
      <c r="C9" s="18">
        <v>3</v>
      </c>
      <c r="D9" s="140">
        <v>4</v>
      </c>
      <c r="E9" s="140">
        <v>5</v>
      </c>
    </row>
    <row r="10" spans="1:16" s="1" customFormat="1">
      <c r="A10" s="152">
        <v>2</v>
      </c>
      <c r="B10" s="154" t="s">
        <v>265</v>
      </c>
      <c r="C10" s="153">
        <v>322313</v>
      </c>
      <c r="D10" s="153">
        <v>47</v>
      </c>
      <c r="E10" s="153">
        <v>1</v>
      </c>
    </row>
    <row r="11" spans="1:16" s="1" customFormat="1">
      <c r="A11" s="152">
        <v>6</v>
      </c>
      <c r="B11" s="154" t="s">
        <v>200</v>
      </c>
      <c r="C11" s="153">
        <v>300465</v>
      </c>
      <c r="D11" s="153">
        <v>1163</v>
      </c>
      <c r="E11" s="153">
        <v>32</v>
      </c>
    </row>
    <row r="12" spans="1:16" s="1" customFormat="1">
      <c r="A12" s="152">
        <v>29</v>
      </c>
      <c r="B12" s="154" t="s">
        <v>217</v>
      </c>
      <c r="C12" s="153">
        <v>300119</v>
      </c>
      <c r="D12" s="153">
        <v>33</v>
      </c>
      <c r="E12" s="153">
        <v>1</v>
      </c>
    </row>
    <row r="13" spans="1:16" s="1" customFormat="1">
      <c r="A13" s="152">
        <v>36</v>
      </c>
      <c r="B13" s="154" t="s">
        <v>266</v>
      </c>
      <c r="C13" s="153">
        <v>300335</v>
      </c>
      <c r="D13" s="153">
        <v>330</v>
      </c>
      <c r="E13" s="153">
        <v>14</v>
      </c>
    </row>
    <row r="14" spans="1:16" s="1" customFormat="1">
      <c r="A14" s="152">
        <v>43</v>
      </c>
      <c r="B14" s="154" t="s">
        <v>201</v>
      </c>
      <c r="C14" s="153">
        <v>320940</v>
      </c>
      <c r="D14" s="153">
        <v>3</v>
      </c>
      <c r="E14" s="153">
        <v>0</v>
      </c>
    </row>
    <row r="15" spans="1:16" s="1" customFormat="1">
      <c r="A15" s="152">
        <v>46</v>
      </c>
      <c r="B15" s="154" t="s">
        <v>257</v>
      </c>
      <c r="C15" s="153">
        <v>305299</v>
      </c>
      <c r="D15" s="153">
        <v>1113</v>
      </c>
      <c r="E15" s="153">
        <v>34</v>
      </c>
    </row>
    <row r="16" spans="1:16" s="1" customFormat="1">
      <c r="A16" s="152">
        <v>49</v>
      </c>
      <c r="B16" s="154" t="s">
        <v>202</v>
      </c>
      <c r="C16" s="153">
        <v>353100</v>
      </c>
      <c r="D16" s="153">
        <v>16</v>
      </c>
      <c r="E16" s="153">
        <v>0</v>
      </c>
    </row>
    <row r="17" spans="1:5" s="1" customFormat="1">
      <c r="A17" s="152">
        <v>62</v>
      </c>
      <c r="B17" s="154" t="s">
        <v>203</v>
      </c>
      <c r="C17" s="153">
        <v>339500</v>
      </c>
      <c r="D17" s="153">
        <v>96</v>
      </c>
      <c r="E17" s="153">
        <v>1</v>
      </c>
    </row>
    <row r="18" spans="1:5" s="1" customFormat="1">
      <c r="A18" s="152">
        <v>72</v>
      </c>
      <c r="B18" s="154" t="s">
        <v>230</v>
      </c>
      <c r="C18" s="153">
        <v>334840</v>
      </c>
      <c r="D18" s="153">
        <v>1</v>
      </c>
      <c r="E18" s="153">
        <v>0</v>
      </c>
    </row>
    <row r="19" spans="1:5" s="1" customFormat="1">
      <c r="A19" s="152">
        <v>88</v>
      </c>
      <c r="B19" s="154" t="s">
        <v>250</v>
      </c>
      <c r="C19" s="153">
        <v>325365</v>
      </c>
      <c r="D19" s="153">
        <v>65</v>
      </c>
      <c r="E19" s="153">
        <v>1</v>
      </c>
    </row>
    <row r="20" spans="1:5" s="1" customFormat="1">
      <c r="A20" s="152">
        <v>91</v>
      </c>
      <c r="B20" s="154" t="s">
        <v>256</v>
      </c>
      <c r="C20" s="153">
        <v>325268</v>
      </c>
      <c r="D20" s="153">
        <v>19</v>
      </c>
      <c r="E20" s="153">
        <v>0</v>
      </c>
    </row>
    <row r="21" spans="1:5" s="1" customFormat="1">
      <c r="A21" s="152">
        <v>95</v>
      </c>
      <c r="B21" s="154" t="s">
        <v>251</v>
      </c>
      <c r="C21" s="153">
        <v>325990</v>
      </c>
      <c r="D21" s="153">
        <v>10</v>
      </c>
      <c r="E21" s="153">
        <v>0</v>
      </c>
    </row>
    <row r="22" spans="1:5" s="1" customFormat="1">
      <c r="A22" s="152">
        <v>96</v>
      </c>
      <c r="B22" s="154" t="s">
        <v>231</v>
      </c>
      <c r="C22" s="153">
        <v>307770</v>
      </c>
      <c r="D22" s="153">
        <v>197</v>
      </c>
      <c r="E22" s="153">
        <v>5</v>
      </c>
    </row>
    <row r="23" spans="1:5" s="1" customFormat="1">
      <c r="A23" s="152">
        <v>101</v>
      </c>
      <c r="B23" s="154" t="s">
        <v>204</v>
      </c>
      <c r="C23" s="153">
        <v>313849</v>
      </c>
      <c r="D23" s="153">
        <v>26</v>
      </c>
      <c r="E23" s="153">
        <v>1</v>
      </c>
    </row>
    <row r="24" spans="1:5" s="1" customFormat="1">
      <c r="A24" s="152">
        <v>105</v>
      </c>
      <c r="B24" s="154" t="s">
        <v>215</v>
      </c>
      <c r="C24" s="153">
        <v>328168</v>
      </c>
      <c r="D24" s="153">
        <v>47</v>
      </c>
      <c r="E24" s="153">
        <v>2</v>
      </c>
    </row>
    <row r="25" spans="1:5" s="1" customFormat="1" ht="15" customHeight="1">
      <c r="A25" s="152">
        <v>106</v>
      </c>
      <c r="B25" s="154" t="s">
        <v>205</v>
      </c>
      <c r="C25" s="153">
        <v>328209</v>
      </c>
      <c r="D25" s="153">
        <v>47</v>
      </c>
      <c r="E25" s="153">
        <v>1</v>
      </c>
    </row>
    <row r="26" spans="1:5" s="1" customFormat="1">
      <c r="A26" s="152">
        <v>113</v>
      </c>
      <c r="B26" s="154" t="s">
        <v>218</v>
      </c>
      <c r="C26" s="153">
        <v>331489</v>
      </c>
      <c r="D26" s="153">
        <v>73</v>
      </c>
      <c r="E26" s="153">
        <v>1</v>
      </c>
    </row>
    <row r="27" spans="1:5" s="1" customFormat="1">
      <c r="A27" s="152">
        <v>115</v>
      </c>
      <c r="B27" s="154" t="s">
        <v>237</v>
      </c>
      <c r="C27" s="153">
        <v>334851</v>
      </c>
      <c r="D27" s="153">
        <v>223</v>
      </c>
      <c r="E27" s="153">
        <v>3</v>
      </c>
    </row>
    <row r="28" spans="1:5" s="1" customFormat="1">
      <c r="A28" s="152">
        <v>123</v>
      </c>
      <c r="B28" s="154" t="s">
        <v>232</v>
      </c>
      <c r="C28" s="153">
        <v>351607</v>
      </c>
      <c r="D28" s="153">
        <v>16</v>
      </c>
      <c r="E28" s="153">
        <v>0</v>
      </c>
    </row>
    <row r="29" spans="1:5" s="1" customFormat="1">
      <c r="A29" s="152">
        <v>128</v>
      </c>
      <c r="B29" s="154" t="s">
        <v>219</v>
      </c>
      <c r="C29" s="153">
        <v>351254</v>
      </c>
      <c r="D29" s="153">
        <v>3</v>
      </c>
      <c r="E29" s="153">
        <v>0</v>
      </c>
    </row>
    <row r="30" spans="1:5" s="1" customFormat="1">
      <c r="A30" s="152">
        <v>129</v>
      </c>
      <c r="B30" s="154" t="s">
        <v>233</v>
      </c>
      <c r="C30" s="153">
        <v>321723</v>
      </c>
      <c r="D30" s="153">
        <v>1</v>
      </c>
      <c r="E30" s="153">
        <v>0</v>
      </c>
    </row>
    <row r="31" spans="1:5" s="1" customFormat="1">
      <c r="A31" s="152">
        <v>133</v>
      </c>
      <c r="B31" s="154" t="s">
        <v>220</v>
      </c>
      <c r="C31" s="153">
        <v>353489</v>
      </c>
      <c r="D31" s="153">
        <v>47</v>
      </c>
      <c r="E31" s="153">
        <v>0</v>
      </c>
    </row>
    <row r="32" spans="1:5" s="1" customFormat="1">
      <c r="A32" s="152">
        <v>136</v>
      </c>
      <c r="B32" s="154" t="s">
        <v>238</v>
      </c>
      <c r="C32" s="153">
        <v>351005</v>
      </c>
      <c r="D32" s="153">
        <v>220</v>
      </c>
      <c r="E32" s="153">
        <v>4</v>
      </c>
    </row>
    <row r="33" spans="1:5" s="1" customFormat="1">
      <c r="A33" s="152">
        <v>142</v>
      </c>
      <c r="B33" s="154" t="s">
        <v>239</v>
      </c>
      <c r="C33" s="153">
        <v>336310</v>
      </c>
      <c r="D33" s="153">
        <v>72</v>
      </c>
      <c r="E33" s="153">
        <v>1</v>
      </c>
    </row>
    <row r="34" spans="1:5" s="1" customFormat="1">
      <c r="A34" s="152">
        <v>143</v>
      </c>
      <c r="B34" s="154" t="s">
        <v>221</v>
      </c>
      <c r="C34" s="153">
        <v>312248</v>
      </c>
      <c r="D34" s="153">
        <v>38</v>
      </c>
      <c r="E34" s="153">
        <v>0</v>
      </c>
    </row>
    <row r="35" spans="1:5" s="1" customFormat="1">
      <c r="A35" s="152">
        <v>146</v>
      </c>
      <c r="B35" s="154" t="s">
        <v>262</v>
      </c>
      <c r="C35" s="153">
        <v>320371</v>
      </c>
      <c r="D35" s="153">
        <v>13</v>
      </c>
      <c r="E35" s="153">
        <v>0</v>
      </c>
    </row>
    <row r="36" spans="1:5" s="1" customFormat="1">
      <c r="A36" s="152">
        <v>153</v>
      </c>
      <c r="B36" s="154" t="s">
        <v>222</v>
      </c>
      <c r="C36" s="153">
        <v>380838</v>
      </c>
      <c r="D36" s="153">
        <v>39</v>
      </c>
      <c r="E36" s="153">
        <v>1</v>
      </c>
    </row>
    <row r="37" spans="1:5" s="1" customFormat="1">
      <c r="A37" s="152">
        <v>171</v>
      </c>
      <c r="B37" s="154" t="s">
        <v>252</v>
      </c>
      <c r="C37" s="153">
        <v>300614</v>
      </c>
      <c r="D37" s="153">
        <v>126</v>
      </c>
      <c r="E37" s="153">
        <v>2</v>
      </c>
    </row>
    <row r="38" spans="1:5" s="1" customFormat="1">
      <c r="A38" s="152">
        <v>205</v>
      </c>
      <c r="B38" s="154" t="s">
        <v>206</v>
      </c>
      <c r="C38" s="153">
        <v>313582</v>
      </c>
      <c r="D38" s="153">
        <v>24</v>
      </c>
      <c r="E38" s="153">
        <v>2</v>
      </c>
    </row>
    <row r="39" spans="1:5" s="1" customFormat="1">
      <c r="A39" s="152">
        <v>231</v>
      </c>
      <c r="B39" s="154" t="s">
        <v>234</v>
      </c>
      <c r="C39" s="153">
        <v>322539</v>
      </c>
      <c r="D39" s="153">
        <v>19</v>
      </c>
      <c r="E39" s="153">
        <v>0</v>
      </c>
    </row>
    <row r="40" spans="1:5" s="1" customFormat="1">
      <c r="A40" s="152">
        <v>240</v>
      </c>
      <c r="B40" s="154" t="s">
        <v>263</v>
      </c>
      <c r="C40" s="153">
        <v>322540</v>
      </c>
      <c r="D40" s="153">
        <v>56</v>
      </c>
      <c r="E40" s="153">
        <v>4</v>
      </c>
    </row>
    <row r="41" spans="1:5" s="1" customFormat="1">
      <c r="A41" s="152">
        <v>242</v>
      </c>
      <c r="B41" s="154" t="s">
        <v>253</v>
      </c>
      <c r="C41" s="153">
        <v>322001</v>
      </c>
      <c r="D41" s="153">
        <v>13</v>
      </c>
      <c r="E41" s="153">
        <v>0</v>
      </c>
    </row>
    <row r="42" spans="1:5" s="1" customFormat="1">
      <c r="A42" s="152">
        <v>251</v>
      </c>
      <c r="B42" s="154" t="s">
        <v>207</v>
      </c>
      <c r="C42" s="153">
        <v>300658</v>
      </c>
      <c r="D42" s="153">
        <v>15</v>
      </c>
      <c r="E42" s="153">
        <v>0</v>
      </c>
    </row>
    <row r="43" spans="1:5" s="1" customFormat="1">
      <c r="A43" s="152">
        <v>270</v>
      </c>
      <c r="B43" s="154" t="s">
        <v>235</v>
      </c>
      <c r="C43" s="153">
        <v>305749</v>
      </c>
      <c r="D43" s="153">
        <v>33</v>
      </c>
      <c r="E43" s="153">
        <v>0</v>
      </c>
    </row>
    <row r="44" spans="1:5" s="1" customFormat="1">
      <c r="A44" s="152">
        <v>272</v>
      </c>
      <c r="B44" s="154" t="s">
        <v>264</v>
      </c>
      <c r="C44" s="153">
        <v>300346</v>
      </c>
      <c r="D44" s="153">
        <v>138</v>
      </c>
      <c r="E44" s="153">
        <v>3</v>
      </c>
    </row>
    <row r="45" spans="1:5" s="1" customFormat="1">
      <c r="A45" s="152">
        <v>274</v>
      </c>
      <c r="B45" s="154" t="s">
        <v>208</v>
      </c>
      <c r="C45" s="153">
        <v>320478</v>
      </c>
      <c r="D45" s="153">
        <v>215</v>
      </c>
      <c r="E45" s="153">
        <v>6</v>
      </c>
    </row>
    <row r="46" spans="1:5" s="1" customFormat="1">
      <c r="A46" s="152">
        <v>286</v>
      </c>
      <c r="B46" s="154" t="s">
        <v>240</v>
      </c>
      <c r="C46" s="153">
        <v>306500</v>
      </c>
      <c r="D46" s="153">
        <v>30</v>
      </c>
      <c r="E46" s="153">
        <v>0</v>
      </c>
    </row>
    <row r="47" spans="1:5" s="1" customFormat="1">
      <c r="A47" s="152">
        <v>288</v>
      </c>
      <c r="B47" s="154" t="s">
        <v>209</v>
      </c>
      <c r="C47" s="153">
        <v>300647</v>
      </c>
      <c r="D47" s="153">
        <v>3</v>
      </c>
      <c r="E47" s="153">
        <v>0</v>
      </c>
    </row>
    <row r="48" spans="1:5" s="1" customFormat="1">
      <c r="A48" s="152">
        <v>290</v>
      </c>
      <c r="B48" s="154" t="s">
        <v>223</v>
      </c>
      <c r="C48" s="153">
        <v>300506</v>
      </c>
      <c r="D48" s="153">
        <v>11</v>
      </c>
      <c r="E48" s="153">
        <v>0</v>
      </c>
    </row>
    <row r="49" spans="1:5" s="1" customFormat="1">
      <c r="A49" s="152">
        <v>295</v>
      </c>
      <c r="B49" s="154" t="s">
        <v>241</v>
      </c>
      <c r="C49" s="153">
        <v>300539</v>
      </c>
      <c r="D49" s="153">
        <v>0</v>
      </c>
      <c r="E49" s="153">
        <v>0</v>
      </c>
    </row>
    <row r="50" spans="1:5" s="1" customFormat="1">
      <c r="A50" s="152">
        <v>296</v>
      </c>
      <c r="B50" s="154" t="s">
        <v>210</v>
      </c>
      <c r="C50" s="153">
        <v>300528</v>
      </c>
      <c r="D50" s="153">
        <v>69</v>
      </c>
      <c r="E50" s="153">
        <v>1</v>
      </c>
    </row>
    <row r="51" spans="1:5" s="1" customFormat="1">
      <c r="A51" s="152">
        <v>297</v>
      </c>
      <c r="B51" s="154" t="s">
        <v>224</v>
      </c>
      <c r="C51" s="153">
        <v>300584</v>
      </c>
      <c r="D51" s="153">
        <v>0</v>
      </c>
      <c r="E51" s="153">
        <v>0</v>
      </c>
    </row>
    <row r="52" spans="1:5" s="1" customFormat="1">
      <c r="A52" s="152">
        <v>298</v>
      </c>
      <c r="B52" s="154" t="s">
        <v>211</v>
      </c>
      <c r="C52" s="153">
        <v>320984</v>
      </c>
      <c r="D52" s="153">
        <v>4</v>
      </c>
      <c r="E52" s="153">
        <v>0</v>
      </c>
    </row>
    <row r="53" spans="1:5" s="1" customFormat="1">
      <c r="A53" s="152">
        <v>305</v>
      </c>
      <c r="B53" s="154" t="s">
        <v>212</v>
      </c>
      <c r="C53" s="153">
        <v>307123</v>
      </c>
      <c r="D53" s="153">
        <v>34</v>
      </c>
      <c r="E53" s="153">
        <v>0</v>
      </c>
    </row>
    <row r="54" spans="1:5" s="1" customFormat="1">
      <c r="A54" s="152">
        <v>311</v>
      </c>
      <c r="B54" s="154" t="s">
        <v>242</v>
      </c>
      <c r="C54" s="153">
        <v>380106</v>
      </c>
      <c r="D54" s="153">
        <v>0</v>
      </c>
      <c r="E54" s="153">
        <v>0</v>
      </c>
    </row>
    <row r="55" spans="1:5" s="1" customFormat="1" ht="28.8">
      <c r="A55" s="152">
        <v>313</v>
      </c>
      <c r="B55" s="154" t="s">
        <v>243</v>
      </c>
      <c r="C55" s="153">
        <v>380883</v>
      </c>
      <c r="D55" s="153">
        <v>0</v>
      </c>
      <c r="E55" s="153">
        <v>0</v>
      </c>
    </row>
    <row r="56" spans="1:5" s="1" customFormat="1" ht="28.8">
      <c r="A56" s="152">
        <v>320</v>
      </c>
      <c r="B56" s="154" t="s">
        <v>258</v>
      </c>
      <c r="C56" s="153">
        <v>380281</v>
      </c>
      <c r="D56" s="153">
        <v>29</v>
      </c>
      <c r="E56" s="153">
        <v>1</v>
      </c>
    </row>
    <row r="57" spans="1:5" s="1" customFormat="1">
      <c r="A57" s="152">
        <v>329</v>
      </c>
      <c r="B57" s="154" t="s">
        <v>244</v>
      </c>
      <c r="C57" s="153">
        <v>380366</v>
      </c>
      <c r="D57" s="153">
        <v>1</v>
      </c>
      <c r="E57" s="153">
        <v>0</v>
      </c>
    </row>
    <row r="58" spans="1:5" s="1" customFormat="1">
      <c r="A58" s="152">
        <v>331</v>
      </c>
      <c r="B58" s="154" t="s">
        <v>245</v>
      </c>
      <c r="C58" s="153">
        <v>380441</v>
      </c>
      <c r="D58" s="153">
        <v>0</v>
      </c>
      <c r="E58" s="153">
        <v>0</v>
      </c>
    </row>
    <row r="59" spans="1:5" s="1" customFormat="1">
      <c r="A59" s="152">
        <v>381</v>
      </c>
      <c r="B59" s="154" t="s">
        <v>225</v>
      </c>
      <c r="C59" s="153">
        <v>313009</v>
      </c>
      <c r="D59" s="153">
        <v>8</v>
      </c>
      <c r="E59" s="153">
        <v>1</v>
      </c>
    </row>
    <row r="60" spans="1:5" s="1" customFormat="1">
      <c r="A60" s="152">
        <v>386</v>
      </c>
      <c r="B60" s="154" t="s">
        <v>254</v>
      </c>
      <c r="C60" s="153">
        <v>380526</v>
      </c>
      <c r="D60" s="153">
        <v>31</v>
      </c>
      <c r="E60" s="153">
        <v>0</v>
      </c>
    </row>
    <row r="61" spans="1:5" s="1" customFormat="1">
      <c r="A61" s="152">
        <v>387</v>
      </c>
      <c r="B61" s="154" t="s">
        <v>267</v>
      </c>
      <c r="C61" s="153">
        <v>380548</v>
      </c>
      <c r="D61" s="153">
        <v>6</v>
      </c>
      <c r="E61" s="153">
        <v>0</v>
      </c>
    </row>
    <row r="62" spans="1:5" s="1" customFormat="1">
      <c r="A62" s="152">
        <v>389</v>
      </c>
      <c r="B62" s="154" t="s">
        <v>226</v>
      </c>
      <c r="C62" s="153">
        <v>380582</v>
      </c>
      <c r="D62" s="153">
        <v>14</v>
      </c>
      <c r="E62" s="153">
        <v>0</v>
      </c>
    </row>
    <row r="63" spans="1:5" s="1" customFormat="1">
      <c r="A63" s="152">
        <v>392</v>
      </c>
      <c r="B63" s="154" t="s">
        <v>213</v>
      </c>
      <c r="C63" s="153">
        <v>380634</v>
      </c>
      <c r="D63" s="153">
        <v>150</v>
      </c>
      <c r="E63" s="153">
        <v>3</v>
      </c>
    </row>
    <row r="64" spans="1:5" s="1" customFormat="1">
      <c r="A64" s="152">
        <v>394</v>
      </c>
      <c r="B64" s="154" t="s">
        <v>246</v>
      </c>
      <c r="C64" s="153">
        <v>380645</v>
      </c>
      <c r="D64" s="153">
        <v>5</v>
      </c>
      <c r="E64" s="153">
        <v>0</v>
      </c>
    </row>
    <row r="65" spans="1:5" s="1" customFormat="1">
      <c r="A65" s="152">
        <v>395</v>
      </c>
      <c r="B65" s="154" t="s">
        <v>236</v>
      </c>
      <c r="C65" s="153">
        <v>377090</v>
      </c>
      <c r="D65" s="153">
        <v>4</v>
      </c>
      <c r="E65" s="153">
        <v>0</v>
      </c>
    </row>
    <row r="66" spans="1:5" s="1" customFormat="1">
      <c r="A66" s="152">
        <v>407</v>
      </c>
      <c r="B66" s="154" t="s">
        <v>247</v>
      </c>
      <c r="C66" s="153">
        <v>380731</v>
      </c>
      <c r="D66" s="153">
        <v>0</v>
      </c>
      <c r="E66" s="153">
        <v>0</v>
      </c>
    </row>
    <row r="67" spans="1:5" s="1" customFormat="1">
      <c r="A67" s="152">
        <v>455</v>
      </c>
      <c r="B67" s="154" t="s">
        <v>248</v>
      </c>
      <c r="C67" s="153">
        <v>380797</v>
      </c>
      <c r="D67" s="153">
        <v>0</v>
      </c>
      <c r="E67" s="153">
        <v>0</v>
      </c>
    </row>
    <row r="68" spans="1:5" s="1" customFormat="1">
      <c r="A68" s="152">
        <v>553</v>
      </c>
      <c r="B68" s="154" t="s">
        <v>216</v>
      </c>
      <c r="C68" s="153">
        <v>380946</v>
      </c>
      <c r="D68" s="153">
        <v>0</v>
      </c>
      <c r="E68" s="153">
        <v>0</v>
      </c>
    </row>
    <row r="69" spans="1:5" s="1" customFormat="1">
      <c r="A69" s="152">
        <v>634</v>
      </c>
      <c r="B69" s="154" t="s">
        <v>255</v>
      </c>
      <c r="C69" s="153">
        <v>339016</v>
      </c>
      <c r="D69" s="153">
        <v>0</v>
      </c>
      <c r="E69" s="153">
        <v>0</v>
      </c>
    </row>
    <row r="70" spans="1:5" s="1" customFormat="1">
      <c r="A70" s="152">
        <v>694</v>
      </c>
      <c r="B70" s="154" t="s">
        <v>227</v>
      </c>
      <c r="C70" s="153">
        <v>339050</v>
      </c>
      <c r="D70" s="153">
        <v>42</v>
      </c>
      <c r="E70" s="153">
        <v>0</v>
      </c>
    </row>
    <row r="71" spans="1:5" s="1" customFormat="1">
      <c r="A71" s="152">
        <v>774</v>
      </c>
      <c r="B71" s="154" t="s">
        <v>249</v>
      </c>
      <c r="C71" s="153">
        <v>339072</v>
      </c>
      <c r="D71" s="153">
        <v>15</v>
      </c>
      <c r="E71" s="153">
        <v>0</v>
      </c>
    </row>
    <row r="72" spans="1:5" s="1" customFormat="1">
      <c r="A72" s="152"/>
      <c r="B72" s="164" t="s">
        <v>268</v>
      </c>
      <c r="C72" s="165"/>
      <c r="D72" s="165">
        <v>5053</v>
      </c>
      <c r="E72" s="165">
        <v>126</v>
      </c>
    </row>
    <row r="73" spans="1:5" s="1" customFormat="1">
      <c r="A73" s="152"/>
      <c r="B73" s="164"/>
      <c r="C73" s="165"/>
      <c r="D73" s="165"/>
      <c r="E73" s="165"/>
    </row>
    <row r="74" spans="1:5" s="1" customFormat="1">
      <c r="A74" s="152"/>
      <c r="B74" s="154"/>
      <c r="C74" s="153"/>
      <c r="D74" s="153"/>
      <c r="E74" s="153"/>
    </row>
    <row r="75" spans="1:5" s="1" customFormat="1">
      <c r="A75" s="152"/>
      <c r="B75" s="154"/>
      <c r="C75" s="153"/>
      <c r="D75" s="153"/>
      <c r="E75" s="153"/>
    </row>
    <row r="76" spans="1:5" s="1" customFormat="1">
      <c r="A76" s="152"/>
      <c r="B76" s="154"/>
      <c r="C76" s="153"/>
      <c r="D76" s="153"/>
      <c r="E76" s="153"/>
    </row>
    <row r="77" spans="1:5" s="1" customFormat="1">
      <c r="A77" s="152"/>
      <c r="B77" s="154"/>
      <c r="C77" s="153"/>
      <c r="D77" s="153"/>
      <c r="E77" s="153"/>
    </row>
    <row r="78" spans="1:5" s="1" customFormat="1">
      <c r="A78" s="152"/>
      <c r="B78" s="154"/>
      <c r="C78" s="153"/>
      <c r="D78" s="153"/>
      <c r="E78" s="153"/>
    </row>
    <row r="79" spans="1:5" s="1" customFormat="1">
      <c r="A79" s="152"/>
      <c r="B79" s="150"/>
      <c r="C79" s="153"/>
      <c r="D79" s="163"/>
      <c r="E79" s="153"/>
    </row>
    <row r="80" spans="1:5" s="1" customFormat="1">
      <c r="A80" s="152"/>
      <c r="B80" s="154"/>
      <c r="C80" s="153"/>
      <c r="D80" s="153"/>
      <c r="E80" s="153"/>
    </row>
    <row r="81" spans="1:5" s="1" customFormat="1">
      <c r="A81" s="152"/>
      <c r="C81" s="153"/>
      <c r="D81" s="153"/>
      <c r="E81" s="153"/>
    </row>
    <row r="82" spans="1:5" s="1" customFormat="1">
      <c r="A82" s="152"/>
      <c r="C82" s="150"/>
      <c r="D82" s="153"/>
      <c r="E82" s="153"/>
    </row>
    <row r="83" spans="1:5" s="1" customFormat="1">
      <c r="A83" s="152"/>
      <c r="B83" s="154"/>
      <c r="C83" s="153"/>
      <c r="D83" s="153"/>
      <c r="E83" s="153"/>
    </row>
    <row r="84" spans="1:5" s="1" customFormat="1">
      <c r="A84" s="152"/>
      <c r="B84" s="154"/>
      <c r="C84" s="153"/>
      <c r="D84" s="153"/>
      <c r="E84" s="153"/>
    </row>
    <row r="85" spans="1:5" s="1" customFormat="1">
      <c r="A85" s="152"/>
      <c r="B85" s="154"/>
      <c r="C85" s="153"/>
      <c r="D85" s="153"/>
      <c r="E85" s="153"/>
    </row>
    <row r="86" spans="1:5" s="1" customFormat="1">
      <c r="A86" s="152"/>
      <c r="B86" s="154"/>
      <c r="C86" s="153"/>
      <c r="D86" s="153"/>
      <c r="E86" s="153"/>
    </row>
    <row r="87" spans="1:5" s="1" customFormat="1">
      <c r="A87" s="152"/>
      <c r="B87" s="154"/>
      <c r="C87" s="153"/>
      <c r="D87" s="153"/>
      <c r="E87" s="153"/>
    </row>
    <row r="88" spans="1:5" s="1" customFormat="1">
      <c r="A88" s="152"/>
      <c r="B88" s="154"/>
      <c r="C88" s="153"/>
      <c r="D88" s="153"/>
      <c r="E88" s="153"/>
    </row>
    <row r="89" spans="1:5" s="1" customFormat="1">
      <c r="A89" s="152"/>
      <c r="B89" s="155"/>
      <c r="C89" s="153"/>
      <c r="D89" s="153"/>
      <c r="E89" s="153"/>
    </row>
    <row r="90" spans="1:5" s="1" customFormat="1">
      <c r="A90" s="152"/>
      <c r="B90" s="155"/>
      <c r="C90" s="153"/>
      <c r="D90" s="153"/>
      <c r="E90" s="153"/>
    </row>
    <row r="91" spans="1:5" s="1" customFormat="1">
      <c r="A91" s="152"/>
      <c r="B91" s="155"/>
      <c r="C91" s="153"/>
      <c r="D91" s="153"/>
      <c r="E91" s="153"/>
    </row>
    <row r="92" spans="1:5" s="1" customFormat="1">
      <c r="A92" s="150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77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131</v>
      </c>
    </row>
    <row r="3" spans="1:32" ht="50.25" customHeight="1">
      <c r="A3" s="259" t="s">
        <v>0</v>
      </c>
      <c r="B3" s="259" t="s">
        <v>120</v>
      </c>
      <c r="C3" s="259"/>
      <c r="D3" s="259"/>
      <c r="E3" s="259"/>
      <c r="F3" s="259"/>
      <c r="G3" s="259"/>
      <c r="H3" s="259" t="s">
        <v>121</v>
      </c>
      <c r="I3" s="259"/>
      <c r="J3" s="259"/>
      <c r="K3" s="259"/>
      <c r="L3" s="259"/>
      <c r="M3" s="259"/>
      <c r="N3" s="260" t="s">
        <v>132</v>
      </c>
      <c r="O3" s="260"/>
      <c r="P3" s="260"/>
      <c r="Q3" s="260"/>
      <c r="R3" s="260"/>
      <c r="S3" s="260"/>
      <c r="T3" s="260"/>
      <c r="U3" s="260"/>
      <c r="V3" s="260"/>
      <c r="W3" s="260"/>
      <c r="X3" s="260" t="s">
        <v>133</v>
      </c>
      <c r="Y3" s="260"/>
      <c r="Z3" s="260"/>
      <c r="AA3" s="260"/>
      <c r="AB3" s="260"/>
      <c r="AC3" s="260"/>
    </row>
    <row r="4" spans="1:32" s="6" customFormat="1" ht="56.25" customHeight="1">
      <c r="A4" s="259"/>
      <c r="B4" s="5" t="s">
        <v>134</v>
      </c>
      <c r="C4" s="5" t="s">
        <v>135</v>
      </c>
      <c r="D4" s="5" t="s">
        <v>136</v>
      </c>
      <c r="E4" s="5" t="s">
        <v>137</v>
      </c>
      <c r="F4" s="5" t="s">
        <v>138</v>
      </c>
      <c r="G4" s="5" t="s">
        <v>139</v>
      </c>
      <c r="H4" s="5" t="s">
        <v>140</v>
      </c>
      <c r="I4" s="5" t="s">
        <v>141</v>
      </c>
      <c r="J4" s="5" t="s">
        <v>142</v>
      </c>
      <c r="K4" s="5" t="s">
        <v>143</v>
      </c>
      <c r="L4" s="5" t="s">
        <v>144</v>
      </c>
      <c r="M4" s="5" t="s">
        <v>145</v>
      </c>
      <c r="N4" s="5" t="s">
        <v>146</v>
      </c>
      <c r="O4" s="5" t="s">
        <v>147</v>
      </c>
      <c r="P4" s="5" t="s">
        <v>182</v>
      </c>
      <c r="Q4" s="5" t="s">
        <v>148</v>
      </c>
      <c r="R4" s="5" t="s">
        <v>183</v>
      </c>
      <c r="S4" s="5" t="s">
        <v>149</v>
      </c>
      <c r="T4" s="5" t="s">
        <v>150</v>
      </c>
      <c r="U4" s="5" t="s">
        <v>184</v>
      </c>
      <c r="V4" s="5" t="s">
        <v>151</v>
      </c>
      <c r="W4" s="5" t="s">
        <v>185</v>
      </c>
      <c r="X4" s="5" t="s">
        <v>152</v>
      </c>
      <c r="Y4" s="5" t="s">
        <v>153</v>
      </c>
      <c r="Z4" s="5" t="s">
        <v>154</v>
      </c>
      <c r="AA4" s="5" t="s">
        <v>155</v>
      </c>
      <c r="AB4" s="5" t="s">
        <v>156</v>
      </c>
      <c r="AC4" s="5" t="s">
        <v>157</v>
      </c>
    </row>
    <row r="5" spans="1:32" s="6" customFormat="1" ht="15.6" hidden="1">
      <c r="A5" s="128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8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8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8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8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8">
        <v>500537.89903288998</v>
      </c>
      <c r="C11" s="138">
        <v>309385.97394976998</v>
      </c>
      <c r="D11" s="138">
        <v>191151.92508312</v>
      </c>
      <c r="E11" s="138">
        <v>208667.29829604999</v>
      </c>
      <c r="F11" s="138">
        <v>65520.587202130002</v>
      </c>
      <c r="G11" s="138">
        <v>143146.71109391999</v>
      </c>
      <c r="H11" s="138">
        <v>121107.18508503</v>
      </c>
      <c r="I11" s="138">
        <v>83464.049259689986</v>
      </c>
      <c r="J11" s="138">
        <v>37643.135825339996</v>
      </c>
      <c r="K11" s="138">
        <v>279972.56217647996</v>
      </c>
      <c r="L11" s="138">
        <v>145287.37486241001</v>
      </c>
      <c r="M11" s="138">
        <v>134685.18731406998</v>
      </c>
      <c r="N11" s="138">
        <v>12.7963</v>
      </c>
      <c r="O11" s="138">
        <v>13.557399999999999</v>
      </c>
      <c r="P11" s="138">
        <v>12.9033</v>
      </c>
      <c r="Q11" s="138">
        <v>10.3772</v>
      </c>
      <c r="R11" s="138">
        <v>10.395899999999999</v>
      </c>
      <c r="S11" s="138">
        <v>24.181100000000001</v>
      </c>
      <c r="T11" s="138">
        <v>25.168299999999999</v>
      </c>
      <c r="U11" s="138">
        <v>20.6328</v>
      </c>
      <c r="V11" s="138">
        <v>10.770200000000001</v>
      </c>
      <c r="W11" s="138">
        <v>9.4855999999999998</v>
      </c>
      <c r="X11" s="138">
        <v>4.5614999999999997</v>
      </c>
      <c r="Y11" s="138">
        <v>4.806</v>
      </c>
      <c r="Z11" s="138">
        <v>2.8807</v>
      </c>
      <c r="AA11" s="138">
        <v>9.7477999999999998</v>
      </c>
      <c r="AB11" s="138">
        <v>12.718999999999999</v>
      </c>
      <c r="AC11" s="138">
        <v>6.8338999999999999</v>
      </c>
      <c r="AD11" s="139"/>
      <c r="AE11" s="139"/>
      <c r="AF11" s="139"/>
    </row>
    <row r="12" spans="1:32" hidden="1" outlineLevel="1">
      <c r="A12" s="8">
        <v>40575</v>
      </c>
      <c r="B12" s="138">
        <v>508086.05510087998</v>
      </c>
      <c r="C12" s="138">
        <v>313968.26801483001</v>
      </c>
      <c r="D12" s="138">
        <v>194117.78708605</v>
      </c>
      <c r="E12" s="138">
        <v>208593.76414993999</v>
      </c>
      <c r="F12" s="138">
        <v>66301.530904779996</v>
      </c>
      <c r="G12" s="138">
        <v>142292.23324515999</v>
      </c>
      <c r="H12" s="138">
        <v>117606.33963706999</v>
      </c>
      <c r="I12" s="138">
        <v>79562.503933240005</v>
      </c>
      <c r="J12" s="138">
        <v>38043.835703830002</v>
      </c>
      <c r="K12" s="138">
        <v>285397.97156030993</v>
      </c>
      <c r="L12" s="138">
        <v>149077.04788653</v>
      </c>
      <c r="M12" s="138">
        <v>136320.92367378002</v>
      </c>
      <c r="N12" s="138">
        <v>12.221500000000001</v>
      </c>
      <c r="O12" s="138">
        <v>12.9193</v>
      </c>
      <c r="P12" s="138">
        <v>12.156700000000001</v>
      </c>
      <c r="Q12" s="138">
        <v>9.8960000000000008</v>
      </c>
      <c r="R12" s="138">
        <v>9.8893000000000004</v>
      </c>
      <c r="S12" s="138">
        <v>24.978400000000001</v>
      </c>
      <c r="T12" s="138">
        <v>26.180199999999999</v>
      </c>
      <c r="U12" s="138">
        <v>21.209399999999999</v>
      </c>
      <c r="V12" s="138">
        <v>10.4777</v>
      </c>
      <c r="W12" s="138">
        <v>10.0954</v>
      </c>
      <c r="X12" s="138">
        <v>4.1718000000000002</v>
      </c>
      <c r="Y12" s="138">
        <v>4.5118</v>
      </c>
      <c r="Z12" s="138">
        <v>2.4447000000000001</v>
      </c>
      <c r="AA12" s="138">
        <v>9.3226999999999993</v>
      </c>
      <c r="AB12" s="138">
        <v>12.121499999999999</v>
      </c>
      <c r="AC12" s="138">
        <v>6.8391999999999999</v>
      </c>
      <c r="AD12" s="139"/>
      <c r="AE12" s="139"/>
      <c r="AF12" s="139"/>
    </row>
    <row r="13" spans="1:32" hidden="1" outlineLevel="1">
      <c r="A13" s="8">
        <v>40603</v>
      </c>
      <c r="B13" s="138">
        <v>521970.87662138999</v>
      </c>
      <c r="C13" s="138">
        <v>322150.53139358002</v>
      </c>
      <c r="D13" s="138">
        <v>199820.34522781</v>
      </c>
      <c r="E13" s="138">
        <v>207554.90016433</v>
      </c>
      <c r="F13" s="138">
        <v>66549.159956660005</v>
      </c>
      <c r="G13" s="138">
        <v>141005.74020766999</v>
      </c>
      <c r="H13" s="138">
        <v>123944.58034182999</v>
      </c>
      <c r="I13" s="138">
        <v>86123.157993699991</v>
      </c>
      <c r="J13" s="138">
        <v>37821.42234813</v>
      </c>
      <c r="K13" s="138">
        <v>291137.02653035993</v>
      </c>
      <c r="L13" s="138">
        <v>152642.84679187997</v>
      </c>
      <c r="M13" s="138">
        <v>138494.17973847999</v>
      </c>
      <c r="N13" s="138">
        <v>12.559200000000001</v>
      </c>
      <c r="O13" s="138">
        <v>13.258699999999999</v>
      </c>
      <c r="P13" s="138">
        <v>12.5685</v>
      </c>
      <c r="Q13" s="138">
        <v>10.282500000000001</v>
      </c>
      <c r="R13" s="138">
        <v>10.317500000000001</v>
      </c>
      <c r="S13" s="138">
        <v>28.922999999999998</v>
      </c>
      <c r="T13" s="138">
        <v>29.470199999999998</v>
      </c>
      <c r="U13" s="138">
        <v>23.278600000000001</v>
      </c>
      <c r="V13" s="138">
        <v>11.057600000000001</v>
      </c>
      <c r="W13" s="138">
        <v>9.8153000000000006</v>
      </c>
      <c r="X13" s="138">
        <v>3.7208000000000001</v>
      </c>
      <c r="Y13" s="138">
        <v>3.8469000000000002</v>
      </c>
      <c r="Z13" s="138">
        <v>2.9689000000000001</v>
      </c>
      <c r="AA13" s="138">
        <v>8.8209</v>
      </c>
      <c r="AB13" s="138">
        <v>11.795299999999999</v>
      </c>
      <c r="AC13" s="138">
        <v>6.4291999999999998</v>
      </c>
      <c r="AD13" s="139"/>
      <c r="AE13" s="139"/>
      <c r="AF13" s="139"/>
    </row>
    <row r="14" spans="1:32" hidden="1" outlineLevel="1">
      <c r="A14" s="8">
        <v>40634</v>
      </c>
      <c r="B14" s="138">
        <v>530631.84866253997</v>
      </c>
      <c r="C14" s="138">
        <v>324773.57660129998</v>
      </c>
      <c r="D14" s="138">
        <v>205858.27206123999</v>
      </c>
      <c r="E14" s="138">
        <v>207832.46010314001</v>
      </c>
      <c r="F14" s="138">
        <v>68371.322538499997</v>
      </c>
      <c r="G14" s="138">
        <v>139461.13756464</v>
      </c>
      <c r="H14" s="138">
        <v>130253.98048946001</v>
      </c>
      <c r="I14" s="138">
        <v>88977.541155960003</v>
      </c>
      <c r="J14" s="138">
        <v>41276.439333499999</v>
      </c>
      <c r="K14" s="138">
        <v>293906.25252814993</v>
      </c>
      <c r="L14" s="138">
        <v>153770.80603010004</v>
      </c>
      <c r="M14" s="138">
        <v>140135.44649805001</v>
      </c>
      <c r="N14" s="138">
        <v>12.1976</v>
      </c>
      <c r="O14" s="138">
        <v>13.108000000000001</v>
      </c>
      <c r="P14" s="138">
        <v>12.4663</v>
      </c>
      <c r="Q14" s="138">
        <v>9.9590999999999994</v>
      </c>
      <c r="R14" s="138">
        <v>9.9909999999999997</v>
      </c>
      <c r="S14" s="138">
        <v>28.082000000000001</v>
      </c>
      <c r="T14" s="138">
        <v>28.644300000000001</v>
      </c>
      <c r="U14" s="138">
        <v>22.886399999999998</v>
      </c>
      <c r="V14" s="138">
        <v>12.803000000000001</v>
      </c>
      <c r="W14" s="138">
        <v>12.415900000000001</v>
      </c>
      <c r="X14" s="138">
        <v>3.5206</v>
      </c>
      <c r="Y14" s="138">
        <v>3.6002000000000001</v>
      </c>
      <c r="Z14" s="138">
        <v>2.9487000000000001</v>
      </c>
      <c r="AA14" s="138">
        <v>8.7787000000000006</v>
      </c>
      <c r="AB14" s="138">
        <v>11.473000000000001</v>
      </c>
      <c r="AC14" s="138">
        <v>6.3457999999999997</v>
      </c>
      <c r="AD14" s="139"/>
      <c r="AE14" s="139"/>
      <c r="AF14" s="139"/>
    </row>
    <row r="15" spans="1:32" hidden="1" outlineLevel="1">
      <c r="A15" s="8">
        <v>40664</v>
      </c>
      <c r="B15" s="138">
        <v>537030.85634503001</v>
      </c>
      <c r="C15" s="138">
        <v>330024.02258583001</v>
      </c>
      <c r="D15" s="138">
        <v>207006.8337592</v>
      </c>
      <c r="E15" s="138">
        <v>208070.18089043</v>
      </c>
      <c r="F15" s="138">
        <v>70097.39396971</v>
      </c>
      <c r="G15" s="138">
        <v>137972.78692072001</v>
      </c>
      <c r="H15" s="138">
        <v>127140.09330032</v>
      </c>
      <c r="I15" s="138">
        <v>85454.29912335999</v>
      </c>
      <c r="J15" s="138">
        <v>41685.794176959993</v>
      </c>
      <c r="K15" s="138">
        <v>295288.12861709</v>
      </c>
      <c r="L15" s="138">
        <v>154775.73768525998</v>
      </c>
      <c r="M15" s="138">
        <v>140512.39093182998</v>
      </c>
      <c r="N15" s="138">
        <v>12.411099999999999</v>
      </c>
      <c r="O15" s="138">
        <v>13.323700000000001</v>
      </c>
      <c r="P15" s="138">
        <v>12.730600000000001</v>
      </c>
      <c r="Q15" s="138">
        <v>9.4863999999999997</v>
      </c>
      <c r="R15" s="138">
        <v>9.5137</v>
      </c>
      <c r="S15" s="138">
        <v>28.567499999999999</v>
      </c>
      <c r="T15" s="138">
        <v>29.241800000000001</v>
      </c>
      <c r="U15" s="138">
        <v>23.687200000000001</v>
      </c>
      <c r="V15" s="138">
        <v>12.357100000000001</v>
      </c>
      <c r="W15" s="138">
        <v>11.3108</v>
      </c>
      <c r="X15" s="138">
        <v>3.8359000000000001</v>
      </c>
      <c r="Y15" s="138">
        <v>3.8772000000000002</v>
      </c>
      <c r="Z15" s="138">
        <v>3.5558000000000001</v>
      </c>
      <c r="AA15" s="138">
        <v>8.9588000000000001</v>
      </c>
      <c r="AB15" s="138">
        <v>11.7913</v>
      </c>
      <c r="AC15" s="138">
        <v>6.2615999999999996</v>
      </c>
      <c r="AD15" s="139"/>
      <c r="AE15" s="139"/>
      <c r="AF15" s="139"/>
    </row>
    <row r="16" spans="1:32" hidden="1" outlineLevel="1">
      <c r="A16" s="8">
        <v>40695</v>
      </c>
      <c r="B16" s="138">
        <v>543500.31450221001</v>
      </c>
      <c r="C16" s="138">
        <v>338563.08439173002</v>
      </c>
      <c r="D16" s="138">
        <v>204937.23011048001</v>
      </c>
      <c r="E16" s="138">
        <v>208443.93236713001</v>
      </c>
      <c r="F16" s="138">
        <v>72012.931183010005</v>
      </c>
      <c r="G16" s="138">
        <v>136431.00118411999</v>
      </c>
      <c r="H16" s="138">
        <v>131716.12632602997</v>
      </c>
      <c r="I16" s="138">
        <v>90279.680583449997</v>
      </c>
      <c r="J16" s="138">
        <v>41436.445742580006</v>
      </c>
      <c r="K16" s="138">
        <v>301128.11806675995</v>
      </c>
      <c r="L16" s="138">
        <v>157216.94777877998</v>
      </c>
      <c r="M16" s="138">
        <v>143911.17028798</v>
      </c>
      <c r="N16" s="138">
        <v>13.2037</v>
      </c>
      <c r="O16" s="138">
        <v>14.1929</v>
      </c>
      <c r="P16" s="138">
        <v>13.7523</v>
      </c>
      <c r="Q16" s="138">
        <v>9.9262999999999995</v>
      </c>
      <c r="R16" s="138">
        <v>9.9827999999999992</v>
      </c>
      <c r="S16" s="138">
        <v>29.662800000000001</v>
      </c>
      <c r="T16" s="138">
        <v>30.232500000000002</v>
      </c>
      <c r="U16" s="138">
        <v>25.511600000000001</v>
      </c>
      <c r="V16" s="138">
        <v>11.6265</v>
      </c>
      <c r="W16" s="138">
        <v>11.1022</v>
      </c>
      <c r="X16" s="138">
        <v>4.1605999999999996</v>
      </c>
      <c r="Y16" s="138">
        <v>4.4291999999999998</v>
      </c>
      <c r="Z16" s="138">
        <v>2.8410000000000002</v>
      </c>
      <c r="AA16" s="138">
        <v>8.5554000000000006</v>
      </c>
      <c r="AB16" s="138">
        <v>11.363200000000001</v>
      </c>
      <c r="AC16" s="138">
        <v>6.2244999999999999</v>
      </c>
      <c r="AD16" s="139"/>
      <c r="AE16" s="139"/>
      <c r="AF16" s="139"/>
    </row>
    <row r="17" spans="1:32" hidden="1" outlineLevel="1">
      <c r="A17" s="8">
        <v>40725</v>
      </c>
      <c r="B17" s="138">
        <v>547220.29161554005</v>
      </c>
      <c r="C17" s="138">
        <v>342416.70449649001</v>
      </c>
      <c r="D17" s="138">
        <v>204803.58711905</v>
      </c>
      <c r="E17" s="138">
        <v>208518.95995888999</v>
      </c>
      <c r="F17" s="138">
        <v>74535.689836210004</v>
      </c>
      <c r="G17" s="138">
        <v>133983.27012268</v>
      </c>
      <c r="H17" s="138">
        <v>127483.55210570003</v>
      </c>
      <c r="I17" s="138">
        <v>86279.253528400004</v>
      </c>
      <c r="J17" s="138">
        <v>41204.298577299996</v>
      </c>
      <c r="K17" s="138">
        <v>305278.3486936299</v>
      </c>
      <c r="L17" s="138">
        <v>159913.64006280003</v>
      </c>
      <c r="M17" s="138">
        <v>145364.70863083002</v>
      </c>
      <c r="N17" s="138">
        <v>12.4259</v>
      </c>
      <c r="O17" s="138">
        <v>13.8089</v>
      </c>
      <c r="P17" s="138">
        <v>13.2636</v>
      </c>
      <c r="Q17" s="138">
        <v>9.1035000000000004</v>
      </c>
      <c r="R17" s="138">
        <v>9.1758000000000006</v>
      </c>
      <c r="S17" s="138">
        <v>26.479600000000001</v>
      </c>
      <c r="T17" s="138">
        <v>27.128</v>
      </c>
      <c r="U17" s="138">
        <v>23.2927</v>
      </c>
      <c r="V17" s="138">
        <v>13.821899999999999</v>
      </c>
      <c r="W17" s="138">
        <v>13.6351</v>
      </c>
      <c r="X17" s="138">
        <v>4.1814999999999998</v>
      </c>
      <c r="Y17" s="138">
        <v>4.2538999999999998</v>
      </c>
      <c r="Z17" s="138">
        <v>3.5305</v>
      </c>
      <c r="AA17" s="138">
        <v>8.4095999999999993</v>
      </c>
      <c r="AB17" s="138">
        <v>11.6807</v>
      </c>
      <c r="AC17" s="138">
        <v>5.6684999999999999</v>
      </c>
      <c r="AD17" s="139"/>
      <c r="AE17" s="139"/>
      <c r="AF17" s="139"/>
    </row>
    <row r="18" spans="1:32" hidden="1" outlineLevel="1">
      <c r="A18" s="8">
        <v>40756</v>
      </c>
      <c r="B18" s="138">
        <v>558781.25235713006</v>
      </c>
      <c r="C18" s="138">
        <v>352894.34866625001</v>
      </c>
      <c r="D18" s="138">
        <v>205886.90369087999</v>
      </c>
      <c r="E18" s="138">
        <v>208893.34220113</v>
      </c>
      <c r="F18" s="138">
        <v>78021.151881479993</v>
      </c>
      <c r="G18" s="138">
        <v>130872.19031965001</v>
      </c>
      <c r="H18" s="138">
        <v>134196.4547763</v>
      </c>
      <c r="I18" s="138">
        <v>89015.73217825999</v>
      </c>
      <c r="J18" s="138">
        <v>45180.722598039996</v>
      </c>
      <c r="K18" s="138">
        <v>306598.37155896996</v>
      </c>
      <c r="L18" s="138">
        <v>159237.71261853998</v>
      </c>
      <c r="M18" s="138">
        <v>147360.65894043</v>
      </c>
      <c r="N18" s="138">
        <v>13.189399999999999</v>
      </c>
      <c r="O18" s="138">
        <v>14.5337</v>
      </c>
      <c r="P18" s="138">
        <v>14.2469</v>
      </c>
      <c r="Q18" s="138">
        <v>8.9740000000000002</v>
      </c>
      <c r="R18" s="138">
        <v>9.0147999999999993</v>
      </c>
      <c r="S18" s="138">
        <v>26.093599999999999</v>
      </c>
      <c r="T18" s="138">
        <v>26.635400000000001</v>
      </c>
      <c r="U18" s="138">
        <v>24.0533</v>
      </c>
      <c r="V18" s="138">
        <v>12.2136</v>
      </c>
      <c r="W18" s="138">
        <v>12.0373</v>
      </c>
      <c r="X18" s="138">
        <v>4.8985000000000003</v>
      </c>
      <c r="Y18" s="138">
        <v>5.0486000000000004</v>
      </c>
      <c r="Z18" s="138">
        <v>3.9834999999999998</v>
      </c>
      <c r="AA18" s="138">
        <v>8.1257999999999999</v>
      </c>
      <c r="AB18" s="138">
        <v>11.025600000000001</v>
      </c>
      <c r="AC18" s="138">
        <v>5.8327999999999998</v>
      </c>
      <c r="AD18" s="139"/>
      <c r="AE18" s="139"/>
      <c r="AF18" s="139"/>
    </row>
    <row r="19" spans="1:32" hidden="1" outlineLevel="1">
      <c r="A19" s="8">
        <v>40787</v>
      </c>
      <c r="B19" s="138">
        <v>570112.84586175997</v>
      </c>
      <c r="C19" s="138">
        <v>362878.07919342001</v>
      </c>
      <c r="D19" s="138">
        <v>207234.76666833999</v>
      </c>
      <c r="E19" s="138">
        <v>207400.02004957999</v>
      </c>
      <c r="F19" s="138">
        <v>80661.158222059996</v>
      </c>
      <c r="G19" s="138">
        <v>126738.86182752</v>
      </c>
      <c r="H19" s="138">
        <v>137689.15850681002</v>
      </c>
      <c r="I19" s="138">
        <v>90675.300005140001</v>
      </c>
      <c r="J19" s="138">
        <v>47013.858501670009</v>
      </c>
      <c r="K19" s="138">
        <v>303758.83254487999</v>
      </c>
      <c r="L19" s="138">
        <v>156313.23327564998</v>
      </c>
      <c r="M19" s="138">
        <v>147445.59926922998</v>
      </c>
      <c r="N19" s="138">
        <v>13.3287</v>
      </c>
      <c r="O19" s="138">
        <v>15.128399999999999</v>
      </c>
      <c r="P19" s="138">
        <v>14.8894</v>
      </c>
      <c r="Q19" s="138">
        <v>8.1929999999999996</v>
      </c>
      <c r="R19" s="138">
        <v>8.2119</v>
      </c>
      <c r="S19" s="138">
        <v>24.689499999999999</v>
      </c>
      <c r="T19" s="138">
        <v>25.755199999999999</v>
      </c>
      <c r="U19" s="138">
        <v>24.185300000000002</v>
      </c>
      <c r="V19" s="138">
        <v>13.246700000000001</v>
      </c>
      <c r="W19" s="138">
        <v>13.1439</v>
      </c>
      <c r="X19" s="138">
        <v>5.6623999999999999</v>
      </c>
      <c r="Y19" s="138">
        <v>6.0034999999999998</v>
      </c>
      <c r="Z19" s="138">
        <v>3.6812</v>
      </c>
      <c r="AA19" s="138">
        <v>8.1907999999999994</v>
      </c>
      <c r="AB19" s="138">
        <v>11.010400000000001</v>
      </c>
      <c r="AC19" s="138">
        <v>5.8752000000000004</v>
      </c>
      <c r="AD19" s="139"/>
      <c r="AE19" s="139"/>
      <c r="AF19" s="139"/>
    </row>
    <row r="20" spans="1:32" hidden="1" outlineLevel="1">
      <c r="A20" s="8">
        <v>40817</v>
      </c>
      <c r="B20" s="138">
        <v>576836.73344134004</v>
      </c>
      <c r="C20" s="138">
        <v>368645.62785701</v>
      </c>
      <c r="D20" s="138">
        <v>208191.10558433001</v>
      </c>
      <c r="E20" s="138">
        <v>207074.87518443001</v>
      </c>
      <c r="F20" s="138">
        <v>83165.345275069994</v>
      </c>
      <c r="G20" s="138">
        <v>123909.52990936</v>
      </c>
      <c r="H20" s="138">
        <v>144695.56917658003</v>
      </c>
      <c r="I20" s="138">
        <v>94187.980707359995</v>
      </c>
      <c r="J20" s="138">
        <v>50507.588469219991</v>
      </c>
      <c r="K20" s="138">
        <v>306159.58985722001</v>
      </c>
      <c r="L20" s="138">
        <v>156046.08065045002</v>
      </c>
      <c r="M20" s="138">
        <v>150113.50920677002</v>
      </c>
      <c r="N20" s="138">
        <v>14.855</v>
      </c>
      <c r="O20" s="138">
        <v>17.927800000000001</v>
      </c>
      <c r="P20" s="138">
        <v>18.222300000000001</v>
      </c>
      <c r="Q20" s="138">
        <v>8.2719000000000005</v>
      </c>
      <c r="R20" s="138">
        <v>8.3168000000000006</v>
      </c>
      <c r="S20" s="138">
        <v>24.753</v>
      </c>
      <c r="T20" s="138">
        <v>26.513999999999999</v>
      </c>
      <c r="U20" s="138">
        <v>24.888999999999999</v>
      </c>
      <c r="V20" s="138">
        <v>12.645200000000001</v>
      </c>
      <c r="W20" s="138">
        <v>12.589</v>
      </c>
      <c r="X20" s="138">
        <v>9.1475000000000009</v>
      </c>
      <c r="Y20" s="138">
        <v>9.9535999999999998</v>
      </c>
      <c r="Z20" s="138">
        <v>4.2887000000000004</v>
      </c>
      <c r="AA20" s="138">
        <v>8.0692000000000004</v>
      </c>
      <c r="AB20" s="138">
        <v>11.377700000000001</v>
      </c>
      <c r="AC20" s="138">
        <v>5.5831</v>
      </c>
      <c r="AD20" s="139"/>
      <c r="AE20" s="139"/>
      <c r="AF20" s="139"/>
    </row>
    <row r="21" spans="1:32" hidden="1" outlineLevel="1">
      <c r="A21" s="8">
        <v>40848</v>
      </c>
      <c r="B21" s="138">
        <v>573704.51108764997</v>
      </c>
      <c r="C21" s="138">
        <v>367069.78574746998</v>
      </c>
      <c r="D21" s="138">
        <v>206634.72534018001</v>
      </c>
      <c r="E21" s="138">
        <v>204558.00116762001</v>
      </c>
      <c r="F21" s="138">
        <v>85195.416307139996</v>
      </c>
      <c r="G21" s="138">
        <v>119362.58486048</v>
      </c>
      <c r="H21" s="138">
        <v>136177.39524109999</v>
      </c>
      <c r="I21" s="138">
        <v>87844.524542160012</v>
      </c>
      <c r="J21" s="138">
        <v>48332.870698939994</v>
      </c>
      <c r="K21" s="138">
        <v>305936.81145688001</v>
      </c>
      <c r="L21" s="138">
        <v>156534.51920034998</v>
      </c>
      <c r="M21" s="138">
        <v>149402.29225653</v>
      </c>
      <c r="N21" s="138">
        <v>15.089399999999999</v>
      </c>
      <c r="O21" s="138">
        <v>18.3063</v>
      </c>
      <c r="P21" s="138">
        <v>18.6052</v>
      </c>
      <c r="Q21" s="138">
        <v>8.1998999999999995</v>
      </c>
      <c r="R21" s="138">
        <v>8.2386999999999997</v>
      </c>
      <c r="S21" s="138">
        <v>24.598500000000001</v>
      </c>
      <c r="T21" s="138">
        <v>24.8508</v>
      </c>
      <c r="U21" s="138">
        <v>22.830200000000001</v>
      </c>
      <c r="V21" s="138">
        <v>12.586</v>
      </c>
      <c r="W21" s="138">
        <v>11.9177</v>
      </c>
      <c r="X21" s="138">
        <v>9.2623999999999995</v>
      </c>
      <c r="Y21" s="138">
        <v>10.5905</v>
      </c>
      <c r="Z21" s="138">
        <v>2.8088000000000002</v>
      </c>
      <c r="AA21" s="138">
        <v>10.041600000000001</v>
      </c>
      <c r="AB21" s="138">
        <v>13.8476</v>
      </c>
      <c r="AC21" s="138">
        <v>6.5054999999999996</v>
      </c>
      <c r="AD21" s="139"/>
      <c r="AE21" s="139"/>
      <c r="AF21" s="139"/>
    </row>
    <row r="22" spans="1:32" hidden="1" outlineLevel="1">
      <c r="A22" s="8">
        <v>40878</v>
      </c>
      <c r="B22" s="138">
        <v>575544.79626338999</v>
      </c>
      <c r="C22" s="138">
        <v>369763.17646014999</v>
      </c>
      <c r="D22" s="138">
        <v>205781.61980324</v>
      </c>
      <c r="E22" s="138">
        <v>201224.0481445</v>
      </c>
      <c r="F22" s="138">
        <v>86675.057657330006</v>
      </c>
      <c r="G22" s="138">
        <v>114548.99048717</v>
      </c>
      <c r="H22" s="138">
        <v>153119.74787902003</v>
      </c>
      <c r="I22" s="138">
        <v>101435.03722649001</v>
      </c>
      <c r="J22" s="138">
        <v>51684.71065252999</v>
      </c>
      <c r="K22" s="138">
        <v>310390.45642404997</v>
      </c>
      <c r="L22" s="138">
        <v>160530.06904173997</v>
      </c>
      <c r="M22" s="138">
        <v>149860.38738231</v>
      </c>
      <c r="N22" s="138">
        <v>14.4413</v>
      </c>
      <c r="O22" s="138">
        <v>17.046399999999998</v>
      </c>
      <c r="P22" s="138">
        <v>17.0275</v>
      </c>
      <c r="Q22" s="138">
        <v>8.4914000000000005</v>
      </c>
      <c r="R22" s="138">
        <v>8.5055999999999994</v>
      </c>
      <c r="S22" s="138">
        <v>25.398700000000002</v>
      </c>
      <c r="T22" s="138">
        <v>25.619700000000002</v>
      </c>
      <c r="U22" s="138">
        <v>23.200500000000002</v>
      </c>
      <c r="V22" s="138">
        <v>11.9923</v>
      </c>
      <c r="W22" s="138">
        <v>10.2401</v>
      </c>
      <c r="X22" s="138">
        <v>8.0772999999999993</v>
      </c>
      <c r="Y22" s="138">
        <v>9.0190000000000001</v>
      </c>
      <c r="Z22" s="138">
        <v>4.1048999999999998</v>
      </c>
      <c r="AA22" s="138">
        <v>11.5753</v>
      </c>
      <c r="AB22" s="138">
        <v>15.998900000000001</v>
      </c>
      <c r="AC22" s="138">
        <v>6.7344999999999997</v>
      </c>
      <c r="AD22" s="139"/>
      <c r="AE22" s="139"/>
      <c r="AF22" s="139"/>
    </row>
    <row r="23" spans="1:32" hidden="1" outlineLevel="1">
      <c r="A23" s="8">
        <v>40909</v>
      </c>
      <c r="B23" s="138">
        <v>570736.24471839005</v>
      </c>
      <c r="C23" s="138">
        <v>363273.32644407998</v>
      </c>
      <c r="D23" s="138">
        <v>207462.91827431001</v>
      </c>
      <c r="E23" s="138">
        <v>200026.80467406</v>
      </c>
      <c r="F23" s="138">
        <v>87449.023249250007</v>
      </c>
      <c r="G23" s="138">
        <v>112577.78142481</v>
      </c>
      <c r="H23" s="138">
        <v>146863.23494354001</v>
      </c>
      <c r="I23" s="138">
        <v>96559.576272999999</v>
      </c>
      <c r="J23" s="138">
        <v>50303.658670539997</v>
      </c>
      <c r="K23" s="138">
        <v>317620.03698406997</v>
      </c>
      <c r="L23" s="138">
        <v>164657.22999244</v>
      </c>
      <c r="M23" s="138">
        <v>152962.80699163</v>
      </c>
      <c r="N23" s="138">
        <v>13.1653</v>
      </c>
      <c r="O23" s="138">
        <v>15.2767</v>
      </c>
      <c r="P23" s="138">
        <v>14.912000000000001</v>
      </c>
      <c r="Q23" s="138">
        <v>8.5745000000000005</v>
      </c>
      <c r="R23" s="138">
        <v>8.5822000000000003</v>
      </c>
      <c r="S23" s="138">
        <v>26.389600000000002</v>
      </c>
      <c r="T23" s="138">
        <v>26.772200000000002</v>
      </c>
      <c r="U23" s="138">
        <v>24.274000000000001</v>
      </c>
      <c r="V23" s="138">
        <v>10.818899999999999</v>
      </c>
      <c r="W23" s="138">
        <v>10.308400000000001</v>
      </c>
      <c r="X23" s="138">
        <v>7.2770000000000001</v>
      </c>
      <c r="Y23" s="138">
        <v>7.8224999999999998</v>
      </c>
      <c r="Z23" s="138">
        <v>3.2334999999999998</v>
      </c>
      <c r="AA23" s="138">
        <v>11.359500000000001</v>
      </c>
      <c r="AB23" s="138">
        <v>15.5778</v>
      </c>
      <c r="AC23" s="138">
        <v>6.8174999999999999</v>
      </c>
      <c r="AD23" s="139"/>
      <c r="AE23" s="139"/>
      <c r="AF23" s="139"/>
    </row>
    <row r="24" spans="1:32" hidden="1" outlineLevel="1">
      <c r="A24" s="8">
        <v>40940</v>
      </c>
      <c r="B24" s="138">
        <v>575736.97581693996</v>
      </c>
      <c r="C24" s="138">
        <v>365264.90538703999</v>
      </c>
      <c r="D24" s="138">
        <v>210472.07042989999</v>
      </c>
      <c r="E24" s="138">
        <v>197881.19983937001</v>
      </c>
      <c r="F24" s="138">
        <v>87963.506733410002</v>
      </c>
      <c r="G24" s="138">
        <v>109917.69310596</v>
      </c>
      <c r="H24" s="138">
        <v>142491.05375701</v>
      </c>
      <c r="I24" s="138">
        <v>91655.277878330016</v>
      </c>
      <c r="J24" s="138">
        <v>50835.775878679997</v>
      </c>
      <c r="K24" s="138">
        <v>324713.27948247007</v>
      </c>
      <c r="L24" s="138">
        <v>169502.79201696999</v>
      </c>
      <c r="M24" s="138">
        <v>155210.48746550005</v>
      </c>
      <c r="N24" s="138">
        <v>12.757218377303492</v>
      </c>
      <c r="O24" s="138">
        <v>15.0123</v>
      </c>
      <c r="P24" s="138">
        <v>14.481400000000001</v>
      </c>
      <c r="Q24" s="138">
        <v>8.1538555830251696</v>
      </c>
      <c r="R24" s="138">
        <v>8.1775447025231642</v>
      </c>
      <c r="S24" s="138">
        <v>27.015499999999999</v>
      </c>
      <c r="T24" s="138">
        <v>27.419699999999999</v>
      </c>
      <c r="U24" s="138">
        <v>26.781199999999998</v>
      </c>
      <c r="V24" s="138">
        <v>11.019299999999999</v>
      </c>
      <c r="W24" s="138">
        <v>10.3569</v>
      </c>
      <c r="X24" s="138">
        <v>7.9402999999999997</v>
      </c>
      <c r="Y24" s="138">
        <v>8.4144000000000005</v>
      </c>
      <c r="Z24" s="138">
        <v>4.9611999999999998</v>
      </c>
      <c r="AA24" s="138">
        <v>11.393000000000001</v>
      </c>
      <c r="AB24" s="138">
        <v>15.268800000000001</v>
      </c>
      <c r="AC24" s="138">
        <v>6.9611000000000001</v>
      </c>
      <c r="AD24" s="139"/>
      <c r="AE24" s="139"/>
      <c r="AF24" s="139"/>
    </row>
    <row r="25" spans="1:32" hidden="1" outlineLevel="1">
      <c r="A25" s="8">
        <v>40969</v>
      </c>
      <c r="B25" s="138">
        <v>578031.73188780004</v>
      </c>
      <c r="C25" s="138">
        <v>367501.52234900999</v>
      </c>
      <c r="D25" s="138">
        <v>210530.20953878999</v>
      </c>
      <c r="E25" s="138">
        <v>194794.84527103</v>
      </c>
      <c r="F25" s="138">
        <v>88746.674622150007</v>
      </c>
      <c r="G25" s="138">
        <v>106048.17064888</v>
      </c>
      <c r="H25" s="138">
        <v>145300.91748041997</v>
      </c>
      <c r="I25" s="138">
        <v>95831.238574019997</v>
      </c>
      <c r="J25" s="138">
        <v>49469.678906399997</v>
      </c>
      <c r="K25" s="138">
        <v>330308.04907669005</v>
      </c>
      <c r="L25" s="138">
        <v>174615.03602378001</v>
      </c>
      <c r="M25" s="138">
        <v>155693.01305290998</v>
      </c>
      <c r="N25" s="138">
        <v>12.8086</v>
      </c>
      <c r="O25" s="138">
        <v>14.811999999999999</v>
      </c>
      <c r="P25" s="138">
        <v>14.347799999999999</v>
      </c>
      <c r="Q25" s="138">
        <v>7.7576000000000001</v>
      </c>
      <c r="R25" s="138">
        <v>7.7710999999999997</v>
      </c>
      <c r="S25" s="138">
        <v>27.2058</v>
      </c>
      <c r="T25" s="138">
        <v>27.5031</v>
      </c>
      <c r="U25" s="138">
        <v>26.482099999999999</v>
      </c>
      <c r="V25" s="138">
        <v>11.543900000000001</v>
      </c>
      <c r="W25" s="138">
        <v>10.9427</v>
      </c>
      <c r="X25" s="138">
        <v>6.2835000000000001</v>
      </c>
      <c r="Y25" s="138">
        <v>7.1508000000000003</v>
      </c>
      <c r="Z25" s="138">
        <v>2.3858000000000001</v>
      </c>
      <c r="AA25" s="138">
        <v>11.2639</v>
      </c>
      <c r="AB25" s="138">
        <v>15.1038</v>
      </c>
      <c r="AC25" s="138">
        <v>6.6246</v>
      </c>
      <c r="AD25" s="139"/>
      <c r="AE25" s="139"/>
      <c r="AF25" s="139"/>
    </row>
    <row r="26" spans="1:32" hidden="1" outlineLevel="1">
      <c r="A26" s="8">
        <v>41000</v>
      </c>
      <c r="B26" s="138">
        <v>582688.27668914001</v>
      </c>
      <c r="C26" s="138">
        <v>370388.48103769001</v>
      </c>
      <c r="D26" s="138">
        <v>212299.79565145</v>
      </c>
      <c r="E26" s="138">
        <v>193697.97171565</v>
      </c>
      <c r="F26" s="138">
        <v>89786.705796619994</v>
      </c>
      <c r="G26" s="138">
        <v>103911.26591903</v>
      </c>
      <c r="H26" s="138">
        <v>143083.92726674004</v>
      </c>
      <c r="I26" s="138">
        <v>93827.452102819996</v>
      </c>
      <c r="J26" s="138">
        <v>49256.475163919997</v>
      </c>
      <c r="K26" s="138">
        <v>336672.83731729002</v>
      </c>
      <c r="L26" s="138">
        <v>180039.82267605999</v>
      </c>
      <c r="M26" s="138">
        <v>156633.01464122999</v>
      </c>
      <c r="N26" s="138">
        <v>12.5707</v>
      </c>
      <c r="O26" s="138">
        <v>14.327999999999999</v>
      </c>
      <c r="P26" s="138">
        <v>13.701700000000001</v>
      </c>
      <c r="Q26" s="138">
        <v>7.8460999999999999</v>
      </c>
      <c r="R26" s="138">
        <v>7.8459000000000003</v>
      </c>
      <c r="S26" s="138">
        <v>26.8995</v>
      </c>
      <c r="T26" s="138">
        <v>27.334399999999999</v>
      </c>
      <c r="U26" s="138">
        <v>25.974499999999999</v>
      </c>
      <c r="V26" s="138">
        <v>10.9564</v>
      </c>
      <c r="W26" s="138">
        <v>10.400399999999999</v>
      </c>
      <c r="X26" s="138">
        <v>6.0804999999999998</v>
      </c>
      <c r="Y26" s="138">
        <v>6.68</v>
      </c>
      <c r="Z26" s="138">
        <v>3.3014999999999999</v>
      </c>
      <c r="AA26" s="138">
        <v>11.102399999999999</v>
      </c>
      <c r="AB26" s="138">
        <v>14.8072</v>
      </c>
      <c r="AC26" s="138">
        <v>6.5994999999999999</v>
      </c>
      <c r="AD26" s="139"/>
      <c r="AE26" s="139"/>
      <c r="AF26" s="139"/>
    </row>
    <row r="27" spans="1:32" hidden="1" outlineLevel="1">
      <c r="A27" s="8">
        <v>41030</v>
      </c>
      <c r="B27" s="138">
        <v>580538.05249398004</v>
      </c>
      <c r="C27" s="138">
        <v>373411.98592635</v>
      </c>
      <c r="D27" s="138">
        <v>207126.06656763001</v>
      </c>
      <c r="E27" s="138">
        <v>192081.64592928</v>
      </c>
      <c r="F27" s="138">
        <v>90838.512501570003</v>
      </c>
      <c r="G27" s="138">
        <v>101243.13342771</v>
      </c>
      <c r="H27" s="138">
        <v>140741.23590927001</v>
      </c>
      <c r="I27" s="138">
        <v>92235.999468130001</v>
      </c>
      <c r="J27" s="138">
        <v>48505.23644113999</v>
      </c>
      <c r="K27" s="138">
        <v>336956.22068628005</v>
      </c>
      <c r="L27" s="138">
        <v>180479.40820074003</v>
      </c>
      <c r="M27" s="138">
        <v>156476.81248554002</v>
      </c>
      <c r="N27" s="138">
        <v>12.7593</v>
      </c>
      <c r="O27" s="138">
        <v>14.374000000000001</v>
      </c>
      <c r="P27" s="138">
        <v>13.760999999999999</v>
      </c>
      <c r="Q27" s="138">
        <v>7.8723000000000001</v>
      </c>
      <c r="R27" s="138">
        <v>7.8986000000000001</v>
      </c>
      <c r="S27" s="138">
        <v>26.988299999999999</v>
      </c>
      <c r="T27" s="138">
        <v>27.305299999999999</v>
      </c>
      <c r="U27" s="138">
        <v>25.847899999999999</v>
      </c>
      <c r="V27" s="138">
        <v>10.476900000000001</v>
      </c>
      <c r="W27" s="138">
        <v>9.8185000000000002</v>
      </c>
      <c r="X27" s="138">
        <v>6.6515000000000004</v>
      </c>
      <c r="Y27" s="138">
        <v>7.0255000000000001</v>
      </c>
      <c r="Z27" s="138">
        <v>3.7730000000000001</v>
      </c>
      <c r="AA27" s="138">
        <v>10.962999999999999</v>
      </c>
      <c r="AB27" s="138">
        <v>14.7659</v>
      </c>
      <c r="AC27" s="138">
        <v>6.6372</v>
      </c>
      <c r="AD27" s="139"/>
      <c r="AE27" s="139"/>
      <c r="AF27" s="139"/>
    </row>
    <row r="28" spans="1:32" hidden="1" outlineLevel="1">
      <c r="A28" s="8">
        <v>41061</v>
      </c>
      <c r="B28" s="138">
        <v>585926.22026562004</v>
      </c>
      <c r="C28" s="138">
        <v>380472.04354583001</v>
      </c>
      <c r="D28" s="138">
        <v>205454.17671979</v>
      </c>
      <c r="E28" s="138">
        <v>189687.03654068001</v>
      </c>
      <c r="F28" s="138">
        <v>91354.168878199998</v>
      </c>
      <c r="G28" s="138">
        <v>98332.867662479999</v>
      </c>
      <c r="H28" s="138">
        <v>140963.44807462007</v>
      </c>
      <c r="I28" s="138">
        <v>93106.503165830014</v>
      </c>
      <c r="J28" s="138">
        <v>47856.944908789999</v>
      </c>
      <c r="K28" s="138">
        <v>342449.30567423999</v>
      </c>
      <c r="L28" s="138">
        <v>183021.74607579</v>
      </c>
      <c r="M28" s="138">
        <v>159427.55959845</v>
      </c>
      <c r="N28" s="138">
        <v>14.5563</v>
      </c>
      <c r="O28" s="138">
        <v>17.295999999999999</v>
      </c>
      <c r="P28" s="138">
        <v>17.089099999999998</v>
      </c>
      <c r="Q28" s="138">
        <v>8.6271000000000004</v>
      </c>
      <c r="R28" s="138">
        <v>8.6484000000000005</v>
      </c>
      <c r="S28" s="138">
        <v>25.472200000000001</v>
      </c>
      <c r="T28" s="138">
        <v>26.530899999999999</v>
      </c>
      <c r="U28" s="138">
        <v>25.446300000000001</v>
      </c>
      <c r="V28" s="138">
        <v>12.1213</v>
      </c>
      <c r="W28" s="138">
        <v>11.577299999999999</v>
      </c>
      <c r="X28" s="138">
        <v>9.2502999999999993</v>
      </c>
      <c r="Y28" s="138">
        <v>10.5337</v>
      </c>
      <c r="Z28" s="138">
        <v>3.1524999999999999</v>
      </c>
      <c r="AA28" s="138">
        <v>10.869199999999999</v>
      </c>
      <c r="AB28" s="138">
        <v>15.0016</v>
      </c>
      <c r="AC28" s="138">
        <v>6.7714999999999996</v>
      </c>
      <c r="AD28" s="139"/>
      <c r="AE28" s="139"/>
      <c r="AF28" s="139"/>
    </row>
    <row r="29" spans="1:32" hidden="1" outlineLevel="1">
      <c r="A29" s="8">
        <v>41091</v>
      </c>
      <c r="B29" s="138">
        <v>584689.02120871004</v>
      </c>
      <c r="C29" s="138">
        <v>378411.59216007998</v>
      </c>
      <c r="D29" s="138">
        <v>206277.42904863</v>
      </c>
      <c r="E29" s="138">
        <v>189760.07035219</v>
      </c>
      <c r="F29" s="138">
        <v>93021.501394539999</v>
      </c>
      <c r="G29" s="138">
        <v>96738.568957650001</v>
      </c>
      <c r="H29" s="138">
        <v>149800.85346786003</v>
      </c>
      <c r="I29" s="138">
        <v>97708.599598029978</v>
      </c>
      <c r="J29" s="138">
        <v>52092.25386982999</v>
      </c>
      <c r="K29" s="138">
        <v>345507.61157651996</v>
      </c>
      <c r="L29" s="138">
        <v>182646.21637665</v>
      </c>
      <c r="M29" s="138">
        <v>162861.39519986999</v>
      </c>
      <c r="N29" s="138">
        <v>15.476900000000001</v>
      </c>
      <c r="O29" s="138">
        <v>18.954699999999999</v>
      </c>
      <c r="P29" s="138">
        <v>19.0624</v>
      </c>
      <c r="Q29" s="138">
        <v>8.4365000000000006</v>
      </c>
      <c r="R29" s="138">
        <v>8.4476999999999993</v>
      </c>
      <c r="S29" s="138">
        <v>27.522300000000001</v>
      </c>
      <c r="T29" s="138">
        <v>27.707799999999999</v>
      </c>
      <c r="U29" s="138">
        <v>27.1083</v>
      </c>
      <c r="V29" s="138">
        <v>11.3803</v>
      </c>
      <c r="W29" s="138">
        <v>10.254200000000001</v>
      </c>
      <c r="X29" s="138">
        <v>10.519600000000001</v>
      </c>
      <c r="Y29" s="138">
        <v>11.672000000000001</v>
      </c>
      <c r="Z29" s="138">
        <v>3.2298</v>
      </c>
      <c r="AA29" s="138">
        <v>11.335599999999999</v>
      </c>
      <c r="AB29" s="138">
        <v>15.8644</v>
      </c>
      <c r="AC29" s="138">
        <v>6.9404000000000003</v>
      </c>
      <c r="AD29" s="139"/>
      <c r="AE29" s="139"/>
      <c r="AF29" s="139"/>
    </row>
    <row r="30" spans="1:32" hidden="1" outlineLevel="1">
      <c r="A30" s="8">
        <v>41122</v>
      </c>
      <c r="B30" s="138">
        <v>589631.54967374995</v>
      </c>
      <c r="C30" s="138">
        <v>382585.21404892002</v>
      </c>
      <c r="D30" s="138">
        <v>207046.33562483001</v>
      </c>
      <c r="E30" s="138">
        <v>189431.10177601001</v>
      </c>
      <c r="F30" s="138">
        <v>95376.856732090004</v>
      </c>
      <c r="G30" s="138">
        <v>94054.245043920004</v>
      </c>
      <c r="H30" s="138">
        <v>150194.17498626997</v>
      </c>
      <c r="I30" s="138">
        <v>97862.865365310019</v>
      </c>
      <c r="J30" s="138">
        <v>52331.309620960004</v>
      </c>
      <c r="K30" s="138">
        <v>349978.1677855</v>
      </c>
      <c r="L30" s="138">
        <v>182983.64761451998</v>
      </c>
      <c r="M30" s="138">
        <v>166994.52017098002</v>
      </c>
      <c r="N30" s="138">
        <v>15.3986</v>
      </c>
      <c r="O30" s="138">
        <v>19.469200000000001</v>
      </c>
      <c r="P30" s="138">
        <v>19.593399999999999</v>
      </c>
      <c r="Q30" s="138">
        <v>8.5538000000000007</v>
      </c>
      <c r="R30" s="138">
        <v>8.5721000000000007</v>
      </c>
      <c r="S30" s="138">
        <v>27.086500000000001</v>
      </c>
      <c r="T30" s="138">
        <v>27.272600000000001</v>
      </c>
      <c r="U30" s="138">
        <v>25.296800000000001</v>
      </c>
      <c r="V30" s="138">
        <v>11.8504</v>
      </c>
      <c r="W30" s="138">
        <v>11.2172</v>
      </c>
      <c r="X30" s="138">
        <v>12.4064</v>
      </c>
      <c r="Y30" s="138">
        <v>13.5802</v>
      </c>
      <c r="Z30" s="138">
        <v>3.246</v>
      </c>
      <c r="AA30" s="138">
        <v>11.8514</v>
      </c>
      <c r="AB30" s="138">
        <v>16.709599999999998</v>
      </c>
      <c r="AC30" s="138">
        <v>7.0708000000000002</v>
      </c>
      <c r="AD30" s="139"/>
      <c r="AE30" s="139"/>
      <c r="AF30" s="139"/>
    </row>
    <row r="31" spans="1:32" hidden="1" outlineLevel="1">
      <c r="A31" s="8">
        <v>41153</v>
      </c>
      <c r="B31" s="138">
        <v>595393.60229368997</v>
      </c>
      <c r="C31" s="138">
        <v>386594.91689301003</v>
      </c>
      <c r="D31" s="138">
        <v>208798.68540068</v>
      </c>
      <c r="E31" s="138">
        <v>189063.25229378999</v>
      </c>
      <c r="F31" s="138">
        <v>96947.076058449995</v>
      </c>
      <c r="G31" s="138">
        <v>92116.176235339997</v>
      </c>
      <c r="H31" s="138">
        <v>151199.69737291004</v>
      </c>
      <c r="I31" s="138">
        <v>100015.68127385003</v>
      </c>
      <c r="J31" s="138">
        <v>51184.016099059998</v>
      </c>
      <c r="K31" s="138">
        <v>354391.4666610001</v>
      </c>
      <c r="L31" s="138">
        <v>181866.09508901997</v>
      </c>
      <c r="M31" s="138">
        <v>172525.37157198001</v>
      </c>
      <c r="N31" s="138">
        <v>14.901</v>
      </c>
      <c r="O31" s="138">
        <v>18.273700000000002</v>
      </c>
      <c r="P31" s="138">
        <v>17.950199999999999</v>
      </c>
      <c r="Q31" s="138">
        <v>8.3021999999999991</v>
      </c>
      <c r="R31" s="138">
        <v>8.3079999999999998</v>
      </c>
      <c r="S31" s="138">
        <v>27.9863</v>
      </c>
      <c r="T31" s="138">
        <v>28.209599999999998</v>
      </c>
      <c r="U31" s="138">
        <v>27.325800000000001</v>
      </c>
      <c r="V31" s="138">
        <v>11.895799999999999</v>
      </c>
      <c r="W31" s="138">
        <v>11.410399999999999</v>
      </c>
      <c r="X31" s="138">
        <v>11.037599999999999</v>
      </c>
      <c r="Y31" s="138">
        <v>12.084199999999999</v>
      </c>
      <c r="Z31" s="138">
        <v>3.3176000000000001</v>
      </c>
      <c r="AA31" s="138">
        <v>12.0526</v>
      </c>
      <c r="AB31" s="138">
        <v>17.817</v>
      </c>
      <c r="AC31" s="138">
        <v>7.2435999999999998</v>
      </c>
      <c r="AD31" s="139"/>
      <c r="AE31" s="139"/>
      <c r="AF31" s="139"/>
    </row>
    <row r="32" spans="1:32" hidden="1" outlineLevel="1">
      <c r="A32" s="8">
        <v>41183</v>
      </c>
      <c r="B32" s="138">
        <v>601162.43244384998</v>
      </c>
      <c r="C32" s="138">
        <v>389132.16724580002</v>
      </c>
      <c r="D32" s="138">
        <v>212030.26519805001</v>
      </c>
      <c r="E32" s="138">
        <v>190068.41973955001</v>
      </c>
      <c r="F32" s="138">
        <v>99611.81297128</v>
      </c>
      <c r="G32" s="138">
        <v>90456.606768269994</v>
      </c>
      <c r="H32" s="138">
        <v>153519.54436772008</v>
      </c>
      <c r="I32" s="138">
        <v>100400.87918782001</v>
      </c>
      <c r="J32" s="138">
        <v>53118.665179900003</v>
      </c>
      <c r="K32" s="138">
        <v>356078.80583287007</v>
      </c>
      <c r="L32" s="138">
        <v>179110.74106260997</v>
      </c>
      <c r="M32" s="138">
        <v>176968.06477026001</v>
      </c>
      <c r="N32" s="138">
        <v>16.186599999999999</v>
      </c>
      <c r="O32" s="138">
        <v>20.9556</v>
      </c>
      <c r="P32" s="138">
        <v>21.0639</v>
      </c>
      <c r="Q32" s="138">
        <v>8.3567</v>
      </c>
      <c r="R32" s="138">
        <v>8.3684999999999992</v>
      </c>
      <c r="S32" s="138">
        <v>27.969000000000001</v>
      </c>
      <c r="T32" s="138">
        <v>28.492899999999999</v>
      </c>
      <c r="U32" s="138">
        <v>27.889099999999999</v>
      </c>
      <c r="V32" s="138">
        <v>13.4893</v>
      </c>
      <c r="W32" s="138">
        <v>13.501200000000001</v>
      </c>
      <c r="X32" s="138">
        <v>15.4964</v>
      </c>
      <c r="Y32" s="138">
        <v>17.427399999999999</v>
      </c>
      <c r="Z32" s="138">
        <v>3.6294</v>
      </c>
      <c r="AA32" s="138">
        <v>12.592000000000001</v>
      </c>
      <c r="AB32" s="138">
        <v>18.807200000000002</v>
      </c>
      <c r="AC32" s="138">
        <v>7.4776999999999996</v>
      </c>
      <c r="AD32" s="139"/>
      <c r="AE32" s="139"/>
      <c r="AF32" s="139"/>
    </row>
    <row r="33" spans="1:32" hidden="1" outlineLevel="1">
      <c r="A33" s="8">
        <v>41214</v>
      </c>
      <c r="B33" s="138">
        <v>610528.39838097</v>
      </c>
      <c r="C33" s="138">
        <v>390950.59021172998</v>
      </c>
      <c r="D33" s="138">
        <v>219577.80816923999</v>
      </c>
      <c r="E33" s="138">
        <v>188938.71011282</v>
      </c>
      <c r="F33" s="138">
        <v>101328.64399544999</v>
      </c>
      <c r="G33" s="138">
        <v>87610.066117370006</v>
      </c>
      <c r="H33" s="138">
        <v>151726.67853519996</v>
      </c>
      <c r="I33" s="138">
        <v>101568.47832674001</v>
      </c>
      <c r="J33" s="138">
        <v>50158.200208459995</v>
      </c>
      <c r="K33" s="138">
        <v>361752.17053514003</v>
      </c>
      <c r="L33" s="138">
        <v>180591.85698414</v>
      </c>
      <c r="M33" s="138">
        <v>181160.313551</v>
      </c>
      <c r="N33" s="138">
        <v>17.603400000000001</v>
      </c>
      <c r="O33" s="138">
        <v>22.465299999999999</v>
      </c>
      <c r="P33" s="138">
        <v>22.6158</v>
      </c>
      <c r="Q33" s="138">
        <v>8.7829999999999995</v>
      </c>
      <c r="R33" s="138">
        <v>8.8078000000000003</v>
      </c>
      <c r="S33" s="138">
        <v>29.107900000000001</v>
      </c>
      <c r="T33" s="138">
        <v>29.3184</v>
      </c>
      <c r="U33" s="138">
        <v>29.0123</v>
      </c>
      <c r="V33" s="138">
        <v>12.032</v>
      </c>
      <c r="W33" s="138">
        <v>11.6272</v>
      </c>
      <c r="X33" s="138">
        <v>17.1371</v>
      </c>
      <c r="Y33" s="138">
        <v>18.728000000000002</v>
      </c>
      <c r="Z33" s="138">
        <v>3.1044</v>
      </c>
      <c r="AA33" s="138">
        <v>13.153700000000001</v>
      </c>
      <c r="AB33" s="138">
        <v>19.629000000000001</v>
      </c>
      <c r="AC33" s="138">
        <v>7.5148999999999999</v>
      </c>
      <c r="AD33" s="139"/>
      <c r="AE33" s="139"/>
      <c r="AF33" s="139"/>
    </row>
    <row r="34" spans="1:32" hidden="1" outlineLevel="1">
      <c r="A34" s="8">
        <v>41244</v>
      </c>
      <c r="B34" s="138">
        <v>605425.03467742004</v>
      </c>
      <c r="C34" s="138">
        <v>393147.39799196</v>
      </c>
      <c r="D34" s="138">
        <v>212277.63668545999</v>
      </c>
      <c r="E34" s="138">
        <v>187629.27294518001</v>
      </c>
      <c r="F34" s="138">
        <v>102689.66195751</v>
      </c>
      <c r="G34" s="138">
        <v>84939.610987670007</v>
      </c>
      <c r="H34" s="138">
        <v>173319.22252192005</v>
      </c>
      <c r="I34" s="138">
        <v>112643.8473237</v>
      </c>
      <c r="J34" s="138">
        <v>60675.375198220005</v>
      </c>
      <c r="K34" s="138">
        <v>369264.15257233003</v>
      </c>
      <c r="L34" s="138">
        <v>186771.63240707997</v>
      </c>
      <c r="M34" s="138">
        <v>182492.52016525</v>
      </c>
      <c r="N34" s="138">
        <v>14.8096</v>
      </c>
      <c r="O34" s="138">
        <v>17.200199999999999</v>
      </c>
      <c r="P34" s="138">
        <v>16.593800000000002</v>
      </c>
      <c r="Q34" s="138">
        <v>9.3491999999999997</v>
      </c>
      <c r="R34" s="138">
        <v>9.3909000000000002</v>
      </c>
      <c r="S34" s="138">
        <v>27.790600000000001</v>
      </c>
      <c r="T34" s="138">
        <v>27.944600000000001</v>
      </c>
      <c r="U34" s="138">
        <v>26.656600000000001</v>
      </c>
      <c r="V34" s="138">
        <v>11.3558</v>
      </c>
      <c r="W34" s="138">
        <v>10.9306</v>
      </c>
      <c r="X34" s="138">
        <v>9.2597000000000005</v>
      </c>
      <c r="Y34" s="138">
        <v>11.830299999999999</v>
      </c>
      <c r="Z34" s="138">
        <v>1.8857999999999999</v>
      </c>
      <c r="AA34" s="138">
        <v>13.5854</v>
      </c>
      <c r="AB34" s="138">
        <v>19.467600000000001</v>
      </c>
      <c r="AC34" s="138">
        <v>7.4025999999999996</v>
      </c>
      <c r="AD34" s="139"/>
      <c r="AE34" s="139"/>
      <c r="AF34" s="139"/>
    </row>
    <row r="35" spans="1:32" hidden="1" outlineLevel="1">
      <c r="A35" s="8">
        <v>41275</v>
      </c>
      <c r="B35" s="138">
        <v>606946.82086106006</v>
      </c>
      <c r="C35" s="138">
        <v>393150.28435685998</v>
      </c>
      <c r="D35" s="138">
        <v>213796.53650419999</v>
      </c>
      <c r="E35" s="138">
        <v>188269.0879474</v>
      </c>
      <c r="F35" s="138">
        <v>104336.21203330001</v>
      </c>
      <c r="G35" s="138">
        <v>83932.875914100005</v>
      </c>
      <c r="H35" s="138">
        <v>175124.29846096996</v>
      </c>
      <c r="I35" s="138">
        <v>114287.41245445999</v>
      </c>
      <c r="J35" s="138">
        <v>60836.886006509994</v>
      </c>
      <c r="K35" s="138">
        <v>377816.51884768996</v>
      </c>
      <c r="L35" s="138">
        <v>192635.16794809996</v>
      </c>
      <c r="M35" s="138">
        <v>185181.35089959</v>
      </c>
      <c r="N35" s="138">
        <v>13.7677</v>
      </c>
      <c r="O35" s="138">
        <v>16.323499999999999</v>
      </c>
      <c r="P35" s="138">
        <v>15.4032</v>
      </c>
      <c r="Q35" s="138">
        <v>8.9286999999999992</v>
      </c>
      <c r="R35" s="138">
        <v>8.9375999999999998</v>
      </c>
      <c r="S35" s="138">
        <v>27.925699999999999</v>
      </c>
      <c r="T35" s="138">
        <v>28.057400000000001</v>
      </c>
      <c r="U35" s="138">
        <v>26.985600000000002</v>
      </c>
      <c r="V35" s="138">
        <v>10.8743</v>
      </c>
      <c r="W35" s="138">
        <v>10.470599999999999</v>
      </c>
      <c r="X35" s="138">
        <v>7.7473999999999998</v>
      </c>
      <c r="Y35" s="138">
        <v>8.3853000000000009</v>
      </c>
      <c r="Z35" s="138">
        <v>3.2629999999999999</v>
      </c>
      <c r="AA35" s="138">
        <v>14.215</v>
      </c>
      <c r="AB35" s="138">
        <v>19.9527</v>
      </c>
      <c r="AC35" s="138">
        <v>7.3606999999999996</v>
      </c>
      <c r="AD35" s="139"/>
      <c r="AE35" s="139"/>
      <c r="AF35" s="139"/>
    </row>
    <row r="36" spans="1:32" hidden="1" outlineLevel="1">
      <c r="A36" s="8">
        <v>41306</v>
      </c>
      <c r="B36" s="138">
        <v>612640.52881277003</v>
      </c>
      <c r="C36" s="138">
        <v>398209.10585897003</v>
      </c>
      <c r="D36" s="138">
        <v>214431.42295380001</v>
      </c>
      <c r="E36" s="138">
        <v>188218.71779396001</v>
      </c>
      <c r="F36" s="138">
        <v>105231.23140788999</v>
      </c>
      <c r="G36" s="138">
        <v>82987.486386069999</v>
      </c>
      <c r="H36" s="138">
        <v>172900.26536098996</v>
      </c>
      <c r="I36" s="138">
        <v>112369.1999408</v>
      </c>
      <c r="J36" s="138">
        <v>60531.065420190003</v>
      </c>
      <c r="K36" s="138">
        <v>384767.57521123008</v>
      </c>
      <c r="L36" s="138">
        <v>201069.83344529005</v>
      </c>
      <c r="M36" s="138">
        <v>183697.74176593998</v>
      </c>
      <c r="N36" s="138">
        <v>13.1495</v>
      </c>
      <c r="O36" s="138">
        <v>15.397399999999999</v>
      </c>
      <c r="P36" s="138">
        <v>14.459899999999999</v>
      </c>
      <c r="Q36" s="138">
        <v>9.1953999999999994</v>
      </c>
      <c r="R36" s="138">
        <v>9.2114999999999991</v>
      </c>
      <c r="S36" s="138">
        <v>28.951499999999999</v>
      </c>
      <c r="T36" s="138">
        <v>29.093299999999999</v>
      </c>
      <c r="U36" s="138">
        <v>28.446999999999999</v>
      </c>
      <c r="V36" s="138">
        <v>11.7454</v>
      </c>
      <c r="W36" s="138">
        <v>10.5565</v>
      </c>
      <c r="X36" s="138">
        <v>6.3856999999999999</v>
      </c>
      <c r="Y36" s="138">
        <v>6.8921000000000001</v>
      </c>
      <c r="Z36" s="138">
        <v>2.9033000000000002</v>
      </c>
      <c r="AA36" s="138">
        <v>13.4163</v>
      </c>
      <c r="AB36" s="138">
        <v>18.439800000000002</v>
      </c>
      <c r="AC36" s="138">
        <v>7.2282000000000002</v>
      </c>
      <c r="AD36" s="139"/>
      <c r="AE36" s="139"/>
      <c r="AF36" s="139"/>
    </row>
    <row r="37" spans="1:32" hidden="1" outlineLevel="1">
      <c r="A37" s="8">
        <v>41334</v>
      </c>
      <c r="B37" s="138">
        <v>613186.38013913995</v>
      </c>
      <c r="C37" s="138">
        <v>392005.28878330998</v>
      </c>
      <c r="D37" s="138">
        <v>221181.09135582999</v>
      </c>
      <c r="E37" s="138">
        <v>188405.94733159</v>
      </c>
      <c r="F37" s="138">
        <v>106447.87087478</v>
      </c>
      <c r="G37" s="138">
        <v>81958.076456809998</v>
      </c>
      <c r="H37" s="138">
        <v>173262.74269054006</v>
      </c>
      <c r="I37" s="138">
        <v>114181.80233377</v>
      </c>
      <c r="J37" s="138">
        <v>59080.940356769999</v>
      </c>
      <c r="K37" s="138">
        <v>390185.27680947998</v>
      </c>
      <c r="L37" s="138">
        <v>208028.12761377997</v>
      </c>
      <c r="M37" s="138">
        <v>182157.14919570004</v>
      </c>
      <c r="N37" s="138">
        <v>13.5219</v>
      </c>
      <c r="O37" s="138">
        <v>15.505100000000001</v>
      </c>
      <c r="P37" s="138">
        <v>14.6142</v>
      </c>
      <c r="Q37" s="138">
        <v>9.9809999999999999</v>
      </c>
      <c r="R37" s="138">
        <v>9.9857999999999993</v>
      </c>
      <c r="S37" s="138">
        <v>29.851800000000001</v>
      </c>
      <c r="T37" s="138">
        <v>30.054200000000002</v>
      </c>
      <c r="U37" s="138">
        <v>29.018699999999999</v>
      </c>
      <c r="V37" s="138">
        <v>13.012600000000001</v>
      </c>
      <c r="W37" s="138">
        <v>12.977600000000001</v>
      </c>
      <c r="X37" s="138">
        <v>6.1543000000000001</v>
      </c>
      <c r="Y37" s="138">
        <v>6.7812999999999999</v>
      </c>
      <c r="Z37" s="138">
        <v>3.4426000000000001</v>
      </c>
      <c r="AA37" s="138">
        <v>13.054600000000001</v>
      </c>
      <c r="AB37" s="138">
        <v>17.546199999999999</v>
      </c>
      <c r="AC37" s="138">
        <v>6.8766999999999996</v>
      </c>
      <c r="AD37" s="139"/>
      <c r="AE37" s="139"/>
      <c r="AF37" s="139"/>
    </row>
    <row r="38" spans="1:32" hidden="1" outlineLevel="1">
      <c r="A38" s="8">
        <v>41365</v>
      </c>
      <c r="B38" s="138">
        <v>616827.55643394997</v>
      </c>
      <c r="C38" s="138">
        <v>392799.73073139001</v>
      </c>
      <c r="D38" s="138">
        <v>224027.82570255999</v>
      </c>
      <c r="E38" s="138">
        <v>190054.71670998001</v>
      </c>
      <c r="F38" s="138">
        <v>109440.24494357999</v>
      </c>
      <c r="G38" s="138">
        <v>80614.471766400005</v>
      </c>
      <c r="H38" s="138">
        <v>175776.95583613002</v>
      </c>
      <c r="I38" s="138">
        <v>117096.21924987997</v>
      </c>
      <c r="J38" s="138">
        <v>58680.736586250001</v>
      </c>
      <c r="K38" s="138">
        <v>399055.34452651005</v>
      </c>
      <c r="L38" s="138">
        <v>216997.60953497002</v>
      </c>
      <c r="M38" s="138">
        <v>182057.73499154003</v>
      </c>
      <c r="N38" s="138">
        <v>13.010999999999999</v>
      </c>
      <c r="O38" s="138">
        <v>14.6393</v>
      </c>
      <c r="P38" s="138">
        <v>13.8749</v>
      </c>
      <c r="Q38" s="138">
        <v>9.9796999999999993</v>
      </c>
      <c r="R38" s="138">
        <v>10.015499999999999</v>
      </c>
      <c r="S38" s="138">
        <v>29.200099999999999</v>
      </c>
      <c r="T38" s="138">
        <v>29.389399999999998</v>
      </c>
      <c r="U38" s="138">
        <v>27.0593</v>
      </c>
      <c r="V38" s="138">
        <v>12.473599999999999</v>
      </c>
      <c r="W38" s="138">
        <v>12.376099999999999</v>
      </c>
      <c r="X38" s="138">
        <v>6.1784999999999997</v>
      </c>
      <c r="Y38" s="138">
        <v>6.9862000000000002</v>
      </c>
      <c r="Z38" s="138">
        <v>2.73</v>
      </c>
      <c r="AA38" s="138">
        <v>12.9178</v>
      </c>
      <c r="AB38" s="138">
        <v>17.237300000000001</v>
      </c>
      <c r="AC38" s="138">
        <v>6.7920999999999996</v>
      </c>
      <c r="AD38" s="139"/>
      <c r="AE38" s="139"/>
      <c r="AF38" s="139"/>
    </row>
    <row r="39" spans="1:32" hidden="1" outlineLevel="1">
      <c r="A39" s="8">
        <v>41395</v>
      </c>
      <c r="B39" s="138">
        <v>616281.19987582997</v>
      </c>
      <c r="C39" s="138">
        <v>392237.55728975998</v>
      </c>
      <c r="D39" s="138">
        <v>224043.64258607</v>
      </c>
      <c r="E39" s="138">
        <v>190824.43566223001</v>
      </c>
      <c r="F39" s="138">
        <v>111560.0892183</v>
      </c>
      <c r="G39" s="138">
        <v>79264.346443930001</v>
      </c>
      <c r="H39" s="138">
        <v>176234.59671504001</v>
      </c>
      <c r="I39" s="138">
        <v>118225.73225793001</v>
      </c>
      <c r="J39" s="138">
        <v>58008.864457110001</v>
      </c>
      <c r="K39" s="138">
        <v>402598.71294273989</v>
      </c>
      <c r="L39" s="138">
        <v>220554.19758962997</v>
      </c>
      <c r="M39" s="138">
        <v>182044.51535311001</v>
      </c>
      <c r="N39" s="138">
        <v>13.1684</v>
      </c>
      <c r="O39" s="138">
        <v>15.1266</v>
      </c>
      <c r="P39" s="138">
        <v>14.1624</v>
      </c>
      <c r="Q39" s="138">
        <v>9.3412000000000006</v>
      </c>
      <c r="R39" s="138">
        <v>9.3889999999999993</v>
      </c>
      <c r="S39" s="138">
        <v>25.998799999999999</v>
      </c>
      <c r="T39" s="138">
        <v>26.075700000000001</v>
      </c>
      <c r="U39" s="138">
        <v>24.6251</v>
      </c>
      <c r="V39" s="138">
        <v>13.9391</v>
      </c>
      <c r="W39" s="138">
        <v>14.0464</v>
      </c>
      <c r="X39" s="138">
        <v>6.1942000000000004</v>
      </c>
      <c r="Y39" s="138">
        <v>6.5709</v>
      </c>
      <c r="Z39" s="138">
        <v>4.4791999999999996</v>
      </c>
      <c r="AA39" s="138">
        <v>12.660600000000001</v>
      </c>
      <c r="AB39" s="138">
        <v>16.994399999999999</v>
      </c>
      <c r="AC39" s="138">
        <v>6.8251999999999997</v>
      </c>
      <c r="AD39" s="139"/>
      <c r="AE39" s="139"/>
      <c r="AF39" s="139"/>
    </row>
    <row r="40" spans="1:32" hidden="1" outlineLevel="1">
      <c r="A40" s="8">
        <v>41426</v>
      </c>
      <c r="B40" s="138">
        <v>623098.01464552002</v>
      </c>
      <c r="C40" s="138">
        <v>397963.39776548999</v>
      </c>
      <c r="D40" s="138">
        <v>225134.61688002999</v>
      </c>
      <c r="E40" s="138">
        <v>189983.61115414</v>
      </c>
      <c r="F40" s="138">
        <v>112164.29151328999</v>
      </c>
      <c r="G40" s="138">
        <v>77819.319640849993</v>
      </c>
      <c r="H40" s="138">
        <v>170630.08823119002</v>
      </c>
      <c r="I40" s="138">
        <v>114245.88267241999</v>
      </c>
      <c r="J40" s="138">
        <v>56384.205558770002</v>
      </c>
      <c r="K40" s="138">
        <v>414384.42205154995</v>
      </c>
      <c r="L40" s="138">
        <v>231443.83544872995</v>
      </c>
      <c r="M40" s="138">
        <v>182940.58660282003</v>
      </c>
      <c r="N40" s="138">
        <v>12.770899999999999</v>
      </c>
      <c r="O40" s="138">
        <v>14.491899999999999</v>
      </c>
      <c r="P40" s="138">
        <v>13.6875</v>
      </c>
      <c r="Q40" s="138">
        <v>9.8673999999999999</v>
      </c>
      <c r="R40" s="138">
        <v>9.8961000000000006</v>
      </c>
      <c r="S40" s="138">
        <v>27.235700000000001</v>
      </c>
      <c r="T40" s="138">
        <v>27.419799999999999</v>
      </c>
      <c r="U40" s="138">
        <v>27.244299999999999</v>
      </c>
      <c r="V40" s="138">
        <v>13.0665</v>
      </c>
      <c r="W40" s="138">
        <v>13.068</v>
      </c>
      <c r="X40" s="138">
        <v>6.1894999999999998</v>
      </c>
      <c r="Y40" s="138">
        <v>6.6578999999999997</v>
      </c>
      <c r="Z40" s="138">
        <v>4.0884999999999998</v>
      </c>
      <c r="AA40" s="138">
        <v>11.4268</v>
      </c>
      <c r="AB40" s="138">
        <v>15.5421</v>
      </c>
      <c r="AC40" s="138">
        <v>6.2796000000000003</v>
      </c>
      <c r="AD40" s="139"/>
      <c r="AE40" s="139"/>
      <c r="AF40" s="139"/>
    </row>
    <row r="41" spans="1:32" hidden="1" outlineLevel="1">
      <c r="A41" s="8">
        <v>41456</v>
      </c>
      <c r="B41" s="138">
        <v>628187.52155170997</v>
      </c>
      <c r="C41" s="138">
        <v>399491.93463918002</v>
      </c>
      <c r="D41" s="138">
        <v>228695.58691253001</v>
      </c>
      <c r="E41" s="138">
        <v>190785.05832556999</v>
      </c>
      <c r="F41" s="138">
        <v>114646.58356817</v>
      </c>
      <c r="G41" s="138">
        <v>76138.474757400007</v>
      </c>
      <c r="H41" s="138">
        <v>178498.6960419</v>
      </c>
      <c r="I41" s="138">
        <v>120790.19163022001</v>
      </c>
      <c r="J41" s="138">
        <v>57708.504411679998</v>
      </c>
      <c r="K41" s="138">
        <v>418707.98600195011</v>
      </c>
      <c r="L41" s="138">
        <v>234369.23215592001</v>
      </c>
      <c r="M41" s="138">
        <v>184338.75384603004</v>
      </c>
      <c r="N41" s="138">
        <v>12.837300000000001</v>
      </c>
      <c r="O41" s="138">
        <v>14.912100000000001</v>
      </c>
      <c r="P41" s="138">
        <v>14.087300000000001</v>
      </c>
      <c r="Q41" s="138">
        <v>9.3697999999999997</v>
      </c>
      <c r="R41" s="138">
        <v>9.4049999999999994</v>
      </c>
      <c r="S41" s="138">
        <v>27.530899999999999</v>
      </c>
      <c r="T41" s="138">
        <v>27.666799999999999</v>
      </c>
      <c r="U41" s="138">
        <v>27.8734</v>
      </c>
      <c r="V41" s="138">
        <v>13.703900000000001</v>
      </c>
      <c r="W41" s="138">
        <v>13.1569</v>
      </c>
      <c r="X41" s="138">
        <v>5.2442000000000002</v>
      </c>
      <c r="Y41" s="138">
        <v>5.6910999999999996</v>
      </c>
      <c r="Z41" s="138">
        <v>3.3281000000000001</v>
      </c>
      <c r="AA41" s="138">
        <v>11.440099999999999</v>
      </c>
      <c r="AB41" s="138">
        <v>15.530200000000001</v>
      </c>
      <c r="AC41" s="138">
        <v>6.4488000000000003</v>
      </c>
      <c r="AD41" s="139"/>
      <c r="AE41" s="139"/>
      <c r="AF41" s="139"/>
    </row>
    <row r="42" spans="1:32" hidden="1" outlineLevel="1">
      <c r="A42" s="8">
        <v>41487</v>
      </c>
      <c r="B42" s="138">
        <v>635247.58474645996</v>
      </c>
      <c r="C42" s="138">
        <v>405927.34820234001</v>
      </c>
      <c r="D42" s="138">
        <v>229320.23654412001</v>
      </c>
      <c r="E42" s="138">
        <v>192970.18827561001</v>
      </c>
      <c r="F42" s="138">
        <v>117619.92857511</v>
      </c>
      <c r="G42" s="138">
        <v>75350.259700499999</v>
      </c>
      <c r="H42" s="138">
        <v>177899.26172092996</v>
      </c>
      <c r="I42" s="138">
        <v>121502.28885359</v>
      </c>
      <c r="J42" s="138">
        <v>56396.972867340002</v>
      </c>
      <c r="K42" s="138">
        <v>422979.66445584007</v>
      </c>
      <c r="L42" s="138">
        <v>237641.82687294</v>
      </c>
      <c r="M42" s="138">
        <v>185337.83758290001</v>
      </c>
      <c r="N42" s="138">
        <v>12.6204</v>
      </c>
      <c r="O42" s="138">
        <v>14.2797</v>
      </c>
      <c r="P42" s="138">
        <v>13.581</v>
      </c>
      <c r="Q42" s="138">
        <v>9.8181999999999992</v>
      </c>
      <c r="R42" s="138">
        <v>9.8363999999999994</v>
      </c>
      <c r="S42" s="138">
        <v>26.785699999999999</v>
      </c>
      <c r="T42" s="138">
        <v>26.896999999999998</v>
      </c>
      <c r="U42" s="138">
        <v>26.974299999999999</v>
      </c>
      <c r="V42" s="138">
        <v>13.087</v>
      </c>
      <c r="W42" s="138">
        <v>12.775399999999999</v>
      </c>
      <c r="X42" s="138">
        <v>6.0347</v>
      </c>
      <c r="Y42" s="138">
        <v>6.3067000000000002</v>
      </c>
      <c r="Z42" s="138">
        <v>3.4735999999999998</v>
      </c>
      <c r="AA42" s="138">
        <v>11.7521</v>
      </c>
      <c r="AB42" s="138">
        <v>15.6442</v>
      </c>
      <c r="AC42" s="138">
        <v>6.4705000000000004</v>
      </c>
      <c r="AD42" s="139"/>
      <c r="AE42" s="139"/>
      <c r="AF42" s="139"/>
    </row>
    <row r="43" spans="1:32" hidden="1" outlineLevel="1">
      <c r="A43" s="8">
        <v>41518</v>
      </c>
      <c r="B43" s="138">
        <v>647273.88087458001</v>
      </c>
      <c r="C43" s="138">
        <v>416780.16825296002</v>
      </c>
      <c r="D43" s="138">
        <v>230493.71262162001</v>
      </c>
      <c r="E43" s="138">
        <v>193270.27496344</v>
      </c>
      <c r="F43" s="138">
        <v>119708.25433228</v>
      </c>
      <c r="G43" s="138">
        <v>73562.020631160005</v>
      </c>
      <c r="H43" s="138">
        <v>184488.52965036</v>
      </c>
      <c r="I43" s="138">
        <v>125115.48955981</v>
      </c>
      <c r="J43" s="138">
        <v>59373.040090549985</v>
      </c>
      <c r="K43" s="138">
        <v>429599.50984735996</v>
      </c>
      <c r="L43" s="138">
        <v>242608.63880843</v>
      </c>
      <c r="M43" s="138">
        <v>186990.87103893002</v>
      </c>
      <c r="N43" s="138">
        <v>12.842499999999999</v>
      </c>
      <c r="O43" s="138">
        <v>14.3653</v>
      </c>
      <c r="P43" s="138">
        <v>13.6723</v>
      </c>
      <c r="Q43" s="138">
        <v>9.6228999999999996</v>
      </c>
      <c r="R43" s="138">
        <v>9.6465999999999994</v>
      </c>
      <c r="S43" s="138">
        <v>26.049499999999998</v>
      </c>
      <c r="T43" s="138">
        <v>26.444099999999999</v>
      </c>
      <c r="U43" s="138">
        <v>26.7272</v>
      </c>
      <c r="V43" s="138">
        <v>10.706799999999999</v>
      </c>
      <c r="W43" s="138">
        <v>10.335599999999999</v>
      </c>
      <c r="X43" s="138">
        <v>6.5982000000000003</v>
      </c>
      <c r="Y43" s="138">
        <v>6.9355000000000002</v>
      </c>
      <c r="Z43" s="138">
        <v>4.0125999999999999</v>
      </c>
      <c r="AA43" s="138">
        <v>11.7951</v>
      </c>
      <c r="AB43" s="138">
        <v>16.026800000000001</v>
      </c>
      <c r="AC43" s="138">
        <v>6.5187999999999997</v>
      </c>
      <c r="AD43" s="139"/>
      <c r="AE43" s="139"/>
      <c r="AF43" s="139"/>
    </row>
    <row r="44" spans="1:32" hidden="1" outlineLevel="1">
      <c r="A44" s="8">
        <v>41548</v>
      </c>
      <c r="B44" s="138">
        <v>655289.35005309002</v>
      </c>
      <c r="C44" s="138">
        <v>422878.10166198999</v>
      </c>
      <c r="D44" s="138">
        <v>232411.2483911</v>
      </c>
      <c r="E44" s="138">
        <v>194228.04084743999</v>
      </c>
      <c r="F44" s="138">
        <v>121724.2914692</v>
      </c>
      <c r="G44" s="138">
        <v>72503.749378239998</v>
      </c>
      <c r="H44" s="138">
        <v>179631.72389935007</v>
      </c>
      <c r="I44" s="138">
        <v>122811.85997803</v>
      </c>
      <c r="J44" s="138">
        <v>56819.863921320008</v>
      </c>
      <c r="K44" s="138">
        <v>435004.04546326998</v>
      </c>
      <c r="L44" s="138">
        <v>248720.21152213999</v>
      </c>
      <c r="M44" s="138">
        <v>186283.83394112997</v>
      </c>
      <c r="N44" s="138">
        <v>12.8005</v>
      </c>
      <c r="O44" s="138">
        <v>14.429</v>
      </c>
      <c r="P44" s="138">
        <v>14.1145</v>
      </c>
      <c r="Q44" s="138">
        <v>8.9315999999999995</v>
      </c>
      <c r="R44" s="138">
        <v>8.9532000000000007</v>
      </c>
      <c r="S44" s="138">
        <v>26.5639</v>
      </c>
      <c r="T44" s="138">
        <v>26.68</v>
      </c>
      <c r="U44" s="138">
        <v>26.73</v>
      </c>
      <c r="V44" s="138">
        <v>13.7944</v>
      </c>
      <c r="W44" s="138">
        <v>12.8657</v>
      </c>
      <c r="X44" s="138">
        <v>5.7206000000000001</v>
      </c>
      <c r="Y44" s="138">
        <v>6.1071</v>
      </c>
      <c r="Z44" s="138">
        <v>3.8248000000000002</v>
      </c>
      <c r="AA44" s="138">
        <v>12.335599999999999</v>
      </c>
      <c r="AB44" s="138">
        <v>16.1922</v>
      </c>
      <c r="AC44" s="138">
        <v>6.7759999999999998</v>
      </c>
      <c r="AD44" s="139"/>
      <c r="AE44" s="139"/>
      <c r="AF44" s="139"/>
    </row>
    <row r="45" spans="1:32" hidden="1" outlineLevel="1">
      <c r="A45" s="8">
        <v>41579</v>
      </c>
      <c r="B45" s="138">
        <v>669620.60662860004</v>
      </c>
      <c r="C45" s="138">
        <v>436342.35297141998</v>
      </c>
      <c r="D45" s="138">
        <v>233278.25365718</v>
      </c>
      <c r="E45" s="138">
        <v>192729.40015614999</v>
      </c>
      <c r="F45" s="138">
        <v>123109.85768152001</v>
      </c>
      <c r="G45" s="138">
        <v>69619.542474629998</v>
      </c>
      <c r="H45" s="138">
        <v>179590.15803049001</v>
      </c>
      <c r="I45" s="138">
        <v>122303.97823223997</v>
      </c>
      <c r="J45" s="138">
        <v>57286.179798249999</v>
      </c>
      <c r="K45" s="138">
        <v>440143.39587338001</v>
      </c>
      <c r="L45" s="138">
        <v>254597.74009430004</v>
      </c>
      <c r="M45" s="138">
        <v>185545.65577908</v>
      </c>
      <c r="N45" s="138">
        <v>13.989100000000001</v>
      </c>
      <c r="O45" s="138">
        <v>15.9773</v>
      </c>
      <c r="P45" s="138">
        <v>15.7784</v>
      </c>
      <c r="Q45" s="138">
        <v>8.6725999999999992</v>
      </c>
      <c r="R45" s="138">
        <v>8.6974999999999998</v>
      </c>
      <c r="S45" s="138">
        <v>27.735900000000001</v>
      </c>
      <c r="T45" s="138">
        <v>27.863800000000001</v>
      </c>
      <c r="U45" s="138">
        <v>28.322500000000002</v>
      </c>
      <c r="V45" s="138">
        <v>10.3514</v>
      </c>
      <c r="W45" s="138">
        <v>10.094900000000001</v>
      </c>
      <c r="X45" s="138">
        <v>6.3307000000000002</v>
      </c>
      <c r="Y45" s="138">
        <v>6.5606999999999998</v>
      </c>
      <c r="Z45" s="138">
        <v>4.6372</v>
      </c>
      <c r="AA45" s="138">
        <v>12.0067</v>
      </c>
      <c r="AB45" s="138">
        <v>16.196899999999999</v>
      </c>
      <c r="AC45" s="138">
        <v>6.5354000000000001</v>
      </c>
      <c r="AD45" s="139"/>
      <c r="AE45" s="139"/>
      <c r="AF45" s="139"/>
    </row>
    <row r="46" spans="1:32" hidden="1" outlineLevel="1">
      <c r="A46" s="8">
        <v>41609</v>
      </c>
      <c r="B46" s="138">
        <v>691902.84164614999</v>
      </c>
      <c r="C46" s="138">
        <v>454214.57989699999</v>
      </c>
      <c r="D46" s="138">
        <v>237688.26174915</v>
      </c>
      <c r="E46" s="138">
        <v>193529.08842438</v>
      </c>
      <c r="F46" s="138">
        <v>125681.01846707</v>
      </c>
      <c r="G46" s="138">
        <v>67848.069957309999</v>
      </c>
      <c r="H46" s="138">
        <v>195159.68340818991</v>
      </c>
      <c r="I46" s="138">
        <v>138241.56196188999</v>
      </c>
      <c r="J46" s="138">
        <v>56918.121446299992</v>
      </c>
      <c r="K46" s="138">
        <v>441951.18552858994</v>
      </c>
      <c r="L46" s="138">
        <v>257828.95895524003</v>
      </c>
      <c r="M46" s="138">
        <v>184122.22657334997</v>
      </c>
      <c r="N46" s="138">
        <v>14.1279</v>
      </c>
      <c r="O46" s="138">
        <v>16.8398</v>
      </c>
      <c r="P46" s="138">
        <v>16.585899999999999</v>
      </c>
      <c r="Q46" s="138">
        <v>8.8026999999999997</v>
      </c>
      <c r="R46" s="138">
        <v>8.8274000000000008</v>
      </c>
      <c r="S46" s="138">
        <v>25.959900000000001</v>
      </c>
      <c r="T46" s="138">
        <v>26.0929</v>
      </c>
      <c r="U46" s="138">
        <v>25.860499999999998</v>
      </c>
      <c r="V46" s="138">
        <v>11.7408</v>
      </c>
      <c r="W46" s="138">
        <v>11.6516</v>
      </c>
      <c r="X46" s="138">
        <v>9.8370999999999995</v>
      </c>
      <c r="Y46" s="138">
        <v>10.552099999999999</v>
      </c>
      <c r="Z46" s="138">
        <v>4.6047000000000002</v>
      </c>
      <c r="AA46" s="138">
        <v>12.7818</v>
      </c>
      <c r="AB46" s="138">
        <v>17.484999999999999</v>
      </c>
      <c r="AC46" s="138">
        <v>6.9846000000000004</v>
      </c>
      <c r="AD46" s="139"/>
      <c r="AE46" s="139"/>
      <c r="AF46" s="139"/>
    </row>
    <row r="47" spans="1:32" hidden="1" outlineLevel="1">
      <c r="A47" s="8">
        <v>41640</v>
      </c>
      <c r="B47" s="138">
        <v>684194.24848784006</v>
      </c>
      <c r="C47" s="138">
        <v>451304.41446566</v>
      </c>
      <c r="D47" s="138">
        <v>232889.83402218</v>
      </c>
      <c r="E47" s="138">
        <v>192479.22731011</v>
      </c>
      <c r="F47" s="138">
        <v>125879.8528642</v>
      </c>
      <c r="G47" s="138">
        <v>66599.374445909998</v>
      </c>
      <c r="H47" s="138">
        <v>186537.33097599997</v>
      </c>
      <c r="I47" s="138">
        <v>131169.58961403003</v>
      </c>
      <c r="J47" s="138">
        <v>55367.741361970002</v>
      </c>
      <c r="K47" s="138">
        <v>437561.73881755007</v>
      </c>
      <c r="L47" s="138">
        <v>256361.44520234002</v>
      </c>
      <c r="M47" s="138">
        <v>181200.29361520999</v>
      </c>
      <c r="N47" s="138">
        <v>12.924300000000001</v>
      </c>
      <c r="O47" s="138">
        <v>14.3886</v>
      </c>
      <c r="P47" s="138">
        <v>13.833500000000001</v>
      </c>
      <c r="Q47" s="138">
        <v>8.5891999999999999</v>
      </c>
      <c r="R47" s="138">
        <v>8.6309000000000005</v>
      </c>
      <c r="S47" s="138">
        <v>26.7258</v>
      </c>
      <c r="T47" s="138">
        <v>26.795500000000001</v>
      </c>
      <c r="U47" s="138">
        <v>26.903600000000001</v>
      </c>
      <c r="V47" s="138">
        <v>10.628500000000001</v>
      </c>
      <c r="W47" s="138">
        <v>9.6319999999999997</v>
      </c>
      <c r="X47" s="138">
        <v>8.1034000000000006</v>
      </c>
      <c r="Y47" s="138">
        <v>8.7735000000000003</v>
      </c>
      <c r="Z47" s="138">
        <v>3.8336000000000001</v>
      </c>
      <c r="AA47" s="138">
        <v>12.978199999999999</v>
      </c>
      <c r="AB47" s="138">
        <v>17.321400000000001</v>
      </c>
      <c r="AC47" s="138">
        <v>6.8570000000000002</v>
      </c>
      <c r="AD47" s="139"/>
      <c r="AE47" s="139"/>
      <c r="AF47" s="139"/>
    </row>
    <row r="48" spans="1:32" hidden="1" outlineLevel="1">
      <c r="A48" s="8">
        <v>41671</v>
      </c>
      <c r="B48" s="138">
        <v>740093.99047296995</v>
      </c>
      <c r="C48" s="138">
        <v>440829.89599271002</v>
      </c>
      <c r="D48" s="138">
        <v>299264.09448025998</v>
      </c>
      <c r="E48" s="138">
        <v>208613.27761277001</v>
      </c>
      <c r="F48" s="138">
        <v>126880.04822565</v>
      </c>
      <c r="G48" s="138">
        <v>81733.229387119994</v>
      </c>
      <c r="H48" s="138">
        <v>197129.93176649002</v>
      </c>
      <c r="I48" s="138">
        <v>130705.30002348003</v>
      </c>
      <c r="J48" s="138">
        <v>66424.631743010003</v>
      </c>
      <c r="K48" s="138">
        <v>449027.87247846008</v>
      </c>
      <c r="L48" s="138">
        <v>236817.91992394999</v>
      </c>
      <c r="M48" s="138">
        <v>212209.95255451003</v>
      </c>
      <c r="N48" s="138">
        <v>15.232100000000001</v>
      </c>
      <c r="O48" s="138">
        <v>18.9772</v>
      </c>
      <c r="P48" s="138">
        <v>19.2087</v>
      </c>
      <c r="Q48" s="138">
        <v>8.9741999999999997</v>
      </c>
      <c r="R48" s="138">
        <v>8.9821000000000009</v>
      </c>
      <c r="S48" s="138">
        <v>28.5852</v>
      </c>
      <c r="T48" s="138">
        <v>28.669799999999999</v>
      </c>
      <c r="U48" s="138">
        <v>28.838999999999999</v>
      </c>
      <c r="V48" s="138">
        <v>13.9701</v>
      </c>
      <c r="W48" s="138">
        <v>10.192</v>
      </c>
      <c r="X48" s="138">
        <v>11.6007</v>
      </c>
      <c r="Y48" s="138">
        <v>12.8248</v>
      </c>
      <c r="Z48" s="138">
        <v>4.5644999999999998</v>
      </c>
      <c r="AA48" s="138">
        <v>12.2981</v>
      </c>
      <c r="AB48" s="138">
        <v>17.236999999999998</v>
      </c>
      <c r="AC48" s="138">
        <v>7.0368000000000004</v>
      </c>
      <c r="AD48" s="139"/>
      <c r="AE48" s="139"/>
      <c r="AF48" s="139"/>
    </row>
    <row r="49" spans="1:32" hidden="1" outlineLevel="1">
      <c r="A49" s="8">
        <v>41699</v>
      </c>
      <c r="B49" s="138">
        <v>761498.15030583995</v>
      </c>
      <c r="C49" s="138">
        <v>436572.54262056999</v>
      </c>
      <c r="D49" s="138">
        <v>324925.60768527002</v>
      </c>
      <c r="E49" s="138">
        <v>212965.36353812</v>
      </c>
      <c r="F49" s="138">
        <v>125107.55669754</v>
      </c>
      <c r="G49" s="138">
        <v>87857.80684058</v>
      </c>
      <c r="H49" s="138">
        <v>194056.02284381993</v>
      </c>
      <c r="I49" s="138">
        <v>127555.35921602999</v>
      </c>
      <c r="J49" s="138">
        <v>66500.663627789996</v>
      </c>
      <c r="K49" s="138">
        <v>442726.87010608992</v>
      </c>
      <c r="L49" s="138">
        <v>224532.97849349998</v>
      </c>
      <c r="M49" s="138">
        <v>218193.89161259</v>
      </c>
      <c r="N49" s="138">
        <v>15.594900000000001</v>
      </c>
      <c r="O49" s="138">
        <v>19.065300000000001</v>
      </c>
      <c r="P49" s="138">
        <v>19.223500000000001</v>
      </c>
      <c r="Q49" s="138">
        <v>8.5843000000000007</v>
      </c>
      <c r="R49" s="138">
        <v>8.6042000000000005</v>
      </c>
      <c r="S49" s="138">
        <v>27.5245</v>
      </c>
      <c r="T49" s="138">
        <v>27.589300000000001</v>
      </c>
      <c r="U49" s="138">
        <v>27.939699999999998</v>
      </c>
      <c r="V49" s="138">
        <v>14.462400000000001</v>
      </c>
      <c r="W49" s="138">
        <v>12.0914</v>
      </c>
      <c r="X49" s="138">
        <v>8.8165999999999993</v>
      </c>
      <c r="Y49" s="138">
        <v>9.4392999999999994</v>
      </c>
      <c r="Z49" s="138">
        <v>4.5186000000000002</v>
      </c>
      <c r="AA49" s="138">
        <v>13.5875</v>
      </c>
      <c r="AB49" s="138">
        <v>18.4207</v>
      </c>
      <c r="AC49" s="138">
        <v>7.5632000000000001</v>
      </c>
      <c r="AD49" s="139"/>
      <c r="AE49" s="139"/>
      <c r="AF49" s="139"/>
    </row>
    <row r="50" spans="1:32" hidden="1" outlineLevel="1">
      <c r="A50" s="8">
        <v>41730</v>
      </c>
      <c r="B50" s="138">
        <v>769631.56897188001</v>
      </c>
      <c r="C50" s="138">
        <v>435146.42002363002</v>
      </c>
      <c r="D50" s="138">
        <v>334485.14894824999</v>
      </c>
      <c r="E50" s="138">
        <v>213379.18544698</v>
      </c>
      <c r="F50" s="138">
        <v>123833.06569115</v>
      </c>
      <c r="G50" s="138">
        <v>89546.119755830005</v>
      </c>
      <c r="H50" s="138">
        <v>196364.07765344999</v>
      </c>
      <c r="I50" s="138">
        <v>128556.72852366</v>
      </c>
      <c r="J50" s="138">
        <v>67807.349129790004</v>
      </c>
      <c r="K50" s="138">
        <v>440533.5185262899</v>
      </c>
      <c r="L50" s="138">
        <v>224482.76547352999</v>
      </c>
      <c r="M50" s="138">
        <v>216050.75305276</v>
      </c>
      <c r="N50" s="138">
        <v>14.5444</v>
      </c>
      <c r="O50" s="138">
        <v>17.055</v>
      </c>
      <c r="P50" s="138">
        <v>17.0062</v>
      </c>
      <c r="Q50" s="138">
        <v>9.5132999999999992</v>
      </c>
      <c r="R50" s="138">
        <v>9.5436999999999994</v>
      </c>
      <c r="S50" s="138">
        <v>25.810600000000001</v>
      </c>
      <c r="T50" s="138">
        <v>26.464200000000002</v>
      </c>
      <c r="U50" s="138">
        <v>25.8856</v>
      </c>
      <c r="V50" s="138">
        <v>10.213800000000001</v>
      </c>
      <c r="W50" s="138">
        <v>9.6127000000000002</v>
      </c>
      <c r="X50" s="138">
        <v>8.5684000000000005</v>
      </c>
      <c r="Y50" s="138">
        <v>9.6415000000000006</v>
      </c>
      <c r="Z50" s="138">
        <v>4.4885000000000002</v>
      </c>
      <c r="AA50" s="138">
        <v>13.803900000000001</v>
      </c>
      <c r="AB50" s="138">
        <v>19.0916</v>
      </c>
      <c r="AC50" s="138">
        <v>7.8631000000000002</v>
      </c>
      <c r="AD50" s="139"/>
      <c r="AE50" s="139"/>
      <c r="AF50" s="139"/>
    </row>
    <row r="51" spans="1:32" hidden="1" outlineLevel="1">
      <c r="A51" s="8">
        <v>41760</v>
      </c>
      <c r="B51" s="138">
        <v>768214.03510823997</v>
      </c>
      <c r="C51" s="138">
        <v>428301.58147460001</v>
      </c>
      <c r="D51" s="138">
        <v>339912.45363364002</v>
      </c>
      <c r="E51" s="138">
        <v>211828.44217867</v>
      </c>
      <c r="F51" s="138">
        <v>120628.748439</v>
      </c>
      <c r="G51" s="138">
        <v>91199.693739669994</v>
      </c>
      <c r="H51" s="138">
        <v>199787.18565281999</v>
      </c>
      <c r="I51" s="138">
        <v>131515.93488643001</v>
      </c>
      <c r="J51" s="138">
        <v>68271.250766390003</v>
      </c>
      <c r="K51" s="138">
        <v>428613.16888368007</v>
      </c>
      <c r="L51" s="138">
        <v>218553.01366952001</v>
      </c>
      <c r="M51" s="138">
        <v>210060.15521415998</v>
      </c>
      <c r="N51" s="138">
        <v>14.5321</v>
      </c>
      <c r="O51" s="138">
        <v>17.589600000000001</v>
      </c>
      <c r="P51" s="138">
        <v>17.101099999999999</v>
      </c>
      <c r="Q51" s="138">
        <v>9.1713000000000005</v>
      </c>
      <c r="R51" s="138">
        <v>9.1874000000000002</v>
      </c>
      <c r="S51" s="138">
        <v>26.916499999999999</v>
      </c>
      <c r="T51" s="138">
        <v>27.030899999999999</v>
      </c>
      <c r="U51" s="138">
        <v>26.635200000000001</v>
      </c>
      <c r="V51" s="138">
        <v>12.528</v>
      </c>
      <c r="W51" s="138">
        <v>11.262600000000001</v>
      </c>
      <c r="X51" s="138">
        <v>8.7936999999999994</v>
      </c>
      <c r="Y51" s="138">
        <v>9.7447999999999997</v>
      </c>
      <c r="Z51" s="138">
        <v>4.8051000000000004</v>
      </c>
      <c r="AA51" s="138">
        <v>14.019500000000001</v>
      </c>
      <c r="AB51" s="138">
        <v>18.944099999999999</v>
      </c>
      <c r="AC51" s="138">
        <v>7.9867999999999997</v>
      </c>
      <c r="AD51" s="139"/>
      <c r="AE51" s="139"/>
      <c r="AF51" s="139"/>
    </row>
    <row r="52" spans="1:32" hidden="1" outlineLevel="1">
      <c r="A52" s="8">
        <v>41791</v>
      </c>
      <c r="B52" s="138">
        <v>747574.67594224995</v>
      </c>
      <c r="C52" s="138">
        <v>415860.67624554998</v>
      </c>
      <c r="D52" s="138">
        <v>331713.99969670002</v>
      </c>
      <c r="E52" s="138">
        <v>205154.28762875</v>
      </c>
      <c r="F52" s="138">
        <v>118767.32617502</v>
      </c>
      <c r="G52" s="138">
        <v>86386.961453729993</v>
      </c>
      <c r="H52" s="138">
        <v>192982.20653174998</v>
      </c>
      <c r="I52" s="138">
        <v>124250.43384575001</v>
      </c>
      <c r="J52" s="138">
        <v>68731.772685999997</v>
      </c>
      <c r="K52" s="138">
        <v>427801.59001057001</v>
      </c>
      <c r="L52" s="138">
        <v>226226.91619243997</v>
      </c>
      <c r="M52" s="138">
        <v>201574.67381812999</v>
      </c>
      <c r="N52" s="138">
        <v>14.2408</v>
      </c>
      <c r="O52" s="138">
        <v>17.056799999999999</v>
      </c>
      <c r="P52" s="138">
        <v>16.660900000000002</v>
      </c>
      <c r="Q52" s="138">
        <v>9.5276999999999994</v>
      </c>
      <c r="R52" s="138">
        <v>9.5525000000000002</v>
      </c>
      <c r="S52" s="138">
        <v>22.9651</v>
      </c>
      <c r="T52" s="138">
        <v>23.047999999999998</v>
      </c>
      <c r="U52" s="138">
        <v>21.717199999999998</v>
      </c>
      <c r="V52" s="138">
        <v>12.789099999999999</v>
      </c>
      <c r="W52" s="138">
        <v>12.088800000000001</v>
      </c>
      <c r="X52" s="138">
        <v>8.9596999999999998</v>
      </c>
      <c r="Y52" s="138">
        <v>9.9164999999999992</v>
      </c>
      <c r="Z52" s="138">
        <v>5.1832000000000003</v>
      </c>
      <c r="AA52" s="138">
        <v>14.145300000000001</v>
      </c>
      <c r="AB52" s="138">
        <v>18.93</v>
      </c>
      <c r="AC52" s="138">
        <v>8.1380999999999997</v>
      </c>
      <c r="AD52" s="139"/>
      <c r="AE52" s="139"/>
      <c r="AF52" s="139"/>
    </row>
    <row r="53" spans="1:32" hidden="1" outlineLevel="1">
      <c r="A53" s="8">
        <v>41821</v>
      </c>
      <c r="B53" s="138">
        <v>748115.96045560995</v>
      </c>
      <c r="C53" s="138">
        <v>412646.40045978001</v>
      </c>
      <c r="D53" s="138">
        <v>335469.55999583</v>
      </c>
      <c r="E53" s="138">
        <v>204652.17070717001</v>
      </c>
      <c r="F53" s="138">
        <v>117507.61797743</v>
      </c>
      <c r="G53" s="138">
        <v>87144.552729739997</v>
      </c>
      <c r="H53" s="138">
        <v>194761.22011708</v>
      </c>
      <c r="I53" s="138">
        <v>126229.71580313001</v>
      </c>
      <c r="J53" s="138">
        <v>68531.504313949976</v>
      </c>
      <c r="K53" s="138">
        <v>425138.37270084006</v>
      </c>
      <c r="L53" s="138">
        <v>225060.08451161004</v>
      </c>
      <c r="M53" s="138">
        <v>200078.28818922996</v>
      </c>
      <c r="N53" s="138">
        <v>13.598699999999999</v>
      </c>
      <c r="O53" s="138">
        <v>15.788399999999999</v>
      </c>
      <c r="P53" s="138">
        <v>15.360200000000001</v>
      </c>
      <c r="Q53" s="138">
        <v>8.9351000000000003</v>
      </c>
      <c r="R53" s="138">
        <v>8.9709000000000003</v>
      </c>
      <c r="S53" s="138">
        <v>23.752099999999999</v>
      </c>
      <c r="T53" s="138">
        <v>23.810500000000001</v>
      </c>
      <c r="U53" s="138">
        <v>22.389299999999999</v>
      </c>
      <c r="V53" s="138">
        <v>11.9795</v>
      </c>
      <c r="W53" s="138">
        <v>7.2382999999999997</v>
      </c>
      <c r="X53" s="138">
        <v>8.0687999999999995</v>
      </c>
      <c r="Y53" s="138">
        <v>8.8427000000000007</v>
      </c>
      <c r="Z53" s="138">
        <v>4.7405999999999997</v>
      </c>
      <c r="AA53" s="138">
        <v>13.8139</v>
      </c>
      <c r="AB53" s="138">
        <v>18.695900000000002</v>
      </c>
      <c r="AC53" s="138">
        <v>7.8018999999999998</v>
      </c>
      <c r="AD53" s="139"/>
      <c r="AE53" s="139"/>
      <c r="AF53" s="139"/>
    </row>
    <row r="54" spans="1:32" hidden="1" outlineLevel="1">
      <c r="A54" s="8">
        <v>41852</v>
      </c>
      <c r="B54" s="138">
        <v>782932.26541234995</v>
      </c>
      <c r="C54" s="138">
        <v>413391.82767337002</v>
      </c>
      <c r="D54" s="138">
        <v>369540.43773897999</v>
      </c>
      <c r="E54" s="138">
        <v>215109.20412422001</v>
      </c>
      <c r="F54" s="138">
        <v>117301.45970485</v>
      </c>
      <c r="G54" s="138">
        <v>97807.744419370007</v>
      </c>
      <c r="H54" s="138">
        <v>206867.54556841002</v>
      </c>
      <c r="I54" s="138">
        <v>131614.66462302001</v>
      </c>
      <c r="J54" s="138">
        <v>75252.880945390003</v>
      </c>
      <c r="K54" s="138">
        <v>438263.67022214999</v>
      </c>
      <c r="L54" s="138">
        <v>220980.5382979</v>
      </c>
      <c r="M54" s="138">
        <v>217283.13192425002</v>
      </c>
      <c r="N54" s="138">
        <v>13.3079</v>
      </c>
      <c r="O54" s="138">
        <v>16.337199999999999</v>
      </c>
      <c r="P54" s="138">
        <v>15.598800000000001</v>
      </c>
      <c r="Q54" s="138">
        <v>8.9481000000000002</v>
      </c>
      <c r="R54" s="138">
        <v>8.9619</v>
      </c>
      <c r="S54" s="138">
        <v>28.683800000000002</v>
      </c>
      <c r="T54" s="138">
        <v>28.781400000000001</v>
      </c>
      <c r="U54" s="138">
        <v>29.619</v>
      </c>
      <c r="V54" s="138">
        <v>15.5967</v>
      </c>
      <c r="W54" s="138">
        <v>10.3742</v>
      </c>
      <c r="X54" s="138">
        <v>7.8148999999999997</v>
      </c>
      <c r="Y54" s="138">
        <v>8.6056000000000008</v>
      </c>
      <c r="Z54" s="138">
        <v>3.9119999999999999</v>
      </c>
      <c r="AA54" s="138">
        <v>13.0829</v>
      </c>
      <c r="AB54" s="138">
        <v>18.290299999999998</v>
      </c>
      <c r="AC54" s="138">
        <v>7.8259999999999996</v>
      </c>
      <c r="AD54" s="139"/>
      <c r="AE54" s="139"/>
      <c r="AF54" s="139"/>
    </row>
    <row r="55" spans="1:32" hidden="1" outlineLevel="1" collapsed="1">
      <c r="A55" s="8">
        <v>41883</v>
      </c>
      <c r="B55" s="138">
        <v>756858.02188717003</v>
      </c>
      <c r="C55" s="138">
        <v>413282.60604293999</v>
      </c>
      <c r="D55" s="138">
        <v>343575.41584422998</v>
      </c>
      <c r="E55" s="138">
        <v>207799.35824261</v>
      </c>
      <c r="F55" s="138">
        <v>116562.98607557001</v>
      </c>
      <c r="G55" s="138">
        <v>91236.372167039997</v>
      </c>
      <c r="H55" s="138">
        <v>218295.42600474009</v>
      </c>
      <c r="I55" s="138">
        <v>149706.53576759002</v>
      </c>
      <c r="J55" s="138">
        <v>68588.890237150001</v>
      </c>
      <c r="K55" s="138">
        <v>410029.48555735016</v>
      </c>
      <c r="L55" s="138">
        <v>212693.25209957996</v>
      </c>
      <c r="M55" s="138">
        <v>197336.23345776999</v>
      </c>
      <c r="N55" s="138">
        <v>14.5792</v>
      </c>
      <c r="O55" s="138">
        <v>16.011600000000001</v>
      </c>
      <c r="P55" s="138">
        <v>15.3141</v>
      </c>
      <c r="Q55" s="138">
        <v>9.4710999999999999</v>
      </c>
      <c r="R55" s="138">
        <v>9.5142000000000007</v>
      </c>
      <c r="S55" s="138">
        <v>28.116800000000001</v>
      </c>
      <c r="T55" s="138">
        <v>28.197500000000002</v>
      </c>
      <c r="U55" s="138">
        <v>28.9649</v>
      </c>
      <c r="V55" s="138">
        <v>14.887600000000001</v>
      </c>
      <c r="W55" s="138">
        <v>9.8297000000000008</v>
      </c>
      <c r="X55" s="138">
        <v>7.8879999999999999</v>
      </c>
      <c r="Y55" s="138">
        <v>8.2448999999999995</v>
      </c>
      <c r="Z55" s="138">
        <v>5.6026999999999996</v>
      </c>
      <c r="AA55" s="138">
        <v>12.670500000000001</v>
      </c>
      <c r="AB55" s="138">
        <v>18.354900000000001</v>
      </c>
      <c r="AC55" s="138">
        <v>7.62</v>
      </c>
      <c r="AD55" s="139"/>
      <c r="AE55" s="139"/>
      <c r="AF55" s="139"/>
    </row>
    <row r="56" spans="1:32" hidden="1" outlineLevel="1" collapsed="1">
      <c r="A56" s="8">
        <v>41913</v>
      </c>
      <c r="B56" s="138">
        <v>752455.44743189996</v>
      </c>
      <c r="C56" s="138">
        <v>416000.49463949999</v>
      </c>
      <c r="D56" s="138">
        <v>336454.95279240003</v>
      </c>
      <c r="E56" s="138">
        <v>204818.69370336001</v>
      </c>
      <c r="F56" s="138">
        <v>115145.76556928</v>
      </c>
      <c r="G56" s="138">
        <v>89672.928134079993</v>
      </c>
      <c r="H56" s="138">
        <v>200774.43128047002</v>
      </c>
      <c r="I56" s="138">
        <v>131258.16505185998</v>
      </c>
      <c r="J56" s="138">
        <v>69516.266228609995</v>
      </c>
      <c r="K56" s="138">
        <v>401547.78789000993</v>
      </c>
      <c r="L56" s="138">
        <v>210425.51910591999</v>
      </c>
      <c r="M56" s="138">
        <v>191122.26878409</v>
      </c>
      <c r="N56" s="138">
        <v>13.597799999999999</v>
      </c>
      <c r="O56" s="138">
        <v>15.948600000000001</v>
      </c>
      <c r="P56" s="138">
        <v>15.5411</v>
      </c>
      <c r="Q56" s="138">
        <v>8.8154000000000003</v>
      </c>
      <c r="R56" s="138">
        <v>8.8255999999999997</v>
      </c>
      <c r="S56" s="138">
        <v>28.2559</v>
      </c>
      <c r="T56" s="138">
        <v>28.3901</v>
      </c>
      <c r="U56" s="138">
        <v>29.498799999999999</v>
      </c>
      <c r="V56" s="138">
        <v>19.310400000000001</v>
      </c>
      <c r="W56" s="138">
        <v>13.253</v>
      </c>
      <c r="X56" s="138">
        <v>7.9157000000000002</v>
      </c>
      <c r="Y56" s="138">
        <v>8.4986999999999995</v>
      </c>
      <c r="Z56" s="138">
        <v>4.3170999999999999</v>
      </c>
      <c r="AA56" s="138">
        <v>13.2418</v>
      </c>
      <c r="AB56" s="138">
        <v>18.295300000000001</v>
      </c>
      <c r="AC56" s="138">
        <v>7.9077999999999999</v>
      </c>
      <c r="AD56" s="139"/>
      <c r="AE56" s="139"/>
      <c r="AF56" s="139"/>
    </row>
    <row r="57" spans="1:32" hidden="1" outlineLevel="1" collapsed="1">
      <c r="A57" s="8">
        <v>41944</v>
      </c>
      <c r="B57" s="138">
        <v>769413.75686273002</v>
      </c>
      <c r="C57" s="138">
        <v>409805.49628447997</v>
      </c>
      <c r="D57" s="138">
        <v>359608.26057824999</v>
      </c>
      <c r="E57" s="138">
        <v>211621.22735808999</v>
      </c>
      <c r="F57" s="138">
        <v>112271.05244143</v>
      </c>
      <c r="G57" s="138">
        <v>99350.174916660006</v>
      </c>
      <c r="H57" s="138">
        <v>207926.58440129008</v>
      </c>
      <c r="I57" s="138">
        <v>129137.48322984998</v>
      </c>
      <c r="J57" s="138">
        <v>78789.101171440008</v>
      </c>
      <c r="K57" s="138">
        <v>419473.41178976005</v>
      </c>
      <c r="L57" s="138">
        <v>206035.81147339998</v>
      </c>
      <c r="M57" s="138">
        <v>213437.60031635995</v>
      </c>
      <c r="N57" s="138">
        <v>14.153700000000001</v>
      </c>
      <c r="O57" s="138">
        <v>16.653700000000001</v>
      </c>
      <c r="P57" s="138">
        <v>16.040400000000002</v>
      </c>
      <c r="Q57" s="138">
        <v>8.4643999999999995</v>
      </c>
      <c r="R57" s="138">
        <v>8.4797999999999991</v>
      </c>
      <c r="S57" s="138">
        <v>27.833200000000001</v>
      </c>
      <c r="T57" s="138">
        <v>28.1295</v>
      </c>
      <c r="U57" s="138">
        <v>28.848700000000001</v>
      </c>
      <c r="V57" s="138">
        <v>10.8833</v>
      </c>
      <c r="W57" s="138">
        <v>6.8723000000000001</v>
      </c>
      <c r="X57" s="138">
        <v>7.8320999999999996</v>
      </c>
      <c r="Y57" s="138">
        <v>8.1936999999999998</v>
      </c>
      <c r="Z57" s="138">
        <v>5.6669999999999998</v>
      </c>
      <c r="AA57" s="138">
        <v>12.753500000000001</v>
      </c>
      <c r="AB57" s="138">
        <v>18.613499999999998</v>
      </c>
      <c r="AC57" s="138">
        <v>7.7567000000000004</v>
      </c>
      <c r="AD57" s="139"/>
      <c r="AE57" s="139"/>
      <c r="AF57" s="139"/>
    </row>
    <row r="58" spans="1:32" hidden="1" outlineLevel="1" collapsed="1">
      <c r="A58" s="8">
        <v>41974</v>
      </c>
      <c r="B58" s="138">
        <v>778840.96029554005</v>
      </c>
      <c r="C58" s="138">
        <v>412939.27281390002</v>
      </c>
      <c r="D58" s="138">
        <v>365901.68748164002</v>
      </c>
      <c r="E58" s="138">
        <v>211214.97879940001</v>
      </c>
      <c r="F58" s="138">
        <v>110074.94183505001</v>
      </c>
      <c r="G58" s="138">
        <v>101140.03696435</v>
      </c>
      <c r="H58" s="138">
        <v>218724.39275888001</v>
      </c>
      <c r="I58" s="138">
        <v>136722.04662949999</v>
      </c>
      <c r="J58" s="138">
        <v>82002.346129380006</v>
      </c>
      <c r="K58" s="138">
        <v>418134.5514663299</v>
      </c>
      <c r="L58" s="138">
        <v>200859.34588110002</v>
      </c>
      <c r="M58" s="138">
        <v>217275.20558523003</v>
      </c>
      <c r="N58" s="138">
        <v>14.5284</v>
      </c>
      <c r="O58" s="138">
        <v>16.8644</v>
      </c>
      <c r="P58" s="138">
        <v>16.497900000000001</v>
      </c>
      <c r="Q58" s="138">
        <v>9.1495999999999995</v>
      </c>
      <c r="R58" s="138">
        <v>9.1766000000000005</v>
      </c>
      <c r="S58" s="138">
        <v>27.876300000000001</v>
      </c>
      <c r="T58" s="138">
        <v>27.947299999999998</v>
      </c>
      <c r="U58" s="138">
        <v>28.215399999999999</v>
      </c>
      <c r="V58" s="138">
        <v>13.2971</v>
      </c>
      <c r="W58" s="138">
        <v>9.8217999999999996</v>
      </c>
      <c r="X58" s="138">
        <v>7.6616999999999997</v>
      </c>
      <c r="Y58" s="138">
        <v>7.9539999999999997</v>
      </c>
      <c r="Z58" s="138">
        <v>5.1957000000000004</v>
      </c>
      <c r="AA58" s="138">
        <v>12.383699999999999</v>
      </c>
      <c r="AB58" s="138">
        <v>17.073799999999999</v>
      </c>
      <c r="AC58" s="138">
        <v>7.8296000000000001</v>
      </c>
      <c r="AD58" s="139"/>
      <c r="AE58" s="139"/>
      <c r="AF58" s="139"/>
    </row>
    <row r="59" spans="1:32" hidden="1" outlineLevel="1" collapsed="1">
      <c r="A59" s="8">
        <v>42005</v>
      </c>
      <c r="B59" s="138">
        <v>778154.08546475996</v>
      </c>
      <c r="C59" s="138">
        <v>411106.00523334998</v>
      </c>
      <c r="D59" s="138">
        <v>367048.08023140999</v>
      </c>
      <c r="E59" s="138">
        <v>211841.6593193</v>
      </c>
      <c r="F59" s="138">
        <v>109426.94380738</v>
      </c>
      <c r="G59" s="138">
        <v>102414.71551192</v>
      </c>
      <c r="H59" s="138">
        <v>216940.39162762999</v>
      </c>
      <c r="I59" s="138">
        <v>136600.34013940001</v>
      </c>
      <c r="J59" s="138">
        <v>80340.05148822999</v>
      </c>
      <c r="K59" s="138">
        <v>410376.58803545003</v>
      </c>
      <c r="L59" s="138">
        <v>196136.92152367003</v>
      </c>
      <c r="M59" s="138">
        <v>214239.66651178003</v>
      </c>
      <c r="N59" s="138">
        <v>14.3965</v>
      </c>
      <c r="O59" s="138">
        <v>17.052600000000002</v>
      </c>
      <c r="P59" s="138">
        <v>16.5077</v>
      </c>
      <c r="Q59" s="138">
        <v>8.4606999999999992</v>
      </c>
      <c r="R59" s="138">
        <v>8.4745000000000008</v>
      </c>
      <c r="S59" s="138">
        <v>27.260999999999999</v>
      </c>
      <c r="T59" s="138">
        <v>27.643899999999999</v>
      </c>
      <c r="U59" s="138">
        <v>27.600200000000001</v>
      </c>
      <c r="V59" s="138">
        <v>12.0624</v>
      </c>
      <c r="W59" s="138">
        <v>11.315099999999999</v>
      </c>
      <c r="X59" s="138">
        <v>6.0303000000000004</v>
      </c>
      <c r="Y59" s="138">
        <v>6.0698999999999996</v>
      </c>
      <c r="Z59" s="138">
        <v>5.6573000000000002</v>
      </c>
      <c r="AA59" s="138">
        <v>12.5425</v>
      </c>
      <c r="AB59" s="138">
        <v>17.241499999999998</v>
      </c>
      <c r="AC59" s="138">
        <v>8.0576000000000008</v>
      </c>
      <c r="AD59" s="139"/>
      <c r="AE59" s="139"/>
      <c r="AF59" s="139"/>
    </row>
    <row r="60" spans="1:32" hidden="1" outlineLevel="1" collapsed="1">
      <c r="A60" s="8">
        <v>42036</v>
      </c>
      <c r="B60" s="138">
        <v>1017550.66037137</v>
      </c>
      <c r="C60" s="138">
        <v>403278.44158871</v>
      </c>
      <c r="D60" s="138">
        <v>614272.21878265997</v>
      </c>
      <c r="E60" s="138">
        <v>281189.56427849998</v>
      </c>
      <c r="F60" s="138">
        <v>108491.38470136</v>
      </c>
      <c r="G60" s="138">
        <v>172698.17957713999</v>
      </c>
      <c r="H60" s="138">
        <v>276891.81056388991</v>
      </c>
      <c r="I60" s="138">
        <v>138600.66982375999</v>
      </c>
      <c r="J60" s="138">
        <v>138291.14074013001</v>
      </c>
      <c r="K60" s="138">
        <v>536222.9710163601</v>
      </c>
      <c r="L60" s="138">
        <v>188544.88948506996</v>
      </c>
      <c r="M60" s="138">
        <v>347678.08153129008</v>
      </c>
      <c r="N60" s="138">
        <v>14.8124</v>
      </c>
      <c r="O60" s="138">
        <v>18.714600000000001</v>
      </c>
      <c r="P60" s="138">
        <v>18.424900000000001</v>
      </c>
      <c r="Q60" s="138">
        <v>8.7472999999999992</v>
      </c>
      <c r="R60" s="138">
        <v>8.7544000000000004</v>
      </c>
      <c r="S60" s="138">
        <v>26.189699999999998</v>
      </c>
      <c r="T60" s="138">
        <v>26.339200000000002</v>
      </c>
      <c r="U60" s="138">
        <v>25.277699999999999</v>
      </c>
      <c r="V60" s="138">
        <v>14.4377</v>
      </c>
      <c r="W60" s="138">
        <v>10.3765</v>
      </c>
      <c r="X60" s="138">
        <v>6.9762000000000004</v>
      </c>
      <c r="Y60" s="138">
        <v>7.3208000000000002</v>
      </c>
      <c r="Z60" s="138">
        <v>5.3757999999999999</v>
      </c>
      <c r="AA60" s="138">
        <v>10.9223</v>
      </c>
      <c r="AB60" s="138">
        <v>16.5655</v>
      </c>
      <c r="AC60" s="138">
        <v>7.5208000000000004</v>
      </c>
      <c r="AD60" s="139"/>
      <c r="AE60" s="139"/>
      <c r="AF60" s="139"/>
    </row>
    <row r="61" spans="1:32" hidden="1" outlineLevel="1" collapsed="1">
      <c r="A61" s="8">
        <v>42064</v>
      </c>
      <c r="B61" s="138">
        <v>900508.71092691994</v>
      </c>
      <c r="C61" s="138">
        <v>390574.26554314001</v>
      </c>
      <c r="D61" s="138">
        <v>509934.44538378</v>
      </c>
      <c r="E61" s="138">
        <v>249381.13861657999</v>
      </c>
      <c r="F61" s="138">
        <v>107471.18982604</v>
      </c>
      <c r="G61" s="138">
        <v>141909.94879053999</v>
      </c>
      <c r="H61" s="138">
        <v>246459.22523960003</v>
      </c>
      <c r="I61" s="138">
        <v>137853.64334774</v>
      </c>
      <c r="J61" s="138">
        <v>108605.58189185997</v>
      </c>
      <c r="K61" s="138">
        <v>455240.14519513992</v>
      </c>
      <c r="L61" s="138">
        <v>181551.27971673998</v>
      </c>
      <c r="M61" s="138">
        <v>273688.86547840002</v>
      </c>
      <c r="N61" s="138">
        <v>15.782299999999999</v>
      </c>
      <c r="O61" s="138">
        <v>23.369599999999998</v>
      </c>
      <c r="P61" s="138">
        <v>23.705200000000001</v>
      </c>
      <c r="Q61" s="138">
        <v>7.2922000000000002</v>
      </c>
      <c r="R61" s="138">
        <v>7.3007999999999997</v>
      </c>
      <c r="S61" s="138">
        <v>26.045500000000001</v>
      </c>
      <c r="T61" s="138">
        <v>26.1736</v>
      </c>
      <c r="U61" s="138">
        <v>24.716000000000001</v>
      </c>
      <c r="V61" s="138">
        <v>15.105600000000001</v>
      </c>
      <c r="W61" s="138">
        <v>11.9482</v>
      </c>
      <c r="X61" s="138">
        <v>10.036</v>
      </c>
      <c r="Y61" s="138">
        <v>11.1668</v>
      </c>
      <c r="Z61" s="138">
        <v>4.5392999999999999</v>
      </c>
      <c r="AA61" s="138">
        <v>12.0143</v>
      </c>
      <c r="AB61" s="138">
        <v>17.665400000000002</v>
      </c>
      <c r="AC61" s="138">
        <v>7.8662000000000001</v>
      </c>
      <c r="AD61" s="139"/>
      <c r="AE61" s="139"/>
      <c r="AF61" s="139"/>
    </row>
    <row r="62" spans="1:32" hidden="1" outlineLevel="1" collapsed="1">
      <c r="A62" s="8">
        <v>42095</v>
      </c>
      <c r="B62" s="138">
        <v>841940.10239265999</v>
      </c>
      <c r="C62" s="138">
        <v>389739.58106373</v>
      </c>
      <c r="D62" s="138">
        <v>452200.52132892999</v>
      </c>
      <c r="E62" s="138">
        <v>233481.34146975001</v>
      </c>
      <c r="F62" s="138">
        <v>107283.62114473</v>
      </c>
      <c r="G62" s="138">
        <v>126197.72032502</v>
      </c>
      <c r="H62" s="138">
        <v>231329.52875325998</v>
      </c>
      <c r="I62" s="138">
        <v>136386.61036741995</v>
      </c>
      <c r="J62" s="138">
        <v>94942.918385839992</v>
      </c>
      <c r="K62" s="138">
        <v>427472.23432669992</v>
      </c>
      <c r="L62" s="138">
        <v>186474.08205731004</v>
      </c>
      <c r="M62" s="138">
        <v>240998.15226938998</v>
      </c>
      <c r="N62" s="138">
        <v>18.2818</v>
      </c>
      <c r="O62" s="138">
        <v>23.755800000000001</v>
      </c>
      <c r="P62" s="138">
        <v>23.725000000000001</v>
      </c>
      <c r="Q62" s="138">
        <v>8.9238</v>
      </c>
      <c r="R62" s="138">
        <v>8.9382000000000001</v>
      </c>
      <c r="S62" s="138">
        <v>26.942399999999999</v>
      </c>
      <c r="T62" s="138">
        <v>27.0349</v>
      </c>
      <c r="U62" s="138">
        <v>25.725300000000001</v>
      </c>
      <c r="V62" s="138">
        <v>14.5549</v>
      </c>
      <c r="W62" s="138">
        <v>10.8367</v>
      </c>
      <c r="X62" s="138">
        <v>12.9002</v>
      </c>
      <c r="Y62" s="138">
        <v>14.0806</v>
      </c>
      <c r="Z62" s="138">
        <v>4.1124999999999998</v>
      </c>
      <c r="AA62" s="138">
        <v>13.945600000000001</v>
      </c>
      <c r="AB62" s="138">
        <v>19.8902</v>
      </c>
      <c r="AC62" s="138">
        <v>8.9253999999999998</v>
      </c>
      <c r="AD62" s="139"/>
      <c r="AE62" s="139"/>
      <c r="AF62" s="139"/>
    </row>
    <row r="63" spans="1:32" hidden="1" outlineLevel="1" collapsed="1">
      <c r="A63" s="8">
        <v>42125</v>
      </c>
      <c r="B63" s="138">
        <v>812316.84233600996</v>
      </c>
      <c r="C63" s="138">
        <v>370956.62926329998</v>
      </c>
      <c r="D63" s="138">
        <v>441360.21307270997</v>
      </c>
      <c r="E63" s="138">
        <v>204156.69154251</v>
      </c>
      <c r="F63" s="138">
        <v>103196.34308041001</v>
      </c>
      <c r="G63" s="138">
        <v>100960.3484621</v>
      </c>
      <c r="H63" s="138">
        <v>231882.91404358996</v>
      </c>
      <c r="I63" s="138">
        <v>137964.08452504</v>
      </c>
      <c r="J63" s="138">
        <v>93918.829518550017</v>
      </c>
      <c r="K63" s="138">
        <v>412281.57122872997</v>
      </c>
      <c r="L63" s="138">
        <v>183131.94891775001</v>
      </c>
      <c r="M63" s="138">
        <v>229149.62231098002</v>
      </c>
      <c r="N63" s="138">
        <v>18.165299999999998</v>
      </c>
      <c r="O63" s="138">
        <v>23.412299999999998</v>
      </c>
      <c r="P63" s="138">
        <v>23.1755</v>
      </c>
      <c r="Q63" s="138">
        <v>9.6951999999999998</v>
      </c>
      <c r="R63" s="138">
        <v>9.7407000000000004</v>
      </c>
      <c r="S63" s="138">
        <v>28.003399999999999</v>
      </c>
      <c r="T63" s="138">
        <v>28.332599999999999</v>
      </c>
      <c r="U63" s="138">
        <v>27.358499999999999</v>
      </c>
      <c r="V63" s="138">
        <v>14.6469</v>
      </c>
      <c r="W63" s="138">
        <v>13.3454</v>
      </c>
      <c r="X63" s="138">
        <v>13.789099999999999</v>
      </c>
      <c r="Y63" s="138">
        <v>14.541</v>
      </c>
      <c r="Z63" s="138">
        <v>5.1531000000000002</v>
      </c>
      <c r="AA63" s="138">
        <v>14.126099999999999</v>
      </c>
      <c r="AB63" s="138">
        <v>19.338000000000001</v>
      </c>
      <c r="AC63" s="138">
        <v>8.9116</v>
      </c>
      <c r="AD63" s="139"/>
      <c r="AE63" s="139"/>
      <c r="AF63" s="139"/>
    </row>
    <row r="64" spans="1:32" hidden="1" outlineLevel="1" collapsed="1">
      <c r="A64" s="8">
        <v>42156</v>
      </c>
      <c r="B64" s="138">
        <v>811459.42346132</v>
      </c>
      <c r="C64" s="138">
        <v>370436.99355930998</v>
      </c>
      <c r="D64" s="138">
        <v>441022.42990201002</v>
      </c>
      <c r="E64" s="138">
        <v>203277.46851703001</v>
      </c>
      <c r="F64" s="138">
        <v>102735.25714977</v>
      </c>
      <c r="G64" s="138">
        <v>100542.21136726</v>
      </c>
      <c r="H64" s="138">
        <v>240037.79178308998</v>
      </c>
      <c r="I64" s="138">
        <v>145978.72998241999</v>
      </c>
      <c r="J64" s="138">
        <v>94059.061800670024</v>
      </c>
      <c r="K64" s="138">
        <v>411167.14658430009</v>
      </c>
      <c r="L64" s="138">
        <v>186261.81290393003</v>
      </c>
      <c r="M64" s="138">
        <v>224905.33368037001</v>
      </c>
      <c r="N64" s="138">
        <v>17.5503</v>
      </c>
      <c r="O64" s="138">
        <v>22.152100000000001</v>
      </c>
      <c r="P64" s="138">
        <v>21.622800000000002</v>
      </c>
      <c r="Q64" s="138">
        <v>9.2640999999999991</v>
      </c>
      <c r="R64" s="138">
        <v>9.2942999999999998</v>
      </c>
      <c r="S64" s="138">
        <v>28.3596</v>
      </c>
      <c r="T64" s="138">
        <v>28.482399999999998</v>
      </c>
      <c r="U64" s="138">
        <v>27.067799999999998</v>
      </c>
      <c r="V64" s="138">
        <v>14.6417</v>
      </c>
      <c r="W64" s="138">
        <v>9.3661999999999992</v>
      </c>
      <c r="X64" s="138">
        <v>13.5656</v>
      </c>
      <c r="Y64" s="138">
        <v>14.2666</v>
      </c>
      <c r="Z64" s="138">
        <v>4.8023999999999996</v>
      </c>
      <c r="AA64" s="138">
        <v>13.1341</v>
      </c>
      <c r="AB64" s="138">
        <v>18.644200000000001</v>
      </c>
      <c r="AC64" s="138">
        <v>7.9626999999999999</v>
      </c>
      <c r="AD64" s="139"/>
      <c r="AE64" s="139"/>
      <c r="AF64" s="139"/>
    </row>
    <row r="65" spans="1:32" hidden="1" outlineLevel="1" collapsed="1">
      <c r="A65" s="8">
        <v>42186</v>
      </c>
      <c r="B65" s="138">
        <v>821709.46116627997</v>
      </c>
      <c r="C65" s="138">
        <v>369784.78991237999</v>
      </c>
      <c r="D65" s="138">
        <v>451924.67125389999</v>
      </c>
      <c r="E65" s="138">
        <v>203322.46218857</v>
      </c>
      <c r="F65" s="138">
        <v>101221.19511814001</v>
      </c>
      <c r="G65" s="138">
        <v>102101.26707043</v>
      </c>
      <c r="H65" s="138">
        <v>243235.07591857997</v>
      </c>
      <c r="I65" s="138">
        <v>148591.38227212999</v>
      </c>
      <c r="J65" s="138">
        <v>94643.693646450003</v>
      </c>
      <c r="K65" s="138">
        <v>403887.21152046998</v>
      </c>
      <c r="L65" s="138">
        <v>181663.12178412999</v>
      </c>
      <c r="M65" s="138">
        <v>222224.08973633999</v>
      </c>
      <c r="N65" s="138">
        <v>17.555399999999999</v>
      </c>
      <c r="O65" s="138">
        <v>21.512599999999999</v>
      </c>
      <c r="P65" s="138">
        <v>20.839300000000001</v>
      </c>
      <c r="Q65" s="138">
        <v>8.5173000000000005</v>
      </c>
      <c r="R65" s="138">
        <v>8.5239999999999991</v>
      </c>
      <c r="S65" s="138">
        <v>28.763999999999999</v>
      </c>
      <c r="T65" s="138">
        <v>28.917100000000001</v>
      </c>
      <c r="U65" s="138">
        <v>27.861599999999999</v>
      </c>
      <c r="V65" s="138">
        <v>16.0595</v>
      </c>
      <c r="W65" s="138">
        <v>12.505699999999999</v>
      </c>
      <c r="X65" s="138">
        <v>13.252000000000001</v>
      </c>
      <c r="Y65" s="138">
        <v>13.952400000000001</v>
      </c>
      <c r="Z65" s="138">
        <v>4.5479000000000003</v>
      </c>
      <c r="AA65" s="138">
        <v>12.501200000000001</v>
      </c>
      <c r="AB65" s="138">
        <v>17.806999999999999</v>
      </c>
      <c r="AC65" s="138">
        <v>7.4682000000000004</v>
      </c>
      <c r="AD65" s="139"/>
      <c r="AE65" s="139"/>
      <c r="AF65" s="139"/>
    </row>
    <row r="66" spans="1:32" hidden="1" outlineLevel="1" collapsed="1">
      <c r="A66" s="8">
        <v>42217</v>
      </c>
      <c r="B66" s="138">
        <v>813482.57033859997</v>
      </c>
      <c r="C66" s="138">
        <v>374798.71693524998</v>
      </c>
      <c r="D66" s="138">
        <v>438683.85340334999</v>
      </c>
      <c r="E66" s="138">
        <v>200333.83497376999</v>
      </c>
      <c r="F66" s="138">
        <v>101043.46197888</v>
      </c>
      <c r="G66" s="138">
        <v>99290.37299489</v>
      </c>
      <c r="H66" s="138">
        <v>237764.66415164003</v>
      </c>
      <c r="I66" s="138">
        <v>149037.41439094002</v>
      </c>
      <c r="J66" s="138">
        <v>88727.249760700011</v>
      </c>
      <c r="K66" s="138">
        <v>397033.59114749008</v>
      </c>
      <c r="L66" s="138">
        <v>180848.39651989998</v>
      </c>
      <c r="M66" s="138">
        <v>216185.19462758998</v>
      </c>
      <c r="N66" s="138">
        <v>17.416699999999999</v>
      </c>
      <c r="O66" s="138">
        <v>21.5945</v>
      </c>
      <c r="P66" s="138">
        <v>20.8188</v>
      </c>
      <c r="Q66" s="138">
        <v>8.5152999999999999</v>
      </c>
      <c r="R66" s="138">
        <v>8.5505999999999993</v>
      </c>
      <c r="S66" s="138">
        <v>29.186299999999999</v>
      </c>
      <c r="T66" s="138">
        <v>29.251999999999999</v>
      </c>
      <c r="U66" s="138">
        <v>28.1038</v>
      </c>
      <c r="V66" s="138">
        <v>20.485900000000001</v>
      </c>
      <c r="W66" s="138">
        <v>13.2415</v>
      </c>
      <c r="X66" s="138">
        <v>12.122999999999999</v>
      </c>
      <c r="Y66" s="138">
        <v>12.805199999999999</v>
      </c>
      <c r="Z66" s="138">
        <v>3.6808000000000001</v>
      </c>
      <c r="AA66" s="138">
        <v>12.0288</v>
      </c>
      <c r="AB66" s="138">
        <v>17.39</v>
      </c>
      <c r="AC66" s="138">
        <v>7.1317000000000004</v>
      </c>
      <c r="AD66" s="139"/>
      <c r="AE66" s="139"/>
      <c r="AF66" s="139"/>
    </row>
    <row r="67" spans="1:32" hidden="1" outlineLevel="1" collapsed="1">
      <c r="A67" s="8">
        <v>42248</v>
      </c>
      <c r="B67" s="138">
        <v>791846.17255016998</v>
      </c>
      <c r="C67" s="138">
        <v>363955.23142804002</v>
      </c>
      <c r="D67" s="138">
        <v>427890.94112213003</v>
      </c>
      <c r="E67" s="138">
        <v>173520.12698736999</v>
      </c>
      <c r="F67" s="138">
        <v>82677.837224649993</v>
      </c>
      <c r="G67" s="138">
        <v>90842.28976272</v>
      </c>
      <c r="H67" s="138">
        <v>247677.82984767997</v>
      </c>
      <c r="I67" s="138">
        <v>153684.58603588998</v>
      </c>
      <c r="J67" s="138">
        <v>93993.243811789987</v>
      </c>
      <c r="K67" s="138">
        <v>382118.18605366</v>
      </c>
      <c r="L67" s="138">
        <v>177449.43758177001</v>
      </c>
      <c r="M67" s="138">
        <v>204668.74847188999</v>
      </c>
      <c r="N67" s="138">
        <v>17.989899999999999</v>
      </c>
      <c r="O67" s="138">
        <v>21.6569</v>
      </c>
      <c r="P67" s="138">
        <v>20.680099999999999</v>
      </c>
      <c r="Q67" s="138">
        <v>10.331799999999999</v>
      </c>
      <c r="R67" s="138">
        <v>10.430300000000001</v>
      </c>
      <c r="S67" s="138">
        <v>29.322099999999999</v>
      </c>
      <c r="T67" s="138">
        <v>29.407</v>
      </c>
      <c r="U67" s="138">
        <v>28.347899999999999</v>
      </c>
      <c r="V67" s="138">
        <v>16.272300000000001</v>
      </c>
      <c r="W67" s="138">
        <v>7.8226000000000004</v>
      </c>
      <c r="X67" s="138">
        <v>12.2712</v>
      </c>
      <c r="Y67" s="138">
        <v>12.7096</v>
      </c>
      <c r="Z67" s="138">
        <v>4.4843000000000002</v>
      </c>
      <c r="AA67" s="138">
        <v>11.499599999999999</v>
      </c>
      <c r="AB67" s="138">
        <v>17.523900000000001</v>
      </c>
      <c r="AC67" s="138">
        <v>6.8193000000000001</v>
      </c>
      <c r="AD67" s="139"/>
      <c r="AE67" s="139"/>
      <c r="AF67" s="139"/>
    </row>
    <row r="68" spans="1:32" hidden="1" outlineLevel="1" collapsed="1">
      <c r="A68" s="8">
        <v>42278</v>
      </c>
      <c r="B68" s="138">
        <v>817375.28602589003</v>
      </c>
      <c r="C68" s="138">
        <v>365737.44979296002</v>
      </c>
      <c r="D68" s="138">
        <v>451637.83623293001</v>
      </c>
      <c r="E68" s="138">
        <v>177547.67318851</v>
      </c>
      <c r="F68" s="138">
        <v>82296.419658960003</v>
      </c>
      <c r="G68" s="138">
        <v>95251.253529549998</v>
      </c>
      <c r="H68" s="138">
        <v>250266.77045242998</v>
      </c>
      <c r="I68" s="138">
        <v>155864.24437202001</v>
      </c>
      <c r="J68" s="138">
        <v>94402.526080409996</v>
      </c>
      <c r="K68" s="138">
        <v>399534.38061346998</v>
      </c>
      <c r="L68" s="138">
        <v>182882.35218800997</v>
      </c>
      <c r="M68" s="138">
        <v>216652.02842545998</v>
      </c>
      <c r="N68" s="138">
        <v>17.3718</v>
      </c>
      <c r="O68" s="138">
        <v>21.274100000000001</v>
      </c>
      <c r="P68" s="138">
        <v>20.3521</v>
      </c>
      <c r="Q68" s="138">
        <v>8.7603000000000009</v>
      </c>
      <c r="R68" s="138">
        <v>8.8104999999999993</v>
      </c>
      <c r="S68" s="138">
        <v>30.367000000000001</v>
      </c>
      <c r="T68" s="138">
        <v>30.587599999999998</v>
      </c>
      <c r="U68" s="138">
        <v>29.3797</v>
      </c>
      <c r="V68" s="138">
        <v>11.6973</v>
      </c>
      <c r="W68" s="138">
        <v>8.5983000000000001</v>
      </c>
      <c r="X68" s="138">
        <v>11.8207</v>
      </c>
      <c r="Y68" s="138">
        <v>12.269</v>
      </c>
      <c r="Z68" s="138">
        <v>4.1623000000000001</v>
      </c>
      <c r="AA68" s="138">
        <v>11.713800000000001</v>
      </c>
      <c r="AB68" s="138">
        <v>17.085100000000001</v>
      </c>
      <c r="AC68" s="138">
        <v>6.7378</v>
      </c>
      <c r="AD68" s="139"/>
      <c r="AE68" s="139"/>
      <c r="AF68" s="139"/>
    </row>
    <row r="69" spans="1:32" hidden="1" outlineLevel="1" collapsed="1">
      <c r="A69" s="8">
        <v>42309</v>
      </c>
      <c r="B69" s="138">
        <v>836026.13112697995</v>
      </c>
      <c r="C69" s="138">
        <v>365676.43233395001</v>
      </c>
      <c r="D69" s="138">
        <v>470349.69879302999</v>
      </c>
      <c r="E69" s="138">
        <v>182527.15290583001</v>
      </c>
      <c r="F69" s="138">
        <v>82452.835950670007</v>
      </c>
      <c r="G69" s="138">
        <v>100074.31695516</v>
      </c>
      <c r="H69" s="138">
        <v>255562.41793809997</v>
      </c>
      <c r="I69" s="138">
        <v>155896.78392744003</v>
      </c>
      <c r="J69" s="138">
        <v>99665.634010659996</v>
      </c>
      <c r="K69" s="138">
        <v>405080.00204863009</v>
      </c>
      <c r="L69" s="138">
        <v>184074.05624431995</v>
      </c>
      <c r="M69" s="138">
        <v>221005.94580430994</v>
      </c>
      <c r="N69" s="138">
        <v>17.114000000000001</v>
      </c>
      <c r="O69" s="138">
        <v>21.223400000000002</v>
      </c>
      <c r="P69" s="138">
        <v>20.197700000000001</v>
      </c>
      <c r="Q69" s="138">
        <v>9.3893000000000004</v>
      </c>
      <c r="R69" s="138">
        <v>9.4074000000000009</v>
      </c>
      <c r="S69" s="138">
        <v>30.191600000000001</v>
      </c>
      <c r="T69" s="138">
        <v>30.320599999999999</v>
      </c>
      <c r="U69" s="138">
        <v>29.450399999999998</v>
      </c>
      <c r="V69" s="138">
        <v>13.863</v>
      </c>
      <c r="W69" s="138">
        <v>7.3395000000000001</v>
      </c>
      <c r="X69" s="138">
        <v>11.3507</v>
      </c>
      <c r="Y69" s="138">
        <v>11.669600000000001</v>
      </c>
      <c r="Z69" s="138">
        <v>5.1444999999999999</v>
      </c>
      <c r="AA69" s="138">
        <v>11.342599999999999</v>
      </c>
      <c r="AB69" s="138">
        <v>16.8188</v>
      </c>
      <c r="AC69" s="138">
        <v>6.5016999999999996</v>
      </c>
      <c r="AD69" s="139"/>
      <c r="AE69" s="139"/>
      <c r="AF69" s="139"/>
    </row>
    <row r="70" spans="1:32" hidden="1" outlineLevel="1" collapsed="1">
      <c r="A70" s="8">
        <v>42339</v>
      </c>
      <c r="B70" s="138">
        <v>787795.15709313995</v>
      </c>
      <c r="C70" s="138">
        <v>338621.02937339002</v>
      </c>
      <c r="D70" s="138">
        <v>449174.12771974999</v>
      </c>
      <c r="E70" s="138">
        <v>174868.68097669</v>
      </c>
      <c r="F70" s="138">
        <v>80051.165590529999</v>
      </c>
      <c r="G70" s="138">
        <v>94817.515386159997</v>
      </c>
      <c r="H70" s="138">
        <v>265447.56507448002</v>
      </c>
      <c r="I70" s="138">
        <v>169079.92680220999</v>
      </c>
      <c r="J70" s="138">
        <v>96367.638272269978</v>
      </c>
      <c r="K70" s="138">
        <v>410895.48524955002</v>
      </c>
      <c r="L70" s="138">
        <v>198876.49731332995</v>
      </c>
      <c r="M70" s="138">
        <v>212018.98793622002</v>
      </c>
      <c r="N70" s="138">
        <v>17.671800000000001</v>
      </c>
      <c r="O70" s="138">
        <v>20.757999999999999</v>
      </c>
      <c r="P70" s="138">
        <v>19.9359</v>
      </c>
      <c r="Q70" s="138">
        <v>8.9541000000000004</v>
      </c>
      <c r="R70" s="138">
        <v>9.0070999999999994</v>
      </c>
      <c r="S70" s="138">
        <v>27.375699999999998</v>
      </c>
      <c r="T70" s="138">
        <v>27.493099999999998</v>
      </c>
      <c r="U70" s="138">
        <v>26.062899999999999</v>
      </c>
      <c r="V70" s="138">
        <v>11.179500000000001</v>
      </c>
      <c r="W70" s="138">
        <v>8.4047000000000001</v>
      </c>
      <c r="X70" s="138">
        <v>10.2547</v>
      </c>
      <c r="Y70" s="138">
        <v>10.6616</v>
      </c>
      <c r="Z70" s="138">
        <v>4.3422000000000001</v>
      </c>
      <c r="AA70" s="138">
        <v>11.269600000000001</v>
      </c>
      <c r="AB70" s="138">
        <v>16.6995</v>
      </c>
      <c r="AC70" s="138">
        <v>6.4715999999999996</v>
      </c>
      <c r="AD70" s="139"/>
      <c r="AE70" s="139"/>
      <c r="AF70" s="139"/>
    </row>
    <row r="71" spans="1:32" hidden="1" outlineLevel="1" collapsed="1">
      <c r="A71" s="8">
        <v>42370</v>
      </c>
      <c r="B71" s="138">
        <v>808208.21965617</v>
      </c>
      <c r="C71" s="138">
        <v>338257.35469120002</v>
      </c>
      <c r="D71" s="138">
        <v>469950.86496496998</v>
      </c>
      <c r="E71" s="138">
        <v>178440.11103090999</v>
      </c>
      <c r="F71" s="138">
        <v>79814.796657600004</v>
      </c>
      <c r="G71" s="138">
        <v>98625.314373310001</v>
      </c>
      <c r="H71" s="138">
        <v>273812.59953176999</v>
      </c>
      <c r="I71" s="138">
        <v>171818.41022809001</v>
      </c>
      <c r="J71" s="138">
        <v>101994.18930367999</v>
      </c>
      <c r="K71" s="138">
        <v>414018.13332985004</v>
      </c>
      <c r="L71" s="138">
        <v>190883.90399077002</v>
      </c>
      <c r="M71" s="138">
        <v>223134.22933907999</v>
      </c>
      <c r="N71" s="138">
        <v>16.739000000000001</v>
      </c>
      <c r="O71" s="138">
        <v>20.380700000000001</v>
      </c>
      <c r="P71" s="138">
        <v>19.421800000000001</v>
      </c>
      <c r="Q71" s="138">
        <v>8.8394999999999992</v>
      </c>
      <c r="R71" s="138">
        <v>8.9186999999999994</v>
      </c>
      <c r="S71" s="138">
        <v>31.176600000000001</v>
      </c>
      <c r="T71" s="138">
        <v>31.327100000000002</v>
      </c>
      <c r="U71" s="138">
        <v>30.777100000000001</v>
      </c>
      <c r="V71" s="138">
        <v>14.793799999999999</v>
      </c>
      <c r="W71" s="138">
        <v>10.283899999999999</v>
      </c>
      <c r="X71" s="138">
        <v>9.7041000000000004</v>
      </c>
      <c r="Y71" s="138">
        <v>9.9990000000000006</v>
      </c>
      <c r="Z71" s="138">
        <v>3.9933999999999998</v>
      </c>
      <c r="AA71" s="138">
        <v>10.516299999999999</v>
      </c>
      <c r="AB71" s="138">
        <v>15.6126</v>
      </c>
      <c r="AC71" s="138">
        <v>6.0003000000000002</v>
      </c>
      <c r="AD71" s="139"/>
      <c r="AE71" s="139"/>
      <c r="AF71" s="139"/>
    </row>
    <row r="72" spans="1:32" hidden="1" outlineLevel="1" collapsed="1">
      <c r="A72" s="8">
        <v>42401</v>
      </c>
      <c r="B72" s="138">
        <v>841972.82575248997</v>
      </c>
      <c r="C72" s="138">
        <v>341574.32453217998</v>
      </c>
      <c r="D72" s="138">
        <v>500398.50122030999</v>
      </c>
      <c r="E72" s="138">
        <v>184457.79975616999</v>
      </c>
      <c r="F72" s="138">
        <v>80000.269801989998</v>
      </c>
      <c r="G72" s="138">
        <v>104457.52995418001</v>
      </c>
      <c r="H72" s="138">
        <v>281817.83501232002</v>
      </c>
      <c r="I72" s="138">
        <v>171815.98721478999</v>
      </c>
      <c r="J72" s="138">
        <v>110001.84779753</v>
      </c>
      <c r="K72" s="138">
        <v>429165.72573353001</v>
      </c>
      <c r="L72" s="138">
        <v>190389.27050881</v>
      </c>
      <c r="M72" s="138">
        <v>238776.45522472</v>
      </c>
      <c r="N72" s="138">
        <v>16.395199999999999</v>
      </c>
      <c r="O72" s="138">
        <v>20.249400000000001</v>
      </c>
      <c r="P72" s="138">
        <v>19.1965</v>
      </c>
      <c r="Q72" s="138">
        <v>8.7035999999999998</v>
      </c>
      <c r="R72" s="138">
        <v>8.7515000000000001</v>
      </c>
      <c r="S72" s="138">
        <v>29.511199999999999</v>
      </c>
      <c r="T72" s="138">
        <v>29.6374</v>
      </c>
      <c r="U72" s="138">
        <v>28.655000000000001</v>
      </c>
      <c r="V72" s="138">
        <v>10.612500000000001</v>
      </c>
      <c r="W72" s="138">
        <v>7.2031999999999998</v>
      </c>
      <c r="X72" s="138">
        <v>10.163399999999999</v>
      </c>
      <c r="Y72" s="138">
        <v>10.5587</v>
      </c>
      <c r="Z72" s="138">
        <v>3.3614000000000002</v>
      </c>
      <c r="AA72" s="138">
        <v>11.0814</v>
      </c>
      <c r="AB72" s="138">
        <v>17.229299999999999</v>
      </c>
      <c r="AC72" s="138">
        <v>6.3033999999999999</v>
      </c>
      <c r="AD72" s="139"/>
      <c r="AE72" s="139"/>
      <c r="AF72" s="139"/>
    </row>
    <row r="73" spans="1:32" hidden="1" outlineLevel="1" collapsed="1">
      <c r="A73" s="8">
        <v>42430</v>
      </c>
      <c r="B73" s="138">
        <v>821723.26090934</v>
      </c>
      <c r="C73" s="138">
        <v>338733.31442313001</v>
      </c>
      <c r="D73" s="138">
        <v>482989.94648620998</v>
      </c>
      <c r="E73" s="138">
        <v>176878.30547326</v>
      </c>
      <c r="F73" s="138">
        <v>79691.291599260003</v>
      </c>
      <c r="G73" s="138">
        <v>97187.013873999997</v>
      </c>
      <c r="H73" s="138">
        <v>278618.69514152996</v>
      </c>
      <c r="I73" s="138">
        <v>164140.24281934995</v>
      </c>
      <c r="J73" s="138">
        <v>114478.45232218002</v>
      </c>
      <c r="K73" s="138">
        <v>423704.56580996996</v>
      </c>
      <c r="L73" s="138">
        <v>193164.98697925001</v>
      </c>
      <c r="M73" s="138">
        <v>230539.57883071993</v>
      </c>
      <c r="N73" s="138">
        <v>16.523599999999998</v>
      </c>
      <c r="O73" s="138">
        <v>20.554300000000001</v>
      </c>
      <c r="P73" s="138">
        <v>19.613900000000001</v>
      </c>
      <c r="Q73" s="138">
        <v>8.8603000000000005</v>
      </c>
      <c r="R73" s="138">
        <v>8.8920999999999992</v>
      </c>
      <c r="S73" s="138">
        <v>30.131699999999999</v>
      </c>
      <c r="T73" s="138">
        <v>30.275200000000002</v>
      </c>
      <c r="U73" s="138">
        <v>29.738800000000001</v>
      </c>
      <c r="V73" s="138">
        <v>12.5261</v>
      </c>
      <c r="W73" s="138">
        <v>8.0953999999999997</v>
      </c>
      <c r="X73" s="138">
        <v>11.5405</v>
      </c>
      <c r="Y73" s="138">
        <v>12.206</v>
      </c>
      <c r="Z73" s="138">
        <v>3.786</v>
      </c>
      <c r="AA73" s="138">
        <v>11.6851</v>
      </c>
      <c r="AB73" s="138">
        <v>17.279499999999999</v>
      </c>
      <c r="AC73" s="138">
        <v>6.4661</v>
      </c>
      <c r="AD73" s="139"/>
      <c r="AE73" s="139"/>
      <c r="AF73" s="139"/>
    </row>
    <row r="74" spans="1:32" hidden="1" outlineLevel="1" collapsed="1">
      <c r="A74" s="8">
        <v>42461</v>
      </c>
      <c r="B74" s="138">
        <v>802015.63475668</v>
      </c>
      <c r="C74" s="138">
        <v>336294.57058961998</v>
      </c>
      <c r="D74" s="138">
        <v>465721.06416706002</v>
      </c>
      <c r="E74" s="138">
        <v>170598.16983368999</v>
      </c>
      <c r="F74" s="138">
        <v>78576.680803419993</v>
      </c>
      <c r="G74" s="138">
        <v>92021.489030269993</v>
      </c>
      <c r="H74" s="138">
        <v>285303.53397803003</v>
      </c>
      <c r="I74" s="138">
        <v>169423.63493245997</v>
      </c>
      <c r="J74" s="138">
        <v>115879.89904557001</v>
      </c>
      <c r="K74" s="138">
        <v>419349.85728502006</v>
      </c>
      <c r="L74" s="138">
        <v>197228.63912054998</v>
      </c>
      <c r="M74" s="138">
        <v>222121.21816446999</v>
      </c>
      <c r="N74" s="138">
        <v>16.662099999999999</v>
      </c>
      <c r="O74" s="138">
        <v>21.194299999999998</v>
      </c>
      <c r="P74" s="138">
        <v>20.3383</v>
      </c>
      <c r="Q74" s="138">
        <v>9.0452999999999992</v>
      </c>
      <c r="R74" s="138">
        <v>9.0632999999999999</v>
      </c>
      <c r="S74" s="138">
        <v>29.698599999999999</v>
      </c>
      <c r="T74" s="138">
        <v>29.811</v>
      </c>
      <c r="U74" s="138">
        <v>29.103400000000001</v>
      </c>
      <c r="V74" s="138">
        <v>10.8163</v>
      </c>
      <c r="W74" s="138">
        <v>7.0462999999999996</v>
      </c>
      <c r="X74" s="138">
        <v>12.246</v>
      </c>
      <c r="Y74" s="138">
        <v>13.128</v>
      </c>
      <c r="Z74" s="138">
        <v>3.3052999999999999</v>
      </c>
      <c r="AA74" s="138">
        <v>11.9618</v>
      </c>
      <c r="AB74" s="138">
        <v>17.023499999999999</v>
      </c>
      <c r="AC74" s="138">
        <v>6.2061999999999999</v>
      </c>
      <c r="AD74" s="139"/>
      <c r="AE74" s="139"/>
      <c r="AF74" s="139"/>
    </row>
    <row r="75" spans="1:32" hidden="1" outlineLevel="1" collapsed="1">
      <c r="A75" s="8">
        <v>42491</v>
      </c>
      <c r="B75" s="138">
        <v>799483.96752641001</v>
      </c>
      <c r="C75" s="138">
        <v>336749.51642190001</v>
      </c>
      <c r="D75" s="138">
        <v>462734.45110450999</v>
      </c>
      <c r="E75" s="138">
        <v>169711.94608535999</v>
      </c>
      <c r="F75" s="138">
        <v>78804.863241159997</v>
      </c>
      <c r="G75" s="138">
        <v>90907.082844200006</v>
      </c>
      <c r="H75" s="138">
        <v>287919.16953124997</v>
      </c>
      <c r="I75" s="138">
        <v>177069.57458431998</v>
      </c>
      <c r="J75" s="138">
        <v>110849.59494692998</v>
      </c>
      <c r="K75" s="138">
        <v>419030.51304660016</v>
      </c>
      <c r="L75" s="138">
        <v>197478.24299735998</v>
      </c>
      <c r="M75" s="138">
        <v>221552.27004924003</v>
      </c>
      <c r="N75" s="138">
        <v>16.7654</v>
      </c>
      <c r="O75" s="138">
        <v>21.183800000000002</v>
      </c>
      <c r="P75" s="138">
        <v>20.317399999999999</v>
      </c>
      <c r="Q75" s="138">
        <v>9.0190999999999999</v>
      </c>
      <c r="R75" s="138">
        <v>9.0311000000000003</v>
      </c>
      <c r="S75" s="138">
        <v>31.668199999999999</v>
      </c>
      <c r="T75" s="138">
        <v>31.714300000000001</v>
      </c>
      <c r="U75" s="138">
        <v>32.145600000000002</v>
      </c>
      <c r="V75" s="138">
        <v>18.1694</v>
      </c>
      <c r="W75" s="138">
        <v>7.5183999999999997</v>
      </c>
      <c r="X75" s="138">
        <v>12.4651</v>
      </c>
      <c r="Y75" s="138">
        <v>13.128</v>
      </c>
      <c r="Z75" s="138">
        <v>2.9811000000000001</v>
      </c>
      <c r="AA75" s="138">
        <v>11.3308</v>
      </c>
      <c r="AB75" s="138">
        <v>16.290900000000001</v>
      </c>
      <c r="AC75" s="138">
        <v>5.7986000000000004</v>
      </c>
      <c r="AD75" s="139"/>
      <c r="AE75" s="139"/>
      <c r="AF75" s="139"/>
    </row>
    <row r="76" spans="1:32" hidden="1" outlineLevel="1" collapsed="1">
      <c r="A76" s="8">
        <v>42522</v>
      </c>
      <c r="B76" s="138">
        <v>779362.37075221003</v>
      </c>
      <c r="C76" s="138">
        <v>334394.33681682002</v>
      </c>
      <c r="D76" s="138">
        <v>444968.03393539001</v>
      </c>
      <c r="E76" s="138">
        <v>165611.3371256</v>
      </c>
      <c r="F76" s="138">
        <v>77737.552848299994</v>
      </c>
      <c r="G76" s="138">
        <v>87873.784277300001</v>
      </c>
      <c r="H76" s="138">
        <v>294641.05493541999</v>
      </c>
      <c r="I76" s="138">
        <v>178050.29702170996</v>
      </c>
      <c r="J76" s="138">
        <v>116590.75791371</v>
      </c>
      <c r="K76" s="138">
        <v>422448.56800773001</v>
      </c>
      <c r="L76" s="138">
        <v>203725.62582558001</v>
      </c>
      <c r="M76" s="138">
        <v>218722.94218215</v>
      </c>
      <c r="N76" s="138">
        <v>15.958500000000001</v>
      </c>
      <c r="O76" s="138">
        <v>20.402799999999999</v>
      </c>
      <c r="P76" s="138">
        <v>19.599499999999999</v>
      </c>
      <c r="Q76" s="138">
        <v>9.2599</v>
      </c>
      <c r="R76" s="138">
        <v>9.2720000000000002</v>
      </c>
      <c r="S76" s="138">
        <v>32.534799999999997</v>
      </c>
      <c r="T76" s="138">
        <v>32.608800000000002</v>
      </c>
      <c r="U76" s="138">
        <v>33.304699999999997</v>
      </c>
      <c r="V76" s="138">
        <v>16.422599999999999</v>
      </c>
      <c r="W76" s="138">
        <v>11.423299999999999</v>
      </c>
      <c r="X76" s="138">
        <v>11.612299999999999</v>
      </c>
      <c r="Y76" s="138">
        <v>12.1967</v>
      </c>
      <c r="Z76" s="138">
        <v>2.5537000000000001</v>
      </c>
      <c r="AA76" s="138">
        <v>10.4589</v>
      </c>
      <c r="AB76" s="138">
        <v>16.093</v>
      </c>
      <c r="AC76" s="138">
        <v>5.1516999999999999</v>
      </c>
      <c r="AD76" s="139"/>
      <c r="AE76" s="139"/>
      <c r="AF76" s="139"/>
    </row>
    <row r="77" spans="1:32" hidden="1" outlineLevel="1" collapsed="1">
      <c r="A77" s="8">
        <v>42552</v>
      </c>
      <c r="B77" s="138">
        <v>783991.90736717999</v>
      </c>
      <c r="C77" s="138">
        <v>341686.33485629997</v>
      </c>
      <c r="D77" s="138">
        <v>442305.57251088001</v>
      </c>
      <c r="E77" s="138">
        <v>161164.59014988001</v>
      </c>
      <c r="F77" s="138">
        <v>75908.457157280005</v>
      </c>
      <c r="G77" s="138">
        <v>85256.132992600003</v>
      </c>
      <c r="H77" s="138">
        <v>298831.06096155004</v>
      </c>
      <c r="I77" s="138">
        <v>182240.72983966995</v>
      </c>
      <c r="J77" s="138">
        <v>116590.33112187999</v>
      </c>
      <c r="K77" s="138">
        <v>421588.51156813995</v>
      </c>
      <c r="L77" s="138">
        <v>203347.93978100002</v>
      </c>
      <c r="M77" s="138">
        <v>218240.57178714001</v>
      </c>
      <c r="N77" s="138">
        <v>15.238799999999999</v>
      </c>
      <c r="O77" s="138">
        <v>18.177099999999999</v>
      </c>
      <c r="P77" s="138">
        <v>17.122499999999999</v>
      </c>
      <c r="Q77" s="138">
        <v>8.5923999999999996</v>
      </c>
      <c r="R77" s="138">
        <v>8.6029</v>
      </c>
      <c r="S77" s="138">
        <v>30.996200000000002</v>
      </c>
      <c r="T77" s="138">
        <v>31.010300000000001</v>
      </c>
      <c r="U77" s="138">
        <v>31.3413</v>
      </c>
      <c r="V77" s="138">
        <v>24.133600000000001</v>
      </c>
      <c r="W77" s="138">
        <v>9.7439</v>
      </c>
      <c r="X77" s="138">
        <v>10.443300000000001</v>
      </c>
      <c r="Y77" s="138">
        <v>10.966799999999999</v>
      </c>
      <c r="Z77" s="138">
        <v>2.6741000000000001</v>
      </c>
      <c r="AA77" s="138">
        <v>10.4046</v>
      </c>
      <c r="AB77" s="138">
        <v>15.348699999999999</v>
      </c>
      <c r="AC77" s="138">
        <v>5.0065</v>
      </c>
      <c r="AD77" s="139"/>
      <c r="AE77" s="139"/>
      <c r="AF77" s="139"/>
    </row>
    <row r="78" spans="1:32" hidden="1" outlineLevel="1" collapsed="1">
      <c r="A78" s="8">
        <v>42583</v>
      </c>
      <c r="B78" s="138">
        <v>807601.56701634999</v>
      </c>
      <c r="C78" s="138">
        <v>362760.66355167999</v>
      </c>
      <c r="D78" s="138">
        <v>444840.90346467</v>
      </c>
      <c r="E78" s="138">
        <v>164137.64186048001</v>
      </c>
      <c r="F78" s="138">
        <v>77218.623168260005</v>
      </c>
      <c r="G78" s="138">
        <v>86919.018692219994</v>
      </c>
      <c r="H78" s="138">
        <v>298323.10698776005</v>
      </c>
      <c r="I78" s="138">
        <v>176534.42863415001</v>
      </c>
      <c r="J78" s="138">
        <v>121788.67835361001</v>
      </c>
      <c r="K78" s="138">
        <v>426983.33925783995</v>
      </c>
      <c r="L78" s="138">
        <v>199671.95999696001</v>
      </c>
      <c r="M78" s="138">
        <v>227311.37926088003</v>
      </c>
      <c r="N78" s="138">
        <v>15.0701</v>
      </c>
      <c r="O78" s="138">
        <v>17.116900000000001</v>
      </c>
      <c r="P78" s="138">
        <v>16.051100000000002</v>
      </c>
      <c r="Q78" s="138">
        <v>8.4999000000000002</v>
      </c>
      <c r="R78" s="138">
        <v>8.4922000000000004</v>
      </c>
      <c r="S78" s="138">
        <v>30.639900000000001</v>
      </c>
      <c r="T78" s="138">
        <v>30.887899999999998</v>
      </c>
      <c r="U78" s="138">
        <v>31.297999999999998</v>
      </c>
      <c r="V78" s="138">
        <v>5.3902000000000001</v>
      </c>
      <c r="W78" s="138">
        <v>1.8118000000000001</v>
      </c>
      <c r="X78" s="138">
        <v>9.2065999999999999</v>
      </c>
      <c r="Y78" s="138">
        <v>9.7619000000000007</v>
      </c>
      <c r="Z78" s="138">
        <v>2.1888999999999998</v>
      </c>
      <c r="AA78" s="138">
        <v>9.5114000000000001</v>
      </c>
      <c r="AB78" s="138">
        <v>14.441000000000001</v>
      </c>
      <c r="AC78" s="138">
        <v>4.5738000000000003</v>
      </c>
      <c r="AD78" s="139"/>
      <c r="AE78" s="139"/>
      <c r="AF78" s="139"/>
    </row>
    <row r="79" spans="1:32" hidden="1" outlineLevel="1" collapsed="1">
      <c r="A79" s="8">
        <v>42614</v>
      </c>
      <c r="B79" s="138">
        <v>812080.32531599002</v>
      </c>
      <c r="C79" s="138">
        <v>368959.44371070003</v>
      </c>
      <c r="D79" s="138">
        <v>443120.88160528999</v>
      </c>
      <c r="E79" s="138">
        <v>163975.53593608999</v>
      </c>
      <c r="F79" s="138">
        <v>77287.336412119999</v>
      </c>
      <c r="G79" s="138">
        <v>86688.199523970005</v>
      </c>
      <c r="H79" s="138">
        <v>294808.31771666004</v>
      </c>
      <c r="I79" s="138">
        <v>174089.79604551999</v>
      </c>
      <c r="J79" s="138">
        <v>120718.52167114004</v>
      </c>
      <c r="K79" s="138">
        <v>433591.32958043006</v>
      </c>
      <c r="L79" s="138">
        <v>204190.05772626001</v>
      </c>
      <c r="M79" s="138">
        <v>229401.27185417002</v>
      </c>
      <c r="N79" s="138">
        <v>14.574</v>
      </c>
      <c r="O79" s="138">
        <v>16.9954</v>
      </c>
      <c r="P79" s="138">
        <v>15.917299999999999</v>
      </c>
      <c r="Q79" s="138">
        <v>8.3053000000000008</v>
      </c>
      <c r="R79" s="138">
        <v>8.3130000000000006</v>
      </c>
      <c r="S79" s="138">
        <v>30.6371</v>
      </c>
      <c r="T79" s="138">
        <v>30.696999999999999</v>
      </c>
      <c r="U79" s="138">
        <v>30.994299999999999</v>
      </c>
      <c r="V79" s="138">
        <v>20.5288</v>
      </c>
      <c r="W79" s="138">
        <v>10.3584</v>
      </c>
      <c r="X79" s="138">
        <v>9.7651000000000003</v>
      </c>
      <c r="Y79" s="138">
        <v>10.0969</v>
      </c>
      <c r="Z79" s="138">
        <v>3.5257000000000001</v>
      </c>
      <c r="AA79" s="138">
        <v>9.1587999999999994</v>
      </c>
      <c r="AB79" s="138">
        <v>14.0642</v>
      </c>
      <c r="AC79" s="138">
        <v>4.5773000000000001</v>
      </c>
      <c r="AD79" s="139"/>
      <c r="AE79" s="139"/>
      <c r="AF79" s="139"/>
    </row>
    <row r="80" spans="1:32" hidden="1" outlineLevel="1" collapsed="1">
      <c r="A80" s="8">
        <v>42644</v>
      </c>
      <c r="B80" s="138">
        <v>810118.42427995999</v>
      </c>
      <c r="C80" s="138">
        <v>392891.69650684</v>
      </c>
      <c r="D80" s="138">
        <v>417226.72777311999</v>
      </c>
      <c r="E80" s="138">
        <v>160996.33318918</v>
      </c>
      <c r="F80" s="138">
        <v>76874.586075209998</v>
      </c>
      <c r="G80" s="138">
        <v>84121.747113970006</v>
      </c>
      <c r="H80" s="138">
        <v>298179.17698900006</v>
      </c>
      <c r="I80" s="138">
        <v>182456.18724198002</v>
      </c>
      <c r="J80" s="138">
        <v>115722.98974701998</v>
      </c>
      <c r="K80" s="138">
        <v>430337.29319959995</v>
      </c>
      <c r="L80" s="138">
        <v>204240.1892393</v>
      </c>
      <c r="M80" s="138">
        <v>226097.10396030001</v>
      </c>
      <c r="N80" s="138">
        <v>13.2872</v>
      </c>
      <c r="O80" s="138">
        <v>14.398400000000001</v>
      </c>
      <c r="P80" s="138">
        <v>13.579800000000001</v>
      </c>
      <c r="Q80" s="138">
        <v>9.1119000000000003</v>
      </c>
      <c r="R80" s="138">
        <v>9.1306999999999992</v>
      </c>
      <c r="S80" s="138">
        <v>30.599399999999999</v>
      </c>
      <c r="T80" s="138">
        <v>30.613</v>
      </c>
      <c r="U80" s="138">
        <v>30.9239</v>
      </c>
      <c r="V80" s="138">
        <v>22.139700000000001</v>
      </c>
      <c r="W80" s="138">
        <v>10.5275</v>
      </c>
      <c r="X80" s="138">
        <v>9.8322000000000003</v>
      </c>
      <c r="Y80" s="138">
        <v>10.1111</v>
      </c>
      <c r="Z80" s="138">
        <v>3.4962</v>
      </c>
      <c r="AA80" s="138">
        <v>9.2509999999999994</v>
      </c>
      <c r="AB80" s="138">
        <v>14.0564</v>
      </c>
      <c r="AC80" s="138">
        <v>4.7159000000000004</v>
      </c>
      <c r="AD80" s="139"/>
      <c r="AE80" s="139"/>
      <c r="AF80" s="139"/>
    </row>
    <row r="81" spans="1:32" hidden="1" outlineLevel="1" collapsed="1">
      <c r="A81" s="8">
        <v>42675</v>
      </c>
      <c r="B81" s="138">
        <v>811140.45928388997</v>
      </c>
      <c r="C81" s="138">
        <v>423578.58986010001</v>
      </c>
      <c r="D81" s="138">
        <v>387561.86942379002</v>
      </c>
      <c r="E81" s="138">
        <v>160501.60117486</v>
      </c>
      <c r="F81" s="138">
        <v>77339.310872849994</v>
      </c>
      <c r="G81" s="138">
        <v>83162.290302010006</v>
      </c>
      <c r="H81" s="138">
        <v>290753.50515749003</v>
      </c>
      <c r="I81" s="138">
        <v>180194.03664106998</v>
      </c>
      <c r="J81" s="138">
        <v>110559.46851642001</v>
      </c>
      <c r="K81" s="138">
        <v>430962.07875067007</v>
      </c>
      <c r="L81" s="138">
        <v>205573.25148456002</v>
      </c>
      <c r="M81" s="138">
        <v>225388.82726611002</v>
      </c>
      <c r="N81" s="138">
        <v>13.1052</v>
      </c>
      <c r="O81" s="138">
        <v>14.005000000000001</v>
      </c>
      <c r="P81" s="138">
        <v>13.0869</v>
      </c>
      <c r="Q81" s="138">
        <v>8.7879000000000005</v>
      </c>
      <c r="R81" s="138">
        <v>8.8076000000000008</v>
      </c>
      <c r="S81" s="138">
        <v>30.499199999999998</v>
      </c>
      <c r="T81" s="138">
        <v>30.521100000000001</v>
      </c>
      <c r="U81" s="138">
        <v>30.970800000000001</v>
      </c>
      <c r="V81" s="138">
        <v>21.663900000000002</v>
      </c>
      <c r="W81" s="138">
        <v>10.934100000000001</v>
      </c>
      <c r="X81" s="138">
        <v>9.0198999999999998</v>
      </c>
      <c r="Y81" s="138">
        <v>9.3405000000000005</v>
      </c>
      <c r="Z81" s="138">
        <v>3.6394000000000002</v>
      </c>
      <c r="AA81" s="138">
        <v>9.6637000000000004</v>
      </c>
      <c r="AB81" s="138">
        <v>14.0098</v>
      </c>
      <c r="AC81" s="138">
        <v>5.0431999999999997</v>
      </c>
      <c r="AD81" s="139"/>
      <c r="AE81" s="139"/>
      <c r="AF81" s="139"/>
    </row>
    <row r="82" spans="1:32" hidden="1" outlineLevel="1" collapsed="1">
      <c r="A82" s="8">
        <v>42705</v>
      </c>
      <c r="B82" s="138">
        <v>822114.34799005999</v>
      </c>
      <c r="C82" s="138">
        <v>417431.67211027001</v>
      </c>
      <c r="D82" s="138">
        <v>404682.67587978998</v>
      </c>
      <c r="E82" s="138">
        <v>163333.08824734</v>
      </c>
      <c r="F82" s="138">
        <v>76709.869338010001</v>
      </c>
      <c r="G82" s="138">
        <v>86623.218909329997</v>
      </c>
      <c r="H82" s="138">
        <v>310559.13924365997</v>
      </c>
      <c r="I82" s="138">
        <v>193453.23654668999</v>
      </c>
      <c r="J82" s="138">
        <v>117105.90269696999</v>
      </c>
      <c r="K82" s="138">
        <v>444676.45596152003</v>
      </c>
      <c r="L82" s="138">
        <v>209601.25877749998</v>
      </c>
      <c r="M82" s="138">
        <v>235075.19718401998</v>
      </c>
      <c r="N82" s="138">
        <v>14.2075</v>
      </c>
      <c r="O82" s="138">
        <v>16.183199999999999</v>
      </c>
      <c r="P82" s="138">
        <v>15.1214</v>
      </c>
      <c r="Q82" s="138">
        <v>7.6665000000000001</v>
      </c>
      <c r="R82" s="138">
        <v>7.6788999999999996</v>
      </c>
      <c r="S82" s="138">
        <v>29.6708</v>
      </c>
      <c r="T82" s="138">
        <v>29.6828</v>
      </c>
      <c r="U82" s="138">
        <v>29.511099999999999</v>
      </c>
      <c r="V82" s="138">
        <v>24.743500000000001</v>
      </c>
      <c r="W82" s="138">
        <v>10.335100000000001</v>
      </c>
      <c r="X82" s="138">
        <v>8.9809000000000001</v>
      </c>
      <c r="Y82" s="138">
        <v>9.3917999999999999</v>
      </c>
      <c r="Z82" s="138">
        <v>3.7084999999999999</v>
      </c>
      <c r="AA82" s="138">
        <v>9.6812000000000005</v>
      </c>
      <c r="AB82" s="138">
        <v>13.913399999999999</v>
      </c>
      <c r="AC82" s="138">
        <v>5.1303000000000001</v>
      </c>
      <c r="AD82" s="139"/>
      <c r="AE82" s="139"/>
      <c r="AF82" s="139"/>
    </row>
    <row r="83" spans="1:32" hidden="1" outlineLevel="1" collapsed="1">
      <c r="A83" s="8">
        <v>42736</v>
      </c>
      <c r="B83" s="138">
        <v>808593.43913509999</v>
      </c>
      <c r="C83" s="138">
        <v>414668.75678713003</v>
      </c>
      <c r="D83" s="138">
        <v>393924.68234797003</v>
      </c>
      <c r="E83" s="138">
        <v>163657.82971809001</v>
      </c>
      <c r="F83" s="138">
        <v>77868.222369869996</v>
      </c>
      <c r="G83" s="138">
        <v>85789.607348220001</v>
      </c>
      <c r="H83" s="138">
        <v>299689.34646373999</v>
      </c>
      <c r="I83" s="138">
        <v>186394.67402969001</v>
      </c>
      <c r="J83" s="138">
        <v>113294.67243404996</v>
      </c>
      <c r="K83" s="138">
        <v>437688.87861632998</v>
      </c>
      <c r="L83" s="138">
        <v>206074.61423476</v>
      </c>
      <c r="M83" s="138">
        <v>231614.26438156996</v>
      </c>
      <c r="N83" s="138">
        <v>13.836</v>
      </c>
      <c r="O83" s="138">
        <v>16.0322</v>
      </c>
      <c r="P83" s="138">
        <v>14.7919</v>
      </c>
      <c r="Q83" s="138">
        <v>7.8324999999999996</v>
      </c>
      <c r="R83" s="138">
        <v>7.8532999999999999</v>
      </c>
      <c r="S83" s="138">
        <v>29.775200000000002</v>
      </c>
      <c r="T83" s="138">
        <v>29.799700000000001</v>
      </c>
      <c r="U83" s="138">
        <v>29.754799999999999</v>
      </c>
      <c r="V83" s="138">
        <v>18.597300000000001</v>
      </c>
      <c r="W83" s="138">
        <v>9.1569000000000003</v>
      </c>
      <c r="X83" s="138">
        <v>8.4543999999999997</v>
      </c>
      <c r="Y83" s="138">
        <v>8.7181999999999995</v>
      </c>
      <c r="Z83" s="138">
        <v>3.9683999999999999</v>
      </c>
      <c r="AA83" s="138">
        <v>9.6737000000000002</v>
      </c>
      <c r="AB83" s="138">
        <v>14.3835</v>
      </c>
      <c r="AC83" s="138">
        <v>4.7042000000000002</v>
      </c>
      <c r="AD83" s="139"/>
      <c r="AE83" s="139"/>
      <c r="AF83" s="139"/>
    </row>
    <row r="84" spans="1:32" hidden="1" outlineLevel="1" collapsed="1">
      <c r="A84" s="8">
        <v>42767</v>
      </c>
      <c r="B84" s="138">
        <v>800416.88833807001</v>
      </c>
      <c r="C84" s="138">
        <v>415110.48174870998</v>
      </c>
      <c r="D84" s="138">
        <v>385306.40658935998</v>
      </c>
      <c r="E84" s="138">
        <v>161936.75162190001</v>
      </c>
      <c r="F84" s="138">
        <v>78543.429897859998</v>
      </c>
      <c r="G84" s="138">
        <v>83393.321724039997</v>
      </c>
      <c r="H84" s="138">
        <v>298194.61718082998</v>
      </c>
      <c r="I84" s="138">
        <v>184287.67224168999</v>
      </c>
      <c r="J84" s="138">
        <v>113906.94493913997</v>
      </c>
      <c r="K84" s="138">
        <v>436924.30568922008</v>
      </c>
      <c r="L84" s="138">
        <v>208393.03055172006</v>
      </c>
      <c r="M84" s="138">
        <v>228531.27513750002</v>
      </c>
      <c r="N84" s="138">
        <v>13.905799999999999</v>
      </c>
      <c r="O84" s="138">
        <v>15.5913</v>
      </c>
      <c r="P84" s="138">
        <v>14.419700000000001</v>
      </c>
      <c r="Q84" s="138">
        <v>7.7782</v>
      </c>
      <c r="R84" s="138">
        <v>7.7990000000000004</v>
      </c>
      <c r="S84" s="138">
        <v>29.9543</v>
      </c>
      <c r="T84" s="138">
        <v>29.970199999999998</v>
      </c>
      <c r="U84" s="138">
        <v>30.189699999999998</v>
      </c>
      <c r="V84" s="138">
        <v>18.317299999999999</v>
      </c>
      <c r="W84" s="138">
        <v>6.8769</v>
      </c>
      <c r="X84" s="138">
        <v>8.5363000000000007</v>
      </c>
      <c r="Y84" s="138">
        <v>8.7627000000000006</v>
      </c>
      <c r="Z84" s="138">
        <v>3.4906000000000001</v>
      </c>
      <c r="AA84" s="138">
        <v>8.8742999999999999</v>
      </c>
      <c r="AB84" s="138">
        <v>13.579000000000001</v>
      </c>
      <c r="AC84" s="138">
        <v>4.3014000000000001</v>
      </c>
      <c r="AD84" s="139"/>
      <c r="AE84" s="139"/>
      <c r="AF84" s="139"/>
    </row>
    <row r="85" spans="1:32" hidden="1" outlineLevel="1" collapsed="1">
      <c r="A85" s="8">
        <v>42795</v>
      </c>
      <c r="B85" s="138">
        <v>793045.34146378003</v>
      </c>
      <c r="C85" s="138">
        <v>417288.33072822</v>
      </c>
      <c r="D85" s="138">
        <v>375757.01073555998</v>
      </c>
      <c r="E85" s="138">
        <v>161146.41091559001</v>
      </c>
      <c r="F85" s="138">
        <v>80269.073323079996</v>
      </c>
      <c r="G85" s="138">
        <v>80877.337592509997</v>
      </c>
      <c r="H85" s="138">
        <v>309396.51081345003</v>
      </c>
      <c r="I85" s="138">
        <v>192277.74400183</v>
      </c>
      <c r="J85" s="138">
        <v>117118.76681161999</v>
      </c>
      <c r="K85" s="138">
        <v>440537.72966690001</v>
      </c>
      <c r="L85" s="138">
        <v>213409.56192884</v>
      </c>
      <c r="M85" s="138">
        <v>227128.16773805997</v>
      </c>
      <c r="N85" s="138">
        <v>13.9884</v>
      </c>
      <c r="O85" s="138">
        <v>15.7919</v>
      </c>
      <c r="P85" s="138">
        <v>14.746</v>
      </c>
      <c r="Q85" s="138">
        <v>8.4216999999999995</v>
      </c>
      <c r="R85" s="138">
        <v>8.4383999999999997</v>
      </c>
      <c r="S85" s="138">
        <v>29.265000000000001</v>
      </c>
      <c r="T85" s="138">
        <v>29.273599999999998</v>
      </c>
      <c r="U85" s="138">
        <v>28.980699999999999</v>
      </c>
      <c r="V85" s="138">
        <v>27.592199999999998</v>
      </c>
      <c r="W85" s="138">
        <v>9.5050000000000008</v>
      </c>
      <c r="X85" s="138">
        <v>9.1259999999999994</v>
      </c>
      <c r="Y85" s="138">
        <v>9.3168000000000006</v>
      </c>
      <c r="Z85" s="138">
        <v>3.18</v>
      </c>
      <c r="AA85" s="138">
        <v>8.9192</v>
      </c>
      <c r="AB85" s="138">
        <v>13.464399999999999</v>
      </c>
      <c r="AC85" s="138">
        <v>3.7515000000000001</v>
      </c>
      <c r="AD85" s="139"/>
      <c r="AE85" s="139"/>
      <c r="AF85" s="139"/>
    </row>
    <row r="86" spans="1:32" hidden="1" outlineLevel="1" collapsed="1">
      <c r="A86" s="8">
        <v>42826</v>
      </c>
      <c r="B86" s="138">
        <v>788350.41833957005</v>
      </c>
      <c r="C86" s="138">
        <v>418623.64094216999</v>
      </c>
      <c r="D86" s="138">
        <v>369726.7773974</v>
      </c>
      <c r="E86" s="138">
        <v>159865.89404699</v>
      </c>
      <c r="F86" s="138">
        <v>80955.368573650005</v>
      </c>
      <c r="G86" s="138">
        <v>78910.525473340007</v>
      </c>
      <c r="H86" s="138">
        <v>311000.20236977993</v>
      </c>
      <c r="I86" s="138">
        <v>193387.50571512003</v>
      </c>
      <c r="J86" s="138">
        <v>117612.69665466002</v>
      </c>
      <c r="K86" s="138">
        <v>446486.03038549004</v>
      </c>
      <c r="L86" s="138">
        <v>221875.76207111002</v>
      </c>
      <c r="M86" s="138">
        <v>224610.26831437999</v>
      </c>
      <c r="N86" s="138">
        <v>13.5261</v>
      </c>
      <c r="O86" s="138">
        <v>15.2234</v>
      </c>
      <c r="P86" s="138">
        <v>14.234500000000001</v>
      </c>
      <c r="Q86" s="138">
        <v>8.7841000000000005</v>
      </c>
      <c r="R86" s="138">
        <v>8.7848000000000006</v>
      </c>
      <c r="S86" s="138">
        <v>29.575099999999999</v>
      </c>
      <c r="T86" s="138">
        <v>29.622900000000001</v>
      </c>
      <c r="U86" s="138">
        <v>29.667899999999999</v>
      </c>
      <c r="V86" s="138">
        <v>13.820600000000001</v>
      </c>
      <c r="W86" s="138">
        <v>8.6631999999999998</v>
      </c>
      <c r="X86" s="138">
        <v>8.7590000000000003</v>
      </c>
      <c r="Y86" s="138">
        <v>9.0375999999999994</v>
      </c>
      <c r="Z86" s="138">
        <v>3.2886000000000002</v>
      </c>
      <c r="AA86" s="138">
        <v>8.2120999999999995</v>
      </c>
      <c r="AB86" s="138">
        <v>12.5985</v>
      </c>
      <c r="AC86" s="138">
        <v>3.6663000000000001</v>
      </c>
      <c r="AD86" s="139"/>
      <c r="AE86" s="139"/>
      <c r="AF86" s="139"/>
    </row>
    <row r="87" spans="1:32" hidden="1" outlineLevel="1" collapsed="1">
      <c r="A87" s="8">
        <v>42856</v>
      </c>
      <c r="B87" s="138">
        <v>783718.83675185998</v>
      </c>
      <c r="C87" s="138">
        <v>416630.9877387</v>
      </c>
      <c r="D87" s="138">
        <v>367087.84901315998</v>
      </c>
      <c r="E87" s="138">
        <v>160027.88953057001</v>
      </c>
      <c r="F87" s="138">
        <v>83054.041231290001</v>
      </c>
      <c r="G87" s="138">
        <v>76973.848299279998</v>
      </c>
      <c r="H87" s="138">
        <v>309854.52749686997</v>
      </c>
      <c r="I87" s="138">
        <v>193133.31996807997</v>
      </c>
      <c r="J87" s="138">
        <v>116721.20752879001</v>
      </c>
      <c r="K87" s="138">
        <v>444550.57151836</v>
      </c>
      <c r="L87" s="138">
        <v>221509.48962840001</v>
      </c>
      <c r="M87" s="138">
        <v>223041.08188995995</v>
      </c>
      <c r="N87" s="138">
        <v>13.4841</v>
      </c>
      <c r="O87" s="138">
        <v>14.9307</v>
      </c>
      <c r="P87" s="138">
        <v>13.95</v>
      </c>
      <c r="Q87" s="138">
        <v>7.7797000000000001</v>
      </c>
      <c r="R87" s="138">
        <v>7.8061999999999996</v>
      </c>
      <c r="S87" s="138">
        <v>29.700399999999998</v>
      </c>
      <c r="T87" s="138">
        <v>29.7423</v>
      </c>
      <c r="U87" s="138">
        <v>29.693999999999999</v>
      </c>
      <c r="V87" s="138">
        <v>15.5404</v>
      </c>
      <c r="W87" s="138">
        <v>9.2598000000000003</v>
      </c>
      <c r="X87" s="138">
        <v>8.3841999999999999</v>
      </c>
      <c r="Y87" s="138">
        <v>8.6262000000000008</v>
      </c>
      <c r="Z87" s="138">
        <v>2.5341</v>
      </c>
      <c r="AA87" s="138">
        <v>7.8428000000000004</v>
      </c>
      <c r="AB87" s="138">
        <v>12.015000000000001</v>
      </c>
      <c r="AC87" s="138">
        <v>3.3799000000000001</v>
      </c>
      <c r="AD87" s="139"/>
      <c r="AE87" s="139"/>
      <c r="AF87" s="139"/>
    </row>
    <row r="88" spans="1:32" hidden="1" outlineLevel="1" collapsed="1">
      <c r="A88" s="8">
        <v>42887</v>
      </c>
      <c r="B88" s="138">
        <v>784033.61815550004</v>
      </c>
      <c r="C88" s="138">
        <v>424557.78886203002</v>
      </c>
      <c r="D88" s="138">
        <v>359475.82929347001</v>
      </c>
      <c r="E88" s="138">
        <v>159424.42763901001</v>
      </c>
      <c r="F88" s="138">
        <v>84263.466961300001</v>
      </c>
      <c r="G88" s="138">
        <v>75160.960677709998</v>
      </c>
      <c r="H88" s="138">
        <v>309865.69533067016</v>
      </c>
      <c r="I88" s="138">
        <v>192903.71310826996</v>
      </c>
      <c r="J88" s="138">
        <v>116961.98222239999</v>
      </c>
      <c r="K88" s="138">
        <v>451556.91485345992</v>
      </c>
      <c r="L88" s="138">
        <v>229741.01091064996</v>
      </c>
      <c r="M88" s="138">
        <v>221815.90394280996</v>
      </c>
      <c r="N88" s="138">
        <v>13.248100000000001</v>
      </c>
      <c r="O88" s="138">
        <v>14.521699999999999</v>
      </c>
      <c r="P88" s="138">
        <v>13.6577</v>
      </c>
      <c r="Q88" s="138">
        <v>7.3693</v>
      </c>
      <c r="R88" s="138">
        <v>7.4084000000000003</v>
      </c>
      <c r="S88" s="138">
        <v>29.4529</v>
      </c>
      <c r="T88" s="138">
        <v>29.481400000000001</v>
      </c>
      <c r="U88" s="138">
        <v>29.499099999999999</v>
      </c>
      <c r="V88" s="138">
        <v>17.647300000000001</v>
      </c>
      <c r="W88" s="138">
        <v>10.0914</v>
      </c>
      <c r="X88" s="138">
        <v>7.9032999999999998</v>
      </c>
      <c r="Y88" s="138">
        <v>8.1875</v>
      </c>
      <c r="Z88" s="138">
        <v>3.22</v>
      </c>
      <c r="AA88" s="138">
        <v>7.7716000000000003</v>
      </c>
      <c r="AB88" s="138">
        <v>12.133100000000001</v>
      </c>
      <c r="AC88" s="138">
        <v>3.3519000000000001</v>
      </c>
      <c r="AD88" s="139"/>
      <c r="AE88" s="139"/>
      <c r="AF88" s="139"/>
    </row>
    <row r="89" spans="1:32" hidden="1" outlineLevel="1" collapsed="1">
      <c r="A89" s="8">
        <v>42917</v>
      </c>
      <c r="B89" s="138">
        <v>783050.51627616002</v>
      </c>
      <c r="C89" s="138">
        <v>432130.71300694998</v>
      </c>
      <c r="D89" s="138">
        <v>350919.80326920998</v>
      </c>
      <c r="E89" s="138">
        <v>159935.11358157999</v>
      </c>
      <c r="F89" s="138">
        <v>86421.655451540006</v>
      </c>
      <c r="G89" s="138">
        <v>73513.458130040002</v>
      </c>
      <c r="H89" s="138">
        <v>319918.53517287999</v>
      </c>
      <c r="I89" s="138">
        <v>196687.98254958002</v>
      </c>
      <c r="J89" s="138">
        <v>123230.5526233</v>
      </c>
      <c r="K89" s="138">
        <v>448291.10114391003</v>
      </c>
      <c r="L89" s="138">
        <v>227757.94818286999</v>
      </c>
      <c r="M89" s="138">
        <v>220533.15296103997</v>
      </c>
      <c r="N89" s="138">
        <v>12.342000000000001</v>
      </c>
      <c r="O89" s="138">
        <v>13.872999999999999</v>
      </c>
      <c r="P89" s="138">
        <v>12.860200000000001</v>
      </c>
      <c r="Q89" s="138">
        <v>6.9329000000000001</v>
      </c>
      <c r="R89" s="138">
        <v>6.9542000000000002</v>
      </c>
      <c r="S89" s="138">
        <v>28.970199999999998</v>
      </c>
      <c r="T89" s="138">
        <v>28.987100000000002</v>
      </c>
      <c r="U89" s="138">
        <v>28.626100000000001</v>
      </c>
      <c r="V89" s="138">
        <v>19.741800000000001</v>
      </c>
      <c r="W89" s="138">
        <v>8.0970999999999993</v>
      </c>
      <c r="X89" s="138">
        <v>7.7527999999999997</v>
      </c>
      <c r="Y89" s="138">
        <v>7.9568000000000003</v>
      </c>
      <c r="Z89" s="138">
        <v>2.0398000000000001</v>
      </c>
      <c r="AA89" s="138">
        <v>7.6570999999999998</v>
      </c>
      <c r="AB89" s="138">
        <v>12.014799999999999</v>
      </c>
      <c r="AC89" s="138">
        <v>3.1103999999999998</v>
      </c>
      <c r="AD89" s="139"/>
      <c r="AE89" s="139"/>
      <c r="AF89" s="139"/>
    </row>
    <row r="90" spans="1:32" hidden="1" outlineLevel="1" collapsed="1">
      <c r="A90" s="8">
        <v>42948</v>
      </c>
      <c r="B90" s="138">
        <v>783501.67673555005</v>
      </c>
      <c r="C90" s="138">
        <v>437509.26131705998</v>
      </c>
      <c r="D90" s="138">
        <v>345992.41541849001</v>
      </c>
      <c r="E90" s="138">
        <v>161650.11380354999</v>
      </c>
      <c r="F90" s="138">
        <v>90167.475978240007</v>
      </c>
      <c r="G90" s="138">
        <v>71482.637825309997</v>
      </c>
      <c r="H90" s="138">
        <v>313279.85760887997</v>
      </c>
      <c r="I90" s="138">
        <v>188963.76543076994</v>
      </c>
      <c r="J90" s="138">
        <v>124316.09217810999</v>
      </c>
      <c r="K90" s="138">
        <v>447014.71888101997</v>
      </c>
      <c r="L90" s="138">
        <v>227808.51810262998</v>
      </c>
      <c r="M90" s="138">
        <v>219206.20077839002</v>
      </c>
      <c r="N90" s="138">
        <v>12.7258</v>
      </c>
      <c r="O90" s="138">
        <v>14.0845</v>
      </c>
      <c r="P90" s="138">
        <v>13.162800000000001</v>
      </c>
      <c r="Q90" s="138">
        <v>7.4949000000000003</v>
      </c>
      <c r="R90" s="138">
        <v>7.5189000000000004</v>
      </c>
      <c r="S90" s="138">
        <v>27.8398</v>
      </c>
      <c r="T90" s="138">
        <v>27.864100000000001</v>
      </c>
      <c r="U90" s="138">
        <v>27.1753</v>
      </c>
      <c r="V90" s="138">
        <v>15.478899999999999</v>
      </c>
      <c r="W90" s="138">
        <v>9.2950999999999997</v>
      </c>
      <c r="X90" s="138">
        <v>7.9836999999999998</v>
      </c>
      <c r="Y90" s="138">
        <v>8.2080000000000002</v>
      </c>
      <c r="Z90" s="138">
        <v>2.4857</v>
      </c>
      <c r="AA90" s="138">
        <v>7.2411000000000003</v>
      </c>
      <c r="AB90" s="138">
        <v>11.2829</v>
      </c>
      <c r="AC90" s="138">
        <v>3.0811999999999999</v>
      </c>
      <c r="AD90" s="139"/>
      <c r="AE90" s="139"/>
      <c r="AF90" s="139"/>
    </row>
    <row r="91" spans="1:32" hidden="1" outlineLevel="1" collapsed="1">
      <c r="A91" s="8">
        <v>42979</v>
      </c>
      <c r="B91" s="138">
        <v>796517.83809814998</v>
      </c>
      <c r="C91" s="138">
        <v>442782.64885741001</v>
      </c>
      <c r="D91" s="138">
        <v>353735.18924073997</v>
      </c>
      <c r="E91" s="138">
        <v>164590.43095129999</v>
      </c>
      <c r="F91" s="138">
        <v>92417.130601530007</v>
      </c>
      <c r="G91" s="138">
        <v>72173.300349769997</v>
      </c>
      <c r="H91" s="138">
        <v>321927.22870363994</v>
      </c>
      <c r="I91" s="138">
        <v>189588.18454823</v>
      </c>
      <c r="J91" s="138">
        <v>132339.04415541003</v>
      </c>
      <c r="K91" s="138">
        <v>459403.03176354</v>
      </c>
      <c r="L91" s="138">
        <v>231829.2933429</v>
      </c>
      <c r="M91" s="138">
        <v>227573.73842064</v>
      </c>
      <c r="N91" s="138">
        <v>13.0473</v>
      </c>
      <c r="O91" s="138">
        <v>14.530099999999999</v>
      </c>
      <c r="P91" s="138">
        <v>13.737299999999999</v>
      </c>
      <c r="Q91" s="138">
        <v>7.0887000000000002</v>
      </c>
      <c r="R91" s="138">
        <v>7.0876000000000001</v>
      </c>
      <c r="S91" s="138">
        <v>28.752700000000001</v>
      </c>
      <c r="T91" s="138">
        <v>28.8034</v>
      </c>
      <c r="U91" s="138">
        <v>28.431899999999999</v>
      </c>
      <c r="V91" s="138">
        <v>11.5908</v>
      </c>
      <c r="W91" s="138">
        <v>8.2140000000000004</v>
      </c>
      <c r="X91" s="138">
        <v>7.8836000000000004</v>
      </c>
      <c r="Y91" s="138">
        <v>8.0841999999999992</v>
      </c>
      <c r="Z91" s="138">
        <v>1.7769999999999999</v>
      </c>
      <c r="AA91" s="138">
        <v>6.6120999999999999</v>
      </c>
      <c r="AB91" s="138">
        <v>10.5274</v>
      </c>
      <c r="AC91" s="138">
        <v>2.8792</v>
      </c>
      <c r="AD91" s="139"/>
      <c r="AE91" s="139"/>
      <c r="AF91" s="139"/>
    </row>
    <row r="92" spans="1:32" hidden="1" outlineLevel="1" collapsed="1">
      <c r="A92" s="8">
        <v>43009</v>
      </c>
      <c r="B92" s="138">
        <v>810070.39522962004</v>
      </c>
      <c r="C92" s="138">
        <v>445596.82241115998</v>
      </c>
      <c r="D92" s="138">
        <v>364473.57281846</v>
      </c>
      <c r="E92" s="138">
        <v>167062.45399129001</v>
      </c>
      <c r="F92" s="138">
        <v>94988.685884179999</v>
      </c>
      <c r="G92" s="138">
        <v>72073.768107109994</v>
      </c>
      <c r="H92" s="138">
        <v>319108.89074076008</v>
      </c>
      <c r="I92" s="138">
        <v>191613.98821387</v>
      </c>
      <c r="J92" s="138">
        <v>127494.90252689001</v>
      </c>
      <c r="K92" s="138">
        <v>462075.16289083991</v>
      </c>
      <c r="L92" s="138">
        <v>231902.94083212997</v>
      </c>
      <c r="M92" s="138">
        <v>230172.22205871</v>
      </c>
      <c r="N92" s="138">
        <v>13.1427</v>
      </c>
      <c r="O92" s="138">
        <v>14.751799999999999</v>
      </c>
      <c r="P92" s="138">
        <v>14.090999999999999</v>
      </c>
      <c r="Q92" s="138">
        <v>7.4852999999999996</v>
      </c>
      <c r="R92" s="138">
        <v>7.4661</v>
      </c>
      <c r="S92" s="138">
        <v>29.027999999999999</v>
      </c>
      <c r="T92" s="138">
        <v>29.052199999999999</v>
      </c>
      <c r="U92" s="138">
        <v>28.657599999999999</v>
      </c>
      <c r="V92" s="138">
        <v>12.8508</v>
      </c>
      <c r="W92" s="138">
        <v>7.8766999999999996</v>
      </c>
      <c r="X92" s="138">
        <v>7.8384</v>
      </c>
      <c r="Y92" s="138">
        <v>8.0787999999999993</v>
      </c>
      <c r="Z92" s="138">
        <v>2.3294000000000001</v>
      </c>
      <c r="AA92" s="138">
        <v>6.5632999999999999</v>
      </c>
      <c r="AB92" s="138">
        <v>10.625</v>
      </c>
      <c r="AC92" s="138">
        <v>2.8772000000000002</v>
      </c>
      <c r="AD92" s="139"/>
      <c r="AE92" s="139"/>
      <c r="AF92" s="139"/>
    </row>
    <row r="93" spans="1:32" hidden="1" outlineLevel="1" collapsed="1">
      <c r="A93" s="8">
        <v>43040</v>
      </c>
      <c r="B93" s="138">
        <v>813424.44859037001</v>
      </c>
      <c r="C93" s="138">
        <v>446703.69885223999</v>
      </c>
      <c r="D93" s="138">
        <v>366720.74973813002</v>
      </c>
      <c r="E93" s="138">
        <v>163604.55740240001</v>
      </c>
      <c r="F93" s="138">
        <v>97570.410596729998</v>
      </c>
      <c r="G93" s="138">
        <v>66034.146805669996</v>
      </c>
      <c r="H93" s="138">
        <v>312359.92577930004</v>
      </c>
      <c r="I93" s="138">
        <v>186912.89521031998</v>
      </c>
      <c r="J93" s="138">
        <v>125447.03056898</v>
      </c>
      <c r="K93" s="138">
        <v>469975.08612801001</v>
      </c>
      <c r="L93" s="138">
        <v>236990.82191728998</v>
      </c>
      <c r="M93" s="138">
        <v>232984.26421071996</v>
      </c>
      <c r="N93" s="138">
        <v>14.0518</v>
      </c>
      <c r="O93" s="138">
        <v>15.7919</v>
      </c>
      <c r="P93" s="138">
        <v>15.2501</v>
      </c>
      <c r="Q93" s="138">
        <v>6.3909000000000002</v>
      </c>
      <c r="R93" s="138">
        <v>6.3746999999999998</v>
      </c>
      <c r="S93" s="138">
        <v>28.132899999999999</v>
      </c>
      <c r="T93" s="138">
        <v>28.215199999999999</v>
      </c>
      <c r="U93" s="138">
        <v>27.8748</v>
      </c>
      <c r="V93" s="138">
        <v>10.303900000000001</v>
      </c>
      <c r="W93" s="138">
        <v>8.0823999999999998</v>
      </c>
      <c r="X93" s="138">
        <v>8.4593000000000007</v>
      </c>
      <c r="Y93" s="138">
        <v>8.6834000000000007</v>
      </c>
      <c r="Z93" s="138">
        <v>2.2946</v>
      </c>
      <c r="AA93" s="138">
        <v>6.9362000000000004</v>
      </c>
      <c r="AB93" s="138">
        <v>11.1737</v>
      </c>
      <c r="AC93" s="138">
        <v>2.7280000000000002</v>
      </c>
      <c r="AD93" s="139"/>
      <c r="AE93" s="139"/>
      <c r="AF93" s="139"/>
    </row>
    <row r="94" spans="1:32" hidden="1" outlineLevel="1" collapsed="1">
      <c r="A94" s="8">
        <v>43070</v>
      </c>
      <c r="B94" s="138">
        <v>829932.02096091001</v>
      </c>
      <c r="C94" s="138">
        <v>455094.58583995001</v>
      </c>
      <c r="D94" s="138">
        <v>374837.43512096</v>
      </c>
      <c r="E94" s="138">
        <v>174181.85180860999</v>
      </c>
      <c r="F94" s="138">
        <v>106285.54500486</v>
      </c>
      <c r="G94" s="138">
        <v>67896.306803750005</v>
      </c>
      <c r="H94" s="138">
        <v>343758.21693201998</v>
      </c>
      <c r="I94" s="138">
        <v>211173.27041606998</v>
      </c>
      <c r="J94" s="138">
        <v>132584.94651595</v>
      </c>
      <c r="K94" s="138">
        <v>495313.10327557003</v>
      </c>
      <c r="L94" s="138">
        <v>252438.65892826999</v>
      </c>
      <c r="M94" s="138">
        <v>242874.44434730004</v>
      </c>
      <c r="N94" s="138">
        <v>14.123200000000001</v>
      </c>
      <c r="O94" s="138">
        <v>16.175999999999998</v>
      </c>
      <c r="P94" s="138">
        <v>15.7197</v>
      </c>
      <c r="Q94" s="138">
        <v>6.5404</v>
      </c>
      <c r="R94" s="138">
        <v>6.5609000000000002</v>
      </c>
      <c r="S94" s="138">
        <v>29.693100000000001</v>
      </c>
      <c r="T94" s="138">
        <v>29.747699999999998</v>
      </c>
      <c r="U94" s="138">
        <v>30.394100000000002</v>
      </c>
      <c r="V94" s="138">
        <v>11.2102</v>
      </c>
      <c r="W94" s="138">
        <v>8.8946000000000005</v>
      </c>
      <c r="X94" s="138">
        <v>8.9183000000000003</v>
      </c>
      <c r="Y94" s="138">
        <v>9.2077000000000009</v>
      </c>
      <c r="Z94" s="138">
        <v>2.4214000000000002</v>
      </c>
      <c r="AA94" s="138">
        <v>7.1287000000000003</v>
      </c>
      <c r="AB94" s="138">
        <v>11.3851</v>
      </c>
      <c r="AC94" s="138">
        <v>2.7334999999999998</v>
      </c>
      <c r="AD94" s="139"/>
      <c r="AE94" s="139"/>
      <c r="AF94" s="139"/>
    </row>
    <row r="95" spans="1:32" hidden="1" outlineLevel="1" collapsed="1">
      <c r="A95" s="8">
        <v>43101</v>
      </c>
      <c r="B95" s="138">
        <v>857152.04576669005</v>
      </c>
      <c r="C95" s="138">
        <v>458159.85977674002</v>
      </c>
      <c r="D95" s="138">
        <v>398992.18598995003</v>
      </c>
      <c r="E95" s="138">
        <v>179063.33452969001</v>
      </c>
      <c r="F95" s="138">
        <v>110429.03107259001</v>
      </c>
      <c r="G95" s="138">
        <v>68634.303457100003</v>
      </c>
      <c r="H95" s="138">
        <v>325294.15974701004</v>
      </c>
      <c r="I95" s="138">
        <v>200123.33808935</v>
      </c>
      <c r="J95" s="138">
        <v>125170.82165766001</v>
      </c>
      <c r="K95" s="138">
        <v>491669.55481504998</v>
      </c>
      <c r="L95" s="138">
        <v>248278.83133478998</v>
      </c>
      <c r="M95" s="138">
        <v>243390.72348026</v>
      </c>
      <c r="N95" s="138">
        <v>14.628399999999999</v>
      </c>
      <c r="O95" s="138">
        <v>15.721500000000001</v>
      </c>
      <c r="P95" s="138">
        <v>15.2258</v>
      </c>
      <c r="Q95" s="138">
        <v>6.0575999999999999</v>
      </c>
      <c r="R95" s="138">
        <v>6.0965999999999996</v>
      </c>
      <c r="S95" s="138">
        <v>29.346599999999999</v>
      </c>
      <c r="T95" s="138">
        <v>29.404299999999999</v>
      </c>
      <c r="U95" s="138">
        <v>29.6843</v>
      </c>
      <c r="V95" s="138">
        <v>11.286899999999999</v>
      </c>
      <c r="W95" s="138">
        <v>8.4229000000000003</v>
      </c>
      <c r="X95" s="138">
        <v>9.2894000000000005</v>
      </c>
      <c r="Y95" s="138">
        <v>9.4878</v>
      </c>
      <c r="Z95" s="138">
        <v>2.2995999999999999</v>
      </c>
      <c r="AA95" s="138">
        <v>7.1565000000000003</v>
      </c>
      <c r="AB95" s="138">
        <v>11.5777</v>
      </c>
      <c r="AC95" s="138">
        <v>2.6633</v>
      </c>
      <c r="AD95" s="139"/>
      <c r="AE95" s="139"/>
      <c r="AF95" s="139"/>
    </row>
    <row r="96" spans="1:32" hidden="1" outlineLevel="1" collapsed="1">
      <c r="A96" s="8">
        <v>43132</v>
      </c>
      <c r="B96" s="138">
        <v>844088.83046017995</v>
      </c>
      <c r="C96" s="138">
        <v>461623.67177844001</v>
      </c>
      <c r="D96" s="138">
        <v>382465.15868173999</v>
      </c>
      <c r="E96" s="138">
        <v>177367.35803373001</v>
      </c>
      <c r="F96" s="138">
        <v>111759.45277954001</v>
      </c>
      <c r="G96" s="138">
        <v>65607.905254190002</v>
      </c>
      <c r="H96" s="138">
        <v>322905.19426614</v>
      </c>
      <c r="I96" s="138">
        <v>201531.00210822999</v>
      </c>
      <c r="J96" s="138">
        <v>121374.19215791</v>
      </c>
      <c r="K96" s="138">
        <v>488534.56093011994</v>
      </c>
      <c r="L96" s="138">
        <v>253821.75401234004</v>
      </c>
      <c r="M96" s="138">
        <v>234712.80691777999</v>
      </c>
      <c r="N96" s="138">
        <v>15.020799999999999</v>
      </c>
      <c r="O96" s="138">
        <v>16.3291</v>
      </c>
      <c r="P96" s="138">
        <v>15.9513</v>
      </c>
      <c r="Q96" s="138">
        <v>6.4447000000000001</v>
      </c>
      <c r="R96" s="138">
        <v>6.4667000000000003</v>
      </c>
      <c r="S96" s="138">
        <v>30.330200000000001</v>
      </c>
      <c r="T96" s="138">
        <v>30.473800000000001</v>
      </c>
      <c r="U96" s="138">
        <v>31.6295</v>
      </c>
      <c r="V96" s="138">
        <v>8.4846000000000004</v>
      </c>
      <c r="W96" s="138">
        <v>6.7476000000000003</v>
      </c>
      <c r="X96" s="138">
        <v>9.9305000000000003</v>
      </c>
      <c r="Y96" s="138">
        <v>10.178699999999999</v>
      </c>
      <c r="Z96" s="138">
        <v>2.7166999999999999</v>
      </c>
      <c r="AA96" s="138">
        <v>6.9935999999999998</v>
      </c>
      <c r="AB96" s="138">
        <v>11.3628</v>
      </c>
      <c r="AC96" s="138">
        <v>2.6215999999999999</v>
      </c>
      <c r="AD96" s="139"/>
      <c r="AE96" s="139"/>
      <c r="AF96" s="139"/>
    </row>
    <row r="97" spans="1:32" hidden="1" outlineLevel="1" collapsed="1">
      <c r="A97" s="8">
        <v>43160</v>
      </c>
      <c r="B97" s="138">
        <v>839344.90904775006</v>
      </c>
      <c r="C97" s="138">
        <v>460507.55479274999</v>
      </c>
      <c r="D97" s="138">
        <v>378837.35425500001</v>
      </c>
      <c r="E97" s="138">
        <v>179134.84700561999</v>
      </c>
      <c r="F97" s="138">
        <v>114662.89599849</v>
      </c>
      <c r="G97" s="138">
        <v>64471.951007130003</v>
      </c>
      <c r="H97" s="138">
        <v>318168.49965250003</v>
      </c>
      <c r="I97" s="138">
        <v>200012.44290553004</v>
      </c>
      <c r="J97" s="138">
        <v>118156.05674696999</v>
      </c>
      <c r="K97" s="138">
        <v>489355.78866953007</v>
      </c>
      <c r="L97" s="138">
        <v>257274.86812013999</v>
      </c>
      <c r="M97" s="138">
        <v>232080.92054938996</v>
      </c>
      <c r="N97" s="138">
        <v>15.5779</v>
      </c>
      <c r="O97" s="138">
        <v>16.889800000000001</v>
      </c>
      <c r="P97" s="138">
        <v>16.575900000000001</v>
      </c>
      <c r="Q97" s="138">
        <v>6.6769999999999996</v>
      </c>
      <c r="R97" s="138">
        <v>6.7038000000000002</v>
      </c>
      <c r="S97" s="138">
        <v>29.901</v>
      </c>
      <c r="T97" s="138">
        <v>29.951499999999999</v>
      </c>
      <c r="U97" s="138">
        <v>31.224</v>
      </c>
      <c r="V97" s="138">
        <v>8.6359999999999992</v>
      </c>
      <c r="W97" s="138">
        <v>6.4051</v>
      </c>
      <c r="X97" s="138">
        <v>10.770799999999999</v>
      </c>
      <c r="Y97" s="138">
        <v>11.002000000000001</v>
      </c>
      <c r="Z97" s="138">
        <v>2.2829000000000002</v>
      </c>
      <c r="AA97" s="138">
        <v>7.0029000000000003</v>
      </c>
      <c r="AB97" s="138">
        <v>10.8405</v>
      </c>
      <c r="AC97" s="138">
        <v>2.3982000000000001</v>
      </c>
      <c r="AD97" s="139"/>
      <c r="AE97" s="139"/>
      <c r="AF97" s="139"/>
    </row>
    <row r="98" spans="1:32" hidden="1" outlineLevel="1" collapsed="1">
      <c r="A98" s="8">
        <v>43191</v>
      </c>
      <c r="B98" s="138">
        <v>839813.55544426001</v>
      </c>
      <c r="C98" s="138">
        <v>463203.27020135999</v>
      </c>
      <c r="D98" s="138">
        <v>376610.28524290002</v>
      </c>
      <c r="E98" s="138">
        <v>180233.42504248</v>
      </c>
      <c r="F98" s="138">
        <v>116574.91630779</v>
      </c>
      <c r="G98" s="138">
        <v>63658.508734690004</v>
      </c>
      <c r="H98" s="138">
        <v>327876.88866378006</v>
      </c>
      <c r="I98" s="138">
        <v>208815.81961270003</v>
      </c>
      <c r="J98" s="138">
        <v>119061.06905107999</v>
      </c>
      <c r="K98" s="138">
        <v>496049.17026993004</v>
      </c>
      <c r="L98" s="138">
        <v>266118.33009960997</v>
      </c>
      <c r="M98" s="138">
        <v>229930.84017032004</v>
      </c>
      <c r="N98" s="138">
        <v>15.432</v>
      </c>
      <c r="O98" s="138">
        <v>16.965699999999998</v>
      </c>
      <c r="P98" s="138">
        <v>16.640599999999999</v>
      </c>
      <c r="Q98" s="138">
        <v>6.6886999999999999</v>
      </c>
      <c r="R98" s="138">
        <v>6.7156000000000002</v>
      </c>
      <c r="S98" s="138">
        <v>29.988700000000001</v>
      </c>
      <c r="T98" s="138">
        <v>30.083200000000001</v>
      </c>
      <c r="U98" s="138">
        <v>31.4514</v>
      </c>
      <c r="V98" s="138">
        <v>9.5487000000000002</v>
      </c>
      <c r="W98" s="138">
        <v>7.6303999999999998</v>
      </c>
      <c r="X98" s="138">
        <v>10.9208</v>
      </c>
      <c r="Y98" s="138">
        <v>11.323</v>
      </c>
      <c r="Z98" s="138">
        <v>2.0988000000000002</v>
      </c>
      <c r="AA98" s="138">
        <v>6.8205</v>
      </c>
      <c r="AB98" s="138">
        <v>10.9818</v>
      </c>
      <c r="AC98" s="138">
        <v>2.3250000000000002</v>
      </c>
      <c r="AD98" s="139"/>
      <c r="AE98" s="139"/>
      <c r="AF98" s="139"/>
    </row>
    <row r="99" spans="1:32" hidden="1" outlineLevel="1" collapsed="1">
      <c r="A99" s="8">
        <v>43221</v>
      </c>
      <c r="B99" s="138">
        <v>840722.69866111001</v>
      </c>
      <c r="C99" s="138">
        <v>465062.21406463999</v>
      </c>
      <c r="D99" s="138">
        <v>375660.48459647002</v>
      </c>
      <c r="E99" s="138">
        <v>183308.92567811001</v>
      </c>
      <c r="F99" s="138">
        <v>120601.81160725</v>
      </c>
      <c r="G99" s="138">
        <v>62707.11407086</v>
      </c>
      <c r="H99" s="138">
        <v>336405.70479176001</v>
      </c>
      <c r="I99" s="138">
        <v>215598.97909685006</v>
      </c>
      <c r="J99" s="138">
        <v>120806.72569491</v>
      </c>
      <c r="K99" s="138">
        <v>490544.04171952006</v>
      </c>
      <c r="L99" s="138">
        <v>264537.68166245008</v>
      </c>
      <c r="M99" s="138">
        <v>226006.36005707004</v>
      </c>
      <c r="N99" s="138">
        <v>15.962300000000001</v>
      </c>
      <c r="O99" s="138">
        <v>17.2027</v>
      </c>
      <c r="P99" s="138">
        <v>16.947199999999999</v>
      </c>
      <c r="Q99" s="138">
        <v>6.4230999999999998</v>
      </c>
      <c r="R99" s="138">
        <v>6.4657</v>
      </c>
      <c r="S99" s="138">
        <v>29.625</v>
      </c>
      <c r="T99" s="138">
        <v>29.659700000000001</v>
      </c>
      <c r="U99" s="138">
        <v>31.185099999999998</v>
      </c>
      <c r="V99" s="138">
        <v>17.566600000000001</v>
      </c>
      <c r="W99" s="138">
        <v>8.1217000000000006</v>
      </c>
      <c r="X99" s="138">
        <v>11.131500000000001</v>
      </c>
      <c r="Y99" s="138">
        <v>11.4185</v>
      </c>
      <c r="Z99" s="138">
        <v>2.2147000000000001</v>
      </c>
      <c r="AA99" s="138">
        <v>6.8567999999999998</v>
      </c>
      <c r="AB99" s="138">
        <v>10.786</v>
      </c>
      <c r="AC99" s="138">
        <v>2.2280000000000002</v>
      </c>
      <c r="AD99" s="139"/>
      <c r="AE99" s="139"/>
      <c r="AF99" s="139"/>
    </row>
    <row r="100" spans="1:32" hidden="1" outlineLevel="1" collapsed="1">
      <c r="A100" s="8">
        <v>43252</v>
      </c>
      <c r="B100" s="138">
        <v>829718.55033503997</v>
      </c>
      <c r="C100" s="138">
        <v>455169.81829082</v>
      </c>
      <c r="D100" s="138">
        <v>374548.73204422003</v>
      </c>
      <c r="E100" s="138">
        <v>183478.49226244001</v>
      </c>
      <c r="F100" s="138">
        <v>121687.37361184</v>
      </c>
      <c r="G100" s="138">
        <v>61791.118650600001</v>
      </c>
      <c r="H100" s="138">
        <v>322893.50158134004</v>
      </c>
      <c r="I100" s="138">
        <v>200476.02081123</v>
      </c>
      <c r="J100" s="138">
        <v>122417.48077011001</v>
      </c>
      <c r="K100" s="138">
        <v>507439.59050936991</v>
      </c>
      <c r="L100" s="138">
        <v>280173.40766172006</v>
      </c>
      <c r="M100" s="138">
        <v>227266.18284764999</v>
      </c>
      <c r="N100" s="138">
        <v>15.904500000000001</v>
      </c>
      <c r="O100" s="138">
        <v>17.147099999999998</v>
      </c>
      <c r="P100" s="138">
        <v>16.8688</v>
      </c>
      <c r="Q100" s="138">
        <v>6.4870999999999999</v>
      </c>
      <c r="R100" s="138">
        <v>6.5198999999999998</v>
      </c>
      <c r="S100" s="138">
        <v>30.104900000000001</v>
      </c>
      <c r="T100" s="138">
        <v>30.130299999999998</v>
      </c>
      <c r="U100" s="138">
        <v>31.762</v>
      </c>
      <c r="V100" s="138">
        <v>10.5961</v>
      </c>
      <c r="W100" s="138">
        <v>5.6562000000000001</v>
      </c>
      <c r="X100" s="138">
        <v>11.2881</v>
      </c>
      <c r="Y100" s="138">
        <v>11.613300000000001</v>
      </c>
      <c r="Z100" s="138">
        <v>2.1238000000000001</v>
      </c>
      <c r="AA100" s="138">
        <v>6.8891</v>
      </c>
      <c r="AB100" s="138">
        <v>10.7515</v>
      </c>
      <c r="AC100" s="138">
        <v>2.3378999999999999</v>
      </c>
      <c r="AD100" s="139"/>
      <c r="AE100" s="139"/>
      <c r="AF100" s="139"/>
    </row>
    <row r="101" spans="1:32" hidden="1" outlineLevel="1" collapsed="1">
      <c r="A101" s="8">
        <v>43282</v>
      </c>
      <c r="B101" s="138">
        <v>844938.25603563001</v>
      </c>
      <c r="C101" s="138">
        <v>460357.03060280002</v>
      </c>
      <c r="D101" s="138">
        <v>384581.22543282999</v>
      </c>
      <c r="E101" s="138">
        <v>187294.77887077001</v>
      </c>
      <c r="F101" s="138">
        <v>125430.01392981999</v>
      </c>
      <c r="G101" s="138">
        <v>61864.764940950001</v>
      </c>
      <c r="H101" s="138">
        <v>337402.19202600012</v>
      </c>
      <c r="I101" s="138">
        <v>215705.01243890004</v>
      </c>
      <c r="J101" s="138">
        <v>121697.17958710002</v>
      </c>
      <c r="K101" s="138">
        <v>506464.88343380985</v>
      </c>
      <c r="L101" s="138">
        <v>272592.71089987003</v>
      </c>
      <c r="M101" s="138">
        <v>233872.17253393997</v>
      </c>
      <c r="N101" s="138">
        <v>15.854799999999999</v>
      </c>
      <c r="O101" s="138">
        <v>17.204599999999999</v>
      </c>
      <c r="P101" s="138">
        <v>16.918800000000001</v>
      </c>
      <c r="Q101" s="138">
        <v>6.0491000000000001</v>
      </c>
      <c r="R101" s="138">
        <v>6.0808999999999997</v>
      </c>
      <c r="S101" s="138">
        <v>30.3597</v>
      </c>
      <c r="T101" s="138">
        <v>30.377800000000001</v>
      </c>
      <c r="U101" s="138">
        <v>32.006999999999998</v>
      </c>
      <c r="V101" s="138">
        <v>16.8977</v>
      </c>
      <c r="W101" s="138">
        <v>9.9826999999999995</v>
      </c>
      <c r="X101" s="138">
        <v>11.583600000000001</v>
      </c>
      <c r="Y101" s="138">
        <v>11.9795</v>
      </c>
      <c r="Z101" s="138">
        <v>1.9296</v>
      </c>
      <c r="AA101" s="138">
        <v>6.8855000000000004</v>
      </c>
      <c r="AB101" s="138">
        <v>10.7279</v>
      </c>
      <c r="AC101" s="138">
        <v>2.3087</v>
      </c>
      <c r="AD101" s="139"/>
      <c r="AE101" s="139"/>
      <c r="AF101" s="139"/>
    </row>
    <row r="102" spans="1:32" hidden="1" outlineLevel="1" collapsed="1">
      <c r="A102" s="8">
        <v>43313</v>
      </c>
      <c r="B102" s="138">
        <v>874717.47592034005</v>
      </c>
      <c r="C102" s="138">
        <v>468325.92877738999</v>
      </c>
      <c r="D102" s="138">
        <v>406391.54714295</v>
      </c>
      <c r="E102" s="138">
        <v>202682.56071881999</v>
      </c>
      <c r="F102" s="138">
        <v>130438.85134595</v>
      </c>
      <c r="G102" s="138">
        <v>72243.709372869998</v>
      </c>
      <c r="H102" s="138">
        <v>330374.2081486301</v>
      </c>
      <c r="I102" s="138">
        <v>198507.18698606998</v>
      </c>
      <c r="J102" s="138">
        <v>131867.02116256001</v>
      </c>
      <c r="K102" s="138">
        <v>520037.70390149008</v>
      </c>
      <c r="L102" s="138">
        <v>269339.87824562006</v>
      </c>
      <c r="M102" s="138">
        <v>250697.82565587002</v>
      </c>
      <c r="N102" s="138">
        <v>16.636700000000001</v>
      </c>
      <c r="O102" s="138">
        <v>18.074999999999999</v>
      </c>
      <c r="P102" s="138">
        <v>17.898599999999998</v>
      </c>
      <c r="Q102" s="138">
        <v>5.8853999999999997</v>
      </c>
      <c r="R102" s="138">
        <v>5.9126000000000003</v>
      </c>
      <c r="S102" s="138">
        <v>30.644300000000001</v>
      </c>
      <c r="T102" s="138">
        <v>30.664899999999999</v>
      </c>
      <c r="U102" s="138">
        <v>31.7942</v>
      </c>
      <c r="V102" s="138">
        <v>14.5351</v>
      </c>
      <c r="W102" s="138">
        <v>8.3719999999999999</v>
      </c>
      <c r="X102" s="138">
        <v>12.053800000000001</v>
      </c>
      <c r="Y102" s="138">
        <v>12.379</v>
      </c>
      <c r="Z102" s="138">
        <v>1.7984</v>
      </c>
      <c r="AA102" s="138">
        <v>6.68</v>
      </c>
      <c r="AB102" s="138">
        <v>10.7744</v>
      </c>
      <c r="AC102" s="138">
        <v>2.5076000000000001</v>
      </c>
      <c r="AD102" s="139"/>
      <c r="AE102" s="139"/>
      <c r="AF102" s="139"/>
    </row>
    <row r="103" spans="1:32" hidden="1" outlineLevel="1" collapsed="1">
      <c r="A103" s="8">
        <v>43344</v>
      </c>
      <c r="B103" s="138">
        <v>885251.60095852998</v>
      </c>
      <c r="C103" s="138">
        <v>473265.88334006001</v>
      </c>
      <c r="D103" s="138">
        <v>411985.71761847002</v>
      </c>
      <c r="E103" s="138">
        <v>203687.51518242</v>
      </c>
      <c r="F103" s="138">
        <v>132988.55289331</v>
      </c>
      <c r="G103" s="138">
        <v>70698.962289110001</v>
      </c>
      <c r="H103" s="138">
        <v>333054.19315782009</v>
      </c>
      <c r="I103" s="138">
        <v>197893.84706389005</v>
      </c>
      <c r="J103" s="138">
        <v>135160.34609393001</v>
      </c>
      <c r="K103" s="138">
        <v>528856.02111006004</v>
      </c>
      <c r="L103" s="138">
        <v>277767.35873919999</v>
      </c>
      <c r="M103" s="138">
        <v>251088.66237085994</v>
      </c>
      <c r="N103" s="138">
        <v>17.395600000000002</v>
      </c>
      <c r="O103" s="138">
        <v>19.698799999999999</v>
      </c>
      <c r="P103" s="138">
        <v>19.754799999999999</v>
      </c>
      <c r="Q103" s="138">
        <v>5.8901000000000003</v>
      </c>
      <c r="R103" s="138">
        <v>5.9076000000000004</v>
      </c>
      <c r="S103" s="138">
        <v>30.017800000000001</v>
      </c>
      <c r="T103" s="138">
        <v>30.059799999999999</v>
      </c>
      <c r="U103" s="138">
        <v>32.079700000000003</v>
      </c>
      <c r="V103" s="138">
        <v>10.7194</v>
      </c>
      <c r="W103" s="138">
        <v>8.8400999999999996</v>
      </c>
      <c r="X103" s="138">
        <v>12.5067</v>
      </c>
      <c r="Y103" s="138">
        <v>12.973000000000001</v>
      </c>
      <c r="Z103" s="138">
        <v>1.8503000000000001</v>
      </c>
      <c r="AA103" s="138">
        <v>6.7081999999999997</v>
      </c>
      <c r="AB103" s="138">
        <v>10.6347</v>
      </c>
      <c r="AC103" s="138">
        <v>2.3927999999999998</v>
      </c>
      <c r="AD103" s="139"/>
      <c r="AE103" s="139"/>
      <c r="AF103" s="139"/>
    </row>
    <row r="104" spans="1:32" hidden="1" outlineLevel="1" collapsed="1">
      <c r="A104" s="8">
        <v>43374</v>
      </c>
      <c r="B104" s="138">
        <v>890169.02144402999</v>
      </c>
      <c r="C104" s="138">
        <v>474016.05411700998</v>
      </c>
      <c r="D104" s="138">
        <v>416152.96732702001</v>
      </c>
      <c r="E104" s="138">
        <v>205346.00540349001</v>
      </c>
      <c r="F104" s="138">
        <v>135860.70080990001</v>
      </c>
      <c r="G104" s="138">
        <v>69485.304593590001</v>
      </c>
      <c r="H104" s="138">
        <v>331408.5945636899</v>
      </c>
      <c r="I104" s="138">
        <v>199048.39515351001</v>
      </c>
      <c r="J104" s="138">
        <v>132360.19941017998</v>
      </c>
      <c r="K104" s="138">
        <v>525428.00658085011</v>
      </c>
      <c r="L104" s="138">
        <v>276702.31547229999</v>
      </c>
      <c r="M104" s="138">
        <v>248725.69110855</v>
      </c>
      <c r="N104" s="138">
        <v>16.459299999999999</v>
      </c>
      <c r="O104" s="138">
        <v>19.506699999999999</v>
      </c>
      <c r="P104" s="138">
        <v>19.509499999999999</v>
      </c>
      <c r="Q104" s="138">
        <v>5.3975999999999997</v>
      </c>
      <c r="R104" s="138">
        <v>5.407</v>
      </c>
      <c r="S104" s="138">
        <v>31.3096</v>
      </c>
      <c r="T104" s="138">
        <v>31.3307</v>
      </c>
      <c r="U104" s="138">
        <v>32.629399999999997</v>
      </c>
      <c r="V104" s="138">
        <v>12.918100000000001</v>
      </c>
      <c r="W104" s="138">
        <v>9.5434000000000001</v>
      </c>
      <c r="X104" s="138">
        <v>13.1393</v>
      </c>
      <c r="Y104" s="138">
        <v>13.6167</v>
      </c>
      <c r="Z104" s="138">
        <v>2.2551000000000001</v>
      </c>
      <c r="AA104" s="138">
        <v>6.8430999999999997</v>
      </c>
      <c r="AB104" s="138">
        <v>10.9773</v>
      </c>
      <c r="AC104" s="138">
        <v>2.4403000000000001</v>
      </c>
      <c r="AD104" s="139"/>
      <c r="AE104" s="139"/>
      <c r="AF104" s="139"/>
    </row>
    <row r="105" spans="1:32" hidden="1" outlineLevel="1" collapsed="1">
      <c r="A105" s="8">
        <v>43405</v>
      </c>
      <c r="B105" s="138">
        <v>899823.02813543996</v>
      </c>
      <c r="C105" s="138">
        <v>474762.90051655</v>
      </c>
      <c r="D105" s="138">
        <v>425060.12761889002</v>
      </c>
      <c r="E105" s="138">
        <v>208518.67793184001</v>
      </c>
      <c r="F105" s="138">
        <v>139147.57225175001</v>
      </c>
      <c r="G105" s="138">
        <v>69371.105680089997</v>
      </c>
      <c r="H105" s="138">
        <v>312382.86737943994</v>
      </c>
      <c r="I105" s="138">
        <v>189073.34096425999</v>
      </c>
      <c r="J105" s="138">
        <v>123309.52641518001</v>
      </c>
      <c r="K105" s="138">
        <v>524580.43009937007</v>
      </c>
      <c r="L105" s="138">
        <v>277122.04777665006</v>
      </c>
      <c r="M105" s="138">
        <v>247458.38232271999</v>
      </c>
      <c r="N105" s="138">
        <v>16.510200000000001</v>
      </c>
      <c r="O105" s="138">
        <v>19.698399999999999</v>
      </c>
      <c r="P105" s="138">
        <v>19.731999999999999</v>
      </c>
      <c r="Q105" s="138">
        <v>5.0018000000000002</v>
      </c>
      <c r="R105" s="138">
        <v>5.0094000000000003</v>
      </c>
      <c r="S105" s="138">
        <v>30.8856</v>
      </c>
      <c r="T105" s="138">
        <v>30.918500000000002</v>
      </c>
      <c r="U105" s="138">
        <v>33.102699999999999</v>
      </c>
      <c r="V105" s="138">
        <v>10.964</v>
      </c>
      <c r="W105" s="138">
        <v>9.2820999999999998</v>
      </c>
      <c r="X105" s="138">
        <v>13.771800000000001</v>
      </c>
      <c r="Y105" s="138">
        <v>14.339</v>
      </c>
      <c r="Z105" s="138">
        <v>2.0388999999999999</v>
      </c>
      <c r="AA105" s="138">
        <v>7.2847</v>
      </c>
      <c r="AB105" s="138">
        <v>11.369300000000001</v>
      </c>
      <c r="AC105" s="138">
        <v>2.5407999999999999</v>
      </c>
      <c r="AD105" s="139"/>
      <c r="AE105" s="139"/>
      <c r="AF105" s="139"/>
    </row>
    <row r="106" spans="1:32" hidden="1" outlineLevel="1" collapsed="1">
      <c r="A106" s="8">
        <v>43435</v>
      </c>
      <c r="B106" s="138">
        <v>859740.40512497001</v>
      </c>
      <c r="C106" s="138">
        <v>464023.41328641999</v>
      </c>
      <c r="D106" s="138">
        <v>395716.99183855002</v>
      </c>
      <c r="E106" s="138">
        <v>201101.79745576999</v>
      </c>
      <c r="F106" s="138">
        <v>140012.35520734999</v>
      </c>
      <c r="G106" s="138">
        <v>61089.442248419997</v>
      </c>
      <c r="H106" s="138">
        <v>342503.12691800989</v>
      </c>
      <c r="I106" s="138">
        <v>222419.67173669001</v>
      </c>
      <c r="J106" s="138">
        <v>120083.45518131999</v>
      </c>
      <c r="K106" s="138">
        <v>530249.63393507001</v>
      </c>
      <c r="L106" s="138">
        <v>289416.46528071002</v>
      </c>
      <c r="M106" s="138">
        <v>240833.16865435999</v>
      </c>
      <c r="N106" s="138">
        <v>16.913599999999999</v>
      </c>
      <c r="O106" s="138">
        <v>20.761800000000001</v>
      </c>
      <c r="P106" s="138">
        <v>20.906199999999998</v>
      </c>
      <c r="Q106" s="138">
        <v>5.6993</v>
      </c>
      <c r="R106" s="138">
        <v>5.7080000000000002</v>
      </c>
      <c r="S106" s="138">
        <v>31.3887</v>
      </c>
      <c r="T106" s="138">
        <v>31.463799999999999</v>
      </c>
      <c r="U106" s="138">
        <v>33.123699999999999</v>
      </c>
      <c r="V106" s="138">
        <v>12.172700000000001</v>
      </c>
      <c r="W106" s="138">
        <v>10.8728</v>
      </c>
      <c r="X106" s="138">
        <v>13.8735</v>
      </c>
      <c r="Y106" s="138">
        <v>14.472</v>
      </c>
      <c r="Z106" s="138">
        <v>2.4672999999999998</v>
      </c>
      <c r="AA106" s="138">
        <v>7.8639000000000001</v>
      </c>
      <c r="AB106" s="138">
        <v>11.748200000000001</v>
      </c>
      <c r="AC106" s="138">
        <v>2.6730999999999998</v>
      </c>
      <c r="AD106" s="139"/>
      <c r="AE106" s="139"/>
      <c r="AF106" s="139"/>
    </row>
    <row r="107" spans="1:32" hidden="1" outlineLevel="1" collapsed="1">
      <c r="A107" s="8">
        <v>43466</v>
      </c>
      <c r="B107" s="138">
        <v>845506.27030772995</v>
      </c>
      <c r="C107" s="138">
        <v>450206.24859962001</v>
      </c>
      <c r="D107" s="138">
        <v>395300.02170811</v>
      </c>
      <c r="E107" s="138">
        <v>202882.69153735001</v>
      </c>
      <c r="F107" s="138">
        <v>141830.87056913</v>
      </c>
      <c r="G107" s="138">
        <v>61051.820968220003</v>
      </c>
      <c r="H107" s="138">
        <v>335472.28273212997</v>
      </c>
      <c r="I107" s="138">
        <v>219114.01825251</v>
      </c>
      <c r="J107" s="138">
        <v>116358.26447962</v>
      </c>
      <c r="K107" s="138">
        <v>530731.16199284</v>
      </c>
      <c r="L107" s="138">
        <v>288838.52151603997</v>
      </c>
      <c r="M107" s="138">
        <v>241892.64047680004</v>
      </c>
      <c r="N107" s="138">
        <v>16.258600000000001</v>
      </c>
      <c r="O107" s="138">
        <v>19.881900000000002</v>
      </c>
      <c r="P107" s="138">
        <v>19.8353</v>
      </c>
      <c r="Q107" s="138">
        <v>5.2049000000000003</v>
      </c>
      <c r="R107" s="138">
        <v>5.2145999999999999</v>
      </c>
      <c r="S107" s="138">
        <v>32.095199999999998</v>
      </c>
      <c r="T107" s="138">
        <v>32.1265</v>
      </c>
      <c r="U107" s="138">
        <v>34.120899999999999</v>
      </c>
      <c r="V107" s="138">
        <v>9.9536999999999995</v>
      </c>
      <c r="W107" s="138">
        <v>6.9093</v>
      </c>
      <c r="X107" s="138">
        <v>12.947900000000001</v>
      </c>
      <c r="Y107" s="138">
        <v>13.69</v>
      </c>
      <c r="Z107" s="138">
        <v>2.2389000000000001</v>
      </c>
      <c r="AA107" s="138">
        <v>7.8667999999999996</v>
      </c>
      <c r="AB107" s="138">
        <v>11.929399999999999</v>
      </c>
      <c r="AC107" s="138">
        <v>2.6554000000000002</v>
      </c>
      <c r="AD107" s="139"/>
      <c r="AE107" s="139"/>
      <c r="AF107" s="139"/>
    </row>
    <row r="108" spans="1:32" hidden="1" outlineLevel="1" collapsed="1">
      <c r="A108" s="8">
        <v>43497</v>
      </c>
      <c r="B108" s="138">
        <v>822855.06195437</v>
      </c>
      <c r="C108" s="138">
        <v>450484.23857083003</v>
      </c>
      <c r="D108" s="138">
        <v>372370.82338353997</v>
      </c>
      <c r="E108" s="138">
        <v>202530.80513679999</v>
      </c>
      <c r="F108" s="138">
        <v>143711.25490356001</v>
      </c>
      <c r="G108" s="138">
        <v>58819.550233239999</v>
      </c>
      <c r="H108" s="138">
        <v>337650.38800957007</v>
      </c>
      <c r="I108" s="138">
        <v>220388.61664033</v>
      </c>
      <c r="J108" s="138">
        <v>117261.77136924</v>
      </c>
      <c r="K108" s="138">
        <v>531219.28882427001</v>
      </c>
      <c r="L108" s="138">
        <v>293387.80633914995</v>
      </c>
      <c r="M108" s="138">
        <v>237831.48248512004</v>
      </c>
      <c r="N108" s="138">
        <v>15.7089</v>
      </c>
      <c r="O108" s="138">
        <v>18.213999999999999</v>
      </c>
      <c r="P108" s="138">
        <v>17.906199999999998</v>
      </c>
      <c r="Q108" s="138">
        <v>5.6771000000000003</v>
      </c>
      <c r="R108" s="138">
        <v>5.6901999999999999</v>
      </c>
      <c r="S108" s="138">
        <v>29.710699999999999</v>
      </c>
      <c r="T108" s="138">
        <v>29.700800000000001</v>
      </c>
      <c r="U108" s="138">
        <v>31.549399999999999</v>
      </c>
      <c r="V108" s="138">
        <v>31.532</v>
      </c>
      <c r="W108" s="138">
        <v>8.5183</v>
      </c>
      <c r="X108" s="138">
        <v>13.077400000000001</v>
      </c>
      <c r="Y108" s="138">
        <v>13.6021</v>
      </c>
      <c r="Z108" s="138">
        <v>2.0101</v>
      </c>
      <c r="AA108" s="138">
        <v>7.5517000000000003</v>
      </c>
      <c r="AB108" s="138">
        <v>11.6206</v>
      </c>
      <c r="AC108" s="138">
        <v>2.6402999999999999</v>
      </c>
      <c r="AD108" s="139"/>
      <c r="AE108" s="139"/>
      <c r="AF108" s="139"/>
    </row>
    <row r="109" spans="1:32" hidden="1" outlineLevel="1" collapsed="1">
      <c r="A109" s="8">
        <v>43525</v>
      </c>
      <c r="B109" s="138">
        <v>836013.71013611997</v>
      </c>
      <c r="C109" s="138">
        <v>453347.35854402999</v>
      </c>
      <c r="D109" s="138">
        <v>382666.35159208998</v>
      </c>
      <c r="E109" s="138">
        <v>206571.48862888999</v>
      </c>
      <c r="F109" s="138">
        <v>147546.44662614999</v>
      </c>
      <c r="G109" s="138">
        <v>59025.042002740003</v>
      </c>
      <c r="H109" s="138">
        <v>330528.46346331009</v>
      </c>
      <c r="I109" s="138">
        <v>213944.80052141001</v>
      </c>
      <c r="J109" s="138">
        <v>116583.66294189999</v>
      </c>
      <c r="K109" s="138">
        <v>537027.60936377011</v>
      </c>
      <c r="L109" s="138">
        <v>296247.37942124996</v>
      </c>
      <c r="M109" s="138">
        <v>240780.22994252</v>
      </c>
      <c r="N109" s="138">
        <v>16.1874</v>
      </c>
      <c r="O109" s="138">
        <v>18.3095</v>
      </c>
      <c r="P109" s="138">
        <v>17.9863</v>
      </c>
      <c r="Q109" s="138">
        <v>6.1364999999999998</v>
      </c>
      <c r="R109" s="138">
        <v>6.1558999999999999</v>
      </c>
      <c r="S109" s="138">
        <v>28.378599999999999</v>
      </c>
      <c r="T109" s="138">
        <v>28.328800000000001</v>
      </c>
      <c r="U109" s="138">
        <v>29.5746</v>
      </c>
      <c r="V109" s="138">
        <v>41.244799999999998</v>
      </c>
      <c r="W109" s="138">
        <v>8.1577000000000002</v>
      </c>
      <c r="X109" s="138">
        <v>13.1744</v>
      </c>
      <c r="Y109" s="138">
        <v>13.705</v>
      </c>
      <c r="Z109" s="138">
        <v>2.0358000000000001</v>
      </c>
      <c r="AA109" s="138">
        <v>7.4775</v>
      </c>
      <c r="AB109" s="138">
        <v>11.0739</v>
      </c>
      <c r="AC109" s="138">
        <v>2.4727999999999999</v>
      </c>
      <c r="AD109" s="139"/>
      <c r="AE109" s="139"/>
      <c r="AF109" s="139"/>
    </row>
    <row r="110" spans="1:32" hidden="1" outlineLevel="1" collapsed="1">
      <c r="A110" s="8">
        <v>43556</v>
      </c>
      <c r="B110" s="138">
        <v>830052.23999320006</v>
      </c>
      <c r="C110" s="138">
        <v>456493.62262332003</v>
      </c>
      <c r="D110" s="138">
        <v>373558.61736988003</v>
      </c>
      <c r="E110" s="138">
        <v>204787.42135091999</v>
      </c>
      <c r="F110" s="138">
        <v>149831.30571300999</v>
      </c>
      <c r="G110" s="138">
        <v>54956.115637909999</v>
      </c>
      <c r="H110" s="138">
        <v>334004.31237001996</v>
      </c>
      <c r="I110" s="138">
        <v>215197.23413037998</v>
      </c>
      <c r="J110" s="138">
        <v>118807.07823964</v>
      </c>
      <c r="K110" s="138">
        <v>538315.56522655988</v>
      </c>
      <c r="L110" s="138">
        <v>302614.38331473002</v>
      </c>
      <c r="M110" s="138">
        <v>235701.18191183</v>
      </c>
      <c r="N110" s="138">
        <v>16.238</v>
      </c>
      <c r="O110" s="138">
        <v>18.398900000000001</v>
      </c>
      <c r="P110" s="138">
        <v>18.154599999999999</v>
      </c>
      <c r="Q110" s="138">
        <v>5.4074</v>
      </c>
      <c r="R110" s="138">
        <v>5.4204999999999997</v>
      </c>
      <c r="S110" s="138">
        <v>29.363099999999999</v>
      </c>
      <c r="T110" s="138">
        <v>29.4328</v>
      </c>
      <c r="U110" s="138">
        <v>31.2456</v>
      </c>
      <c r="V110" s="138">
        <v>7.3338000000000001</v>
      </c>
      <c r="W110" s="138">
        <v>5.7652999999999999</v>
      </c>
      <c r="X110" s="138">
        <v>12.405900000000001</v>
      </c>
      <c r="Y110" s="138">
        <v>13.1797</v>
      </c>
      <c r="Z110" s="138">
        <v>2.3075000000000001</v>
      </c>
      <c r="AA110" s="138">
        <v>7.2480000000000002</v>
      </c>
      <c r="AB110" s="138">
        <v>11.199</v>
      </c>
      <c r="AC110" s="138">
        <v>2.5766</v>
      </c>
      <c r="AD110" s="139"/>
      <c r="AE110" s="139"/>
      <c r="AF110" s="139"/>
    </row>
    <row r="111" spans="1:32" hidden="1" outlineLevel="1" collapsed="1">
      <c r="A111" s="8">
        <v>43586</v>
      </c>
      <c r="B111" s="138">
        <v>808222.76679535001</v>
      </c>
      <c r="C111" s="138">
        <v>437598.54785366001</v>
      </c>
      <c r="D111" s="138">
        <v>370624.21894168999</v>
      </c>
      <c r="E111" s="138">
        <v>208259.17164464001</v>
      </c>
      <c r="F111" s="138">
        <v>153737.83403132</v>
      </c>
      <c r="G111" s="138">
        <v>54521.33761332</v>
      </c>
      <c r="H111" s="138">
        <v>337087.19771258999</v>
      </c>
      <c r="I111" s="138">
        <v>219017.53713579994</v>
      </c>
      <c r="J111" s="138">
        <v>118069.66057678999</v>
      </c>
      <c r="K111" s="138">
        <v>532910.66438517009</v>
      </c>
      <c r="L111" s="138">
        <v>294590.29624704004</v>
      </c>
      <c r="M111" s="138">
        <v>238320.36813812997</v>
      </c>
      <c r="N111" s="138">
        <v>16.151599999999998</v>
      </c>
      <c r="O111" s="138">
        <v>18.347300000000001</v>
      </c>
      <c r="P111" s="138">
        <v>18.044599999999999</v>
      </c>
      <c r="Q111" s="138">
        <v>5.3010999999999999</v>
      </c>
      <c r="R111" s="138">
        <v>5.3091999999999997</v>
      </c>
      <c r="S111" s="138">
        <v>30.5016</v>
      </c>
      <c r="T111" s="138">
        <v>30.556699999999999</v>
      </c>
      <c r="U111" s="138">
        <v>32.975900000000003</v>
      </c>
      <c r="V111" s="138">
        <v>12.026300000000001</v>
      </c>
      <c r="W111" s="138">
        <v>9.9846000000000004</v>
      </c>
      <c r="X111" s="138">
        <v>12.6563</v>
      </c>
      <c r="Y111" s="138">
        <v>13.2029</v>
      </c>
      <c r="Z111" s="138">
        <v>2.0981000000000001</v>
      </c>
      <c r="AA111" s="138">
        <v>7.4390999999999998</v>
      </c>
      <c r="AB111" s="138">
        <v>11.412800000000001</v>
      </c>
      <c r="AC111" s="138">
        <v>2.5137999999999998</v>
      </c>
      <c r="AD111" s="139"/>
      <c r="AE111" s="139"/>
      <c r="AF111" s="139"/>
    </row>
    <row r="112" spans="1:32" hidden="1" outlineLevel="1" collapsed="1">
      <c r="A112" s="8">
        <v>43617</v>
      </c>
      <c r="B112" s="138">
        <v>804710.89455192001</v>
      </c>
      <c r="C112" s="138">
        <v>444295.21883045998</v>
      </c>
      <c r="D112" s="138">
        <v>360415.67572146002</v>
      </c>
      <c r="E112" s="138">
        <v>208196.80814666001</v>
      </c>
      <c r="F112" s="138">
        <v>155872.2543649</v>
      </c>
      <c r="G112" s="138">
        <v>52324.553781759998</v>
      </c>
      <c r="H112" s="138">
        <v>338554.57920556993</v>
      </c>
      <c r="I112" s="138">
        <v>214657.99787672001</v>
      </c>
      <c r="J112" s="138">
        <v>123896.58132884998</v>
      </c>
      <c r="K112" s="138">
        <v>548865.59660119994</v>
      </c>
      <c r="L112" s="138">
        <v>313197.45071534999</v>
      </c>
      <c r="M112" s="138">
        <v>235668.14588584998</v>
      </c>
      <c r="N112" s="138">
        <v>15.888299999999999</v>
      </c>
      <c r="O112" s="138">
        <v>18.633099999999999</v>
      </c>
      <c r="P112" s="138">
        <v>18.367599999999999</v>
      </c>
      <c r="Q112" s="138">
        <v>5.4413</v>
      </c>
      <c r="R112" s="138">
        <v>5.4494999999999996</v>
      </c>
      <c r="S112" s="138">
        <v>29.310099999999998</v>
      </c>
      <c r="T112" s="138">
        <v>29.351800000000001</v>
      </c>
      <c r="U112" s="138">
        <v>31.461099999999998</v>
      </c>
      <c r="V112" s="138">
        <v>13.583399999999999</v>
      </c>
      <c r="W112" s="138">
        <v>10.172000000000001</v>
      </c>
      <c r="X112" s="138">
        <v>12.8405</v>
      </c>
      <c r="Y112" s="138">
        <v>13.4457</v>
      </c>
      <c r="Z112" s="138">
        <v>2.4159999999999999</v>
      </c>
      <c r="AA112" s="138">
        <v>7.8470000000000004</v>
      </c>
      <c r="AB112" s="138">
        <v>12.159000000000001</v>
      </c>
      <c r="AC112" s="138">
        <v>2.4327999999999999</v>
      </c>
      <c r="AD112" s="139"/>
      <c r="AE112" s="139"/>
      <c r="AF112" s="139"/>
    </row>
    <row r="113" spans="1:32" hidden="1" outlineLevel="1" collapsed="1">
      <c r="A113" s="8">
        <v>43647</v>
      </c>
      <c r="B113" s="138">
        <v>788774.69460163999</v>
      </c>
      <c r="C113" s="138">
        <v>445287.91175208002</v>
      </c>
      <c r="D113" s="138">
        <v>343486.78284956003</v>
      </c>
      <c r="E113" s="138">
        <v>209250.98574179999</v>
      </c>
      <c r="F113" s="138">
        <v>159496.35106834001</v>
      </c>
      <c r="G113" s="138">
        <v>49754.634673460001</v>
      </c>
      <c r="H113" s="138">
        <v>377910.01231505006</v>
      </c>
      <c r="I113" s="138">
        <v>222911.50171034998</v>
      </c>
      <c r="J113" s="138">
        <v>154998.51060470002</v>
      </c>
      <c r="K113" s="138">
        <v>535578.04470261</v>
      </c>
      <c r="L113" s="138">
        <v>305579.24823545001</v>
      </c>
      <c r="M113" s="138">
        <v>229998.79646716002</v>
      </c>
      <c r="N113" s="138">
        <v>15.5321</v>
      </c>
      <c r="O113" s="138">
        <v>18.452100000000002</v>
      </c>
      <c r="P113" s="138">
        <v>18.127500000000001</v>
      </c>
      <c r="Q113" s="138">
        <v>5.2567000000000004</v>
      </c>
      <c r="R113" s="138">
        <v>5.2591000000000001</v>
      </c>
      <c r="S113" s="138">
        <v>31.097899999999999</v>
      </c>
      <c r="T113" s="138">
        <v>31.1297</v>
      </c>
      <c r="U113" s="138">
        <v>33.224200000000003</v>
      </c>
      <c r="V113" s="138">
        <v>10.640700000000001</v>
      </c>
      <c r="W113" s="138">
        <v>8.7067999999999994</v>
      </c>
      <c r="X113" s="138">
        <v>12.528499999999999</v>
      </c>
      <c r="Y113" s="138">
        <v>13.3531</v>
      </c>
      <c r="Z113" s="138">
        <v>1.8648</v>
      </c>
      <c r="AA113" s="138">
        <v>8.2334999999999994</v>
      </c>
      <c r="AB113" s="138">
        <v>12.579800000000001</v>
      </c>
      <c r="AC113" s="138">
        <v>2.5489999999999999</v>
      </c>
      <c r="AD113" s="139"/>
      <c r="AE113" s="139"/>
      <c r="AF113" s="139"/>
    </row>
    <row r="114" spans="1:32" hidden="1" outlineLevel="1" collapsed="1">
      <c r="A114" s="8">
        <v>43678</v>
      </c>
      <c r="B114" s="138">
        <v>786806.89470875997</v>
      </c>
      <c r="C114" s="138">
        <v>444766.00649592001</v>
      </c>
      <c r="D114" s="138">
        <v>342040.88821284001</v>
      </c>
      <c r="E114" s="138">
        <v>213250.17705445</v>
      </c>
      <c r="F114" s="138">
        <v>163647.95447090999</v>
      </c>
      <c r="G114" s="138">
        <v>49602.222583540002</v>
      </c>
      <c r="H114" s="138">
        <v>362291.94357575994</v>
      </c>
      <c r="I114" s="138">
        <v>215253.87938783001</v>
      </c>
      <c r="J114" s="138">
        <v>147038.06418792999</v>
      </c>
      <c r="K114" s="138">
        <v>544935.29058645002</v>
      </c>
      <c r="L114" s="138">
        <v>308963.18865574</v>
      </c>
      <c r="M114" s="138">
        <v>235972.10193070999</v>
      </c>
      <c r="N114" s="138">
        <v>16.107600000000001</v>
      </c>
      <c r="O114" s="138">
        <v>18.4375</v>
      </c>
      <c r="P114" s="138">
        <v>18.0852</v>
      </c>
      <c r="Q114" s="138">
        <v>5.3613999999999997</v>
      </c>
      <c r="R114" s="138">
        <v>5.3693</v>
      </c>
      <c r="S114" s="138">
        <v>33.768099999999997</v>
      </c>
      <c r="T114" s="138">
        <v>33.794600000000003</v>
      </c>
      <c r="U114" s="138">
        <v>35.774500000000003</v>
      </c>
      <c r="V114" s="138">
        <v>9.1216000000000008</v>
      </c>
      <c r="W114" s="138">
        <v>6.9476000000000004</v>
      </c>
      <c r="X114" s="138">
        <v>12.6373</v>
      </c>
      <c r="Y114" s="138">
        <v>13.3325</v>
      </c>
      <c r="Z114" s="138">
        <v>1.8304</v>
      </c>
      <c r="AA114" s="138">
        <v>8.1107999999999993</v>
      </c>
      <c r="AB114" s="138">
        <v>12.944100000000001</v>
      </c>
      <c r="AC114" s="138">
        <v>2.6924999999999999</v>
      </c>
      <c r="AD114" s="139"/>
      <c r="AE114" s="139"/>
      <c r="AF114" s="139"/>
    </row>
    <row r="115" spans="1:32" hidden="1" outlineLevel="1" collapsed="1">
      <c r="A115" s="8">
        <v>43709</v>
      </c>
      <c r="B115" s="138">
        <v>765907.37124297</v>
      </c>
      <c r="C115" s="138">
        <v>441772.58017078001</v>
      </c>
      <c r="D115" s="138">
        <v>324134.79107218998</v>
      </c>
      <c r="E115" s="138">
        <v>212480.30404305999</v>
      </c>
      <c r="F115" s="138">
        <v>166989.33326077001</v>
      </c>
      <c r="G115" s="138">
        <v>45490.970782290002</v>
      </c>
      <c r="H115" s="138">
        <v>365418.74609741988</v>
      </c>
      <c r="I115" s="138">
        <v>227658.55328831001</v>
      </c>
      <c r="J115" s="138">
        <v>137760.19280911001</v>
      </c>
      <c r="K115" s="138">
        <v>539994.61130509002</v>
      </c>
      <c r="L115" s="138">
        <v>311864.02690753003</v>
      </c>
      <c r="M115" s="138">
        <v>228130.58439755999</v>
      </c>
      <c r="N115" s="138">
        <v>14.870799999999999</v>
      </c>
      <c r="O115" s="138">
        <v>18.0855</v>
      </c>
      <c r="P115" s="138">
        <v>17.695699999999999</v>
      </c>
      <c r="Q115" s="138">
        <v>4.7667999999999999</v>
      </c>
      <c r="R115" s="138">
        <v>4.7686999999999999</v>
      </c>
      <c r="S115" s="138">
        <v>33.444400000000002</v>
      </c>
      <c r="T115" s="138">
        <v>33.516399999999997</v>
      </c>
      <c r="U115" s="138">
        <v>35.521799999999999</v>
      </c>
      <c r="V115" s="138">
        <v>8.5364000000000004</v>
      </c>
      <c r="W115" s="138">
        <v>7.6689999999999996</v>
      </c>
      <c r="X115" s="138">
        <v>11.9374</v>
      </c>
      <c r="Y115" s="138">
        <v>12.9833</v>
      </c>
      <c r="Z115" s="138">
        <v>1.6948000000000001</v>
      </c>
      <c r="AA115" s="138">
        <v>9.6666000000000007</v>
      </c>
      <c r="AB115" s="138">
        <v>14.4925</v>
      </c>
      <c r="AC115" s="138">
        <v>2.7597</v>
      </c>
      <c r="AD115" s="139"/>
      <c r="AE115" s="139"/>
      <c r="AF115" s="139"/>
    </row>
    <row r="116" spans="1:32" hidden="1" outlineLevel="1" collapsed="1">
      <c r="A116" s="8">
        <v>43739</v>
      </c>
      <c r="B116" s="138">
        <v>781881.90564400004</v>
      </c>
      <c r="C116" s="138">
        <v>442104.45546681999</v>
      </c>
      <c r="D116" s="138">
        <v>339777.45017718</v>
      </c>
      <c r="E116" s="138">
        <v>217157.58590311999</v>
      </c>
      <c r="F116" s="138">
        <v>170478.55511267</v>
      </c>
      <c r="G116" s="138">
        <v>46679.03079045</v>
      </c>
      <c r="H116" s="138">
        <v>372037.98514543998</v>
      </c>
      <c r="I116" s="138">
        <v>227891.59975555996</v>
      </c>
      <c r="J116" s="138">
        <v>144146.38538987996</v>
      </c>
      <c r="K116" s="138">
        <v>558949.91124329017</v>
      </c>
      <c r="L116" s="138">
        <v>316407.05185003998</v>
      </c>
      <c r="M116" s="138">
        <v>242542.85939324999</v>
      </c>
      <c r="N116" s="138">
        <v>13.875299999999999</v>
      </c>
      <c r="O116" s="138">
        <v>17.451599999999999</v>
      </c>
      <c r="P116" s="138">
        <v>16.952000000000002</v>
      </c>
      <c r="Q116" s="138">
        <v>4.2523</v>
      </c>
      <c r="R116" s="138">
        <v>4.2507000000000001</v>
      </c>
      <c r="S116" s="138">
        <v>33.5167</v>
      </c>
      <c r="T116" s="138">
        <v>33.581099999999999</v>
      </c>
      <c r="U116" s="138">
        <v>35.728099999999998</v>
      </c>
      <c r="V116" s="138">
        <v>9.8985000000000003</v>
      </c>
      <c r="W116" s="138">
        <v>9.3363999999999994</v>
      </c>
      <c r="X116" s="138">
        <v>11.831</v>
      </c>
      <c r="Y116" s="138">
        <v>12.471</v>
      </c>
      <c r="Z116" s="138">
        <v>1.8572</v>
      </c>
      <c r="AA116" s="138">
        <v>9.2736999999999998</v>
      </c>
      <c r="AB116" s="138">
        <v>14.3881</v>
      </c>
      <c r="AC116" s="138">
        <v>2.7025000000000001</v>
      </c>
      <c r="AD116" s="139"/>
      <c r="AE116" s="139"/>
      <c r="AF116" s="139"/>
    </row>
    <row r="117" spans="1:32" hidden="1" outlineLevel="1" collapsed="1">
      <c r="A117" s="8">
        <v>43770</v>
      </c>
      <c r="B117" s="138">
        <v>768102.91892529</v>
      </c>
      <c r="C117" s="138">
        <v>441575.73317063</v>
      </c>
      <c r="D117" s="138">
        <v>326527.18575465999</v>
      </c>
      <c r="E117" s="138">
        <v>217686.23169081999</v>
      </c>
      <c r="F117" s="138">
        <v>173402.12519227999</v>
      </c>
      <c r="G117" s="138">
        <v>44284.106498540001</v>
      </c>
      <c r="H117" s="138">
        <v>365534.74840333004</v>
      </c>
      <c r="I117" s="138">
        <v>222315.94598124002</v>
      </c>
      <c r="J117" s="138">
        <v>143218.80242209</v>
      </c>
      <c r="K117" s="138">
        <v>563318.96884162002</v>
      </c>
      <c r="L117" s="138">
        <v>327177.62697268999</v>
      </c>
      <c r="M117" s="138">
        <v>236141.34186892997</v>
      </c>
      <c r="N117" s="138">
        <v>13.2813</v>
      </c>
      <c r="O117" s="138">
        <v>16.470400000000001</v>
      </c>
      <c r="P117" s="138">
        <v>15.841699999999999</v>
      </c>
      <c r="Q117" s="138">
        <v>4.3223000000000003</v>
      </c>
      <c r="R117" s="138">
        <v>4.3244999999999996</v>
      </c>
      <c r="S117" s="138">
        <v>33.087400000000002</v>
      </c>
      <c r="T117" s="138">
        <v>33.1233</v>
      </c>
      <c r="U117" s="138">
        <v>35.386000000000003</v>
      </c>
      <c r="V117" s="138">
        <v>8.2642000000000007</v>
      </c>
      <c r="W117" s="138">
        <v>7.5145</v>
      </c>
      <c r="X117" s="138">
        <v>10.775600000000001</v>
      </c>
      <c r="Y117" s="138">
        <v>11.257099999999999</v>
      </c>
      <c r="Z117" s="138">
        <v>1.6422000000000001</v>
      </c>
      <c r="AA117" s="138">
        <v>9.4719999999999995</v>
      </c>
      <c r="AB117" s="138">
        <v>14.1798</v>
      </c>
      <c r="AC117" s="138">
        <v>2.6171000000000002</v>
      </c>
      <c r="AD117" s="139"/>
      <c r="AE117" s="139"/>
      <c r="AF117" s="139"/>
    </row>
    <row r="118" spans="1:32" hidden="1" outlineLevel="1" collapsed="1">
      <c r="A118" s="8">
        <v>43800</v>
      </c>
      <c r="B118" s="138">
        <v>744647.76789361995</v>
      </c>
      <c r="C118" s="138">
        <v>426513.92528112</v>
      </c>
      <c r="D118" s="138">
        <v>318133.84261250001</v>
      </c>
      <c r="E118" s="138">
        <v>212515.08549354001</v>
      </c>
      <c r="F118" s="138">
        <v>174821.07853097</v>
      </c>
      <c r="G118" s="138">
        <v>37694.006962569998</v>
      </c>
      <c r="H118" s="138">
        <v>433730.56950888009</v>
      </c>
      <c r="I118" s="138">
        <v>268172.10697214009</v>
      </c>
      <c r="J118" s="138">
        <v>165558.46253674</v>
      </c>
      <c r="K118" s="138">
        <v>576125.91768798989</v>
      </c>
      <c r="L118" s="138">
        <v>339167.99580519006</v>
      </c>
      <c r="M118" s="138">
        <v>236957.92188279997</v>
      </c>
      <c r="N118" s="138">
        <v>13.5107</v>
      </c>
      <c r="O118" s="138">
        <v>15.6774</v>
      </c>
      <c r="P118" s="138">
        <v>15.0191</v>
      </c>
      <c r="Q118" s="138">
        <v>5.0453999999999999</v>
      </c>
      <c r="R118" s="138">
        <v>5.0486000000000004</v>
      </c>
      <c r="S118" s="138">
        <v>33.108699999999999</v>
      </c>
      <c r="T118" s="138">
        <v>33.133000000000003</v>
      </c>
      <c r="U118" s="138">
        <v>35.112900000000003</v>
      </c>
      <c r="V118" s="138">
        <v>9.0312999999999999</v>
      </c>
      <c r="W118" s="138">
        <v>6.9410999999999996</v>
      </c>
      <c r="X118" s="138">
        <v>10.0221</v>
      </c>
      <c r="Y118" s="138">
        <v>10.267899999999999</v>
      </c>
      <c r="Z118" s="138">
        <v>2.3083</v>
      </c>
      <c r="AA118" s="138">
        <v>9.6301000000000005</v>
      </c>
      <c r="AB118" s="138">
        <v>13.640599999999999</v>
      </c>
      <c r="AC118" s="138">
        <v>2.4407000000000001</v>
      </c>
      <c r="AD118" s="139"/>
      <c r="AE118" s="139"/>
      <c r="AF118" s="139"/>
    </row>
    <row r="119" spans="1:32" hidden="1" outlineLevel="1" collapsed="1">
      <c r="A119" s="8">
        <v>43831</v>
      </c>
      <c r="B119" s="138">
        <v>743379.54265919002</v>
      </c>
      <c r="C119" s="138">
        <v>413689.70203198999</v>
      </c>
      <c r="D119" s="138">
        <v>329689.84062720003</v>
      </c>
      <c r="E119" s="138">
        <v>217035.34637976001</v>
      </c>
      <c r="F119" s="138">
        <v>177486.45327775</v>
      </c>
      <c r="G119" s="138">
        <v>39548.893102009999</v>
      </c>
      <c r="H119" s="138">
        <v>455570.95094267</v>
      </c>
      <c r="I119" s="138">
        <v>272389.15658274997</v>
      </c>
      <c r="J119" s="138">
        <v>183181.79435992002</v>
      </c>
      <c r="K119" s="138">
        <v>592633.80434650998</v>
      </c>
      <c r="L119" s="138">
        <v>341350.91199274</v>
      </c>
      <c r="M119" s="138">
        <v>251282.89235377</v>
      </c>
      <c r="N119" s="138">
        <v>11.8659</v>
      </c>
      <c r="O119" s="138">
        <v>14.0358</v>
      </c>
      <c r="P119" s="138">
        <v>13.147600000000001</v>
      </c>
      <c r="Q119" s="138">
        <v>4.1131000000000002</v>
      </c>
      <c r="R119" s="138">
        <v>4.1124999999999998</v>
      </c>
      <c r="S119" s="138">
        <v>33.432200000000002</v>
      </c>
      <c r="T119" s="138">
        <v>33.456600000000002</v>
      </c>
      <c r="U119" s="138">
        <v>36.429299999999998</v>
      </c>
      <c r="V119" s="138">
        <v>8.1965000000000003</v>
      </c>
      <c r="W119" s="138">
        <v>6.9185999999999996</v>
      </c>
      <c r="X119" s="138">
        <v>8.1940000000000008</v>
      </c>
      <c r="Y119" s="138">
        <v>8.6306999999999992</v>
      </c>
      <c r="Z119" s="138">
        <v>1.7587999999999999</v>
      </c>
      <c r="AA119" s="138">
        <v>9.1575000000000006</v>
      </c>
      <c r="AB119" s="138">
        <v>13.428699999999999</v>
      </c>
      <c r="AC119" s="138">
        <v>2.2227999999999999</v>
      </c>
      <c r="AD119" s="139"/>
      <c r="AE119" s="139"/>
      <c r="AF119" s="139"/>
    </row>
    <row r="120" spans="1:32" hidden="1" outlineLevel="1" collapsed="1">
      <c r="A120" s="8">
        <v>43862</v>
      </c>
      <c r="B120" s="138">
        <v>738317.04007609002</v>
      </c>
      <c r="C120" s="138">
        <v>416959.91037558002</v>
      </c>
      <c r="D120" s="138">
        <v>321357.12970051001</v>
      </c>
      <c r="E120" s="138">
        <v>217694.09010348999</v>
      </c>
      <c r="F120" s="138">
        <v>178813.84097670999</v>
      </c>
      <c r="G120" s="138">
        <v>38880.24912678</v>
      </c>
      <c r="H120" s="138">
        <v>453615.21960920008</v>
      </c>
      <c r="I120" s="138">
        <v>270260.92827709997</v>
      </c>
      <c r="J120" s="138">
        <v>183354.29133209999</v>
      </c>
      <c r="K120" s="138">
        <v>601350.60820866015</v>
      </c>
      <c r="L120" s="138">
        <v>351949.18667196995</v>
      </c>
      <c r="M120" s="138">
        <v>249401.42153668997</v>
      </c>
      <c r="N120" s="138">
        <v>11.680999999999999</v>
      </c>
      <c r="O120" s="138">
        <v>12.9163</v>
      </c>
      <c r="P120" s="138">
        <v>11.892300000000001</v>
      </c>
      <c r="Q120" s="138">
        <v>5.0197000000000003</v>
      </c>
      <c r="R120" s="138">
        <v>5.0239000000000003</v>
      </c>
      <c r="S120" s="138">
        <v>33.56</v>
      </c>
      <c r="T120" s="138">
        <v>33.592199999999998</v>
      </c>
      <c r="U120" s="138">
        <v>36.681199999999997</v>
      </c>
      <c r="V120" s="138">
        <v>10.3874</v>
      </c>
      <c r="W120" s="138">
        <v>8.9735999999999994</v>
      </c>
      <c r="X120" s="138">
        <v>5.9196</v>
      </c>
      <c r="Y120" s="138">
        <v>6.3849</v>
      </c>
      <c r="Z120" s="138">
        <v>1.5450999999999999</v>
      </c>
      <c r="AA120" s="138">
        <v>8.5162999999999993</v>
      </c>
      <c r="AB120" s="138">
        <v>12.4292</v>
      </c>
      <c r="AC120" s="138">
        <v>2.0587</v>
      </c>
      <c r="AD120" s="139"/>
      <c r="AE120" s="139"/>
      <c r="AF120" s="139"/>
    </row>
    <row r="121" spans="1:32" hidden="1" outlineLevel="1" collapsed="1">
      <c r="A121" s="8">
        <v>43891</v>
      </c>
      <c r="B121" s="138">
        <v>797636.57285836001</v>
      </c>
      <c r="C121" s="138">
        <v>433682.32336018002</v>
      </c>
      <c r="D121" s="138">
        <v>363954.24949818</v>
      </c>
      <c r="E121" s="138">
        <v>224515.35508852999</v>
      </c>
      <c r="F121" s="138">
        <v>180272.14983236999</v>
      </c>
      <c r="G121" s="138">
        <v>44243.205256159999</v>
      </c>
      <c r="H121" s="138">
        <v>446059.37423554005</v>
      </c>
      <c r="I121" s="138">
        <v>249338.91897334001</v>
      </c>
      <c r="J121" s="138">
        <v>196720.4552622</v>
      </c>
      <c r="K121" s="138">
        <v>634380.34028703009</v>
      </c>
      <c r="L121" s="138">
        <v>349019.18267290998</v>
      </c>
      <c r="M121" s="138">
        <v>285361.15761412005</v>
      </c>
      <c r="N121" s="138">
        <v>12.853300000000001</v>
      </c>
      <c r="O121" s="138">
        <v>13.9773</v>
      </c>
      <c r="P121" s="138">
        <v>13.232200000000001</v>
      </c>
      <c r="Q121" s="138">
        <v>5.4465000000000003</v>
      </c>
      <c r="R121" s="138">
        <v>5.4520999999999997</v>
      </c>
      <c r="S121" s="138">
        <v>33.334099999999999</v>
      </c>
      <c r="T121" s="138">
        <v>33.3476</v>
      </c>
      <c r="U121" s="138">
        <v>36.765000000000001</v>
      </c>
      <c r="V121" s="138">
        <v>13.948600000000001</v>
      </c>
      <c r="W121" s="138">
        <v>8.5303000000000004</v>
      </c>
      <c r="X121" s="138">
        <v>6.8148999999999997</v>
      </c>
      <c r="Y121" s="138">
        <v>7.0773999999999999</v>
      </c>
      <c r="Z121" s="138">
        <v>1.3194999999999999</v>
      </c>
      <c r="AA121" s="138">
        <v>7.4931999999999999</v>
      </c>
      <c r="AB121" s="138">
        <v>11.4498</v>
      </c>
      <c r="AC121" s="138">
        <v>1.7075</v>
      </c>
      <c r="AD121" s="139"/>
      <c r="AE121" s="139"/>
      <c r="AF121" s="139"/>
    </row>
    <row r="122" spans="1:32" hidden="1" outlineLevel="1" collapsed="1">
      <c r="A122" s="8">
        <v>43922</v>
      </c>
      <c r="B122" s="138">
        <v>773308.39082603005</v>
      </c>
      <c r="C122" s="138">
        <v>426013.67570453999</v>
      </c>
      <c r="D122" s="138">
        <v>347294.71512149001</v>
      </c>
      <c r="E122" s="138">
        <v>217315.74228872001</v>
      </c>
      <c r="F122" s="138">
        <v>174840.68740768</v>
      </c>
      <c r="G122" s="138">
        <v>42475.05488104</v>
      </c>
      <c r="H122" s="138">
        <v>439322.10907116003</v>
      </c>
      <c r="I122" s="138">
        <v>249358.73278555</v>
      </c>
      <c r="J122" s="138">
        <v>189963.37628560996</v>
      </c>
      <c r="K122" s="138">
        <v>641059.32977890002</v>
      </c>
      <c r="L122" s="138">
        <v>372079.92341037001</v>
      </c>
      <c r="M122" s="138">
        <v>268979.40636853001</v>
      </c>
      <c r="N122" s="138">
        <v>12.2263</v>
      </c>
      <c r="O122" s="138">
        <v>13.5077</v>
      </c>
      <c r="P122" s="138">
        <v>12.855499999999999</v>
      </c>
      <c r="Q122" s="138">
        <v>4.7103000000000002</v>
      </c>
      <c r="R122" s="138">
        <v>4.7191000000000001</v>
      </c>
      <c r="S122" s="138">
        <v>33.665700000000001</v>
      </c>
      <c r="T122" s="138">
        <v>33.711399999999998</v>
      </c>
      <c r="U122" s="138">
        <v>37.6126</v>
      </c>
      <c r="V122" s="138">
        <v>14.5671</v>
      </c>
      <c r="W122" s="138">
        <v>4.0236000000000001</v>
      </c>
      <c r="X122" s="138">
        <v>7.0167000000000002</v>
      </c>
      <c r="Y122" s="138">
        <v>7.1816000000000004</v>
      </c>
      <c r="Z122" s="138">
        <v>1.3130999999999999</v>
      </c>
      <c r="AA122" s="138">
        <v>7.7854000000000001</v>
      </c>
      <c r="AB122" s="138">
        <v>11.479200000000001</v>
      </c>
      <c r="AC122" s="138">
        <v>2.1882999999999999</v>
      </c>
      <c r="AD122" s="139"/>
      <c r="AE122" s="139"/>
      <c r="AF122" s="139"/>
    </row>
    <row r="123" spans="1:32" hidden="1" outlineLevel="1" collapsed="1">
      <c r="A123" s="8">
        <v>43952</v>
      </c>
      <c r="B123" s="138">
        <v>762953.26654513006</v>
      </c>
      <c r="C123" s="138">
        <v>420329.08822475001</v>
      </c>
      <c r="D123" s="138">
        <v>342624.17832037999</v>
      </c>
      <c r="E123" s="138">
        <v>217122.13294467999</v>
      </c>
      <c r="F123" s="138">
        <v>174782.17724372001</v>
      </c>
      <c r="G123" s="138">
        <v>42339.955700960003</v>
      </c>
      <c r="H123" s="138">
        <v>448879.58643852017</v>
      </c>
      <c r="I123" s="138">
        <v>258234.02112210001</v>
      </c>
      <c r="J123" s="138">
        <v>190645.56531641999</v>
      </c>
      <c r="K123" s="138">
        <v>647388.71970390005</v>
      </c>
      <c r="L123" s="138">
        <v>378079.04525557999</v>
      </c>
      <c r="M123" s="138">
        <v>269309.67444831994</v>
      </c>
      <c r="N123" s="138">
        <v>10.9862</v>
      </c>
      <c r="O123" s="138">
        <v>11.7521</v>
      </c>
      <c r="P123" s="138">
        <v>10.904400000000001</v>
      </c>
      <c r="Q123" s="138">
        <v>4.8163</v>
      </c>
      <c r="R123" s="138">
        <v>4.8235000000000001</v>
      </c>
      <c r="S123" s="138">
        <v>32.880099999999999</v>
      </c>
      <c r="T123" s="138">
        <v>32.910499999999999</v>
      </c>
      <c r="U123" s="138">
        <v>36.593200000000003</v>
      </c>
      <c r="V123" s="138">
        <v>16.5961</v>
      </c>
      <c r="W123" s="138">
        <v>6.1170999999999998</v>
      </c>
      <c r="X123" s="138">
        <v>6.0315000000000003</v>
      </c>
      <c r="Y123" s="138">
        <v>6.1768999999999998</v>
      </c>
      <c r="Z123" s="138">
        <v>1.8355999999999999</v>
      </c>
      <c r="AA123" s="138">
        <v>7.4074</v>
      </c>
      <c r="AB123" s="138">
        <v>11.0822</v>
      </c>
      <c r="AC123" s="138">
        <v>1.9429000000000001</v>
      </c>
      <c r="AD123" s="139"/>
      <c r="AE123" s="139"/>
      <c r="AF123" s="139"/>
    </row>
    <row r="124" spans="1:32" hidden="1" outlineLevel="1" collapsed="1">
      <c r="A124" s="8">
        <v>43983</v>
      </c>
      <c r="B124" s="138">
        <v>761426.42581418995</v>
      </c>
      <c r="C124" s="138">
        <v>419840.58494827</v>
      </c>
      <c r="D124" s="138">
        <v>341585.84086592001</v>
      </c>
      <c r="E124" s="138">
        <v>218179.63544541999</v>
      </c>
      <c r="F124" s="138">
        <v>176495.00299956001</v>
      </c>
      <c r="G124" s="138">
        <v>41684.632445859999</v>
      </c>
      <c r="H124" s="138">
        <v>454322.75363361003</v>
      </c>
      <c r="I124" s="138">
        <v>269515.06638024002</v>
      </c>
      <c r="J124" s="138">
        <v>184807.68725337007</v>
      </c>
      <c r="K124" s="138">
        <v>658210.05956180987</v>
      </c>
      <c r="L124" s="138">
        <v>389740.55336853996</v>
      </c>
      <c r="M124" s="138">
        <v>268469.50619326998</v>
      </c>
      <c r="N124" s="138">
        <v>10.065099999999999</v>
      </c>
      <c r="O124" s="138">
        <v>10.8355</v>
      </c>
      <c r="P124" s="138">
        <v>9.9339999999999993</v>
      </c>
      <c r="Q124" s="138">
        <v>5.1361999999999997</v>
      </c>
      <c r="R124" s="138">
        <v>5.1432000000000002</v>
      </c>
      <c r="S124" s="138">
        <v>32.408000000000001</v>
      </c>
      <c r="T124" s="138">
        <v>32.449199999999998</v>
      </c>
      <c r="U124" s="138">
        <v>36.072000000000003</v>
      </c>
      <c r="V124" s="138">
        <v>12.692299999999999</v>
      </c>
      <c r="W124" s="138">
        <v>7.2605000000000004</v>
      </c>
      <c r="X124" s="138">
        <v>5.1371000000000002</v>
      </c>
      <c r="Y124" s="138">
        <v>5.2550999999999997</v>
      </c>
      <c r="Z124" s="138">
        <v>1.8669</v>
      </c>
      <c r="AA124" s="138">
        <v>7.0949</v>
      </c>
      <c r="AB124" s="138">
        <v>10.4247</v>
      </c>
      <c r="AC124" s="138">
        <v>1.7178</v>
      </c>
      <c r="AD124" s="139"/>
      <c r="AE124" s="139"/>
      <c r="AF124" s="139"/>
    </row>
    <row r="125" spans="1:32" hidden="1" outlineLevel="1" collapsed="1">
      <c r="A125" s="8">
        <v>44013</v>
      </c>
      <c r="B125" s="138">
        <v>779999.87813269999</v>
      </c>
      <c r="C125" s="138">
        <v>422588.15666805999</v>
      </c>
      <c r="D125" s="138">
        <v>357411.72146464</v>
      </c>
      <c r="E125" s="138">
        <v>221179.79364392001</v>
      </c>
      <c r="F125" s="138">
        <v>178333.04554533001</v>
      </c>
      <c r="G125" s="138">
        <v>42846.748098589997</v>
      </c>
      <c r="H125" s="138">
        <v>479634.45632659009</v>
      </c>
      <c r="I125" s="138">
        <v>283505.31477264001</v>
      </c>
      <c r="J125" s="138">
        <v>196129.14155394997</v>
      </c>
      <c r="K125" s="138">
        <v>673267.88615323009</v>
      </c>
      <c r="L125" s="138">
        <v>389989.65719016001</v>
      </c>
      <c r="M125" s="138">
        <v>283278.22896306997</v>
      </c>
      <c r="N125" s="138">
        <v>9.6591000000000005</v>
      </c>
      <c r="O125" s="138">
        <v>10.2049</v>
      </c>
      <c r="P125" s="138">
        <v>9.2352000000000007</v>
      </c>
      <c r="Q125" s="138">
        <v>5.3555999999999999</v>
      </c>
      <c r="R125" s="138">
        <v>5.3716999999999997</v>
      </c>
      <c r="S125" s="138">
        <v>31.567</v>
      </c>
      <c r="T125" s="138">
        <v>31.598800000000001</v>
      </c>
      <c r="U125" s="138">
        <v>35.1297</v>
      </c>
      <c r="V125" s="138">
        <v>18.994900000000001</v>
      </c>
      <c r="W125" s="138">
        <v>7.2302</v>
      </c>
      <c r="X125" s="138">
        <v>4.3017000000000003</v>
      </c>
      <c r="Y125" s="138">
        <v>4.3864999999999998</v>
      </c>
      <c r="Z125" s="138">
        <v>1.2785</v>
      </c>
      <c r="AA125" s="138">
        <v>6.1714000000000002</v>
      </c>
      <c r="AB125" s="138">
        <v>9.3796999999999997</v>
      </c>
      <c r="AC125" s="138">
        <v>1.4708000000000001</v>
      </c>
      <c r="AD125" s="139"/>
      <c r="AE125" s="139"/>
      <c r="AF125" s="139"/>
    </row>
    <row r="126" spans="1:32" hidden="1" outlineLevel="1" collapsed="1">
      <c r="A126" s="8">
        <v>44044</v>
      </c>
      <c r="B126" s="138">
        <v>779261.08391743002</v>
      </c>
      <c r="C126" s="138">
        <v>420954.51301245001</v>
      </c>
      <c r="D126" s="138">
        <v>358306.57090498001</v>
      </c>
      <c r="E126" s="138">
        <v>223787.57861266</v>
      </c>
      <c r="F126" s="138">
        <v>181427.5432358</v>
      </c>
      <c r="G126" s="138">
        <v>42360.035376860003</v>
      </c>
      <c r="H126" s="138">
        <v>481696.26803346002</v>
      </c>
      <c r="I126" s="138">
        <v>291832.75655086001</v>
      </c>
      <c r="J126" s="138">
        <v>189863.51148260001</v>
      </c>
      <c r="K126" s="138">
        <v>671974.50525606005</v>
      </c>
      <c r="L126" s="138">
        <v>389931.05189615005</v>
      </c>
      <c r="M126" s="138">
        <v>282043.45335991005</v>
      </c>
      <c r="N126" s="138">
        <v>9.2220999999999993</v>
      </c>
      <c r="O126" s="138">
        <v>9.7736000000000001</v>
      </c>
      <c r="P126" s="138">
        <v>8.8474000000000004</v>
      </c>
      <c r="Q126" s="138">
        <v>5.343</v>
      </c>
      <c r="R126" s="138">
        <v>5.3506</v>
      </c>
      <c r="S126" s="138">
        <v>31.270700000000001</v>
      </c>
      <c r="T126" s="138">
        <v>31.284700000000001</v>
      </c>
      <c r="U126" s="138">
        <v>35.081499999999998</v>
      </c>
      <c r="V126" s="138">
        <v>21.869900000000001</v>
      </c>
      <c r="W126" s="138">
        <v>7.6631</v>
      </c>
      <c r="X126" s="138">
        <v>3.8477999999999999</v>
      </c>
      <c r="Y126" s="138">
        <v>3.9365999999999999</v>
      </c>
      <c r="Z126" s="138">
        <v>1.5048999999999999</v>
      </c>
      <c r="AA126" s="138">
        <v>6.0182000000000002</v>
      </c>
      <c r="AB126" s="138">
        <v>9.1652000000000005</v>
      </c>
      <c r="AC126" s="138">
        <v>1.415</v>
      </c>
      <c r="AD126" s="139"/>
      <c r="AE126" s="139"/>
      <c r="AF126" s="139"/>
    </row>
    <row r="127" spans="1:32" hidden="1" outlineLevel="1" collapsed="1">
      <c r="A127" s="8">
        <v>44075</v>
      </c>
      <c r="B127" s="138">
        <v>743245.69780589</v>
      </c>
      <c r="C127" s="138">
        <v>415548.32581587002</v>
      </c>
      <c r="D127" s="138">
        <v>327697.37199001998</v>
      </c>
      <c r="E127" s="138">
        <v>221849.03112651</v>
      </c>
      <c r="F127" s="138">
        <v>179654.8871235</v>
      </c>
      <c r="G127" s="138">
        <v>42194.144003009998</v>
      </c>
      <c r="H127" s="138">
        <v>506702.72790784994</v>
      </c>
      <c r="I127" s="138">
        <v>304740.27101390006</v>
      </c>
      <c r="J127" s="138">
        <v>201962.45689395</v>
      </c>
      <c r="K127" s="138">
        <v>686575.68184257997</v>
      </c>
      <c r="L127" s="138">
        <v>397367.48894782003</v>
      </c>
      <c r="M127" s="138">
        <v>289208.19289476</v>
      </c>
      <c r="N127" s="138">
        <v>9.1129999999999995</v>
      </c>
      <c r="O127" s="138">
        <v>9.6631</v>
      </c>
      <c r="P127" s="138">
        <v>8.7123000000000008</v>
      </c>
      <c r="Q127" s="138">
        <v>5.1932999999999998</v>
      </c>
      <c r="R127" s="138">
        <v>5.1994999999999996</v>
      </c>
      <c r="S127" s="138">
        <v>30.276</v>
      </c>
      <c r="T127" s="138">
        <v>30.308800000000002</v>
      </c>
      <c r="U127" s="138">
        <v>34.651299999999999</v>
      </c>
      <c r="V127" s="138">
        <v>15.813000000000001</v>
      </c>
      <c r="W127" s="138">
        <v>8.0417000000000005</v>
      </c>
      <c r="X127" s="138">
        <v>3.726</v>
      </c>
      <c r="Y127" s="138">
        <v>3.8128000000000002</v>
      </c>
      <c r="Z127" s="138">
        <v>1.1169</v>
      </c>
      <c r="AA127" s="138">
        <v>5.8593000000000002</v>
      </c>
      <c r="AB127" s="138">
        <v>8.7880000000000003</v>
      </c>
      <c r="AC127" s="138">
        <v>1.282</v>
      </c>
      <c r="AD127" s="139"/>
      <c r="AE127" s="139"/>
      <c r="AF127" s="139"/>
    </row>
    <row r="128" spans="1:32" hidden="1" outlineLevel="1" collapsed="1">
      <c r="A128" s="8">
        <v>44105</v>
      </c>
      <c r="B128" s="138">
        <v>738451.42991884996</v>
      </c>
      <c r="C128" s="138">
        <v>414141.41356184997</v>
      </c>
      <c r="D128" s="138">
        <v>324310.01635699999</v>
      </c>
      <c r="E128" s="138">
        <v>209414.67688439001</v>
      </c>
      <c r="F128" s="138">
        <v>172022.73348117</v>
      </c>
      <c r="G128" s="138">
        <v>37391.943403220001</v>
      </c>
      <c r="H128" s="138">
        <v>519921.44653289986</v>
      </c>
      <c r="I128" s="138">
        <v>318051.65548193001</v>
      </c>
      <c r="J128" s="138">
        <v>201869.79105096997</v>
      </c>
      <c r="K128" s="138">
        <v>695779.58551934012</v>
      </c>
      <c r="L128" s="138">
        <v>404111.13540610007</v>
      </c>
      <c r="M128" s="138">
        <v>291668.45011324005</v>
      </c>
      <c r="N128" s="138">
        <v>8.9901</v>
      </c>
      <c r="O128" s="138">
        <v>9.4671000000000003</v>
      </c>
      <c r="P128" s="138">
        <v>8.6252999999999993</v>
      </c>
      <c r="Q128" s="138">
        <v>5.1920000000000002</v>
      </c>
      <c r="R128" s="138">
        <v>5.2030000000000003</v>
      </c>
      <c r="S128" s="138">
        <v>29.520399999999999</v>
      </c>
      <c r="T128" s="138">
        <v>29.5395</v>
      </c>
      <c r="U128" s="138">
        <v>34.5062</v>
      </c>
      <c r="V128" s="138">
        <v>17.4999</v>
      </c>
      <c r="W128" s="138">
        <v>7.6332000000000004</v>
      </c>
      <c r="X128" s="138">
        <v>3.6652</v>
      </c>
      <c r="Y128" s="138">
        <v>3.7789999999999999</v>
      </c>
      <c r="Z128" s="138">
        <v>1.1329</v>
      </c>
      <c r="AA128" s="138">
        <v>5.7938000000000001</v>
      </c>
      <c r="AB128" s="138">
        <v>8.6166999999999998</v>
      </c>
      <c r="AC128" s="138">
        <v>1.3319000000000001</v>
      </c>
      <c r="AD128" s="139"/>
      <c r="AE128" s="139"/>
      <c r="AF128" s="139"/>
    </row>
    <row r="129" spans="1:32" hidden="1" outlineLevel="1" collapsed="1">
      <c r="A129" s="8">
        <v>44136</v>
      </c>
      <c r="B129" s="138">
        <v>742171.70762286999</v>
      </c>
      <c r="C129" s="138">
        <v>417904.29535469</v>
      </c>
      <c r="D129" s="138">
        <v>324267.41226817999</v>
      </c>
      <c r="E129" s="138">
        <v>210001.07928273</v>
      </c>
      <c r="F129" s="138">
        <v>174588.99992469</v>
      </c>
      <c r="G129" s="138">
        <v>35412.079358039999</v>
      </c>
      <c r="H129" s="138">
        <v>517423.21614030993</v>
      </c>
      <c r="I129" s="138">
        <v>314743.04072227003</v>
      </c>
      <c r="J129" s="138">
        <v>202680.17541803999</v>
      </c>
      <c r="K129" s="138">
        <v>703305.81260094</v>
      </c>
      <c r="L129" s="138">
        <v>409358.47800210002</v>
      </c>
      <c r="M129" s="138">
        <v>293947.33459884004</v>
      </c>
      <c r="N129" s="138">
        <v>8.9572000000000003</v>
      </c>
      <c r="O129" s="138">
        <v>9.3713999999999995</v>
      </c>
      <c r="P129" s="138">
        <v>8.4320000000000004</v>
      </c>
      <c r="Q129" s="138">
        <v>5.0228000000000002</v>
      </c>
      <c r="R129" s="138">
        <v>5.0335999999999999</v>
      </c>
      <c r="S129" s="138">
        <v>30.421500000000002</v>
      </c>
      <c r="T129" s="138">
        <v>30.438099999999999</v>
      </c>
      <c r="U129" s="138">
        <v>34.193300000000001</v>
      </c>
      <c r="V129" s="138">
        <v>21.596699999999998</v>
      </c>
      <c r="W129" s="138">
        <v>7.1017000000000001</v>
      </c>
      <c r="X129" s="138">
        <v>3.6294</v>
      </c>
      <c r="Y129" s="138">
        <v>3.7351000000000001</v>
      </c>
      <c r="Z129" s="138">
        <v>1.4325000000000001</v>
      </c>
      <c r="AA129" s="138">
        <v>5.2141999999999999</v>
      </c>
      <c r="AB129" s="138">
        <v>7.8779000000000003</v>
      </c>
      <c r="AC129" s="138">
        <v>1.2428999999999999</v>
      </c>
      <c r="AD129" s="139"/>
      <c r="AE129" s="139"/>
      <c r="AF129" s="139"/>
    </row>
    <row r="130" spans="1:32" hidden="1" outlineLevel="1" collapsed="1">
      <c r="A130" s="8">
        <v>44166</v>
      </c>
      <c r="B130" s="138">
        <v>724156.53419985995</v>
      </c>
      <c r="C130" s="138">
        <v>409517.02830577001</v>
      </c>
      <c r="D130" s="138">
        <v>314639.50589408999</v>
      </c>
      <c r="E130" s="138">
        <v>206471.43665319</v>
      </c>
      <c r="F130" s="138">
        <v>174432.28626188001</v>
      </c>
      <c r="G130" s="138">
        <v>32039.150391309999</v>
      </c>
      <c r="H130" s="138">
        <v>549487.70555002009</v>
      </c>
      <c r="I130" s="138">
        <v>361293.08521366009</v>
      </c>
      <c r="J130" s="138">
        <v>188194.62033636001</v>
      </c>
      <c r="K130" s="138">
        <v>730317.48483752017</v>
      </c>
      <c r="L130" s="138">
        <v>433416.66656522994</v>
      </c>
      <c r="M130" s="138">
        <v>296900.81827229005</v>
      </c>
      <c r="N130" s="138">
        <v>8.7912999999999997</v>
      </c>
      <c r="O130" s="138">
        <v>9.2462999999999997</v>
      </c>
      <c r="P130" s="138">
        <v>8.3917000000000002</v>
      </c>
      <c r="Q130" s="138">
        <v>5.1380999999999997</v>
      </c>
      <c r="R130" s="138">
        <v>5.1565000000000003</v>
      </c>
      <c r="S130" s="138">
        <v>29.901199999999999</v>
      </c>
      <c r="T130" s="138">
        <v>29.918900000000001</v>
      </c>
      <c r="U130" s="138">
        <v>33.261000000000003</v>
      </c>
      <c r="V130" s="138">
        <v>21.6633</v>
      </c>
      <c r="W130" s="138">
        <v>5.8192000000000004</v>
      </c>
      <c r="X130" s="138">
        <v>3.6208</v>
      </c>
      <c r="Y130" s="138">
        <v>3.7334999999999998</v>
      </c>
      <c r="Z130" s="138">
        <v>1.1157999999999999</v>
      </c>
      <c r="AA130" s="138">
        <v>5.2933000000000003</v>
      </c>
      <c r="AB130" s="138">
        <v>7.6353999999999997</v>
      </c>
      <c r="AC130" s="138">
        <v>1.1996</v>
      </c>
      <c r="AD130" s="139"/>
      <c r="AE130" s="139"/>
      <c r="AF130" s="139"/>
    </row>
    <row r="131" spans="1:32" hidden="1" outlineLevel="1" collapsed="1">
      <c r="A131" s="8">
        <v>44197</v>
      </c>
      <c r="B131" s="138">
        <v>723308.41639847006</v>
      </c>
      <c r="C131" s="138">
        <v>414073.32060618</v>
      </c>
      <c r="D131" s="138">
        <v>309235.09579229</v>
      </c>
      <c r="E131" s="138">
        <v>207869.59497931</v>
      </c>
      <c r="F131" s="138">
        <v>175997.01528202</v>
      </c>
      <c r="G131" s="138">
        <v>31872.579697289999</v>
      </c>
      <c r="H131" s="138">
        <v>541403.6336249701</v>
      </c>
      <c r="I131" s="138">
        <v>348489.74900257995</v>
      </c>
      <c r="J131" s="138">
        <v>192913.88462239</v>
      </c>
      <c r="K131" s="138">
        <v>726782.33731419011</v>
      </c>
      <c r="L131" s="138">
        <v>430926.88749612006</v>
      </c>
      <c r="M131" s="138">
        <v>295855.44981806999</v>
      </c>
      <c r="N131" s="138">
        <v>8.8432999999999993</v>
      </c>
      <c r="O131" s="138">
        <v>9.3579000000000008</v>
      </c>
      <c r="P131" s="138">
        <v>8.5547000000000004</v>
      </c>
      <c r="Q131" s="138">
        <v>4.3632</v>
      </c>
      <c r="R131" s="138">
        <v>4.3905000000000003</v>
      </c>
      <c r="S131" s="138">
        <v>30.324300000000001</v>
      </c>
      <c r="T131" s="138">
        <v>30.349799999999998</v>
      </c>
      <c r="U131" s="138">
        <v>34.204000000000001</v>
      </c>
      <c r="V131" s="138">
        <v>18.7227</v>
      </c>
      <c r="W131" s="138">
        <v>6.0799000000000003</v>
      </c>
      <c r="X131" s="138">
        <v>3.6623999999999999</v>
      </c>
      <c r="Y131" s="138">
        <v>3.7410000000000001</v>
      </c>
      <c r="Z131" s="138">
        <v>1.1922999999999999</v>
      </c>
      <c r="AA131" s="138">
        <v>5.4889000000000001</v>
      </c>
      <c r="AB131" s="138">
        <v>7.7215999999999996</v>
      </c>
      <c r="AC131" s="138">
        <v>1.1680999999999999</v>
      </c>
      <c r="AD131" s="139"/>
      <c r="AE131" s="139"/>
      <c r="AF131" s="139"/>
    </row>
    <row r="132" spans="1:32" hidden="1" outlineLevel="1" collapsed="1">
      <c r="A132" s="8">
        <v>44228</v>
      </c>
      <c r="B132" s="138">
        <v>722715.07665394002</v>
      </c>
      <c r="C132" s="138">
        <v>417037.54916523001</v>
      </c>
      <c r="D132" s="138">
        <v>305677.52748871001</v>
      </c>
      <c r="E132" s="138">
        <v>209115.18424954001</v>
      </c>
      <c r="F132" s="138">
        <v>178888.10569549</v>
      </c>
      <c r="G132" s="138">
        <v>30227.07855405</v>
      </c>
      <c r="H132" s="138">
        <v>534953.35369519994</v>
      </c>
      <c r="I132" s="138">
        <v>346583.32708254992</v>
      </c>
      <c r="J132" s="138">
        <v>188370.02661265002</v>
      </c>
      <c r="K132" s="138">
        <v>733252.23713928007</v>
      </c>
      <c r="L132" s="138">
        <v>437738.57198924996</v>
      </c>
      <c r="M132" s="138">
        <v>295513.66515003005</v>
      </c>
      <c r="N132" s="138">
        <v>8.4046000000000003</v>
      </c>
      <c r="O132" s="138">
        <v>8.9293999999999993</v>
      </c>
      <c r="P132" s="138">
        <v>8.0982000000000003</v>
      </c>
      <c r="Q132" s="138">
        <v>4.3179999999999996</v>
      </c>
      <c r="R132" s="138">
        <v>4.3320999999999996</v>
      </c>
      <c r="S132" s="138">
        <v>29.7986</v>
      </c>
      <c r="T132" s="138">
        <v>29.798100000000002</v>
      </c>
      <c r="U132" s="138">
        <v>34.130400000000002</v>
      </c>
      <c r="V132" s="138">
        <v>30.1968</v>
      </c>
      <c r="W132" s="138">
        <v>5.9287999999999998</v>
      </c>
      <c r="X132" s="138">
        <v>3.6189</v>
      </c>
      <c r="Y132" s="138">
        <v>3.7006000000000001</v>
      </c>
      <c r="Z132" s="138">
        <v>1.1984999999999999</v>
      </c>
      <c r="AA132" s="138">
        <v>5.0811999999999999</v>
      </c>
      <c r="AB132" s="138">
        <v>7.4698000000000002</v>
      </c>
      <c r="AC132" s="138">
        <v>1.0429999999999999</v>
      </c>
      <c r="AD132" s="139"/>
      <c r="AE132" s="139"/>
      <c r="AF132" s="139"/>
    </row>
    <row r="133" spans="1:32" hidden="1" outlineLevel="1" collapsed="1">
      <c r="A133" s="8">
        <v>44256</v>
      </c>
      <c r="B133" s="138">
        <v>717798.50758729002</v>
      </c>
      <c r="C133" s="138">
        <v>417519.12782171997</v>
      </c>
      <c r="D133" s="138">
        <v>300279.37976556999</v>
      </c>
      <c r="E133" s="138">
        <v>213605.88205203999</v>
      </c>
      <c r="F133" s="138">
        <v>184124.19999930999</v>
      </c>
      <c r="G133" s="138">
        <v>29481.682052730001</v>
      </c>
      <c r="H133" s="138">
        <v>549709.48050824006</v>
      </c>
      <c r="I133" s="138">
        <v>350689.71785297</v>
      </c>
      <c r="J133" s="138">
        <v>199019.76265526999</v>
      </c>
      <c r="K133" s="138">
        <v>732758.83592674986</v>
      </c>
      <c r="L133" s="138">
        <v>439621.71406239999</v>
      </c>
      <c r="M133" s="138">
        <v>293137.12186435005</v>
      </c>
      <c r="N133" s="138">
        <v>8.4741999999999997</v>
      </c>
      <c r="O133" s="138">
        <v>8.9739000000000004</v>
      </c>
      <c r="P133" s="138">
        <v>8.2355</v>
      </c>
      <c r="Q133" s="138">
        <v>4.327</v>
      </c>
      <c r="R133" s="138">
        <v>4.3278999999999996</v>
      </c>
      <c r="S133" s="138">
        <v>29.762899999999998</v>
      </c>
      <c r="T133" s="138">
        <v>29.775200000000002</v>
      </c>
      <c r="U133" s="138">
        <v>33.700499999999998</v>
      </c>
      <c r="V133" s="138">
        <v>22.7654</v>
      </c>
      <c r="W133" s="138">
        <v>6.1738</v>
      </c>
      <c r="X133" s="138">
        <v>3.6440999999999999</v>
      </c>
      <c r="Y133" s="138">
        <v>3.7471999999999999</v>
      </c>
      <c r="Z133" s="138">
        <v>0.93879999999999997</v>
      </c>
      <c r="AA133" s="138">
        <v>4.6679000000000004</v>
      </c>
      <c r="AB133" s="138">
        <v>6.9992999999999999</v>
      </c>
      <c r="AC133" s="138">
        <v>0.71630000000000005</v>
      </c>
      <c r="AD133" s="139"/>
      <c r="AE133" s="139"/>
      <c r="AF133" s="139"/>
    </row>
    <row r="134" spans="1:32" hidden="1" outlineLevel="1" collapsed="1">
      <c r="A134" s="8">
        <v>44287</v>
      </c>
      <c r="B134" s="138">
        <v>733228.17118754005</v>
      </c>
      <c r="C134" s="138">
        <v>427738.71962982998</v>
      </c>
      <c r="D134" s="138">
        <v>305489.45155771001</v>
      </c>
      <c r="E134" s="138">
        <v>216625.58356748</v>
      </c>
      <c r="F134" s="138">
        <v>187622.09374551999</v>
      </c>
      <c r="G134" s="138">
        <v>29003.48982196</v>
      </c>
      <c r="H134" s="138">
        <v>555029.82336463989</v>
      </c>
      <c r="I134" s="138">
        <v>350338.99989964999</v>
      </c>
      <c r="J134" s="138">
        <v>204690.82346498998</v>
      </c>
      <c r="K134" s="138">
        <v>743472.6450052599</v>
      </c>
      <c r="L134" s="138">
        <v>452762.91431708005</v>
      </c>
      <c r="M134" s="138">
        <v>290709.73068817996</v>
      </c>
      <c r="N134" s="138">
        <v>8.8503000000000007</v>
      </c>
      <c r="O134" s="138">
        <v>9.3800000000000008</v>
      </c>
      <c r="P134" s="138">
        <v>8.6851000000000003</v>
      </c>
      <c r="Q134" s="138">
        <v>4.8898000000000001</v>
      </c>
      <c r="R134" s="138">
        <v>4.8959999999999999</v>
      </c>
      <c r="S134" s="138">
        <v>29.582699999999999</v>
      </c>
      <c r="T134" s="138">
        <v>29.587399999999999</v>
      </c>
      <c r="U134" s="138">
        <v>33.175600000000003</v>
      </c>
      <c r="V134" s="138">
        <v>25.2425</v>
      </c>
      <c r="W134" s="138">
        <v>7.1649000000000003</v>
      </c>
      <c r="X134" s="138">
        <v>3.7595000000000001</v>
      </c>
      <c r="Y134" s="138">
        <v>3.8780999999999999</v>
      </c>
      <c r="Z134" s="138">
        <v>1.0031000000000001</v>
      </c>
      <c r="AA134" s="138">
        <v>4.5719000000000003</v>
      </c>
      <c r="AB134" s="138">
        <v>6.7096</v>
      </c>
      <c r="AC134" s="138">
        <v>0.72150000000000003</v>
      </c>
      <c r="AD134" s="139"/>
      <c r="AE134" s="139"/>
      <c r="AF134" s="139"/>
    </row>
    <row r="135" spans="1:32" hidden="1" outlineLevel="1" collapsed="1">
      <c r="A135" s="8">
        <v>44317</v>
      </c>
      <c r="B135" s="138">
        <v>729349.98783781996</v>
      </c>
      <c r="C135" s="138">
        <v>439329.36086016998</v>
      </c>
      <c r="D135" s="138">
        <v>290020.62697764998</v>
      </c>
      <c r="E135" s="138">
        <v>222419.95783686999</v>
      </c>
      <c r="F135" s="138">
        <v>194137.59524947</v>
      </c>
      <c r="G135" s="138">
        <v>28282.362587399999</v>
      </c>
      <c r="H135" s="138">
        <v>563973.99888236029</v>
      </c>
      <c r="I135" s="138">
        <v>360206.8338070999</v>
      </c>
      <c r="J135" s="138">
        <v>203767.16507526001</v>
      </c>
      <c r="K135" s="138">
        <v>737440.04464366008</v>
      </c>
      <c r="L135" s="138">
        <v>449994.57968534995</v>
      </c>
      <c r="M135" s="138">
        <v>287445.46495831001</v>
      </c>
      <c r="N135" s="138">
        <v>8.9526000000000003</v>
      </c>
      <c r="O135" s="138">
        <v>9.5662000000000003</v>
      </c>
      <c r="P135" s="138">
        <v>8.7309000000000001</v>
      </c>
      <c r="Q135" s="138">
        <v>4.7492999999999999</v>
      </c>
      <c r="R135" s="138">
        <v>4.7676999999999996</v>
      </c>
      <c r="S135" s="138">
        <v>29.621300000000002</v>
      </c>
      <c r="T135" s="138">
        <v>29.626899999999999</v>
      </c>
      <c r="U135" s="138">
        <v>33.557000000000002</v>
      </c>
      <c r="V135" s="138">
        <v>24.798100000000002</v>
      </c>
      <c r="W135" s="138">
        <v>5.9448999999999996</v>
      </c>
      <c r="X135" s="138">
        <v>3.8254000000000001</v>
      </c>
      <c r="Y135" s="138">
        <v>3.9558</v>
      </c>
      <c r="Z135" s="138">
        <v>1.0176000000000001</v>
      </c>
      <c r="AA135" s="138">
        <v>4.8627000000000002</v>
      </c>
      <c r="AB135" s="138">
        <v>6.9375999999999998</v>
      </c>
      <c r="AC135" s="138">
        <v>0.61980000000000002</v>
      </c>
      <c r="AD135" s="139"/>
      <c r="AE135" s="139"/>
      <c r="AF135" s="139"/>
    </row>
    <row r="136" spans="1:32" hidden="1" outlineLevel="1" collapsed="1">
      <c r="A136" s="8">
        <v>44348</v>
      </c>
      <c r="B136" s="138">
        <v>731998.72738638998</v>
      </c>
      <c r="C136" s="138">
        <v>452200.27157858998</v>
      </c>
      <c r="D136" s="138">
        <v>279798.4558078</v>
      </c>
      <c r="E136" s="138">
        <v>227125.90144623999</v>
      </c>
      <c r="F136" s="138">
        <v>199801.83518257001</v>
      </c>
      <c r="G136" s="138">
        <v>27324.06626367</v>
      </c>
      <c r="H136" s="138">
        <v>561884.59274354007</v>
      </c>
      <c r="I136" s="138">
        <v>365793.28781817993</v>
      </c>
      <c r="J136" s="138">
        <v>196091.30492535996</v>
      </c>
      <c r="K136" s="138">
        <v>749817.20242912997</v>
      </c>
      <c r="L136" s="138">
        <v>465792.59020998003</v>
      </c>
      <c r="M136" s="138">
        <v>284024.61221914995</v>
      </c>
      <c r="N136" s="138">
        <v>9.0413999999999994</v>
      </c>
      <c r="O136" s="138">
        <v>9.6135000000000002</v>
      </c>
      <c r="P136" s="138">
        <v>8.8646999999999991</v>
      </c>
      <c r="Q136" s="138">
        <v>5.2954999999999997</v>
      </c>
      <c r="R136" s="138">
        <v>5.3239999999999998</v>
      </c>
      <c r="S136" s="138">
        <v>30.081900000000001</v>
      </c>
      <c r="T136" s="138">
        <v>30.080500000000001</v>
      </c>
      <c r="U136" s="138">
        <v>33.997999999999998</v>
      </c>
      <c r="V136" s="138">
        <v>31.5916</v>
      </c>
      <c r="W136" s="138">
        <v>7.5067000000000004</v>
      </c>
      <c r="X136" s="138">
        <v>3.8062</v>
      </c>
      <c r="Y136" s="138">
        <v>3.9218999999999999</v>
      </c>
      <c r="Z136" s="138">
        <v>1.0444</v>
      </c>
      <c r="AA136" s="138">
        <v>4.9154999999999998</v>
      </c>
      <c r="AB136" s="138">
        <v>6.8551000000000002</v>
      </c>
      <c r="AC136" s="138">
        <v>0.67910000000000004</v>
      </c>
      <c r="AD136" s="139"/>
      <c r="AE136" s="139"/>
      <c r="AF136" s="139"/>
    </row>
    <row r="137" spans="1:32" hidden="1" outlineLevel="1" collapsed="1">
      <c r="A137" s="8">
        <v>44378</v>
      </c>
      <c r="B137" s="138">
        <v>728742.07286563003</v>
      </c>
      <c r="C137" s="138">
        <v>457207.77681930002</v>
      </c>
      <c r="D137" s="138">
        <v>271534.29604633001</v>
      </c>
      <c r="E137" s="138">
        <v>231139.07931621</v>
      </c>
      <c r="F137" s="138">
        <v>204905.28604968</v>
      </c>
      <c r="G137" s="138">
        <v>26233.79326653</v>
      </c>
      <c r="H137" s="138">
        <v>573030.51870927005</v>
      </c>
      <c r="I137" s="138">
        <v>378662.91893136007</v>
      </c>
      <c r="J137" s="138">
        <v>194367.59977791004</v>
      </c>
      <c r="K137" s="138">
        <v>743425.68556754012</v>
      </c>
      <c r="L137" s="138">
        <v>461491.83961228002</v>
      </c>
      <c r="M137" s="138">
        <v>281933.84595525998</v>
      </c>
      <c r="N137" s="138">
        <v>9.1355000000000004</v>
      </c>
      <c r="O137" s="138">
        <v>9.9144000000000005</v>
      </c>
      <c r="P137" s="138">
        <v>9.2157</v>
      </c>
      <c r="Q137" s="138">
        <v>4.8490000000000002</v>
      </c>
      <c r="R137" s="138">
        <v>4.8609</v>
      </c>
      <c r="S137" s="138">
        <v>29.592700000000001</v>
      </c>
      <c r="T137" s="138">
        <v>29.603400000000001</v>
      </c>
      <c r="U137" s="138">
        <v>33.176099999999998</v>
      </c>
      <c r="V137" s="138">
        <v>21.7638</v>
      </c>
      <c r="W137" s="138">
        <v>4.9218000000000002</v>
      </c>
      <c r="X137" s="138">
        <v>3.9504999999999999</v>
      </c>
      <c r="Y137" s="138">
        <v>4.0540000000000003</v>
      </c>
      <c r="Z137" s="138">
        <v>1.01</v>
      </c>
      <c r="AA137" s="138">
        <v>4.8592000000000004</v>
      </c>
      <c r="AB137" s="138">
        <v>6.7811000000000003</v>
      </c>
      <c r="AC137" s="138">
        <v>0.59289999999999998</v>
      </c>
      <c r="AD137" s="139"/>
      <c r="AE137" s="139"/>
      <c r="AF137" s="139"/>
    </row>
    <row r="138" spans="1:32" hidden="1" outlineLevel="1" collapsed="1">
      <c r="A138" s="8">
        <v>44409</v>
      </c>
      <c r="B138" s="138">
        <v>749205.40850559995</v>
      </c>
      <c r="C138" s="138">
        <v>472670.6106291</v>
      </c>
      <c r="D138" s="138">
        <v>276534.7978765</v>
      </c>
      <c r="E138" s="138">
        <v>236757.68944844001</v>
      </c>
      <c r="F138" s="138">
        <v>212543.77782913001</v>
      </c>
      <c r="G138" s="138">
        <v>24213.911619310002</v>
      </c>
      <c r="H138" s="138">
        <v>558086.09699549014</v>
      </c>
      <c r="I138" s="138">
        <v>374392.83560303005</v>
      </c>
      <c r="J138" s="138">
        <v>183693.26139245997</v>
      </c>
      <c r="K138" s="138">
        <v>739629.63760259002</v>
      </c>
      <c r="L138" s="138">
        <v>455643.95747874002</v>
      </c>
      <c r="M138" s="138">
        <v>283985.68012385</v>
      </c>
      <c r="N138" s="138">
        <v>8.8557000000000006</v>
      </c>
      <c r="O138" s="138">
        <v>10.066599999999999</v>
      </c>
      <c r="P138" s="138">
        <v>9.3928999999999991</v>
      </c>
      <c r="Q138" s="138">
        <v>3.1655000000000002</v>
      </c>
      <c r="R138" s="138">
        <v>3.1659999999999999</v>
      </c>
      <c r="S138" s="138">
        <v>29.734100000000002</v>
      </c>
      <c r="T138" s="138">
        <v>29.741099999999999</v>
      </c>
      <c r="U138" s="138">
        <v>33.275100000000002</v>
      </c>
      <c r="V138" s="138">
        <v>25.488600000000002</v>
      </c>
      <c r="W138" s="138">
        <v>5.8457999999999997</v>
      </c>
      <c r="X138" s="138">
        <v>4.4138999999999999</v>
      </c>
      <c r="Y138" s="138">
        <v>4.5723000000000003</v>
      </c>
      <c r="Z138" s="138">
        <v>0.80420000000000003</v>
      </c>
      <c r="AA138" s="138">
        <v>4.6451000000000002</v>
      </c>
      <c r="AB138" s="138">
        <v>6.7146999999999997</v>
      </c>
      <c r="AC138" s="138">
        <v>0.54779999999999995</v>
      </c>
      <c r="AD138" s="139"/>
      <c r="AE138" s="139"/>
      <c r="AF138" s="139"/>
    </row>
    <row r="139" spans="1:32" hidden="1" outlineLevel="1" collapsed="1">
      <c r="A139" s="8">
        <v>44440</v>
      </c>
      <c r="B139" s="138">
        <v>746727.78377873998</v>
      </c>
      <c r="C139" s="138">
        <v>482573.73557233001</v>
      </c>
      <c r="D139" s="138">
        <v>264154.04820641002</v>
      </c>
      <c r="E139" s="138">
        <v>240346.56317581999</v>
      </c>
      <c r="F139" s="138">
        <v>216979.31312949999</v>
      </c>
      <c r="G139" s="138">
        <v>23367.250046320001</v>
      </c>
      <c r="H139" s="138">
        <v>577189.17555379018</v>
      </c>
      <c r="I139" s="138">
        <v>393078.33311342006</v>
      </c>
      <c r="J139" s="138">
        <v>184110.84244036995</v>
      </c>
      <c r="K139" s="138">
        <v>743830.71660060994</v>
      </c>
      <c r="L139" s="138">
        <v>463897.03236983996</v>
      </c>
      <c r="M139" s="138">
        <v>279933.68423076998</v>
      </c>
      <c r="N139" s="138">
        <v>8.8695000000000004</v>
      </c>
      <c r="O139" s="138">
        <v>9.7022999999999993</v>
      </c>
      <c r="P139" s="138">
        <v>9.0338999999999992</v>
      </c>
      <c r="Q139" s="138">
        <v>3.7423000000000002</v>
      </c>
      <c r="R139" s="138">
        <v>3.7443</v>
      </c>
      <c r="S139" s="138">
        <v>29.643799999999999</v>
      </c>
      <c r="T139" s="138">
        <v>29.645299999999999</v>
      </c>
      <c r="U139" s="138">
        <v>33.261000000000003</v>
      </c>
      <c r="V139" s="138">
        <v>28.518000000000001</v>
      </c>
      <c r="W139" s="138">
        <v>7.9147999999999996</v>
      </c>
      <c r="X139" s="138">
        <v>4.5819999999999999</v>
      </c>
      <c r="Y139" s="138">
        <v>4.7481</v>
      </c>
      <c r="Z139" s="138">
        <v>0.77559999999999996</v>
      </c>
      <c r="AA139" s="138">
        <v>4.7403000000000004</v>
      </c>
      <c r="AB139" s="138">
        <v>6.7553999999999998</v>
      </c>
      <c r="AC139" s="138">
        <v>0.49359999999999998</v>
      </c>
      <c r="AD139" s="139"/>
      <c r="AE139" s="139"/>
      <c r="AF139" s="139"/>
    </row>
    <row r="140" spans="1:32" hidden="1" outlineLevel="1" collapsed="1">
      <c r="A140" s="8">
        <v>44470</v>
      </c>
      <c r="B140" s="138">
        <v>755513.23521634995</v>
      </c>
      <c r="C140" s="138">
        <v>488159.20844279998</v>
      </c>
      <c r="D140" s="138">
        <v>267354.02677355002</v>
      </c>
      <c r="E140" s="138">
        <v>242819.02299478001</v>
      </c>
      <c r="F140" s="138">
        <v>221109.69845846001</v>
      </c>
      <c r="G140" s="138">
        <v>21709.32453632</v>
      </c>
      <c r="H140" s="138">
        <v>581753.5908486502</v>
      </c>
      <c r="I140" s="138">
        <v>398574.14930309</v>
      </c>
      <c r="J140" s="138">
        <v>183179.44154555997</v>
      </c>
      <c r="K140" s="138">
        <v>745101.41704116017</v>
      </c>
      <c r="L140" s="138">
        <v>465850.86396767996</v>
      </c>
      <c r="M140" s="138">
        <v>279250.55307348003</v>
      </c>
      <c r="N140" s="138">
        <v>9.2322000000000006</v>
      </c>
      <c r="O140" s="138">
        <v>10.011900000000001</v>
      </c>
      <c r="P140" s="138">
        <v>9.4162999999999997</v>
      </c>
      <c r="Q140" s="138">
        <v>3.9460999999999999</v>
      </c>
      <c r="R140" s="138">
        <v>3.9491999999999998</v>
      </c>
      <c r="S140" s="138">
        <v>29.631599999999999</v>
      </c>
      <c r="T140" s="138">
        <v>29.648800000000001</v>
      </c>
      <c r="U140" s="138">
        <v>33.271900000000002</v>
      </c>
      <c r="V140" s="138">
        <v>20.6143</v>
      </c>
      <c r="W140" s="138">
        <v>6.1428000000000003</v>
      </c>
      <c r="X140" s="138">
        <v>4.6452</v>
      </c>
      <c r="Y140" s="138">
        <v>4.7587000000000002</v>
      </c>
      <c r="Z140" s="138">
        <v>0.71970000000000001</v>
      </c>
      <c r="AA140" s="138">
        <v>4.8615000000000004</v>
      </c>
      <c r="AB140" s="138">
        <v>6.7606999999999999</v>
      </c>
      <c r="AC140" s="138">
        <v>0.5494</v>
      </c>
      <c r="AD140" s="139"/>
      <c r="AE140" s="139"/>
      <c r="AF140" s="139"/>
    </row>
    <row r="141" spans="1:32" hidden="1" outlineLevel="1" collapsed="1">
      <c r="A141" s="8">
        <v>44501</v>
      </c>
      <c r="B141" s="138">
        <v>761537.61189228995</v>
      </c>
      <c r="C141" s="138">
        <v>496235.26181587001</v>
      </c>
      <c r="D141" s="138">
        <v>265302.35007642</v>
      </c>
      <c r="E141" s="138">
        <v>250573.70021740001</v>
      </c>
      <c r="F141" s="138">
        <v>228804.45577104</v>
      </c>
      <c r="G141" s="138">
        <v>21769.24444636</v>
      </c>
      <c r="H141" s="138">
        <v>590102.37891186995</v>
      </c>
      <c r="I141" s="138">
        <v>409512.74833037995</v>
      </c>
      <c r="J141" s="138">
        <v>180589.63058148997</v>
      </c>
      <c r="K141" s="138">
        <v>757040.97679992986</v>
      </c>
      <c r="L141" s="138">
        <v>469045.61940349999</v>
      </c>
      <c r="M141" s="138">
        <v>287995.35739643004</v>
      </c>
      <c r="N141" s="138">
        <v>9.0797000000000008</v>
      </c>
      <c r="O141" s="138">
        <v>9.9853000000000005</v>
      </c>
      <c r="P141" s="138">
        <v>9.4392999999999994</v>
      </c>
      <c r="Q141" s="138">
        <v>3.2498999999999998</v>
      </c>
      <c r="R141" s="138">
        <v>3.2505999999999999</v>
      </c>
      <c r="S141" s="138">
        <v>28.336600000000001</v>
      </c>
      <c r="T141" s="138">
        <v>28.3491</v>
      </c>
      <c r="U141" s="138">
        <v>31.51</v>
      </c>
      <c r="V141" s="138">
        <v>18.270800000000001</v>
      </c>
      <c r="W141" s="138">
        <v>5.9080000000000004</v>
      </c>
      <c r="X141" s="138">
        <v>4.7561999999999998</v>
      </c>
      <c r="Y141" s="138">
        <v>4.8521000000000001</v>
      </c>
      <c r="Z141" s="138">
        <v>1.0256000000000001</v>
      </c>
      <c r="AA141" s="138">
        <v>5.0197000000000003</v>
      </c>
      <c r="AB141" s="138">
        <v>6.9683000000000002</v>
      </c>
      <c r="AC141" s="138">
        <v>0.62239999999999995</v>
      </c>
      <c r="AD141" s="139"/>
      <c r="AE141" s="139"/>
      <c r="AF141" s="139"/>
    </row>
    <row r="142" spans="1:32" hidden="1" outlineLevel="1" collapsed="1">
      <c r="A142" s="8">
        <v>44531</v>
      </c>
      <c r="B142" s="138">
        <v>752324.27137451002</v>
      </c>
      <c r="C142" s="138">
        <v>484060.07121442002</v>
      </c>
      <c r="D142" s="138">
        <v>268264.20016009</v>
      </c>
      <c r="E142" s="138">
        <v>254385.18023961</v>
      </c>
      <c r="F142" s="138">
        <v>232914.11796569001</v>
      </c>
      <c r="G142" s="138">
        <v>21471.062273920001</v>
      </c>
      <c r="H142" s="138">
        <v>633805.71783009009</v>
      </c>
      <c r="I142" s="138">
        <v>456470.90545160009</v>
      </c>
      <c r="J142" s="138">
        <v>177334.81237849005</v>
      </c>
      <c r="K142" s="138">
        <v>794151.81397308025</v>
      </c>
      <c r="L142" s="138">
        <v>506980.23351185001</v>
      </c>
      <c r="M142" s="138">
        <v>287171.58046123001</v>
      </c>
      <c r="N142" s="138">
        <v>9.0725999999999996</v>
      </c>
      <c r="O142" s="138">
        <v>10.480399999999999</v>
      </c>
      <c r="P142" s="138">
        <v>9.8962000000000003</v>
      </c>
      <c r="Q142" s="138">
        <v>3.3405999999999998</v>
      </c>
      <c r="R142" s="138">
        <v>3.3424999999999998</v>
      </c>
      <c r="S142" s="138">
        <v>28.063700000000001</v>
      </c>
      <c r="T142" s="138">
        <v>28.072500000000002</v>
      </c>
      <c r="U142" s="138">
        <v>31.2971</v>
      </c>
      <c r="V142" s="138">
        <v>23.189699999999998</v>
      </c>
      <c r="W142" s="138">
        <v>5.7965999999999998</v>
      </c>
      <c r="X142" s="138">
        <v>4.5206999999999997</v>
      </c>
      <c r="Y142" s="138">
        <v>4.6376999999999997</v>
      </c>
      <c r="Z142" s="138">
        <v>1.4140999999999999</v>
      </c>
      <c r="AA142" s="138">
        <v>5.1830999999999996</v>
      </c>
      <c r="AB142" s="138">
        <v>6.9608999999999996</v>
      </c>
      <c r="AC142" s="138">
        <v>0.59019999999999995</v>
      </c>
      <c r="AD142" s="139"/>
      <c r="AE142" s="139"/>
      <c r="AF142" s="139"/>
    </row>
    <row r="143" spans="1:32" hidden="1" outlineLevel="1" collapsed="1">
      <c r="A143" s="8">
        <v>44562</v>
      </c>
      <c r="B143" s="138">
        <v>769648.5953399</v>
      </c>
      <c r="C143" s="138">
        <v>486449.85166242998</v>
      </c>
      <c r="D143" s="138">
        <v>283198.74367747002</v>
      </c>
      <c r="E143" s="138">
        <v>262515.19351875997</v>
      </c>
      <c r="F143" s="138">
        <v>240199.63851101001</v>
      </c>
      <c r="G143" s="138">
        <v>22315.555007750001</v>
      </c>
      <c r="H143" s="138">
        <v>627775.91253721993</v>
      </c>
      <c r="I143" s="138">
        <v>426864.43489486008</v>
      </c>
      <c r="J143" s="138">
        <v>200911.47764236006</v>
      </c>
      <c r="K143" s="138">
        <v>773830.65855368017</v>
      </c>
      <c r="L143" s="138">
        <v>481828.46030254004</v>
      </c>
      <c r="M143" s="138">
        <v>292002.19825114001</v>
      </c>
      <c r="N143" s="138">
        <v>9.5184999999999995</v>
      </c>
      <c r="O143" s="138">
        <v>10.822699999999999</v>
      </c>
      <c r="P143" s="138">
        <v>10.373100000000001</v>
      </c>
      <c r="Q143" s="138">
        <v>3.3409</v>
      </c>
      <c r="R143" s="138">
        <v>3.3441000000000001</v>
      </c>
      <c r="S143" s="138">
        <v>28.384499999999999</v>
      </c>
      <c r="T143" s="138">
        <v>28.377500000000001</v>
      </c>
      <c r="U143" s="138">
        <v>32.035800000000002</v>
      </c>
      <c r="V143" s="138">
        <v>39.0764</v>
      </c>
      <c r="W143" s="138">
        <v>4.7176</v>
      </c>
      <c r="X143" s="138">
        <v>4.8006000000000002</v>
      </c>
      <c r="Y143" s="138">
        <v>4.8502000000000001</v>
      </c>
      <c r="Z143" s="138">
        <v>1.2723</v>
      </c>
      <c r="AA143" s="138">
        <v>5.2095000000000002</v>
      </c>
      <c r="AB143" s="138">
        <v>7.0526</v>
      </c>
      <c r="AC143" s="138">
        <v>0.53920000000000001</v>
      </c>
      <c r="AD143" s="139"/>
      <c r="AE143" s="139"/>
      <c r="AF143" s="139"/>
    </row>
    <row r="144" spans="1:32" hidden="1" outlineLevel="1" collapsed="1">
      <c r="A144" s="8">
        <v>44593</v>
      </c>
      <c r="B144" s="138">
        <v>743729.66270459001</v>
      </c>
      <c r="C144" s="138">
        <v>496100.79822917999</v>
      </c>
      <c r="D144" s="138">
        <v>247628.86447541</v>
      </c>
      <c r="E144" s="138">
        <v>268008.23141533998</v>
      </c>
      <c r="F144" s="138">
        <v>247171.25182676999</v>
      </c>
      <c r="G144" s="138">
        <v>20836.97958857</v>
      </c>
      <c r="H144" s="138">
        <v>579343.7588202199</v>
      </c>
      <c r="I144" s="138">
        <v>396982.40418646997</v>
      </c>
      <c r="J144" s="138">
        <v>182361.35463374999</v>
      </c>
      <c r="K144" s="138">
        <v>757664.95290371019</v>
      </c>
      <c r="L144" s="138">
        <v>474985.06256004999</v>
      </c>
      <c r="M144" s="138">
        <v>282679.89034366002</v>
      </c>
      <c r="N144" s="138">
        <v>10.135300000000001</v>
      </c>
      <c r="O144" s="138">
        <v>11.9078</v>
      </c>
      <c r="P144" s="138">
        <v>11.653499999999999</v>
      </c>
      <c r="Q144" s="138">
        <v>3.1598000000000002</v>
      </c>
      <c r="R144" s="138">
        <v>3.1677</v>
      </c>
      <c r="S144" s="138">
        <v>29.3233</v>
      </c>
      <c r="T144" s="138">
        <v>29.3216</v>
      </c>
      <c r="U144" s="138">
        <v>32.926699999999997</v>
      </c>
      <c r="V144" s="138">
        <v>30.6937</v>
      </c>
      <c r="W144" s="138">
        <v>4.5618999999999996</v>
      </c>
      <c r="X144" s="138">
        <v>5.5297999999999998</v>
      </c>
      <c r="Y144" s="138">
        <v>5.5917000000000003</v>
      </c>
      <c r="Z144" s="138">
        <v>1.4075</v>
      </c>
      <c r="AA144" s="138">
        <v>4.9992000000000001</v>
      </c>
      <c r="AB144" s="138">
        <v>6.7941000000000003</v>
      </c>
      <c r="AC144" s="138">
        <v>0.52669999999999995</v>
      </c>
      <c r="AD144" s="139"/>
      <c r="AE144" s="139"/>
      <c r="AF144" s="139"/>
    </row>
    <row r="145" spans="1:32" hidden="1" outlineLevel="1" collapsed="1">
      <c r="A145" s="8">
        <v>44621</v>
      </c>
      <c r="B145" s="138">
        <v>745409.09676423005</v>
      </c>
      <c r="C145" s="138">
        <v>499767.94123229</v>
      </c>
      <c r="D145" s="138">
        <v>245641.15553193999</v>
      </c>
      <c r="E145" s="138">
        <v>262704.28414926998</v>
      </c>
      <c r="F145" s="138">
        <v>241923.27075878999</v>
      </c>
      <c r="G145" s="138">
        <v>20781.013390479999</v>
      </c>
      <c r="H145" s="138">
        <v>558717.74849085987</v>
      </c>
      <c r="I145" s="138">
        <v>396447.56293206004</v>
      </c>
      <c r="J145" s="138">
        <v>162270.18555879997</v>
      </c>
      <c r="K145" s="138">
        <v>824069.45098805008</v>
      </c>
      <c r="L145" s="138">
        <v>542044.28870202997</v>
      </c>
      <c r="M145" s="138">
        <v>282025.16228602</v>
      </c>
      <c r="N145" s="138">
        <v>11.317299999999999</v>
      </c>
      <c r="O145" s="138">
        <v>13.151899999999999</v>
      </c>
      <c r="P145" s="138">
        <v>13.179500000000001</v>
      </c>
      <c r="Q145" s="138">
        <v>3.5743</v>
      </c>
      <c r="R145" s="138">
        <v>3.5949</v>
      </c>
      <c r="S145" s="138">
        <v>20.402100000000001</v>
      </c>
      <c r="T145" s="138">
        <v>20.4224</v>
      </c>
      <c r="U145" s="138">
        <v>20.639900000000001</v>
      </c>
      <c r="V145" s="138">
        <v>3.9529000000000001</v>
      </c>
      <c r="W145" s="138">
        <v>2.0000000000000001E-4</v>
      </c>
      <c r="X145" s="138">
        <v>6.0812999999999997</v>
      </c>
      <c r="Y145" s="138">
        <v>6.101</v>
      </c>
      <c r="Z145" s="138">
        <v>1.4365000000000001</v>
      </c>
      <c r="AA145" s="138">
        <v>5.0243000000000002</v>
      </c>
      <c r="AB145" s="138">
        <v>6.7050999999999998</v>
      </c>
      <c r="AC145" s="138">
        <v>0.44330000000000003</v>
      </c>
      <c r="AD145" s="139"/>
      <c r="AE145" s="139"/>
      <c r="AF145" s="139"/>
    </row>
    <row r="146" spans="1:32" hidden="1" outlineLevel="1" collapsed="1">
      <c r="A146" s="8">
        <v>44652</v>
      </c>
      <c r="B146" s="138">
        <v>751253.06496739003</v>
      </c>
      <c r="C146" s="138">
        <v>511983.27107483998</v>
      </c>
      <c r="D146" s="138">
        <v>239269.79389254999</v>
      </c>
      <c r="E146" s="138">
        <v>259173.86983914001</v>
      </c>
      <c r="F146" s="138">
        <v>238573.33439067</v>
      </c>
      <c r="G146" s="138">
        <v>20600.53544847</v>
      </c>
      <c r="H146" s="138">
        <v>587048.3918611001</v>
      </c>
      <c r="I146" s="138">
        <v>426447.45673117996</v>
      </c>
      <c r="J146" s="138">
        <v>160600.93512991999</v>
      </c>
      <c r="K146" s="138">
        <v>835059.66146236984</v>
      </c>
      <c r="L146" s="138">
        <v>553190.36918799998</v>
      </c>
      <c r="M146" s="138">
        <v>281869.29227436997</v>
      </c>
      <c r="N146" s="138">
        <v>12.2088</v>
      </c>
      <c r="O146" s="138">
        <v>13.7475</v>
      </c>
      <c r="P146" s="138">
        <v>13.818300000000001</v>
      </c>
      <c r="Q146" s="138">
        <v>4.2653999999999996</v>
      </c>
      <c r="R146" s="138">
        <v>4.2930000000000001</v>
      </c>
      <c r="S146" s="138">
        <v>24.534600000000001</v>
      </c>
      <c r="T146" s="138">
        <v>24.5321</v>
      </c>
      <c r="U146" s="138">
        <v>26.0623</v>
      </c>
      <c r="V146" s="138">
        <v>32.262999999999998</v>
      </c>
      <c r="W146" s="138">
        <v>2.5099999999999998</v>
      </c>
      <c r="X146" s="138">
        <v>4.8403</v>
      </c>
      <c r="Y146" s="138">
        <v>4.8726000000000003</v>
      </c>
      <c r="Z146" s="138">
        <v>1.6989000000000001</v>
      </c>
      <c r="AA146" s="138">
        <v>4.6356000000000002</v>
      </c>
      <c r="AB146" s="138">
        <v>5.9256000000000002</v>
      </c>
      <c r="AC146" s="138">
        <v>0.53380000000000005</v>
      </c>
      <c r="AD146" s="139"/>
      <c r="AE146" s="139"/>
      <c r="AF146" s="139"/>
    </row>
    <row r="147" spans="1:32" hidden="1" outlineLevel="1" collapsed="1">
      <c r="A147" s="8">
        <v>44682</v>
      </c>
      <c r="B147" s="138">
        <v>762683.79352970002</v>
      </c>
      <c r="C147" s="138">
        <v>530198.34777131001</v>
      </c>
      <c r="D147" s="138">
        <v>232485.44575839001</v>
      </c>
      <c r="E147" s="138">
        <v>256372.04488520999</v>
      </c>
      <c r="F147" s="138">
        <v>235769.36036224</v>
      </c>
      <c r="G147" s="138">
        <v>20602.684522970001</v>
      </c>
      <c r="H147" s="138">
        <v>587346.35749914008</v>
      </c>
      <c r="I147" s="138">
        <v>421719.50933798996</v>
      </c>
      <c r="J147" s="138">
        <v>165626.84816115003</v>
      </c>
      <c r="K147" s="138">
        <v>833895.75002793025</v>
      </c>
      <c r="L147" s="138">
        <v>550705.73627223016</v>
      </c>
      <c r="M147" s="138">
        <v>283190.01375569997</v>
      </c>
      <c r="N147" s="138">
        <v>12.3497</v>
      </c>
      <c r="O147" s="138">
        <v>13.8612</v>
      </c>
      <c r="P147" s="138">
        <v>13.945600000000001</v>
      </c>
      <c r="Q147" s="138">
        <v>4.2336999999999998</v>
      </c>
      <c r="R147" s="138">
        <v>4.2525000000000004</v>
      </c>
      <c r="S147" s="138">
        <v>21.02</v>
      </c>
      <c r="T147" s="138">
        <v>21.033200000000001</v>
      </c>
      <c r="U147" s="138">
        <v>21.622499999999999</v>
      </c>
      <c r="V147" s="138">
        <v>12.3146</v>
      </c>
      <c r="W147" s="138">
        <v>11.112299999999999</v>
      </c>
      <c r="X147" s="138">
        <v>4.2821999999999996</v>
      </c>
      <c r="Y147" s="138">
        <v>4.3148</v>
      </c>
      <c r="Z147" s="138">
        <v>1.1706000000000001</v>
      </c>
      <c r="AA147" s="138">
        <v>4.5564999999999998</v>
      </c>
      <c r="AB147" s="138">
        <v>5.6525999999999996</v>
      </c>
      <c r="AC147" s="138">
        <v>0.61539999999999995</v>
      </c>
      <c r="AD147" s="139"/>
      <c r="AE147" s="139"/>
      <c r="AF147" s="139"/>
    </row>
    <row r="148" spans="1:32" hidden="1" outlineLevel="1" collapsed="1">
      <c r="A148" s="8">
        <v>44713</v>
      </c>
      <c r="B148" s="138">
        <v>756394.34668478998</v>
      </c>
      <c r="C148" s="138">
        <v>529077.39208747004</v>
      </c>
      <c r="D148" s="138">
        <v>227316.95459732</v>
      </c>
      <c r="E148" s="138">
        <v>248930.88361230001</v>
      </c>
      <c r="F148" s="138">
        <v>229600.52070597</v>
      </c>
      <c r="G148" s="138">
        <v>19330.36290633</v>
      </c>
      <c r="H148" s="138">
        <v>585548.62618321984</v>
      </c>
      <c r="I148" s="138">
        <v>404702.50226333999</v>
      </c>
      <c r="J148" s="138">
        <v>180846.12391988002</v>
      </c>
      <c r="K148" s="138">
        <v>863704.76747125003</v>
      </c>
      <c r="L148" s="138">
        <v>580365.78272058</v>
      </c>
      <c r="M148" s="138">
        <v>283338.98475067003</v>
      </c>
      <c r="N148" s="138">
        <v>15.6381</v>
      </c>
      <c r="O148" s="138">
        <v>18.050999999999998</v>
      </c>
      <c r="P148" s="138">
        <v>18.427600000000002</v>
      </c>
      <c r="Q148" s="138">
        <v>4.4600999999999997</v>
      </c>
      <c r="R148" s="138">
        <v>4.4771000000000001</v>
      </c>
      <c r="S148" s="138">
        <v>21.783100000000001</v>
      </c>
      <c r="T148" s="138">
        <v>21.797499999999999</v>
      </c>
      <c r="U148" s="138">
        <v>22.7943</v>
      </c>
      <c r="V148" s="138">
        <v>9.4845000000000006</v>
      </c>
      <c r="W148" s="138">
        <v>5.1155999999999997</v>
      </c>
      <c r="X148" s="138">
        <v>6.9663000000000004</v>
      </c>
      <c r="Y148" s="138">
        <v>7.1002000000000001</v>
      </c>
      <c r="Z148" s="138">
        <v>1.0666</v>
      </c>
      <c r="AA148" s="138">
        <v>5.2907999999999999</v>
      </c>
      <c r="AB148" s="138">
        <v>6.5930999999999997</v>
      </c>
      <c r="AC148" s="138">
        <v>0.70489999999999997</v>
      </c>
      <c r="AD148" s="139"/>
      <c r="AE148" s="139"/>
      <c r="AF148" s="139"/>
    </row>
    <row r="149" spans="1:32" hidden="1" outlineLevel="1" collapsed="1">
      <c r="A149" s="8">
        <v>44743</v>
      </c>
      <c r="B149" s="138">
        <v>802460.55178531003</v>
      </c>
      <c r="C149" s="138">
        <v>526927.05924462003</v>
      </c>
      <c r="D149" s="138">
        <v>275533.49254069</v>
      </c>
      <c r="E149" s="138">
        <v>249352.05660333001</v>
      </c>
      <c r="F149" s="138">
        <v>225695.34539338999</v>
      </c>
      <c r="G149" s="138">
        <v>23656.71120994</v>
      </c>
      <c r="H149" s="138">
        <v>606099.08363922022</v>
      </c>
      <c r="I149" s="138">
        <v>378182.29273740004</v>
      </c>
      <c r="J149" s="138">
        <v>227916.79090182</v>
      </c>
      <c r="K149" s="138">
        <v>928849.05733259011</v>
      </c>
      <c r="L149" s="138">
        <v>578992.87264605996</v>
      </c>
      <c r="M149" s="138">
        <v>349856.18468653003</v>
      </c>
      <c r="N149" s="138">
        <v>15.221399999999999</v>
      </c>
      <c r="O149" s="138">
        <v>17.708200000000001</v>
      </c>
      <c r="P149" s="138">
        <v>17.880800000000001</v>
      </c>
      <c r="Q149" s="138">
        <v>4.5046999999999997</v>
      </c>
      <c r="R149" s="138">
        <v>4.5147000000000004</v>
      </c>
      <c r="S149" s="138">
        <v>20.970199999999998</v>
      </c>
      <c r="T149" s="138">
        <v>20.985900000000001</v>
      </c>
      <c r="U149" s="138">
        <v>22.246400000000001</v>
      </c>
      <c r="V149" s="138">
        <v>8.2901000000000007</v>
      </c>
      <c r="W149" s="138">
        <v>5.6079999999999997</v>
      </c>
      <c r="X149" s="138">
        <v>7.4297000000000004</v>
      </c>
      <c r="Y149" s="138">
        <v>7.6178999999999997</v>
      </c>
      <c r="Z149" s="138">
        <v>1.5445</v>
      </c>
      <c r="AA149" s="138">
        <v>6.3146000000000004</v>
      </c>
      <c r="AB149" s="138">
        <v>8.1128999999999998</v>
      </c>
      <c r="AC149" s="138">
        <v>0.88160000000000005</v>
      </c>
      <c r="AD149" s="139"/>
      <c r="AE149" s="139"/>
      <c r="AF149" s="139"/>
    </row>
    <row r="150" spans="1:32" hidden="1" outlineLevel="1" collapsed="1">
      <c r="A150" s="8">
        <v>44774</v>
      </c>
      <c r="B150" s="138">
        <v>799711.69267124997</v>
      </c>
      <c r="C150" s="138">
        <v>527195.07789348997</v>
      </c>
      <c r="D150" s="138">
        <v>272516.61477776</v>
      </c>
      <c r="E150" s="138">
        <v>246156.03678995001</v>
      </c>
      <c r="F150" s="138">
        <v>222654.83475292</v>
      </c>
      <c r="G150" s="138">
        <v>23501.202037030002</v>
      </c>
      <c r="H150" s="138">
        <v>606204.35627162026</v>
      </c>
      <c r="I150" s="138">
        <v>384992.07675902988</v>
      </c>
      <c r="J150" s="138">
        <v>221212.27951258997</v>
      </c>
      <c r="K150" s="138">
        <v>940250.49860562989</v>
      </c>
      <c r="L150" s="138">
        <v>587079.45707344008</v>
      </c>
      <c r="M150" s="138">
        <v>353171.04153218999</v>
      </c>
      <c r="N150" s="138">
        <v>16.251799999999999</v>
      </c>
      <c r="O150" s="138">
        <v>19.856200000000001</v>
      </c>
      <c r="P150" s="138">
        <v>20.298200000000001</v>
      </c>
      <c r="Q150" s="138">
        <v>4.9268999999999998</v>
      </c>
      <c r="R150" s="138">
        <v>4.9409000000000001</v>
      </c>
      <c r="S150" s="138">
        <v>22.120899999999999</v>
      </c>
      <c r="T150" s="138">
        <v>22.162700000000001</v>
      </c>
      <c r="U150" s="138">
        <v>22.988800000000001</v>
      </c>
      <c r="V150" s="138">
        <v>6.8552999999999997</v>
      </c>
      <c r="W150" s="138">
        <v>4.4618000000000002</v>
      </c>
      <c r="X150" s="138">
        <v>7.6196000000000002</v>
      </c>
      <c r="Y150" s="138">
        <v>7.915</v>
      </c>
      <c r="Z150" s="138">
        <v>1.8124</v>
      </c>
      <c r="AA150" s="138">
        <v>5.5631000000000004</v>
      </c>
      <c r="AB150" s="138">
        <v>8.0521999999999991</v>
      </c>
      <c r="AC150" s="138">
        <v>0.85160000000000002</v>
      </c>
      <c r="AD150" s="139"/>
      <c r="AE150" s="139"/>
      <c r="AF150" s="139"/>
    </row>
    <row r="151" spans="1:32" hidden="1" outlineLevel="1" collapsed="1">
      <c r="A151" s="8">
        <v>44805</v>
      </c>
      <c r="B151" s="138">
        <v>790370.24899503996</v>
      </c>
      <c r="C151" s="138">
        <v>523857.72535751999</v>
      </c>
      <c r="D151" s="138">
        <v>266512.52363751997</v>
      </c>
      <c r="E151" s="138">
        <v>242602.84142811</v>
      </c>
      <c r="F151" s="138">
        <v>219315.83408691999</v>
      </c>
      <c r="G151" s="138">
        <v>23287.007341190001</v>
      </c>
      <c r="H151" s="138">
        <v>622649.83421573008</v>
      </c>
      <c r="I151" s="138">
        <v>409490.02833769005</v>
      </c>
      <c r="J151" s="138">
        <v>213159.80587803997</v>
      </c>
      <c r="K151" s="138">
        <v>953571.73533595994</v>
      </c>
      <c r="L151" s="138">
        <v>596053.83222991996</v>
      </c>
      <c r="M151" s="138">
        <v>357517.90310603997</v>
      </c>
      <c r="N151" s="138">
        <v>16.003499999999999</v>
      </c>
      <c r="O151" s="138">
        <v>19.5928</v>
      </c>
      <c r="P151" s="138">
        <v>19.845500000000001</v>
      </c>
      <c r="Q151" s="138">
        <v>5.4863</v>
      </c>
      <c r="R151" s="138">
        <v>5.5003000000000002</v>
      </c>
      <c r="S151" s="138">
        <v>30.880600000000001</v>
      </c>
      <c r="T151" s="138">
        <v>30.875299999999999</v>
      </c>
      <c r="U151" s="138">
        <v>35.677300000000002</v>
      </c>
      <c r="V151" s="138">
        <v>32.356400000000001</v>
      </c>
      <c r="W151" s="138">
        <v>5.4943</v>
      </c>
      <c r="X151" s="138">
        <v>8.6793999999999993</v>
      </c>
      <c r="Y151" s="138">
        <v>9.0785999999999998</v>
      </c>
      <c r="Z151" s="138">
        <v>1.2259</v>
      </c>
      <c r="AA151" s="138">
        <v>6.1487999999999996</v>
      </c>
      <c r="AB151" s="138">
        <v>9.1071000000000009</v>
      </c>
      <c r="AC151" s="138">
        <v>0.82569999999999999</v>
      </c>
      <c r="AD151" s="139"/>
      <c r="AE151" s="139"/>
      <c r="AF151" s="139"/>
    </row>
    <row r="152" spans="1:32" hidden="1" outlineLevel="1" collapsed="1">
      <c r="A152" s="8">
        <v>44835</v>
      </c>
      <c r="B152" s="138">
        <v>780807.86916430003</v>
      </c>
      <c r="C152" s="138">
        <v>518708.14917640999</v>
      </c>
      <c r="D152" s="138">
        <v>262099.71998789001</v>
      </c>
      <c r="E152" s="138">
        <v>238427.47525789999</v>
      </c>
      <c r="F152" s="138">
        <v>215289.62057515001</v>
      </c>
      <c r="G152" s="138">
        <v>23137.854682749999</v>
      </c>
      <c r="H152" s="138">
        <v>656453.55709944002</v>
      </c>
      <c r="I152" s="138">
        <v>433142.35342066997</v>
      </c>
      <c r="J152" s="138">
        <v>223311.20367876999</v>
      </c>
      <c r="K152" s="138">
        <v>963991.10576274991</v>
      </c>
      <c r="L152" s="138">
        <v>597098.25050840992</v>
      </c>
      <c r="M152" s="138">
        <v>366892.8552543401</v>
      </c>
      <c r="N152" s="138">
        <v>16.5001</v>
      </c>
      <c r="O152" s="138">
        <v>19.6172</v>
      </c>
      <c r="P152" s="138">
        <v>19.796399999999998</v>
      </c>
      <c r="Q152" s="138">
        <v>5.9531000000000001</v>
      </c>
      <c r="R152" s="138">
        <v>5.9679000000000002</v>
      </c>
      <c r="S152" s="138">
        <v>32.267800000000001</v>
      </c>
      <c r="T152" s="138">
        <v>32.279899999999998</v>
      </c>
      <c r="U152" s="138">
        <v>36.929099999999998</v>
      </c>
      <c r="V152" s="138">
        <v>25.384499999999999</v>
      </c>
      <c r="W152" s="138">
        <v>4.5465</v>
      </c>
      <c r="X152" s="138">
        <v>8.8080999999999996</v>
      </c>
      <c r="Y152" s="138">
        <v>8.9715000000000007</v>
      </c>
      <c r="Z152" s="138">
        <v>1.3329</v>
      </c>
      <c r="AA152" s="138">
        <v>5.8095999999999997</v>
      </c>
      <c r="AB152" s="138">
        <v>9.2348999999999997</v>
      </c>
      <c r="AC152" s="138">
        <v>0.70850000000000002</v>
      </c>
      <c r="AD152" s="139"/>
      <c r="AE152" s="139"/>
      <c r="AF152" s="139"/>
    </row>
    <row r="153" spans="1:32" hidden="1" outlineLevel="1" collapsed="1">
      <c r="A153" s="8">
        <v>44866</v>
      </c>
      <c r="B153" s="138">
        <v>777368.94187638001</v>
      </c>
      <c r="C153" s="138">
        <v>514144.17836779001</v>
      </c>
      <c r="D153" s="138">
        <v>263224.76350859</v>
      </c>
      <c r="E153" s="138">
        <v>237057.00412914</v>
      </c>
      <c r="F153" s="138">
        <v>214093.98311648</v>
      </c>
      <c r="G153" s="138">
        <v>22963.02101266</v>
      </c>
      <c r="H153" s="138">
        <v>662914.83925431012</v>
      </c>
      <c r="I153" s="138">
        <v>440375.52147535997</v>
      </c>
      <c r="J153" s="138">
        <v>222539.31777894992</v>
      </c>
      <c r="K153" s="138">
        <v>987388.88908003003</v>
      </c>
      <c r="L153" s="138">
        <v>611058.09274979995</v>
      </c>
      <c r="M153" s="138">
        <v>376330.79633023002</v>
      </c>
      <c r="N153" s="138">
        <v>17.055</v>
      </c>
      <c r="O153" s="138">
        <v>20.5549</v>
      </c>
      <c r="P153" s="138">
        <v>20.8415</v>
      </c>
      <c r="Q153" s="138">
        <v>5.3611000000000004</v>
      </c>
      <c r="R153" s="138">
        <v>5.3743999999999996</v>
      </c>
      <c r="S153" s="138">
        <v>29.770199999999999</v>
      </c>
      <c r="T153" s="138">
        <v>29.836600000000001</v>
      </c>
      <c r="U153" s="138">
        <v>34.619</v>
      </c>
      <c r="V153" s="138">
        <v>5.5465999999999998</v>
      </c>
      <c r="W153" s="138">
        <v>4.1071999999999997</v>
      </c>
      <c r="X153" s="138">
        <v>9.4728999999999992</v>
      </c>
      <c r="Y153" s="138">
        <v>9.6765000000000008</v>
      </c>
      <c r="Z153" s="138">
        <v>1.4874000000000001</v>
      </c>
      <c r="AA153" s="138">
        <v>6.5145999999999997</v>
      </c>
      <c r="AB153" s="138">
        <v>10.011100000000001</v>
      </c>
      <c r="AC153" s="138">
        <v>0.65690000000000004</v>
      </c>
      <c r="AD153" s="139"/>
      <c r="AE153" s="139"/>
      <c r="AF153" s="139"/>
    </row>
    <row r="154" spans="1:32" hidden="1" outlineLevel="1" collapsed="1">
      <c r="A154" s="8">
        <v>44896</v>
      </c>
      <c r="B154" s="138">
        <v>754371.43777830002</v>
      </c>
      <c r="C154" s="138">
        <v>504305.86445997999</v>
      </c>
      <c r="D154" s="138">
        <v>250065.57331832001</v>
      </c>
      <c r="E154" s="138">
        <v>221105.31541559001</v>
      </c>
      <c r="F154" s="138">
        <v>207608.16664839</v>
      </c>
      <c r="G154" s="138">
        <v>13497.1487672</v>
      </c>
      <c r="H154" s="138">
        <v>703538.25089143007</v>
      </c>
      <c r="I154" s="138">
        <v>486752.49809719017</v>
      </c>
      <c r="J154" s="138">
        <v>216785.75279423996</v>
      </c>
      <c r="K154" s="138">
        <v>1045731.10717834</v>
      </c>
      <c r="L154" s="138">
        <v>653343.07504389016</v>
      </c>
      <c r="M154" s="138">
        <v>392388.03213445004</v>
      </c>
      <c r="N154" s="138">
        <v>16.626100000000001</v>
      </c>
      <c r="O154" s="138">
        <v>20.051400000000001</v>
      </c>
      <c r="P154" s="138">
        <v>20.202200000000001</v>
      </c>
      <c r="Q154" s="138">
        <v>5.1839000000000004</v>
      </c>
      <c r="R154" s="138">
        <v>5.1957000000000004</v>
      </c>
      <c r="S154" s="138">
        <v>29.3583</v>
      </c>
      <c r="T154" s="138">
        <v>29.371400000000001</v>
      </c>
      <c r="U154" s="138">
        <v>34.5062</v>
      </c>
      <c r="V154" s="138">
        <v>12.0039</v>
      </c>
      <c r="W154" s="138">
        <v>7.3026</v>
      </c>
      <c r="X154" s="138">
        <v>10.384499999999999</v>
      </c>
      <c r="Y154" s="138">
        <v>10.633900000000001</v>
      </c>
      <c r="Z154" s="138">
        <v>1.3931</v>
      </c>
      <c r="AA154" s="138">
        <v>6.9015000000000004</v>
      </c>
      <c r="AB154" s="138">
        <v>10.621499999999999</v>
      </c>
      <c r="AC154" s="138">
        <v>0.58540000000000003</v>
      </c>
      <c r="AD154" s="139"/>
      <c r="AE154" s="139"/>
      <c r="AF154" s="139"/>
    </row>
    <row r="155" spans="1:32" hidden="1" outlineLevel="1" collapsed="1">
      <c r="A155" s="8">
        <v>44927</v>
      </c>
      <c r="B155" s="138">
        <v>748245.83213097998</v>
      </c>
      <c r="C155" s="138">
        <v>499531.53615537001</v>
      </c>
      <c r="D155" s="138">
        <v>248714.29597561</v>
      </c>
      <c r="E155" s="138">
        <v>221605.60522192001</v>
      </c>
      <c r="F155" s="138">
        <v>208153.38842669001</v>
      </c>
      <c r="G155" s="138">
        <v>13452.216795230001</v>
      </c>
      <c r="H155" s="138">
        <v>731780.95903499005</v>
      </c>
      <c r="I155" s="138">
        <v>494014.57069622987</v>
      </c>
      <c r="J155" s="138">
        <v>237766.38833876007</v>
      </c>
      <c r="K155" s="138">
        <v>1036022.3527826297</v>
      </c>
      <c r="L155" s="138">
        <v>634501.24871223001</v>
      </c>
      <c r="M155" s="138">
        <v>401521.1040704</v>
      </c>
      <c r="N155" s="138">
        <v>17.211500000000001</v>
      </c>
      <c r="O155" s="138">
        <v>19.5397</v>
      </c>
      <c r="P155" s="138">
        <v>19.532399999999999</v>
      </c>
      <c r="Q155" s="138">
        <v>5.8442999999999996</v>
      </c>
      <c r="R155" s="138">
        <v>5.8604000000000003</v>
      </c>
      <c r="S155" s="138">
        <v>29.0185</v>
      </c>
      <c r="T155" s="138">
        <v>29.035799999999998</v>
      </c>
      <c r="U155" s="138">
        <v>34.876300000000001</v>
      </c>
      <c r="V155" s="138">
        <v>11.606199999999999</v>
      </c>
      <c r="W155" s="138">
        <v>6.7054</v>
      </c>
      <c r="X155" s="138">
        <v>10.4566</v>
      </c>
      <c r="Y155" s="138">
        <v>10.705</v>
      </c>
      <c r="Z155" s="138">
        <v>0.91659999999999997</v>
      </c>
      <c r="AA155" s="138">
        <v>6.3724999999999996</v>
      </c>
      <c r="AB155" s="138">
        <v>10.595499999999999</v>
      </c>
      <c r="AC155" s="138">
        <v>0.60199999999999998</v>
      </c>
      <c r="AD155" s="139"/>
      <c r="AE155" s="139"/>
      <c r="AF155" s="139"/>
    </row>
    <row r="156" spans="1:32" hidden="1" outlineLevel="1" collapsed="1">
      <c r="A156" s="8">
        <v>44958</v>
      </c>
      <c r="B156" s="138">
        <v>738574.13841358002</v>
      </c>
      <c r="C156" s="138">
        <v>497960.29769123002</v>
      </c>
      <c r="D156" s="138">
        <v>240613.84072235</v>
      </c>
      <c r="E156" s="138">
        <v>217164.32826846</v>
      </c>
      <c r="F156" s="138">
        <v>203908.83594692001</v>
      </c>
      <c r="G156" s="138">
        <v>13255.492321539999</v>
      </c>
      <c r="H156" s="138">
        <v>751537.95134174998</v>
      </c>
      <c r="I156" s="138">
        <v>514565.79919944017</v>
      </c>
      <c r="J156" s="138">
        <v>236972.15214230999</v>
      </c>
      <c r="K156" s="138">
        <v>1047661.2763079401</v>
      </c>
      <c r="L156" s="138">
        <v>639299.47860683012</v>
      </c>
      <c r="M156" s="138">
        <v>408361.79770111002</v>
      </c>
      <c r="N156" s="138">
        <v>17.1265</v>
      </c>
      <c r="O156" s="138">
        <v>20.353400000000001</v>
      </c>
      <c r="P156" s="138">
        <v>20.511299999999999</v>
      </c>
      <c r="Q156" s="138">
        <v>5.4401000000000002</v>
      </c>
      <c r="R156" s="138">
        <v>5.4497999999999998</v>
      </c>
      <c r="S156" s="138">
        <v>29.7636</v>
      </c>
      <c r="T156" s="138">
        <v>29.781600000000001</v>
      </c>
      <c r="U156" s="138">
        <v>35.554400000000001</v>
      </c>
      <c r="V156" s="138">
        <v>14.5724</v>
      </c>
      <c r="W156" s="138">
        <v>7.4347000000000003</v>
      </c>
      <c r="X156" s="138">
        <v>10.449199999999999</v>
      </c>
      <c r="Y156" s="138">
        <v>12.0297</v>
      </c>
      <c r="Z156" s="138">
        <v>0.62190000000000001</v>
      </c>
      <c r="AA156" s="138">
        <v>6.3064999999999998</v>
      </c>
      <c r="AB156" s="138">
        <v>10.791600000000001</v>
      </c>
      <c r="AC156" s="138">
        <v>0.63419999999999999</v>
      </c>
      <c r="AD156" s="139"/>
      <c r="AE156" s="139"/>
      <c r="AF156" s="139"/>
    </row>
    <row r="157" spans="1:32" hidden="1" outlineLevel="1" collapsed="1">
      <c r="A157" s="8">
        <v>44986</v>
      </c>
      <c r="B157" s="138">
        <v>727663.41209197999</v>
      </c>
      <c r="C157" s="138">
        <v>489963.62437336001</v>
      </c>
      <c r="D157" s="138">
        <v>237699.78771862001</v>
      </c>
      <c r="E157" s="138">
        <v>216979.51235202001</v>
      </c>
      <c r="F157" s="138">
        <v>203741.67495702999</v>
      </c>
      <c r="G157" s="138">
        <v>13237.83739499</v>
      </c>
      <c r="H157" s="138">
        <v>792647.19314857991</v>
      </c>
      <c r="I157" s="138">
        <v>538879.76501426997</v>
      </c>
      <c r="J157" s="138">
        <v>253767.42813431</v>
      </c>
      <c r="K157" s="138">
        <v>1055407.8240994602</v>
      </c>
      <c r="L157" s="138">
        <v>645718.68715368991</v>
      </c>
      <c r="M157" s="138">
        <v>409689.13694577001</v>
      </c>
      <c r="N157" s="138">
        <v>17.1692</v>
      </c>
      <c r="O157" s="138">
        <v>20.1525</v>
      </c>
      <c r="P157" s="138">
        <v>20.227599999999999</v>
      </c>
      <c r="Q157" s="138">
        <v>6.1505000000000001</v>
      </c>
      <c r="R157" s="138">
        <v>6.1584000000000003</v>
      </c>
      <c r="S157" s="138">
        <v>30.294599999999999</v>
      </c>
      <c r="T157" s="138">
        <v>30.311499999999999</v>
      </c>
      <c r="U157" s="138">
        <v>36.035499999999999</v>
      </c>
      <c r="V157" s="138">
        <v>13.6073</v>
      </c>
      <c r="W157" s="138">
        <v>5.9743000000000004</v>
      </c>
      <c r="X157" s="138">
        <v>11.3345</v>
      </c>
      <c r="Y157" s="138">
        <v>13.314</v>
      </c>
      <c r="Z157" s="138">
        <v>0.32279999999999998</v>
      </c>
      <c r="AA157" s="138">
        <v>7.1878000000000002</v>
      </c>
      <c r="AB157" s="138">
        <v>11.388299999999999</v>
      </c>
      <c r="AC157" s="138">
        <v>0.70289999999999997</v>
      </c>
      <c r="AD157" s="139"/>
      <c r="AE157" s="139"/>
      <c r="AF157" s="139"/>
    </row>
    <row r="158" spans="1:32" hidden="1" outlineLevel="1" collapsed="1">
      <c r="A158" s="8">
        <v>45017</v>
      </c>
      <c r="B158" s="138">
        <v>719720.85921299004</v>
      </c>
      <c r="C158" s="138">
        <v>483272.58485948999</v>
      </c>
      <c r="D158" s="138">
        <v>236448.27435349999</v>
      </c>
      <c r="E158" s="138">
        <v>216574.49629084</v>
      </c>
      <c r="F158" s="138">
        <v>203337.48144556</v>
      </c>
      <c r="G158" s="138">
        <v>13237.01484528</v>
      </c>
      <c r="H158" s="138">
        <v>830001.98681533977</v>
      </c>
      <c r="I158" s="138">
        <v>570044.55207043001</v>
      </c>
      <c r="J158" s="138">
        <v>259957.43474490999</v>
      </c>
      <c r="K158" s="138">
        <v>1061069.3329924101</v>
      </c>
      <c r="L158" s="138">
        <v>654964.81968311989</v>
      </c>
      <c r="M158" s="138">
        <v>406104.51330928999</v>
      </c>
      <c r="N158" s="138">
        <v>18.371600000000001</v>
      </c>
      <c r="O158" s="138">
        <v>20.18</v>
      </c>
      <c r="P158" s="138">
        <v>20.207100000000001</v>
      </c>
      <c r="Q158" s="138">
        <v>6.7682000000000002</v>
      </c>
      <c r="R158" s="138">
        <v>6.7797000000000001</v>
      </c>
      <c r="S158" s="138">
        <v>30.003799999999998</v>
      </c>
      <c r="T158" s="138">
        <v>30.0688</v>
      </c>
      <c r="U158" s="138">
        <v>35.5732</v>
      </c>
      <c r="V158" s="138">
        <v>8.8583999999999996</v>
      </c>
      <c r="W158" s="138">
        <v>5.2759999999999998</v>
      </c>
      <c r="X158" s="138">
        <v>11.259600000000001</v>
      </c>
      <c r="Y158" s="138">
        <v>13.2477</v>
      </c>
      <c r="Z158" s="138">
        <v>0.40360000000000001</v>
      </c>
      <c r="AA158" s="138">
        <v>7.6436000000000002</v>
      </c>
      <c r="AB158" s="138">
        <v>11.374499999999999</v>
      </c>
      <c r="AC158" s="138">
        <v>0.76459999999999995</v>
      </c>
      <c r="AD158" s="139"/>
      <c r="AE158" s="139"/>
      <c r="AF158" s="139"/>
    </row>
    <row r="159" spans="1:32" hidden="1" outlineLevel="1" collapsed="1">
      <c r="A159" s="8">
        <v>45047</v>
      </c>
      <c r="B159" s="138">
        <v>709809.64764890005</v>
      </c>
      <c r="C159" s="138">
        <v>479626.24129345</v>
      </c>
      <c r="D159" s="138">
        <v>230183.40635544999</v>
      </c>
      <c r="E159" s="138">
        <v>219474.83053927001</v>
      </c>
      <c r="F159" s="138">
        <v>206199.71551211999</v>
      </c>
      <c r="G159" s="138">
        <v>13275.115027149999</v>
      </c>
      <c r="H159" s="138">
        <v>862196.32016382983</v>
      </c>
      <c r="I159" s="138">
        <v>593114.93082536012</v>
      </c>
      <c r="J159" s="138">
        <v>269081.38933847006</v>
      </c>
      <c r="K159" s="138">
        <v>1062812.9352682</v>
      </c>
      <c r="L159" s="138">
        <v>669176.10462166008</v>
      </c>
      <c r="M159" s="138">
        <v>393636.83064654004</v>
      </c>
      <c r="N159" s="138">
        <v>18.484000000000002</v>
      </c>
      <c r="O159" s="138">
        <v>20.346299999999999</v>
      </c>
      <c r="P159" s="138">
        <v>20.398399999999999</v>
      </c>
      <c r="Q159" s="138">
        <v>6.6821999999999999</v>
      </c>
      <c r="R159" s="138">
        <v>6.6984000000000004</v>
      </c>
      <c r="S159" s="138">
        <v>29.241199999999999</v>
      </c>
      <c r="T159" s="138">
        <v>29.303000000000001</v>
      </c>
      <c r="U159" s="138">
        <v>35.684800000000003</v>
      </c>
      <c r="V159" s="138">
        <v>10.5806</v>
      </c>
      <c r="W159" s="138">
        <v>7.0739000000000001</v>
      </c>
      <c r="X159" s="138">
        <v>10.745799999999999</v>
      </c>
      <c r="Y159" s="138">
        <v>13.5951</v>
      </c>
      <c r="Z159" s="138">
        <v>0.6804</v>
      </c>
      <c r="AA159" s="138">
        <v>8.5869999999999997</v>
      </c>
      <c r="AB159" s="138">
        <v>12.0404</v>
      </c>
      <c r="AC159" s="138">
        <v>0.86209999999999998</v>
      </c>
      <c r="AD159" s="139"/>
      <c r="AE159" s="139"/>
      <c r="AF159" s="139"/>
    </row>
    <row r="160" spans="1:32" hidden="1" outlineLevel="1" collapsed="1">
      <c r="A160" s="8">
        <v>45078</v>
      </c>
      <c r="B160" s="138">
        <v>708219.10550030996</v>
      </c>
      <c r="C160" s="138">
        <v>479776.62167435</v>
      </c>
      <c r="D160" s="138">
        <v>228442.48382595999</v>
      </c>
      <c r="E160" s="138">
        <v>220215.77482816999</v>
      </c>
      <c r="F160" s="138">
        <v>206957.05766692001</v>
      </c>
      <c r="G160" s="138">
        <v>13258.717161250001</v>
      </c>
      <c r="H160" s="138">
        <v>885462.6594248201</v>
      </c>
      <c r="I160" s="138">
        <v>607259.13442058</v>
      </c>
      <c r="J160" s="138">
        <v>278203.52500423999</v>
      </c>
      <c r="K160" s="138">
        <v>1091579.69275181</v>
      </c>
      <c r="L160" s="138">
        <v>700108.83593826997</v>
      </c>
      <c r="M160" s="138">
        <v>391470.85681353998</v>
      </c>
      <c r="N160" s="138">
        <v>17.3474</v>
      </c>
      <c r="O160" s="138">
        <v>19.837900000000001</v>
      </c>
      <c r="P160" s="138">
        <v>19.717099999999999</v>
      </c>
      <c r="Q160" s="138">
        <v>6.1070000000000002</v>
      </c>
      <c r="R160" s="138">
        <v>6.1158999999999999</v>
      </c>
      <c r="S160" s="138">
        <v>28.281600000000001</v>
      </c>
      <c r="T160" s="138">
        <v>28.304500000000001</v>
      </c>
      <c r="U160" s="138">
        <v>34.553199999999997</v>
      </c>
      <c r="V160" s="138">
        <v>13.921900000000001</v>
      </c>
      <c r="W160" s="138">
        <v>9.1522000000000006</v>
      </c>
      <c r="X160" s="138">
        <v>11.2874</v>
      </c>
      <c r="Y160" s="138">
        <v>14.1534</v>
      </c>
      <c r="Z160" s="138">
        <v>0.72650000000000003</v>
      </c>
      <c r="AA160" s="138">
        <v>8.9025999999999996</v>
      </c>
      <c r="AB160" s="138">
        <v>12.1332</v>
      </c>
      <c r="AC160" s="138">
        <v>1.0165</v>
      </c>
      <c r="AD160" s="139"/>
      <c r="AE160" s="139"/>
      <c r="AF160" s="139"/>
    </row>
    <row r="161" spans="1:32" hidden="1" outlineLevel="1" collapsed="1">
      <c r="A161" s="8">
        <v>45108</v>
      </c>
      <c r="B161" s="138">
        <v>709964.75576278998</v>
      </c>
      <c r="C161" s="138">
        <v>479604.40203967999</v>
      </c>
      <c r="D161" s="138">
        <v>230360.35372310999</v>
      </c>
      <c r="E161" s="138">
        <v>222807.20387374001</v>
      </c>
      <c r="F161" s="138">
        <v>209579.38094013999</v>
      </c>
      <c r="G161" s="138">
        <v>13227.8229336</v>
      </c>
      <c r="H161" s="138">
        <v>917150.45685259008</v>
      </c>
      <c r="I161" s="138">
        <v>636600.13270605996</v>
      </c>
      <c r="J161" s="138">
        <v>280550.32414653001</v>
      </c>
      <c r="K161" s="138">
        <v>1102978.8640185199</v>
      </c>
      <c r="L161" s="138">
        <v>712799.08174119995</v>
      </c>
      <c r="M161" s="138">
        <v>390179.78227732005</v>
      </c>
      <c r="N161" s="138">
        <v>17.8385</v>
      </c>
      <c r="O161" s="138">
        <v>19.723099999999999</v>
      </c>
      <c r="P161" s="138">
        <v>19.625399999999999</v>
      </c>
      <c r="Q161" s="138">
        <v>6.2839</v>
      </c>
      <c r="R161" s="138">
        <v>6.2827999999999999</v>
      </c>
      <c r="S161" s="138">
        <v>28.106300000000001</v>
      </c>
      <c r="T161" s="138">
        <v>28.118500000000001</v>
      </c>
      <c r="U161" s="138">
        <v>34.444499999999998</v>
      </c>
      <c r="V161" s="138">
        <v>14.7906</v>
      </c>
      <c r="W161" s="138">
        <v>8.4078999999999997</v>
      </c>
      <c r="X161" s="138">
        <v>11.547599999999999</v>
      </c>
      <c r="Y161" s="138">
        <v>14.363099999999999</v>
      </c>
      <c r="Z161" s="138">
        <v>0.75239999999999996</v>
      </c>
      <c r="AA161" s="138">
        <v>9.7796000000000003</v>
      </c>
      <c r="AB161" s="138">
        <v>12.785299999999999</v>
      </c>
      <c r="AC161" s="138">
        <v>1.1254999999999999</v>
      </c>
      <c r="AD161" s="139"/>
      <c r="AE161" s="139"/>
      <c r="AF161" s="139"/>
    </row>
    <row r="162" spans="1:32" hidden="1" outlineLevel="1" collapsed="1">
      <c r="A162" s="8">
        <v>45139</v>
      </c>
      <c r="B162" s="138">
        <v>713155.81799620006</v>
      </c>
      <c r="C162" s="138">
        <v>481441.84062342002</v>
      </c>
      <c r="D162" s="138">
        <v>231713.97737278001</v>
      </c>
      <c r="E162" s="138">
        <v>228463.55731184999</v>
      </c>
      <c r="F162" s="138">
        <v>215303.03788208001</v>
      </c>
      <c r="G162" s="138">
        <v>13160.51942977</v>
      </c>
      <c r="H162" s="138">
        <v>905925.17456174013</v>
      </c>
      <c r="I162" s="138">
        <v>629310.99110782996</v>
      </c>
      <c r="J162" s="138">
        <v>276614.18345390999</v>
      </c>
      <c r="K162" s="138">
        <v>1109558.4107165397</v>
      </c>
      <c r="L162" s="138">
        <v>718074.14788281999</v>
      </c>
      <c r="M162" s="138">
        <v>391484.26283371996</v>
      </c>
      <c r="N162" s="138">
        <v>17.119900000000001</v>
      </c>
      <c r="O162" s="138">
        <v>19.308</v>
      </c>
      <c r="P162" s="138">
        <v>18.9726</v>
      </c>
      <c r="Q162" s="138">
        <v>6.5004999999999997</v>
      </c>
      <c r="R162" s="138">
        <v>6.5000999999999998</v>
      </c>
      <c r="S162" s="138">
        <v>28.177800000000001</v>
      </c>
      <c r="T162" s="138">
        <v>28.194900000000001</v>
      </c>
      <c r="U162" s="138">
        <v>34.309600000000003</v>
      </c>
      <c r="V162" s="138">
        <v>11.491400000000001</v>
      </c>
      <c r="W162" s="138">
        <v>5.7411000000000003</v>
      </c>
      <c r="X162" s="138">
        <v>10.77</v>
      </c>
      <c r="Y162" s="138">
        <v>13.383100000000001</v>
      </c>
      <c r="Z162" s="138">
        <v>0.73519999999999996</v>
      </c>
      <c r="AA162" s="138">
        <v>9.1335999999999995</v>
      </c>
      <c r="AB162" s="138">
        <v>12.3264</v>
      </c>
      <c r="AC162" s="138">
        <v>1.1169</v>
      </c>
      <c r="AD162" s="139"/>
      <c r="AE162" s="139"/>
      <c r="AF162" s="139"/>
    </row>
    <row r="163" spans="1:32" hidden="1" outlineLevel="1" collapsed="1">
      <c r="A163" s="8">
        <v>45170</v>
      </c>
      <c r="B163" s="138">
        <v>716887.19316976005</v>
      </c>
      <c r="C163" s="138">
        <v>488473.73816995998</v>
      </c>
      <c r="D163" s="138">
        <v>228413.45499979999</v>
      </c>
      <c r="E163" s="138">
        <v>228827.04156536999</v>
      </c>
      <c r="F163" s="138">
        <v>215720.28257633999</v>
      </c>
      <c r="G163" s="138">
        <v>13106.758989030001</v>
      </c>
      <c r="H163" s="138">
        <v>891723.2460429701</v>
      </c>
      <c r="I163" s="138">
        <v>632606.14056669013</v>
      </c>
      <c r="J163" s="138">
        <v>259117.10547627998</v>
      </c>
      <c r="K163" s="138">
        <v>1132555.8474204696</v>
      </c>
      <c r="L163" s="138">
        <v>735005.15566614014</v>
      </c>
      <c r="M163" s="138">
        <v>397550.69175432995</v>
      </c>
      <c r="N163" s="138">
        <v>16.635200000000001</v>
      </c>
      <c r="O163" s="138">
        <v>18.8233</v>
      </c>
      <c r="P163" s="138">
        <v>18.459</v>
      </c>
      <c r="Q163" s="138">
        <v>6.7666000000000004</v>
      </c>
      <c r="R163" s="138">
        <v>6.7671999999999999</v>
      </c>
      <c r="S163" s="138">
        <v>28.201599999999999</v>
      </c>
      <c r="T163" s="138">
        <v>28.235600000000002</v>
      </c>
      <c r="U163" s="138">
        <v>34.319000000000003</v>
      </c>
      <c r="V163" s="138">
        <v>8.5813000000000006</v>
      </c>
      <c r="W163" s="138">
        <v>6.0434999999999999</v>
      </c>
      <c r="X163" s="138">
        <v>10.8559</v>
      </c>
      <c r="Y163" s="138">
        <v>12.4922</v>
      </c>
      <c r="Z163" s="138">
        <v>0.5806</v>
      </c>
      <c r="AA163" s="138">
        <v>8.8439999999999994</v>
      </c>
      <c r="AB163" s="138">
        <v>12.1328</v>
      </c>
      <c r="AC163" s="138">
        <v>1.1124000000000001</v>
      </c>
      <c r="AD163" s="139"/>
      <c r="AE163" s="139"/>
      <c r="AF163" s="139"/>
    </row>
    <row r="164" spans="1:32" hidden="1" outlineLevel="1" collapsed="1">
      <c r="A164" s="8">
        <v>45200</v>
      </c>
      <c r="B164" s="138">
        <v>718369.46228424995</v>
      </c>
      <c r="C164" s="138">
        <v>488706.57395166002</v>
      </c>
      <c r="D164" s="138">
        <v>229662.88833259</v>
      </c>
      <c r="E164" s="138">
        <v>233150.14481970001</v>
      </c>
      <c r="F164" s="138">
        <v>220223.30666559999</v>
      </c>
      <c r="G164" s="138">
        <v>12926.8381541</v>
      </c>
      <c r="H164" s="138">
        <v>907968.45875737991</v>
      </c>
      <c r="I164" s="138">
        <v>644456.12036711001</v>
      </c>
      <c r="J164" s="138">
        <v>263512.33839027002</v>
      </c>
      <c r="K164" s="138">
        <v>1137509.6404081101</v>
      </c>
      <c r="L164" s="138">
        <v>733179.29729470017</v>
      </c>
      <c r="M164" s="138">
        <v>404330.34311341005</v>
      </c>
      <c r="N164" s="138">
        <v>17.337700000000002</v>
      </c>
      <c r="O164" s="138">
        <v>19.058499999999999</v>
      </c>
      <c r="P164" s="138">
        <v>18.937999999999999</v>
      </c>
      <c r="Q164" s="138">
        <v>6.9523000000000001</v>
      </c>
      <c r="R164" s="138">
        <v>6.9542999999999999</v>
      </c>
      <c r="S164" s="138">
        <v>28.290900000000001</v>
      </c>
      <c r="T164" s="138">
        <v>28.296600000000002</v>
      </c>
      <c r="U164" s="138">
        <v>34.415300000000002</v>
      </c>
      <c r="V164" s="138">
        <v>16.569500000000001</v>
      </c>
      <c r="W164" s="138">
        <v>8.7034000000000002</v>
      </c>
      <c r="X164" s="138">
        <v>9.2029999999999994</v>
      </c>
      <c r="Y164" s="138">
        <v>10.4796</v>
      </c>
      <c r="Z164" s="138">
        <v>0.50870000000000004</v>
      </c>
      <c r="AA164" s="138">
        <v>8.5747</v>
      </c>
      <c r="AB164" s="138">
        <v>11.688700000000001</v>
      </c>
      <c r="AC164" s="138">
        <v>0.9758</v>
      </c>
      <c r="AD164" s="139"/>
      <c r="AE164" s="139"/>
      <c r="AF164" s="139"/>
    </row>
    <row r="165" spans="1:32" collapsed="1">
      <c r="A165" s="8">
        <v>45231</v>
      </c>
      <c r="B165" s="138">
        <v>726625.28596569004</v>
      </c>
      <c r="C165" s="138">
        <v>493669.94348664</v>
      </c>
      <c r="D165" s="138">
        <v>232955.34247905001</v>
      </c>
      <c r="E165" s="138">
        <v>240242.53488254</v>
      </c>
      <c r="F165" s="138">
        <v>227371.21631643001</v>
      </c>
      <c r="G165" s="138">
        <v>12871.31856611</v>
      </c>
      <c r="H165" s="138">
        <v>926969.77827066975</v>
      </c>
      <c r="I165" s="138">
        <v>669979.04702510999</v>
      </c>
      <c r="J165" s="138">
        <v>256990.73124555993</v>
      </c>
      <c r="K165" s="138">
        <v>1165240.90674261</v>
      </c>
      <c r="L165" s="138">
        <v>755064.40329894004</v>
      </c>
      <c r="M165" s="138">
        <v>410176.50344366999</v>
      </c>
      <c r="N165" s="138">
        <v>16.031500000000001</v>
      </c>
      <c r="O165" s="138">
        <v>18.003299999999999</v>
      </c>
      <c r="P165" s="138">
        <v>17.5944</v>
      </c>
      <c r="Q165" s="138">
        <v>7.0457999999999998</v>
      </c>
      <c r="R165" s="138">
        <v>7.0488</v>
      </c>
      <c r="S165" s="138">
        <v>27.273299999999999</v>
      </c>
      <c r="T165" s="138">
        <v>27.286899999999999</v>
      </c>
      <c r="U165" s="138">
        <v>33.186300000000003</v>
      </c>
      <c r="V165" s="138">
        <v>11.624599999999999</v>
      </c>
      <c r="W165" s="138">
        <v>6.3563999999999998</v>
      </c>
      <c r="X165" s="138">
        <v>8.8204999999999991</v>
      </c>
      <c r="Y165" s="138">
        <v>10.190799999999999</v>
      </c>
      <c r="Z165" s="138">
        <v>0.57550000000000001</v>
      </c>
      <c r="AA165" s="138">
        <v>8.8234999999999992</v>
      </c>
      <c r="AB165" s="138">
        <v>11.6874</v>
      </c>
      <c r="AC165" s="138">
        <v>0.99660000000000004</v>
      </c>
      <c r="AD165" s="139"/>
      <c r="AE165" s="139"/>
      <c r="AF165" s="139"/>
    </row>
    <row r="166" spans="1:32">
      <c r="A166" s="8">
        <v>45261</v>
      </c>
      <c r="B166" s="138">
        <v>735295.46004999999</v>
      </c>
      <c r="C166" s="138">
        <v>495414.10023421998</v>
      </c>
      <c r="D166" s="138">
        <v>239881.35981577999</v>
      </c>
      <c r="E166" s="138">
        <v>236469.91155936001</v>
      </c>
      <c r="F166" s="138">
        <v>224043.28096584001</v>
      </c>
      <c r="G166" s="138">
        <v>12426.63059352</v>
      </c>
      <c r="H166" s="138">
        <v>1031122.16128981</v>
      </c>
      <c r="I166" s="138">
        <v>754041.48763035005</v>
      </c>
      <c r="J166" s="138">
        <v>277080.67365945998</v>
      </c>
      <c r="K166" s="138">
        <v>1228545.9651527202</v>
      </c>
      <c r="L166" s="138">
        <v>795493.28653921012</v>
      </c>
      <c r="M166" s="138">
        <v>433052.67861350998</v>
      </c>
      <c r="N166" s="138">
        <v>15.808299999999999</v>
      </c>
      <c r="O166" s="138">
        <v>17.711099999999998</v>
      </c>
      <c r="P166" s="138">
        <v>17.326499999999999</v>
      </c>
      <c r="Q166" s="138">
        <v>6.3566000000000003</v>
      </c>
      <c r="R166" s="138">
        <v>6.3536000000000001</v>
      </c>
      <c r="S166" s="138">
        <v>27.1676</v>
      </c>
      <c r="T166" s="138">
        <v>27.172699999999999</v>
      </c>
      <c r="U166" s="138">
        <v>33.4054</v>
      </c>
      <c r="V166" s="138">
        <v>20.091000000000001</v>
      </c>
      <c r="W166" s="138">
        <v>14.4087</v>
      </c>
      <c r="X166" s="138">
        <v>9.0502000000000002</v>
      </c>
      <c r="Y166" s="138">
        <v>10.266500000000001</v>
      </c>
      <c r="Z166" s="138">
        <v>0.47289999999999999</v>
      </c>
      <c r="AA166" s="138">
        <v>8.7843</v>
      </c>
      <c r="AB166" s="138">
        <v>11.3962</v>
      </c>
      <c r="AC166" s="138">
        <v>0.95850000000000002</v>
      </c>
      <c r="AD166" s="139"/>
      <c r="AE166" s="139"/>
      <c r="AF166" s="139"/>
    </row>
    <row r="167" spans="1:32">
      <c r="A167" s="8">
        <v>45292</v>
      </c>
      <c r="B167" s="138">
        <v>725492.64062524994</v>
      </c>
      <c r="C167" s="138">
        <v>492470.59473731997</v>
      </c>
      <c r="D167" s="138">
        <v>233022.04588793</v>
      </c>
      <c r="E167" s="138">
        <v>241880.68714284</v>
      </c>
      <c r="F167" s="138">
        <v>229605.70764032999</v>
      </c>
      <c r="G167" s="138">
        <v>12274.979502509999</v>
      </c>
      <c r="H167" s="138">
        <v>1024464.4800514099</v>
      </c>
      <c r="I167" s="138">
        <v>732967.52703082003</v>
      </c>
      <c r="J167" s="138">
        <v>291496.95302059001</v>
      </c>
      <c r="K167" s="138">
        <v>1187761.15492841</v>
      </c>
      <c r="L167" s="138">
        <v>766542.25400884997</v>
      </c>
      <c r="M167" s="138">
        <v>421218.90091956011</v>
      </c>
      <c r="N167" s="138">
        <v>17.337900000000001</v>
      </c>
      <c r="O167" s="138">
        <v>18.2012</v>
      </c>
      <c r="P167" s="138">
        <v>18.026</v>
      </c>
      <c r="Q167" s="138">
        <v>6.6675000000000004</v>
      </c>
      <c r="R167" s="138">
        <v>6.6658999999999997</v>
      </c>
      <c r="S167" s="138">
        <v>27.5916</v>
      </c>
      <c r="T167" s="138">
        <v>27.599</v>
      </c>
      <c r="U167" s="138">
        <v>34.216900000000003</v>
      </c>
      <c r="V167" s="138">
        <v>16.329699999999999</v>
      </c>
      <c r="W167" s="138">
        <v>6.9054000000000002</v>
      </c>
      <c r="X167" s="138">
        <v>9.1767000000000003</v>
      </c>
      <c r="Y167" s="138">
        <v>9.9594000000000005</v>
      </c>
      <c r="Z167" s="138">
        <v>0.67159999999999997</v>
      </c>
      <c r="AA167" s="138">
        <v>8.6697000000000006</v>
      </c>
      <c r="AB167" s="138">
        <v>11.2766</v>
      </c>
      <c r="AC167" s="138">
        <v>0.95169999999999999</v>
      </c>
      <c r="AD167" s="139"/>
      <c r="AE167" s="139"/>
      <c r="AF167" s="139"/>
    </row>
    <row r="168" spans="1:32">
      <c r="A168" s="8">
        <v>45323</v>
      </c>
      <c r="B168" s="138">
        <v>724909.06728604995</v>
      </c>
      <c r="C168" s="138">
        <v>493415.20492927002</v>
      </c>
      <c r="D168" s="138">
        <v>231493.86235678001</v>
      </c>
      <c r="E168" s="138">
        <v>245188.03327407999</v>
      </c>
      <c r="F168" s="138">
        <v>232791.12796034</v>
      </c>
      <c r="G168" s="138">
        <v>12396.905313740001</v>
      </c>
      <c r="H168" s="138">
        <v>1043910.6556722001</v>
      </c>
      <c r="I168" s="138">
        <v>751686.54250875011</v>
      </c>
      <c r="J168" s="138">
        <v>292224.11316344992</v>
      </c>
      <c r="K168" s="138">
        <v>1199954.6485489495</v>
      </c>
      <c r="L168" s="138">
        <v>778682.73110838013</v>
      </c>
      <c r="M168" s="138">
        <v>421271.91744057002</v>
      </c>
      <c r="N168" s="138">
        <v>15.930400000000001</v>
      </c>
      <c r="O168" s="138">
        <v>16.881699999999999</v>
      </c>
      <c r="P168" s="138">
        <v>16.3673</v>
      </c>
      <c r="Q168" s="138">
        <v>6.7210000000000001</v>
      </c>
      <c r="R168" s="138">
        <v>6.7210999999999999</v>
      </c>
      <c r="S168" s="138">
        <v>27.631799999999998</v>
      </c>
      <c r="T168" s="138">
        <v>27.6462</v>
      </c>
      <c r="U168" s="138">
        <v>34.250300000000003</v>
      </c>
      <c r="V168" s="138">
        <v>13.8004</v>
      </c>
      <c r="W168" s="138">
        <v>6.48</v>
      </c>
      <c r="X168" s="138">
        <v>9.0968999999999998</v>
      </c>
      <c r="Y168" s="138">
        <v>9.8362999999999996</v>
      </c>
      <c r="Z168" s="138">
        <v>0.73499999999999999</v>
      </c>
      <c r="AA168" s="138">
        <v>8.5197000000000003</v>
      </c>
      <c r="AB168" s="138">
        <v>11.0199</v>
      </c>
      <c r="AC168" s="138">
        <v>0.97699999999999998</v>
      </c>
      <c r="AD168" s="139"/>
      <c r="AE168" s="139"/>
      <c r="AF168" s="139"/>
    </row>
    <row r="169" spans="1:32">
      <c r="A169" s="8">
        <v>45352</v>
      </c>
      <c r="B169" s="138">
        <v>734445.87388590002</v>
      </c>
      <c r="C169" s="138">
        <v>499835.36826587003</v>
      </c>
      <c r="D169" s="138">
        <v>234610.50562002999</v>
      </c>
      <c r="E169" s="138">
        <v>251193.41652028999</v>
      </c>
      <c r="F169" s="138">
        <v>238488.11980111001</v>
      </c>
      <c r="G169" s="138">
        <v>12705.29671918</v>
      </c>
      <c r="H169" s="138">
        <v>1070116.66968392</v>
      </c>
      <c r="I169" s="138">
        <v>766718.42511713994</v>
      </c>
      <c r="J169" s="138">
        <v>303398.24456678005</v>
      </c>
      <c r="K169" s="138">
        <v>1219831.0966803001</v>
      </c>
      <c r="L169" s="138">
        <v>787041.49556210986</v>
      </c>
      <c r="M169" s="138">
        <v>432789.6011181901</v>
      </c>
      <c r="N169" s="138">
        <v>15.844200000000001</v>
      </c>
      <c r="O169" s="138">
        <v>16.866199999999999</v>
      </c>
      <c r="P169" s="138">
        <v>16.466899999999999</v>
      </c>
      <c r="Q169" s="138">
        <v>6.7824</v>
      </c>
      <c r="R169" s="138">
        <v>6.7823000000000002</v>
      </c>
      <c r="S169" s="138">
        <v>27.283899999999999</v>
      </c>
      <c r="T169" s="138">
        <v>27.298999999999999</v>
      </c>
      <c r="U169" s="138">
        <v>34.162599999999998</v>
      </c>
      <c r="V169" s="138">
        <v>13.2568</v>
      </c>
      <c r="W169" s="138">
        <v>7.9066000000000001</v>
      </c>
      <c r="X169" s="138">
        <v>8.3035999999999994</v>
      </c>
      <c r="Y169" s="138">
        <v>9.5890000000000004</v>
      </c>
      <c r="Z169" s="138">
        <v>0.81330000000000002</v>
      </c>
      <c r="AA169" s="138">
        <v>8.5122999999999998</v>
      </c>
      <c r="AB169" s="138">
        <v>11.0486</v>
      </c>
      <c r="AC169" s="138">
        <v>1.0246999999999999</v>
      </c>
      <c r="AD169" s="139"/>
      <c r="AE169" s="139"/>
      <c r="AF169" s="139"/>
    </row>
    <row r="170" spans="1:32">
      <c r="A170" s="8">
        <v>45383</v>
      </c>
      <c r="B170" s="138">
        <v>737084.37149806996</v>
      </c>
      <c r="C170" s="138">
        <v>502357.99730644003</v>
      </c>
      <c r="D170" s="138">
        <v>234726.37419162999</v>
      </c>
      <c r="E170" s="138">
        <v>256883.21187192001</v>
      </c>
      <c r="F170" s="138">
        <v>244029.82100102</v>
      </c>
      <c r="G170" s="138">
        <v>12853.390870900001</v>
      </c>
      <c r="H170" s="138">
        <v>1100321.1977467902</v>
      </c>
      <c r="I170" s="138">
        <v>779736.04221380013</v>
      </c>
      <c r="J170" s="138">
        <v>320585.15553299</v>
      </c>
      <c r="K170" s="138">
        <v>1235277.7432384701</v>
      </c>
      <c r="L170" s="138">
        <v>799184.45573845995</v>
      </c>
      <c r="M170" s="138">
        <v>436093.28750000999</v>
      </c>
      <c r="N170" s="138">
        <v>16.3446</v>
      </c>
      <c r="O170" s="138">
        <v>17.5901</v>
      </c>
      <c r="P170" s="138">
        <v>17.416599999999999</v>
      </c>
      <c r="Q170" s="138">
        <v>6.5787000000000004</v>
      </c>
      <c r="R170" s="138">
        <v>6.5781000000000001</v>
      </c>
      <c r="S170" s="138">
        <v>27.453099999999999</v>
      </c>
      <c r="T170" s="138">
        <v>27.4678</v>
      </c>
      <c r="U170" s="138">
        <v>33.800699999999999</v>
      </c>
      <c r="V170" s="138">
        <v>13.716200000000001</v>
      </c>
      <c r="W170" s="138">
        <v>7.9484000000000004</v>
      </c>
      <c r="X170" s="138">
        <v>7.8472999999999997</v>
      </c>
      <c r="Y170" s="138">
        <v>9.6031999999999993</v>
      </c>
      <c r="Z170" s="138">
        <v>0.83309999999999995</v>
      </c>
      <c r="AA170" s="138">
        <v>8.4334000000000007</v>
      </c>
      <c r="AB170" s="138">
        <v>10.8972</v>
      </c>
      <c r="AC170" s="138">
        <v>1.0141</v>
      </c>
      <c r="AD170" s="139"/>
      <c r="AE170" s="139"/>
      <c r="AF170" s="139"/>
    </row>
    <row r="171" spans="1:32">
      <c r="A171" s="8">
        <v>45413</v>
      </c>
      <c r="B171" s="138">
        <v>747714.95160474</v>
      </c>
      <c r="C171" s="138">
        <v>507052.11308700999</v>
      </c>
      <c r="D171" s="138">
        <v>240662.83851773001</v>
      </c>
      <c r="E171" s="138">
        <v>262363.24676194001</v>
      </c>
      <c r="F171" s="138">
        <v>249371.39397112001</v>
      </c>
      <c r="G171" s="138">
        <v>12991.852790819999</v>
      </c>
      <c r="H171" s="138">
        <v>1112053.8532279097</v>
      </c>
      <c r="I171" s="138">
        <v>778781.10979400994</v>
      </c>
      <c r="J171" s="138">
        <v>333272.7434339</v>
      </c>
      <c r="K171" s="138">
        <v>1256698.1301644898</v>
      </c>
      <c r="L171" s="138">
        <v>811974.4937092301</v>
      </c>
      <c r="M171" s="138">
        <v>444723.63645525998</v>
      </c>
      <c r="N171" s="138">
        <v>14.6974</v>
      </c>
      <c r="O171" s="138">
        <v>15.7765</v>
      </c>
      <c r="P171" s="138">
        <v>15.1868</v>
      </c>
      <c r="Q171" s="138">
        <v>6.8810000000000002</v>
      </c>
      <c r="R171" s="138">
        <v>6.8806000000000003</v>
      </c>
      <c r="S171" s="138">
        <v>27.744299999999999</v>
      </c>
      <c r="T171" s="138">
        <v>27.7484</v>
      </c>
      <c r="U171" s="138">
        <v>34.222900000000003</v>
      </c>
      <c r="V171" s="138">
        <v>20.5886</v>
      </c>
      <c r="W171" s="138">
        <v>9.7706</v>
      </c>
      <c r="X171" s="138">
        <v>6.8426</v>
      </c>
      <c r="Y171" s="138">
        <v>8.9120000000000008</v>
      </c>
      <c r="Z171" s="138">
        <v>0.88560000000000005</v>
      </c>
      <c r="AA171" s="138">
        <v>8.2506000000000004</v>
      </c>
      <c r="AB171" s="138">
        <v>10.6379</v>
      </c>
      <c r="AC171" s="138">
        <v>1.0424</v>
      </c>
      <c r="AD171" s="139"/>
      <c r="AE171" s="139"/>
      <c r="AF171" s="139"/>
    </row>
    <row r="172" spans="1:32">
      <c r="A172" s="8">
        <v>45444</v>
      </c>
      <c r="B172" s="138">
        <v>757021.21725536999</v>
      </c>
      <c r="C172" s="138">
        <v>519680.61926566</v>
      </c>
      <c r="D172" s="138">
        <v>237340.59798970999</v>
      </c>
      <c r="E172" s="138">
        <v>267340.76306170999</v>
      </c>
      <c r="F172" s="138">
        <v>254501.00128756001</v>
      </c>
      <c r="G172" s="138">
        <v>12839.76177415</v>
      </c>
      <c r="H172" s="138">
        <v>1113683.09113032</v>
      </c>
      <c r="I172" s="138">
        <v>777750.99818249012</v>
      </c>
      <c r="J172" s="138">
        <v>335932.09294782998</v>
      </c>
      <c r="K172" s="138">
        <v>1285534.0883224399</v>
      </c>
      <c r="L172" s="138">
        <v>837827.9727664598</v>
      </c>
      <c r="M172" s="138">
        <v>447706.11555598001</v>
      </c>
      <c r="N172" s="138">
        <v>14.816800000000001</v>
      </c>
      <c r="O172" s="138">
        <v>15.6214</v>
      </c>
      <c r="P172" s="138">
        <v>15.1128</v>
      </c>
      <c r="Q172" s="138">
        <v>6.6513999999999998</v>
      </c>
      <c r="R172" s="138">
        <v>6.6506999999999996</v>
      </c>
      <c r="S172" s="138">
        <v>27.532</v>
      </c>
      <c r="T172" s="138">
        <v>27.5381</v>
      </c>
      <c r="U172" s="138">
        <v>33.7363</v>
      </c>
      <c r="V172" s="138">
        <v>16.9709</v>
      </c>
      <c r="W172" s="138">
        <v>8.0056999999999992</v>
      </c>
      <c r="X172" s="138">
        <v>6.7994000000000003</v>
      </c>
      <c r="Y172" s="138">
        <v>8.6027000000000005</v>
      </c>
      <c r="Z172" s="138">
        <v>0.85950000000000004</v>
      </c>
      <c r="AA172" s="138">
        <v>7.9916</v>
      </c>
      <c r="AB172" s="138">
        <v>10.4763</v>
      </c>
      <c r="AC172" s="138">
        <v>1.0411999999999999</v>
      </c>
      <c r="AD172" s="139"/>
      <c r="AE172" s="139"/>
      <c r="AF172" s="139"/>
    </row>
    <row r="173" spans="1:32">
      <c r="A173" s="8">
        <v>45474</v>
      </c>
      <c r="B173" s="138">
        <v>770074.03571699001</v>
      </c>
      <c r="C173" s="138">
        <v>526317.73872202996</v>
      </c>
      <c r="D173" s="138">
        <v>243756.29699495999</v>
      </c>
      <c r="E173" s="138">
        <v>274848.98437065998</v>
      </c>
      <c r="F173" s="138">
        <v>261812.6718325</v>
      </c>
      <c r="G173" s="138">
        <v>13036.31253816</v>
      </c>
      <c r="H173" s="138">
        <v>1132518.7583608404</v>
      </c>
      <c r="I173" s="138">
        <v>797485.49770024023</v>
      </c>
      <c r="J173" s="138">
        <v>335033.26066060003</v>
      </c>
      <c r="K173" s="138">
        <v>1278865.0799815503</v>
      </c>
      <c r="L173" s="138">
        <v>826401.61120992992</v>
      </c>
      <c r="M173" s="138">
        <v>452463.46877162007</v>
      </c>
      <c r="N173" s="138">
        <v>15.651300000000001</v>
      </c>
      <c r="O173" s="138">
        <v>16.555700000000002</v>
      </c>
      <c r="P173" s="138">
        <v>16.377800000000001</v>
      </c>
      <c r="Q173" s="138">
        <v>7.4032999999999998</v>
      </c>
      <c r="R173" s="138">
        <v>7.4058999999999999</v>
      </c>
      <c r="S173" s="138">
        <v>27.552800000000001</v>
      </c>
      <c r="T173" s="138">
        <v>27.5792</v>
      </c>
      <c r="U173" s="138">
        <v>33.270200000000003</v>
      </c>
      <c r="V173" s="138">
        <v>9.8162000000000003</v>
      </c>
      <c r="W173" s="138">
        <v>4.9172000000000002</v>
      </c>
      <c r="X173" s="138">
        <v>6.9306999999999999</v>
      </c>
      <c r="Y173" s="138">
        <v>8.4589999999999996</v>
      </c>
      <c r="Z173" s="138">
        <v>0.91779999999999995</v>
      </c>
      <c r="AA173" s="138">
        <v>7.8838999999999997</v>
      </c>
      <c r="AB173" s="138">
        <v>10.271599999999999</v>
      </c>
      <c r="AC173" s="138">
        <v>1.0528999999999999</v>
      </c>
      <c r="AD173" s="139"/>
      <c r="AE173" s="139"/>
      <c r="AF173" s="139"/>
    </row>
    <row r="174" spans="1:32">
      <c r="A174" s="8">
        <v>45505</v>
      </c>
      <c r="B174" s="138">
        <v>777304.26037064998</v>
      </c>
      <c r="C174" s="138">
        <v>532169.19271168998</v>
      </c>
      <c r="D174" s="138">
        <v>245135.06765896</v>
      </c>
      <c r="E174" s="138">
        <v>280398.34619633999</v>
      </c>
      <c r="F174" s="138">
        <v>267300.68927844998</v>
      </c>
      <c r="G174" s="138">
        <v>13097.656917890001</v>
      </c>
      <c r="H174" s="138">
        <v>1120841.7970338201</v>
      </c>
      <c r="I174" s="138">
        <v>775223.79712251003</v>
      </c>
      <c r="J174" s="138">
        <v>345617.99991131003</v>
      </c>
      <c r="K174" s="138">
        <v>1290027.2664333798</v>
      </c>
      <c r="L174" s="138">
        <v>831743.94034219987</v>
      </c>
      <c r="M174" s="138">
        <v>458283.32609117997</v>
      </c>
      <c r="N174" s="138">
        <v>14.109500000000001</v>
      </c>
      <c r="O174" s="138">
        <v>15.159599999999999</v>
      </c>
      <c r="P174" s="138">
        <v>14.6106</v>
      </c>
      <c r="Q174" s="138">
        <v>6.5448000000000004</v>
      </c>
      <c r="R174" s="138">
        <v>6.5430000000000001</v>
      </c>
      <c r="S174" s="138">
        <v>27.651299999999999</v>
      </c>
      <c r="T174" s="138">
        <v>27.6557</v>
      </c>
      <c r="U174" s="138">
        <v>33.541200000000003</v>
      </c>
      <c r="V174" s="138">
        <v>19.846299999999999</v>
      </c>
      <c r="W174" s="138">
        <v>8.3742000000000001</v>
      </c>
      <c r="X174" s="138">
        <v>6.6074999999999999</v>
      </c>
      <c r="Y174" s="138">
        <v>8.4417000000000009</v>
      </c>
      <c r="Z174" s="138">
        <v>0.92310000000000003</v>
      </c>
      <c r="AA174" s="138">
        <v>7.9165999999999999</v>
      </c>
      <c r="AB174" s="138">
        <v>10.224600000000001</v>
      </c>
      <c r="AC174" s="138">
        <v>1.0784</v>
      </c>
      <c r="AD174" s="139"/>
      <c r="AE174" s="139"/>
      <c r="AF174" s="139"/>
    </row>
    <row r="175" spans="1:32">
      <c r="A175" s="8">
        <v>45536</v>
      </c>
      <c r="B175" s="138">
        <v>786080.44148228003</v>
      </c>
      <c r="C175" s="138">
        <v>541603.97139060998</v>
      </c>
      <c r="D175" s="138">
        <v>244476.47009166999</v>
      </c>
      <c r="E175" s="138">
        <v>284751.98181804002</v>
      </c>
      <c r="F175" s="138">
        <v>271681.97264194</v>
      </c>
      <c r="G175" s="138">
        <v>13070.0091761</v>
      </c>
      <c r="H175" s="138">
        <v>1098295.2191575398</v>
      </c>
      <c r="I175" s="138">
        <v>763695.48101640982</v>
      </c>
      <c r="J175" s="138">
        <v>334599.73814113002</v>
      </c>
      <c r="K175" s="138">
        <v>1314981.06930904</v>
      </c>
      <c r="L175" s="138">
        <v>850605.89281283983</v>
      </c>
      <c r="M175" s="138">
        <v>464375.17649620003</v>
      </c>
      <c r="N175" s="138">
        <v>14.0684</v>
      </c>
      <c r="O175" s="138">
        <v>15.154199999999999</v>
      </c>
      <c r="P175" s="138">
        <v>14.6012</v>
      </c>
      <c r="Q175" s="138">
        <v>6.3536999999999999</v>
      </c>
      <c r="R175" s="138">
        <v>6.3517000000000001</v>
      </c>
      <c r="S175" s="138">
        <v>27.630299999999998</v>
      </c>
      <c r="T175" s="138">
        <v>27.639199999999999</v>
      </c>
      <c r="U175" s="138">
        <v>33.422499999999999</v>
      </c>
      <c r="V175" s="138">
        <v>16.049199999999999</v>
      </c>
      <c r="W175" s="138">
        <v>8.1434999999999995</v>
      </c>
      <c r="X175" s="138">
        <v>5.9920999999999998</v>
      </c>
      <c r="Y175" s="138">
        <v>8.5412999999999997</v>
      </c>
      <c r="Z175" s="138">
        <v>0.94740000000000002</v>
      </c>
      <c r="AA175" s="138">
        <v>7.4253</v>
      </c>
      <c r="AB175" s="138">
        <v>10.103400000000001</v>
      </c>
      <c r="AC175" s="138">
        <v>1.1115999999999999</v>
      </c>
      <c r="AD175" s="139"/>
      <c r="AE175" s="139"/>
      <c r="AF175" s="139"/>
    </row>
    <row r="176" spans="1:32">
      <c r="A176" s="8">
        <v>45566</v>
      </c>
      <c r="B176" s="138">
        <v>780447.60446363001</v>
      </c>
      <c r="C176" s="138">
        <v>536788.33199054003</v>
      </c>
      <c r="D176" s="138">
        <v>243659.27247309001</v>
      </c>
      <c r="E176" s="138">
        <v>289071.43222233001</v>
      </c>
      <c r="F176" s="138">
        <v>277125.41054720001</v>
      </c>
      <c r="G176" s="138">
        <v>11946.021675129999</v>
      </c>
      <c r="H176" s="138">
        <v>1121314.2390155098</v>
      </c>
      <c r="I176" s="138">
        <v>793399.24871415005</v>
      </c>
      <c r="J176" s="138">
        <v>327914.99030135997</v>
      </c>
      <c r="K176" s="138">
        <v>1320697.1650010699</v>
      </c>
      <c r="L176" s="138">
        <v>851441.88456774014</v>
      </c>
      <c r="M176" s="138">
        <v>469255.28043332999</v>
      </c>
      <c r="N176" s="138">
        <v>14.1106</v>
      </c>
      <c r="O176" s="138">
        <v>15.5364</v>
      </c>
      <c r="P176" s="138">
        <v>15.2646</v>
      </c>
      <c r="Q176" s="138">
        <v>6.2892000000000001</v>
      </c>
      <c r="R176" s="138">
        <v>6.2873999999999999</v>
      </c>
      <c r="S176" s="138">
        <v>27.735700000000001</v>
      </c>
      <c r="T176" s="138">
        <v>27.7456</v>
      </c>
      <c r="U176" s="138">
        <v>33.365099999999998</v>
      </c>
      <c r="V176" s="138">
        <v>13.872299999999999</v>
      </c>
      <c r="W176" s="138">
        <v>6.4574999999999996</v>
      </c>
      <c r="X176" s="138">
        <v>6.9353999999999996</v>
      </c>
      <c r="Y176" s="138">
        <v>8.6026000000000007</v>
      </c>
      <c r="Z176" s="138">
        <v>0.89459999999999995</v>
      </c>
      <c r="AA176" s="138">
        <v>7.694</v>
      </c>
      <c r="AB176" s="138">
        <v>10.2081</v>
      </c>
      <c r="AC176" s="138">
        <v>1.0387</v>
      </c>
      <c r="AD176" s="139"/>
      <c r="AE176" s="139"/>
      <c r="AF176" s="139"/>
    </row>
    <row r="177" spans="1:32">
      <c r="A177" s="8">
        <v>45597</v>
      </c>
      <c r="B177" s="138">
        <v>790365.05647554004</v>
      </c>
      <c r="C177" s="138">
        <v>541765.38331952004</v>
      </c>
      <c r="D177" s="138">
        <v>248599.67315602</v>
      </c>
      <c r="E177" s="138">
        <v>294951.96018507</v>
      </c>
      <c r="F177" s="138">
        <v>283020.02369826002</v>
      </c>
      <c r="G177" s="138">
        <v>11931.93648681</v>
      </c>
      <c r="H177" s="138">
        <v>1122636.2761193402</v>
      </c>
      <c r="I177" s="138">
        <v>796924.23882835999</v>
      </c>
      <c r="J177" s="138">
        <v>325712.03729097999</v>
      </c>
      <c r="K177" s="138">
        <v>1335915.8534340903</v>
      </c>
      <c r="L177" s="138">
        <v>862312.94666867994</v>
      </c>
      <c r="M177" s="138">
        <v>473602.90676540998</v>
      </c>
      <c r="N177" s="138">
        <v>13.357699999999999</v>
      </c>
      <c r="O177" s="138">
        <v>14.8018</v>
      </c>
      <c r="P177" s="138">
        <v>14.244999999999999</v>
      </c>
      <c r="Q177" s="138">
        <v>6.2431999999999999</v>
      </c>
      <c r="R177" s="138">
        <v>6.2439999999999998</v>
      </c>
      <c r="S177" s="138">
        <v>27.1934</v>
      </c>
      <c r="T177" s="138">
        <v>27.206199999999999</v>
      </c>
      <c r="U177" s="138">
        <v>32.665700000000001</v>
      </c>
      <c r="V177" s="138">
        <v>13.254200000000001</v>
      </c>
      <c r="W177" s="138">
        <v>7.1087999999999996</v>
      </c>
      <c r="X177" s="138">
        <v>7.4573</v>
      </c>
      <c r="Y177" s="138">
        <v>8.4356000000000009</v>
      </c>
      <c r="Z177" s="138">
        <v>0.83550000000000002</v>
      </c>
      <c r="AA177" s="138">
        <v>7.6212</v>
      </c>
      <c r="AB177" s="138">
        <v>10.256500000000001</v>
      </c>
      <c r="AC177" s="138">
        <v>1.0646</v>
      </c>
      <c r="AD177" s="139"/>
      <c r="AE177" s="139"/>
      <c r="AF177" s="139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6" width="10.109375" style="10" customWidth="1"/>
    <col min="7" max="7" width="12" style="10" customWidth="1"/>
    <col min="8" max="8" width="10.66406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131</v>
      </c>
    </row>
    <row r="2" spans="1:19" ht="5.25" customHeight="1"/>
    <row r="3" spans="1:19">
      <c r="A3" s="112" t="s">
        <v>32</v>
      </c>
    </row>
    <row r="4" spans="1:19" ht="12.75" customHeight="1">
      <c r="A4" s="12" t="s">
        <v>130</v>
      </c>
    </row>
    <row r="5" spans="1:19" ht="12.75" customHeight="1">
      <c r="A5" s="13" t="s">
        <v>229</v>
      </c>
    </row>
    <row r="6" spans="1:19" ht="12.75" customHeight="1">
      <c r="A6" s="185" t="s">
        <v>0</v>
      </c>
      <c r="B6" s="187" t="s">
        <v>199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19" s="14" customFormat="1" ht="12.75" customHeigh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19" s="15" customFormat="1" ht="28.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19" s="15" customFormat="1" ht="90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186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19" s="15" customFormat="1" ht="12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3801.5228394800001</v>
      </c>
      <c r="C11" s="10">
        <v>1.7949999999999999E-5</v>
      </c>
      <c r="D11" s="10">
        <v>1.293E-5</v>
      </c>
      <c r="E11" s="10">
        <v>5.0200000000000002E-6</v>
      </c>
      <c r="F11" s="10">
        <v>0</v>
      </c>
      <c r="G11" s="10">
        <v>0</v>
      </c>
      <c r="H11" s="10">
        <v>0</v>
      </c>
      <c r="I11" s="10">
        <v>1773.0546890000001</v>
      </c>
      <c r="J11" s="10">
        <v>5.3286395200000003</v>
      </c>
      <c r="K11" s="10">
        <v>1767.72604948</v>
      </c>
      <c r="L11" s="10">
        <v>2028.46813253</v>
      </c>
      <c r="M11" s="10">
        <v>2028.2921179099999</v>
      </c>
      <c r="N11" s="10">
        <v>0.17601462000000001</v>
      </c>
      <c r="O11" s="10">
        <v>0</v>
      </c>
      <c r="P11" s="10">
        <v>1.0300000000000001E-6</v>
      </c>
    </row>
    <row r="12" spans="1:19" hidden="1" outlineLevel="1">
      <c r="A12" s="8">
        <v>40575</v>
      </c>
      <c r="B12" s="129">
        <v>3859.3595813100001</v>
      </c>
      <c r="C12" s="129">
        <v>2.8739999999999999E-5</v>
      </c>
      <c r="D12" s="129">
        <v>2.2929999999999999E-5</v>
      </c>
      <c r="E12" s="129">
        <v>5.8100000000000003E-6</v>
      </c>
      <c r="F12" s="129">
        <v>0</v>
      </c>
      <c r="G12" s="129">
        <v>0</v>
      </c>
      <c r="H12" s="129">
        <v>0</v>
      </c>
      <c r="I12" s="129">
        <v>1843.69972117</v>
      </c>
      <c r="J12" s="129">
        <v>4.4534344099999998</v>
      </c>
      <c r="K12" s="129">
        <v>1839.24628676</v>
      </c>
      <c r="L12" s="129">
        <v>2015.6598314</v>
      </c>
      <c r="M12" s="129">
        <v>2015.48081714</v>
      </c>
      <c r="N12" s="129">
        <v>0.17901426000000001</v>
      </c>
      <c r="O12" s="129">
        <v>0</v>
      </c>
      <c r="P12" s="129">
        <v>1.0300000000000001E-6</v>
      </c>
      <c r="Q12" s="129"/>
      <c r="R12" s="129"/>
      <c r="S12" s="129"/>
    </row>
    <row r="13" spans="1:19" hidden="1" outlineLevel="1">
      <c r="A13" s="8">
        <v>40603</v>
      </c>
      <c r="B13" s="129">
        <v>4053.8843624299998</v>
      </c>
      <c r="C13" s="129">
        <v>6.7100000000000001E-6</v>
      </c>
      <c r="D13" s="129">
        <v>0</v>
      </c>
      <c r="E13" s="129">
        <v>6.7100000000000001E-6</v>
      </c>
      <c r="F13" s="129">
        <v>0</v>
      </c>
      <c r="G13" s="129">
        <v>0</v>
      </c>
      <c r="H13" s="129">
        <v>0</v>
      </c>
      <c r="I13" s="129">
        <v>2044.0673616199999</v>
      </c>
      <c r="J13" s="129">
        <v>10.001524570000001</v>
      </c>
      <c r="K13" s="129">
        <v>2034.06583705</v>
      </c>
      <c r="L13" s="129">
        <v>2009.8169941000001</v>
      </c>
      <c r="M13" s="129">
        <v>2009.63465881</v>
      </c>
      <c r="N13" s="129">
        <v>0.18233529000000001</v>
      </c>
      <c r="O13" s="129">
        <v>0</v>
      </c>
      <c r="P13" s="129">
        <v>1.0300000000000001E-6</v>
      </c>
      <c r="Q13" s="129"/>
      <c r="R13" s="129"/>
      <c r="S13" s="129"/>
    </row>
    <row r="14" spans="1:19" hidden="1" outlineLevel="1">
      <c r="A14" s="8">
        <v>40634</v>
      </c>
      <c r="B14" s="129">
        <v>4826.1967023099996</v>
      </c>
      <c r="C14" s="129">
        <v>4.3699999999999997E-6</v>
      </c>
      <c r="D14" s="129">
        <v>4.3699999999999997E-6</v>
      </c>
      <c r="E14" s="129">
        <v>0</v>
      </c>
      <c r="F14" s="129">
        <v>0</v>
      </c>
      <c r="G14" s="129">
        <v>0</v>
      </c>
      <c r="H14" s="129">
        <v>0</v>
      </c>
      <c r="I14" s="129">
        <v>2805.2341048799999</v>
      </c>
      <c r="J14" s="129">
        <v>4.8334232400000001</v>
      </c>
      <c r="K14" s="129">
        <v>2800.4006816400001</v>
      </c>
      <c r="L14" s="129">
        <v>2020.96259306</v>
      </c>
      <c r="M14" s="129">
        <v>2020.7782222999999</v>
      </c>
      <c r="N14" s="129">
        <v>0.18437075999999999</v>
      </c>
      <c r="O14" s="129">
        <v>0</v>
      </c>
      <c r="P14" s="129">
        <v>2.4499999999999999E-5</v>
      </c>
      <c r="Q14" s="129"/>
      <c r="R14" s="129"/>
      <c r="S14" s="129"/>
    </row>
    <row r="15" spans="1:19" hidden="1" outlineLevel="1">
      <c r="A15" s="8">
        <v>40664</v>
      </c>
      <c r="B15" s="129">
        <v>4946.0547575700002</v>
      </c>
      <c r="C15" s="129">
        <v>0</v>
      </c>
      <c r="D15" s="129">
        <v>0</v>
      </c>
      <c r="E15" s="129">
        <v>0</v>
      </c>
      <c r="F15" s="129">
        <v>0</v>
      </c>
      <c r="G15" s="129">
        <v>0</v>
      </c>
      <c r="H15" s="129">
        <v>0</v>
      </c>
      <c r="I15" s="129">
        <v>2922.9381186400001</v>
      </c>
      <c r="J15" s="129">
        <v>4.5420610100000003</v>
      </c>
      <c r="K15" s="129">
        <v>2918.3960576300001</v>
      </c>
      <c r="L15" s="129">
        <v>2023.1166389299999</v>
      </c>
      <c r="M15" s="129">
        <v>2022.93186767</v>
      </c>
      <c r="N15" s="129">
        <v>0.18477125999999999</v>
      </c>
      <c r="O15" s="129">
        <v>0</v>
      </c>
      <c r="P15" s="129">
        <v>2.5049999999999999E-5</v>
      </c>
      <c r="Q15" s="129"/>
      <c r="R15" s="129"/>
      <c r="S15" s="129"/>
    </row>
    <row r="16" spans="1:19" hidden="1" outlineLevel="1">
      <c r="A16" s="8">
        <v>40695</v>
      </c>
      <c r="B16" s="129">
        <v>5106.7678437699997</v>
      </c>
      <c r="C16" s="129">
        <v>0</v>
      </c>
      <c r="D16" s="129">
        <v>0</v>
      </c>
      <c r="E16" s="129">
        <v>0</v>
      </c>
      <c r="F16" s="129">
        <v>0</v>
      </c>
      <c r="G16" s="129">
        <v>0</v>
      </c>
      <c r="H16" s="129">
        <v>0</v>
      </c>
      <c r="I16" s="129">
        <v>3071.7991346899998</v>
      </c>
      <c r="J16" s="129">
        <v>4.4850819299999998</v>
      </c>
      <c r="K16" s="129">
        <v>3067.3140527599999</v>
      </c>
      <c r="L16" s="129">
        <v>2034.9687090800001</v>
      </c>
      <c r="M16" s="129">
        <v>2034.7843366499999</v>
      </c>
      <c r="N16" s="129">
        <v>0.18437243</v>
      </c>
      <c r="O16" s="129">
        <v>0</v>
      </c>
      <c r="P16" s="129">
        <v>2.6040000000000001E-5</v>
      </c>
      <c r="Q16" s="129"/>
      <c r="R16" s="129"/>
      <c r="S16" s="129"/>
    </row>
    <row r="17" spans="1:19" hidden="1" outlineLevel="1">
      <c r="A17" s="8">
        <v>40725</v>
      </c>
      <c r="B17" s="129">
        <v>5164.0149628299996</v>
      </c>
      <c r="C17" s="129">
        <v>0</v>
      </c>
      <c r="D17" s="129">
        <v>0</v>
      </c>
      <c r="E17" s="129">
        <v>0</v>
      </c>
      <c r="F17" s="129">
        <v>1.3053000000000001E-4</v>
      </c>
      <c r="G17" s="129">
        <v>0</v>
      </c>
      <c r="H17" s="129">
        <v>1.3053000000000001E-4</v>
      </c>
      <c r="I17" s="129">
        <v>3123.3202786500001</v>
      </c>
      <c r="J17" s="129">
        <v>6.8584137800000002</v>
      </c>
      <c r="K17" s="129">
        <v>3116.4618648700002</v>
      </c>
      <c r="L17" s="129">
        <v>2040.69455365</v>
      </c>
      <c r="M17" s="129">
        <v>2040.5101828899999</v>
      </c>
      <c r="N17" s="129">
        <v>0.18437075999999999</v>
      </c>
      <c r="O17" s="129">
        <v>0</v>
      </c>
      <c r="P17" s="129">
        <v>2.7290000000000001E-5</v>
      </c>
      <c r="Q17" s="129"/>
      <c r="R17" s="129"/>
      <c r="S17" s="129"/>
    </row>
    <row r="18" spans="1:19" hidden="1" outlineLevel="1">
      <c r="A18" s="8">
        <v>40756</v>
      </c>
      <c r="B18" s="129">
        <v>5279.40164852</v>
      </c>
      <c r="C18" s="129">
        <v>0</v>
      </c>
      <c r="D18" s="129">
        <v>0</v>
      </c>
      <c r="E18" s="129">
        <v>0</v>
      </c>
      <c r="F18" s="129">
        <v>0</v>
      </c>
      <c r="G18" s="129">
        <v>0</v>
      </c>
      <c r="H18" s="129">
        <v>0</v>
      </c>
      <c r="I18" s="129">
        <v>3243.75722748</v>
      </c>
      <c r="J18" s="129">
        <v>9.1719915699999994</v>
      </c>
      <c r="K18" s="129">
        <v>3234.5852359099999</v>
      </c>
      <c r="L18" s="129">
        <v>2035.64442104</v>
      </c>
      <c r="M18" s="129">
        <v>2035.4600502799999</v>
      </c>
      <c r="N18" s="129">
        <v>0.18437075999999999</v>
      </c>
      <c r="O18" s="129">
        <v>0</v>
      </c>
      <c r="P18" s="129">
        <v>2.9546300000000001E-2</v>
      </c>
      <c r="Q18" s="129"/>
      <c r="R18" s="129"/>
      <c r="S18" s="129"/>
    </row>
    <row r="19" spans="1:19" hidden="1" outlineLevel="1">
      <c r="A19" s="8">
        <v>40787</v>
      </c>
      <c r="B19" s="129">
        <v>5398.41201731</v>
      </c>
      <c r="C19" s="129">
        <v>0</v>
      </c>
      <c r="D19" s="129">
        <v>0</v>
      </c>
      <c r="E19" s="129">
        <v>0</v>
      </c>
      <c r="F19" s="129">
        <v>0</v>
      </c>
      <c r="G19" s="129">
        <v>0</v>
      </c>
      <c r="H19" s="129">
        <v>0</v>
      </c>
      <c r="I19" s="129">
        <v>3375.9570441300002</v>
      </c>
      <c r="J19" s="129">
        <v>8.0257245000000008</v>
      </c>
      <c r="K19" s="129">
        <v>3367.93131963</v>
      </c>
      <c r="L19" s="129">
        <v>2022.45497318</v>
      </c>
      <c r="M19" s="129">
        <v>2022.2706024199999</v>
      </c>
      <c r="N19" s="129">
        <v>0.18437075999999999</v>
      </c>
      <c r="O19" s="129">
        <v>0</v>
      </c>
      <c r="P19" s="129">
        <v>2.7134700000000001E-2</v>
      </c>
      <c r="Q19" s="129"/>
      <c r="R19" s="129"/>
      <c r="S19" s="129"/>
    </row>
    <row r="20" spans="1:19" hidden="1" outlineLevel="1">
      <c r="A20" s="8">
        <v>40817</v>
      </c>
      <c r="B20" s="129">
        <v>5593.5508716900003</v>
      </c>
      <c r="C20" s="129">
        <v>0</v>
      </c>
      <c r="D20" s="129">
        <v>0</v>
      </c>
      <c r="E20" s="129">
        <v>0</v>
      </c>
      <c r="F20" s="129">
        <v>0</v>
      </c>
      <c r="G20" s="129">
        <v>0</v>
      </c>
      <c r="H20" s="129">
        <v>0</v>
      </c>
      <c r="I20" s="129">
        <v>3562.1546919399998</v>
      </c>
      <c r="J20" s="129">
        <v>7.8931259599999999</v>
      </c>
      <c r="K20" s="129">
        <v>3554.2615659799999</v>
      </c>
      <c r="L20" s="129">
        <v>2031.3961797500001</v>
      </c>
      <c r="M20" s="129">
        <v>2031.3961797500001</v>
      </c>
      <c r="N20" s="129">
        <v>0</v>
      </c>
      <c r="O20" s="129">
        <v>0</v>
      </c>
      <c r="P20" s="129">
        <v>2.506456E-2</v>
      </c>
      <c r="Q20" s="129"/>
      <c r="R20" s="129"/>
      <c r="S20" s="129"/>
    </row>
    <row r="21" spans="1:19" hidden="1" outlineLevel="1">
      <c r="A21" s="8">
        <v>40848</v>
      </c>
      <c r="B21" s="129">
        <v>5642.2401936699998</v>
      </c>
      <c r="C21" s="129">
        <v>0</v>
      </c>
      <c r="D21" s="129">
        <v>0</v>
      </c>
      <c r="E21" s="129">
        <v>0</v>
      </c>
      <c r="F21" s="129">
        <v>0</v>
      </c>
      <c r="G21" s="129">
        <v>0</v>
      </c>
      <c r="H21" s="129">
        <v>0</v>
      </c>
      <c r="I21" s="129">
        <v>3643.5195153999998</v>
      </c>
      <c r="J21" s="129">
        <v>8.5838401300000005</v>
      </c>
      <c r="K21" s="129">
        <v>3634.93567527</v>
      </c>
      <c r="L21" s="129">
        <v>1998.72067827</v>
      </c>
      <c r="M21" s="129">
        <v>1998.72067827</v>
      </c>
      <c r="N21" s="129">
        <v>0</v>
      </c>
      <c r="O21" s="129">
        <v>0</v>
      </c>
      <c r="P21" s="129">
        <v>2.2362730000000001E-2</v>
      </c>
      <c r="Q21" s="129"/>
      <c r="R21" s="129"/>
      <c r="S21" s="129"/>
    </row>
    <row r="22" spans="1:19" hidden="1" outlineLevel="1">
      <c r="A22" s="8">
        <v>40878</v>
      </c>
      <c r="B22" s="129">
        <v>5699.4824106300002</v>
      </c>
      <c r="C22" s="129">
        <v>0</v>
      </c>
      <c r="D22" s="129">
        <v>0</v>
      </c>
      <c r="E22" s="129">
        <v>0</v>
      </c>
      <c r="F22" s="129">
        <v>0</v>
      </c>
      <c r="G22" s="129">
        <v>0</v>
      </c>
      <c r="H22" s="129">
        <v>0</v>
      </c>
      <c r="I22" s="129">
        <v>3799.8106418399998</v>
      </c>
      <c r="J22" s="129">
        <v>8.6960720400000007</v>
      </c>
      <c r="K22" s="129">
        <v>3791.1145698</v>
      </c>
      <c r="L22" s="129">
        <v>1899.67176879</v>
      </c>
      <c r="M22" s="129">
        <v>1899.67176879</v>
      </c>
      <c r="N22" s="129">
        <v>0</v>
      </c>
      <c r="O22" s="129">
        <v>0</v>
      </c>
      <c r="P22" s="129">
        <v>1.983946E-2</v>
      </c>
      <c r="Q22" s="129"/>
      <c r="R22" s="129"/>
      <c r="S22" s="129"/>
    </row>
    <row r="23" spans="1:19" hidden="1" outlineLevel="1">
      <c r="A23" s="8">
        <v>40909</v>
      </c>
      <c r="B23" s="129">
        <v>5584.39458784</v>
      </c>
      <c r="C23" s="129">
        <v>0</v>
      </c>
      <c r="D23" s="129">
        <v>0</v>
      </c>
      <c r="E23" s="129">
        <v>0</v>
      </c>
      <c r="F23" s="129">
        <v>0</v>
      </c>
      <c r="G23" s="129">
        <v>0</v>
      </c>
      <c r="H23" s="129">
        <v>0</v>
      </c>
      <c r="I23" s="129">
        <v>3689.1591815900001</v>
      </c>
      <c r="J23" s="129">
        <v>7.8127054200000003</v>
      </c>
      <c r="K23" s="129">
        <v>3681.3464761700002</v>
      </c>
      <c r="L23" s="129">
        <v>1895.2354062500001</v>
      </c>
      <c r="M23" s="129">
        <v>1895.2354062500001</v>
      </c>
      <c r="N23" s="129">
        <v>0</v>
      </c>
      <c r="O23" s="129">
        <v>0</v>
      </c>
      <c r="P23" s="129">
        <v>1.7247249999999999E-2</v>
      </c>
      <c r="Q23" s="129"/>
      <c r="R23" s="129"/>
      <c r="S23" s="129"/>
    </row>
    <row r="24" spans="1:19" hidden="1" outlineLevel="1">
      <c r="A24" s="8">
        <v>40940</v>
      </c>
      <c r="B24" s="129">
        <v>5664.8756692400002</v>
      </c>
      <c r="C24" s="129">
        <v>0</v>
      </c>
      <c r="D24" s="129">
        <v>0</v>
      </c>
      <c r="E24" s="129">
        <v>0</v>
      </c>
      <c r="F24" s="129">
        <v>0</v>
      </c>
      <c r="G24" s="129">
        <v>0</v>
      </c>
      <c r="H24" s="129">
        <v>0</v>
      </c>
      <c r="I24" s="129">
        <v>3805.9181867699999</v>
      </c>
      <c r="J24" s="129">
        <v>8.7322212700000001</v>
      </c>
      <c r="K24" s="129">
        <v>3797.1859654999998</v>
      </c>
      <c r="L24" s="129">
        <v>1858.9574824700001</v>
      </c>
      <c r="M24" s="129">
        <v>1858.9574824700001</v>
      </c>
      <c r="N24" s="129">
        <v>0</v>
      </c>
      <c r="O24" s="129">
        <v>0</v>
      </c>
      <c r="P24" s="129">
        <v>1.5541660000000001E-2</v>
      </c>
      <c r="Q24" s="129"/>
      <c r="R24" s="129"/>
      <c r="S24" s="129"/>
    </row>
    <row r="25" spans="1:19" hidden="1" outlineLevel="1">
      <c r="A25" s="8">
        <v>40969</v>
      </c>
      <c r="B25" s="129">
        <v>5818.3524883099999</v>
      </c>
      <c r="C25" s="129">
        <v>0</v>
      </c>
      <c r="D25" s="129">
        <v>0</v>
      </c>
      <c r="E25" s="129">
        <v>0</v>
      </c>
      <c r="F25" s="129">
        <v>0</v>
      </c>
      <c r="G25" s="129">
        <v>0</v>
      </c>
      <c r="H25" s="129">
        <v>0</v>
      </c>
      <c r="I25" s="129">
        <v>3985.1913297599999</v>
      </c>
      <c r="J25" s="129">
        <v>6.5856155599999999</v>
      </c>
      <c r="K25" s="129">
        <v>3978.6057142</v>
      </c>
      <c r="L25" s="129">
        <v>1833.16115855</v>
      </c>
      <c r="M25" s="129">
        <v>1833.16115855</v>
      </c>
      <c r="N25" s="129">
        <v>0</v>
      </c>
      <c r="O25" s="129">
        <v>0</v>
      </c>
      <c r="P25" s="129">
        <v>1.22039E-2</v>
      </c>
      <c r="Q25" s="129"/>
      <c r="R25" s="129"/>
      <c r="S25" s="129"/>
    </row>
    <row r="26" spans="1:19" hidden="1" outlineLevel="1">
      <c r="A26" s="8">
        <v>41000</v>
      </c>
      <c r="B26" s="129">
        <v>5838.7422742500003</v>
      </c>
      <c r="C26" s="129">
        <v>0</v>
      </c>
      <c r="D26" s="129">
        <v>0</v>
      </c>
      <c r="E26" s="129">
        <v>0</v>
      </c>
      <c r="F26" s="129">
        <v>0</v>
      </c>
      <c r="G26" s="129">
        <v>0</v>
      </c>
      <c r="H26" s="129">
        <v>0</v>
      </c>
      <c r="I26" s="129">
        <v>4019.3291256299999</v>
      </c>
      <c r="J26" s="129">
        <v>11.912812199999999</v>
      </c>
      <c r="K26" s="129">
        <v>4007.4163134300002</v>
      </c>
      <c r="L26" s="129">
        <v>1819.4131486199999</v>
      </c>
      <c r="M26" s="129">
        <v>1819.4131486199999</v>
      </c>
      <c r="N26" s="129">
        <v>0</v>
      </c>
      <c r="O26" s="129">
        <v>0</v>
      </c>
      <c r="P26" s="129">
        <v>9.4529200000000001E-3</v>
      </c>
      <c r="Q26" s="129"/>
      <c r="R26" s="129"/>
      <c r="S26" s="129"/>
    </row>
    <row r="27" spans="1:19" hidden="1" outlineLevel="1">
      <c r="A27" s="8">
        <v>41030</v>
      </c>
      <c r="B27" s="129">
        <v>5802.7068912599998</v>
      </c>
      <c r="C27" s="129">
        <v>0</v>
      </c>
      <c r="D27" s="129">
        <v>0</v>
      </c>
      <c r="E27" s="129">
        <v>0</v>
      </c>
      <c r="F27" s="129">
        <v>0</v>
      </c>
      <c r="G27" s="129">
        <v>0</v>
      </c>
      <c r="H27" s="129">
        <v>0</v>
      </c>
      <c r="I27" s="129">
        <v>4007.9999993000001</v>
      </c>
      <c r="J27" s="129">
        <v>6.3401799900000002</v>
      </c>
      <c r="K27" s="129">
        <v>4001.6598193099999</v>
      </c>
      <c r="L27" s="129">
        <v>1794.7068919599999</v>
      </c>
      <c r="M27" s="129">
        <v>1794.7068919599999</v>
      </c>
      <c r="N27" s="129">
        <v>0</v>
      </c>
      <c r="O27" s="129">
        <v>0</v>
      </c>
      <c r="P27" s="129">
        <v>9.2122200000000001E-3</v>
      </c>
      <c r="Q27" s="129"/>
      <c r="R27" s="129"/>
      <c r="S27" s="129"/>
    </row>
    <row r="28" spans="1:19" hidden="1" outlineLevel="1">
      <c r="A28" s="8">
        <v>41061</v>
      </c>
      <c r="B28" s="129">
        <v>6041.7114125999997</v>
      </c>
      <c r="C28" s="129">
        <v>0</v>
      </c>
      <c r="D28" s="129">
        <v>0</v>
      </c>
      <c r="E28" s="129">
        <v>0</v>
      </c>
      <c r="F28" s="129">
        <v>0</v>
      </c>
      <c r="G28" s="129">
        <v>0</v>
      </c>
      <c r="H28" s="129">
        <v>0</v>
      </c>
      <c r="I28" s="129">
        <v>4262.7889264200003</v>
      </c>
      <c r="J28" s="129">
        <v>6.27363962</v>
      </c>
      <c r="K28" s="129">
        <v>4256.5152867999996</v>
      </c>
      <c r="L28" s="129">
        <v>1778.9224861800001</v>
      </c>
      <c r="M28" s="129">
        <v>1778.9224861800001</v>
      </c>
      <c r="N28" s="129">
        <v>0</v>
      </c>
      <c r="O28" s="129">
        <v>0</v>
      </c>
      <c r="P28" s="129">
        <v>5.6858000000000004E-3</v>
      </c>
      <c r="Q28" s="129"/>
      <c r="R28" s="129"/>
      <c r="S28" s="129"/>
    </row>
    <row r="29" spans="1:19" hidden="1" outlineLevel="1">
      <c r="A29" s="8">
        <v>41091</v>
      </c>
      <c r="B29" s="129">
        <v>5730.7084922599997</v>
      </c>
      <c r="C29" s="129">
        <v>0</v>
      </c>
      <c r="D29" s="129">
        <v>0</v>
      </c>
      <c r="E29" s="129">
        <v>0</v>
      </c>
      <c r="F29" s="129">
        <v>0</v>
      </c>
      <c r="G29" s="129">
        <v>0</v>
      </c>
      <c r="H29" s="129">
        <v>0</v>
      </c>
      <c r="I29" s="129">
        <v>3951.9067055999999</v>
      </c>
      <c r="J29" s="129">
        <v>9.4563301800000001</v>
      </c>
      <c r="K29" s="129">
        <v>3942.45037542</v>
      </c>
      <c r="L29" s="129">
        <v>1778.8017866600001</v>
      </c>
      <c r="M29" s="129">
        <v>1778.8017866600001</v>
      </c>
      <c r="N29" s="129">
        <v>0</v>
      </c>
      <c r="O29" s="129">
        <v>0</v>
      </c>
      <c r="P29" s="129">
        <v>2.8988799999999999E-3</v>
      </c>
      <c r="Q29" s="129"/>
      <c r="R29" s="129"/>
      <c r="S29" s="129"/>
    </row>
    <row r="30" spans="1:19" hidden="1" outlineLevel="1">
      <c r="A30" s="8">
        <v>41122</v>
      </c>
      <c r="B30" s="129">
        <v>5974.20560252</v>
      </c>
      <c r="C30" s="129">
        <v>0.13205729999999999</v>
      </c>
      <c r="D30" s="129">
        <v>0</v>
      </c>
      <c r="E30" s="129">
        <v>0.13205729999999999</v>
      </c>
      <c r="F30" s="129">
        <v>0</v>
      </c>
      <c r="G30" s="129">
        <v>0</v>
      </c>
      <c r="H30" s="129">
        <v>0</v>
      </c>
      <c r="I30" s="129">
        <v>4180.5098042500003</v>
      </c>
      <c r="J30" s="129">
        <v>8.1651922199999998</v>
      </c>
      <c r="K30" s="129">
        <v>4172.3446120299996</v>
      </c>
      <c r="L30" s="129">
        <v>1793.56374097</v>
      </c>
      <c r="M30" s="129">
        <v>1793.5637368499999</v>
      </c>
      <c r="N30" s="129">
        <v>4.1200000000000004E-6</v>
      </c>
      <c r="O30" s="129">
        <v>0</v>
      </c>
      <c r="P30" s="129">
        <v>6.1468000000000004E-4</v>
      </c>
      <c r="Q30" s="129"/>
      <c r="R30" s="129"/>
      <c r="S30" s="129"/>
    </row>
    <row r="31" spans="1:19" hidden="1" outlineLevel="1">
      <c r="A31" s="8">
        <v>41153</v>
      </c>
      <c r="B31" s="129">
        <v>5895.5455243099996</v>
      </c>
      <c r="C31" s="129">
        <v>0.12754964999999999</v>
      </c>
      <c r="D31" s="129">
        <v>0</v>
      </c>
      <c r="E31" s="129">
        <v>0.12754964999999999</v>
      </c>
      <c r="F31" s="129">
        <v>0</v>
      </c>
      <c r="G31" s="129">
        <v>0</v>
      </c>
      <c r="H31" s="129">
        <v>0</v>
      </c>
      <c r="I31" s="129">
        <v>4109.4134634800002</v>
      </c>
      <c r="J31" s="129">
        <v>7.5955088499999999</v>
      </c>
      <c r="K31" s="129">
        <v>4101.8179546299998</v>
      </c>
      <c r="L31" s="129">
        <v>1786.00451118</v>
      </c>
      <c r="M31" s="129">
        <v>1786.00451118</v>
      </c>
      <c r="N31" s="129">
        <v>0</v>
      </c>
      <c r="O31" s="129">
        <v>0</v>
      </c>
      <c r="P31" s="129">
        <v>6.6142999999999996E-4</v>
      </c>
      <c r="Q31" s="129"/>
      <c r="R31" s="129"/>
      <c r="S31" s="129"/>
    </row>
    <row r="32" spans="1:19" hidden="1" outlineLevel="1">
      <c r="A32" s="8">
        <v>41183</v>
      </c>
      <c r="B32" s="129">
        <v>5923.5879310199998</v>
      </c>
      <c r="C32" s="129">
        <v>0.1241038</v>
      </c>
      <c r="D32" s="129">
        <v>0</v>
      </c>
      <c r="E32" s="129">
        <v>0.1241038</v>
      </c>
      <c r="F32" s="129">
        <v>0</v>
      </c>
      <c r="G32" s="129">
        <v>0</v>
      </c>
      <c r="H32" s="129">
        <v>0</v>
      </c>
      <c r="I32" s="129">
        <v>4157.1274850899999</v>
      </c>
      <c r="J32" s="129">
        <v>7.2138203299999999</v>
      </c>
      <c r="K32" s="129">
        <v>4149.9136647599998</v>
      </c>
      <c r="L32" s="129">
        <v>1766.33634213</v>
      </c>
      <c r="M32" s="129">
        <v>1766.33634213</v>
      </c>
      <c r="N32" s="129">
        <v>0</v>
      </c>
      <c r="O32" s="129">
        <v>0</v>
      </c>
      <c r="P32" s="129">
        <v>6.8530000000000002E-4</v>
      </c>
      <c r="Q32" s="129"/>
      <c r="R32" s="129"/>
      <c r="S32" s="129"/>
    </row>
    <row r="33" spans="1:19" hidden="1" outlineLevel="1">
      <c r="A33" s="8">
        <v>41214</v>
      </c>
      <c r="B33" s="129">
        <v>5757.6369808999998</v>
      </c>
      <c r="C33" s="129">
        <v>0.12039016</v>
      </c>
      <c r="D33" s="129">
        <v>0</v>
      </c>
      <c r="E33" s="129">
        <v>0.12039016</v>
      </c>
      <c r="F33" s="129">
        <v>0</v>
      </c>
      <c r="G33" s="129">
        <v>0</v>
      </c>
      <c r="H33" s="129">
        <v>0</v>
      </c>
      <c r="I33" s="129">
        <v>4008.8959203700001</v>
      </c>
      <c r="J33" s="129">
        <v>6.8297741299999997</v>
      </c>
      <c r="K33" s="129">
        <v>4002.0661462399999</v>
      </c>
      <c r="L33" s="129">
        <v>1748.62067037</v>
      </c>
      <c r="M33" s="129">
        <v>1748.62067037</v>
      </c>
      <c r="N33" s="129">
        <v>0</v>
      </c>
      <c r="O33" s="129">
        <v>0</v>
      </c>
      <c r="P33" s="129">
        <v>6.5304999999999996E-4</v>
      </c>
      <c r="Q33" s="129"/>
      <c r="R33" s="129"/>
      <c r="S33" s="129"/>
    </row>
    <row r="34" spans="1:19" hidden="1" outlineLevel="1">
      <c r="A34" s="8">
        <v>41244</v>
      </c>
      <c r="B34" s="129">
        <v>6110.5519796500002</v>
      </c>
      <c r="C34" s="129">
        <v>0.11688555</v>
      </c>
      <c r="D34" s="129">
        <v>0</v>
      </c>
      <c r="E34" s="129">
        <v>0.11688555</v>
      </c>
      <c r="F34" s="129">
        <v>0</v>
      </c>
      <c r="G34" s="129">
        <v>0</v>
      </c>
      <c r="H34" s="129">
        <v>0</v>
      </c>
      <c r="I34" s="129">
        <v>4382.6345378200003</v>
      </c>
      <c r="J34" s="129">
        <v>6.2656608399999998</v>
      </c>
      <c r="K34" s="129">
        <v>4376.3688769800001</v>
      </c>
      <c r="L34" s="129">
        <v>1727.8005562799999</v>
      </c>
      <c r="M34" s="129">
        <v>1727.8005562799999</v>
      </c>
      <c r="N34" s="129">
        <v>0</v>
      </c>
      <c r="O34" s="129">
        <v>0</v>
      </c>
      <c r="P34" s="129">
        <v>6.6434999999999997E-4</v>
      </c>
      <c r="Q34" s="129"/>
      <c r="R34" s="129"/>
      <c r="S34" s="129"/>
    </row>
    <row r="35" spans="1:19" hidden="1" outlineLevel="1">
      <c r="A35" s="8">
        <v>41275</v>
      </c>
      <c r="B35" s="129">
        <v>5727.8885418</v>
      </c>
      <c r="C35" s="129">
        <v>0.17456279</v>
      </c>
      <c r="D35" s="129">
        <v>2.70192E-3</v>
      </c>
      <c r="E35" s="129">
        <v>0.17186087</v>
      </c>
      <c r="F35" s="129">
        <v>0</v>
      </c>
      <c r="G35" s="129">
        <v>0</v>
      </c>
      <c r="H35" s="129">
        <v>0</v>
      </c>
      <c r="I35" s="129">
        <v>4005.58612498</v>
      </c>
      <c r="J35" s="129">
        <v>5.64003531</v>
      </c>
      <c r="K35" s="129">
        <v>3999.9460896700002</v>
      </c>
      <c r="L35" s="129">
        <v>1722.12785403</v>
      </c>
      <c r="M35" s="129">
        <v>1721.8169643700001</v>
      </c>
      <c r="N35" s="129">
        <v>0.31088966000000001</v>
      </c>
      <c r="O35" s="129">
        <v>0</v>
      </c>
      <c r="P35" s="129">
        <v>6.6573999999999995E-4</v>
      </c>
      <c r="Q35" s="129"/>
      <c r="R35" s="129"/>
      <c r="S35" s="129"/>
    </row>
    <row r="36" spans="1:19" hidden="1" outlineLevel="1">
      <c r="A36" s="8">
        <v>41306</v>
      </c>
      <c r="B36" s="129">
        <v>5707.8188107599999</v>
      </c>
      <c r="C36" s="129">
        <v>0.16249820000000001</v>
      </c>
      <c r="D36" s="129">
        <v>9.0000000000000006E-5</v>
      </c>
      <c r="E36" s="129">
        <v>0.1624082</v>
      </c>
      <c r="F36" s="129">
        <v>0</v>
      </c>
      <c r="G36" s="129">
        <v>0</v>
      </c>
      <c r="H36" s="129">
        <v>0</v>
      </c>
      <c r="I36" s="129">
        <v>3988.4479304800002</v>
      </c>
      <c r="J36" s="129">
        <v>4.9101649600000004</v>
      </c>
      <c r="K36" s="129">
        <v>3983.53776552</v>
      </c>
      <c r="L36" s="129">
        <v>1719.2083820800001</v>
      </c>
      <c r="M36" s="129">
        <v>1718.89293993</v>
      </c>
      <c r="N36" s="129">
        <v>0.31544214999999998</v>
      </c>
      <c r="O36" s="129">
        <v>0</v>
      </c>
      <c r="P36" s="129">
        <v>6.7416999999999998E-4</v>
      </c>
      <c r="Q36" s="129"/>
      <c r="R36" s="129"/>
      <c r="S36" s="129"/>
    </row>
    <row r="37" spans="1:19" hidden="1" outlineLevel="1">
      <c r="A37" s="8">
        <v>41334</v>
      </c>
      <c r="B37" s="129">
        <v>5770.4075232900004</v>
      </c>
      <c r="C37" s="129">
        <v>0.16689317000000001</v>
      </c>
      <c r="D37" s="129">
        <v>5.1500000000000005E-4</v>
      </c>
      <c r="E37" s="129">
        <v>0.16637816999999999</v>
      </c>
      <c r="F37" s="129">
        <v>0</v>
      </c>
      <c r="G37" s="129">
        <v>0</v>
      </c>
      <c r="H37" s="129">
        <v>0</v>
      </c>
      <c r="I37" s="129">
        <v>4044.35675636</v>
      </c>
      <c r="J37" s="129">
        <v>6.9356903299999999</v>
      </c>
      <c r="K37" s="129">
        <v>4037.42106603</v>
      </c>
      <c r="L37" s="129">
        <v>1725.8838737599999</v>
      </c>
      <c r="M37" s="129">
        <v>1725.6134860699999</v>
      </c>
      <c r="N37" s="129">
        <v>0.27038769000000001</v>
      </c>
      <c r="O37" s="129">
        <v>0</v>
      </c>
      <c r="P37" s="129">
        <v>6.7422999999999995E-4</v>
      </c>
      <c r="Q37" s="129"/>
      <c r="R37" s="129"/>
      <c r="S37" s="129"/>
    </row>
    <row r="38" spans="1:19" hidden="1" outlineLevel="1">
      <c r="A38" s="8">
        <v>41365</v>
      </c>
      <c r="B38" s="129">
        <v>5781.0394420399998</v>
      </c>
      <c r="C38" s="129">
        <v>0.20435186999999999</v>
      </c>
      <c r="D38" s="129">
        <v>2.49153E-3</v>
      </c>
      <c r="E38" s="129">
        <v>0.20186034</v>
      </c>
      <c r="F38" s="129">
        <v>0</v>
      </c>
      <c r="G38" s="129">
        <v>0</v>
      </c>
      <c r="H38" s="129">
        <v>0</v>
      </c>
      <c r="I38" s="129">
        <v>4023.6471165500002</v>
      </c>
      <c r="J38" s="129">
        <v>6.1473461399999998</v>
      </c>
      <c r="K38" s="129">
        <v>4017.4997704100001</v>
      </c>
      <c r="L38" s="129">
        <v>1757.1879736200001</v>
      </c>
      <c r="M38" s="129">
        <v>1756.88906477</v>
      </c>
      <c r="N38" s="129">
        <v>0.29890885</v>
      </c>
      <c r="O38" s="129">
        <v>0</v>
      </c>
      <c r="P38" s="129">
        <v>6.7588999999999995E-4</v>
      </c>
      <c r="Q38" s="129"/>
      <c r="R38" s="129"/>
      <c r="S38" s="129"/>
    </row>
    <row r="39" spans="1:19" hidden="1" outlineLevel="1">
      <c r="A39" s="8">
        <v>41395</v>
      </c>
      <c r="B39" s="129">
        <v>5804.4881511900003</v>
      </c>
      <c r="C39" s="129">
        <v>0.19090177999999999</v>
      </c>
      <c r="D39" s="129">
        <v>5.7479999999999999E-4</v>
      </c>
      <c r="E39" s="129">
        <v>0.19032698000000001</v>
      </c>
      <c r="F39" s="129">
        <v>0</v>
      </c>
      <c r="G39" s="129">
        <v>0</v>
      </c>
      <c r="H39" s="129">
        <v>0</v>
      </c>
      <c r="I39" s="129">
        <v>4039.37541448</v>
      </c>
      <c r="J39" s="129">
        <v>5.5514840599999999</v>
      </c>
      <c r="K39" s="129">
        <v>4033.8239304200001</v>
      </c>
      <c r="L39" s="129">
        <v>1764.9218349299999</v>
      </c>
      <c r="M39" s="129">
        <v>1764.5721140799999</v>
      </c>
      <c r="N39" s="129">
        <v>0.34972085000000003</v>
      </c>
      <c r="O39" s="129">
        <v>0</v>
      </c>
      <c r="P39" s="129">
        <v>6.3865999999999999E-4</v>
      </c>
      <c r="Q39" s="129"/>
      <c r="R39" s="129"/>
      <c r="S39" s="129"/>
    </row>
    <row r="40" spans="1:19" hidden="1" outlineLevel="1">
      <c r="A40" s="8">
        <v>41426</v>
      </c>
      <c r="B40" s="129">
        <v>6254.0475381400001</v>
      </c>
      <c r="C40" s="129">
        <v>0.18925644999999999</v>
      </c>
      <c r="D40" s="129">
        <v>1.62839E-3</v>
      </c>
      <c r="E40" s="129">
        <v>0.18762806000000001</v>
      </c>
      <c r="F40" s="129">
        <v>0</v>
      </c>
      <c r="G40" s="129">
        <v>0</v>
      </c>
      <c r="H40" s="129">
        <v>0</v>
      </c>
      <c r="I40" s="129">
        <v>4491.4328761699999</v>
      </c>
      <c r="J40" s="129">
        <v>4.9427945800000002</v>
      </c>
      <c r="K40" s="129">
        <v>4486.49008159</v>
      </c>
      <c r="L40" s="129">
        <v>1762.4254055199999</v>
      </c>
      <c r="M40" s="129">
        <v>1762.06641212</v>
      </c>
      <c r="N40" s="129">
        <v>0.35899340000000002</v>
      </c>
      <c r="O40" s="129">
        <v>0</v>
      </c>
      <c r="P40" s="129">
        <v>7.0536999999999998E-4</v>
      </c>
      <c r="Q40" s="129"/>
      <c r="R40" s="129"/>
      <c r="S40" s="129"/>
    </row>
    <row r="41" spans="1:19" hidden="1" outlineLevel="1">
      <c r="A41" s="8">
        <v>41456</v>
      </c>
      <c r="B41" s="129">
        <v>5947.9117719200003</v>
      </c>
      <c r="C41" s="129">
        <v>0.17939859</v>
      </c>
      <c r="D41" s="129">
        <v>4.9027599999999999E-3</v>
      </c>
      <c r="E41" s="129">
        <v>0.17449582999999999</v>
      </c>
      <c r="F41" s="129">
        <v>0</v>
      </c>
      <c r="G41" s="129">
        <v>0</v>
      </c>
      <c r="H41" s="129">
        <v>0</v>
      </c>
      <c r="I41" s="129">
        <v>4182.1648827999998</v>
      </c>
      <c r="J41" s="129">
        <v>7.1969569599999996</v>
      </c>
      <c r="K41" s="129">
        <v>4174.9679258400001</v>
      </c>
      <c r="L41" s="129">
        <v>1765.56749053</v>
      </c>
      <c r="M41" s="129">
        <v>1765.1803689400001</v>
      </c>
      <c r="N41" s="129">
        <v>0.38712159000000002</v>
      </c>
      <c r="O41" s="129">
        <v>0</v>
      </c>
      <c r="P41" s="129">
        <v>7.9845999999999997E-4</v>
      </c>
      <c r="Q41" s="129"/>
      <c r="R41" s="129"/>
      <c r="S41" s="129"/>
    </row>
    <row r="42" spans="1:19" hidden="1" outlineLevel="1">
      <c r="A42" s="8">
        <v>41487</v>
      </c>
      <c r="B42" s="129">
        <v>6065.8111280100002</v>
      </c>
      <c r="C42" s="129">
        <v>0.19538061000000001</v>
      </c>
      <c r="D42" s="129">
        <v>5.0472700000000004E-3</v>
      </c>
      <c r="E42" s="129">
        <v>0.19033333999999999</v>
      </c>
      <c r="F42" s="129">
        <v>0</v>
      </c>
      <c r="G42" s="129">
        <v>0</v>
      </c>
      <c r="H42" s="129">
        <v>0</v>
      </c>
      <c r="I42" s="129">
        <v>4283.6170591600003</v>
      </c>
      <c r="J42" s="129">
        <v>7.0954907800000004</v>
      </c>
      <c r="K42" s="129">
        <v>4276.5215683799997</v>
      </c>
      <c r="L42" s="129">
        <v>1781.9986882400001</v>
      </c>
      <c r="M42" s="129">
        <v>1781.55208791</v>
      </c>
      <c r="N42" s="129">
        <v>0.44660032999999999</v>
      </c>
      <c r="O42" s="129">
        <v>0</v>
      </c>
      <c r="P42" s="129">
        <v>9.0698999999999999E-4</v>
      </c>
      <c r="Q42" s="129"/>
      <c r="R42" s="129"/>
      <c r="S42" s="129"/>
    </row>
    <row r="43" spans="1:19" hidden="1" outlineLevel="1">
      <c r="A43" s="8">
        <v>41518</v>
      </c>
      <c r="B43" s="129">
        <v>5986.1991416800001</v>
      </c>
      <c r="C43" s="129">
        <v>0.20029910000000001</v>
      </c>
      <c r="D43" s="129">
        <v>4.9855100000000003E-3</v>
      </c>
      <c r="E43" s="129">
        <v>0.19531359000000001</v>
      </c>
      <c r="F43" s="129">
        <v>0</v>
      </c>
      <c r="G43" s="129">
        <v>0</v>
      </c>
      <c r="H43" s="129">
        <v>0</v>
      </c>
      <c r="I43" s="129">
        <v>4187.0911570099997</v>
      </c>
      <c r="J43" s="129">
        <v>6.8510293999999998</v>
      </c>
      <c r="K43" s="129">
        <v>4180.2401276099999</v>
      </c>
      <c r="L43" s="129">
        <v>1798.90768557</v>
      </c>
      <c r="M43" s="129">
        <v>1798.51382773</v>
      </c>
      <c r="N43" s="129">
        <v>0.39385784000000001</v>
      </c>
      <c r="O43" s="129">
        <v>0</v>
      </c>
      <c r="P43" s="129">
        <v>1.04839E-3</v>
      </c>
      <c r="Q43" s="129"/>
      <c r="R43" s="129"/>
      <c r="S43" s="129"/>
    </row>
    <row r="44" spans="1:19" hidden="1" outlineLevel="1">
      <c r="A44" s="8">
        <v>41548</v>
      </c>
      <c r="B44" s="129">
        <v>6038.3993273899996</v>
      </c>
      <c r="C44" s="129">
        <v>0.22441591999999999</v>
      </c>
      <c r="D44" s="129">
        <v>6.9299999999999997E-6</v>
      </c>
      <c r="E44" s="129">
        <v>0.22440899</v>
      </c>
      <c r="F44" s="129">
        <v>0</v>
      </c>
      <c r="G44" s="129">
        <v>0</v>
      </c>
      <c r="H44" s="129">
        <v>0</v>
      </c>
      <c r="I44" s="129">
        <v>4238.2542859300002</v>
      </c>
      <c r="J44" s="129">
        <v>9.4520203499999997</v>
      </c>
      <c r="K44" s="129">
        <v>4228.8022655799996</v>
      </c>
      <c r="L44" s="129">
        <v>1799.9206255399999</v>
      </c>
      <c r="M44" s="129">
        <v>1799.5058710000001</v>
      </c>
      <c r="N44" s="129">
        <v>0.41475454</v>
      </c>
      <c r="O44" s="129">
        <v>0</v>
      </c>
      <c r="P44" s="129">
        <v>1.13967E-3</v>
      </c>
      <c r="Q44" s="129"/>
      <c r="R44" s="129"/>
      <c r="S44" s="129"/>
    </row>
    <row r="45" spans="1:19" hidden="1" outlineLevel="1">
      <c r="A45" s="8">
        <v>41579</v>
      </c>
      <c r="B45" s="129">
        <v>6100.1566469899999</v>
      </c>
      <c r="C45" s="129">
        <v>0.20966308</v>
      </c>
      <c r="D45" s="129">
        <v>0</v>
      </c>
      <c r="E45" s="129">
        <v>0.20966308</v>
      </c>
      <c r="F45" s="129">
        <v>0</v>
      </c>
      <c r="G45" s="129">
        <v>0</v>
      </c>
      <c r="H45" s="129">
        <v>0</v>
      </c>
      <c r="I45" s="129">
        <v>4338.3938128500004</v>
      </c>
      <c r="J45" s="129">
        <v>9.1457520199999998</v>
      </c>
      <c r="K45" s="129">
        <v>4329.2480608300002</v>
      </c>
      <c r="L45" s="129">
        <v>1761.5531710600001</v>
      </c>
      <c r="M45" s="129">
        <v>1761.1201065099999</v>
      </c>
      <c r="N45" s="129">
        <v>0.43306454999999999</v>
      </c>
      <c r="O45" s="129">
        <v>0</v>
      </c>
      <c r="P45" s="129">
        <v>1.1423200000000001E-3</v>
      </c>
      <c r="Q45" s="129"/>
      <c r="R45" s="129"/>
      <c r="S45" s="129"/>
    </row>
    <row r="46" spans="1:19" hidden="1" outlineLevel="1">
      <c r="A46" s="8">
        <v>41609</v>
      </c>
      <c r="B46" s="129">
        <v>6933.2176583700002</v>
      </c>
      <c r="C46" s="129">
        <v>0.22087354000000001</v>
      </c>
      <c r="D46" s="129">
        <v>0</v>
      </c>
      <c r="E46" s="129">
        <v>0.22087354000000001</v>
      </c>
      <c r="F46" s="129">
        <v>0</v>
      </c>
      <c r="G46" s="129">
        <v>0</v>
      </c>
      <c r="H46" s="129">
        <v>0</v>
      </c>
      <c r="I46" s="129">
        <v>5175.7308850400004</v>
      </c>
      <c r="J46" s="129">
        <v>7.9029379100000003</v>
      </c>
      <c r="K46" s="129">
        <v>5167.8279471300002</v>
      </c>
      <c r="L46" s="129">
        <v>1757.26589979</v>
      </c>
      <c r="M46" s="129">
        <v>1756.8549329800001</v>
      </c>
      <c r="N46" s="129">
        <v>0.41096681000000002</v>
      </c>
      <c r="O46" s="129">
        <v>0</v>
      </c>
      <c r="P46" s="129">
        <v>1.2428700000000001E-3</v>
      </c>
      <c r="Q46" s="129"/>
      <c r="R46" s="129"/>
      <c r="S46" s="129"/>
    </row>
    <row r="47" spans="1:19" hidden="1" outlineLevel="1">
      <c r="A47" s="8">
        <v>41640</v>
      </c>
      <c r="B47" s="129">
        <v>6485.1222872899998</v>
      </c>
      <c r="C47" s="129">
        <v>0.19785771999999999</v>
      </c>
      <c r="D47" s="129">
        <v>0</v>
      </c>
      <c r="E47" s="129">
        <v>0.19785771999999999</v>
      </c>
      <c r="F47" s="129">
        <v>0</v>
      </c>
      <c r="G47" s="129">
        <v>0</v>
      </c>
      <c r="H47" s="129">
        <v>0</v>
      </c>
      <c r="I47" s="129">
        <v>4715.5329808300003</v>
      </c>
      <c r="J47" s="129">
        <v>7.3477676599999997</v>
      </c>
      <c r="K47" s="129">
        <v>4708.1852131699998</v>
      </c>
      <c r="L47" s="129">
        <v>1769.39144874</v>
      </c>
      <c r="M47" s="129">
        <v>1768.96105977</v>
      </c>
      <c r="N47" s="129">
        <v>0.43038896999999998</v>
      </c>
      <c r="O47" s="129">
        <v>0</v>
      </c>
      <c r="P47" s="129">
        <v>1.3648200000000001E-3</v>
      </c>
      <c r="Q47" s="129"/>
      <c r="R47" s="129"/>
      <c r="S47" s="129"/>
    </row>
    <row r="48" spans="1:19" hidden="1" outlineLevel="1">
      <c r="A48" s="8">
        <v>41671</v>
      </c>
      <c r="B48" s="129">
        <v>7489.0555931400004</v>
      </c>
      <c r="C48" s="129">
        <v>0.21499214999999999</v>
      </c>
      <c r="D48" s="129">
        <v>0</v>
      </c>
      <c r="E48" s="129">
        <v>0.21499214999999999</v>
      </c>
      <c r="F48" s="129">
        <v>0</v>
      </c>
      <c r="G48" s="129">
        <v>0</v>
      </c>
      <c r="H48" s="129">
        <v>0</v>
      </c>
      <c r="I48" s="129">
        <v>5599.3243822200002</v>
      </c>
      <c r="J48" s="129">
        <v>7.4523846799999998</v>
      </c>
      <c r="K48" s="129">
        <v>5591.8719975399999</v>
      </c>
      <c r="L48" s="129">
        <v>1889.51621877</v>
      </c>
      <c r="M48" s="129">
        <v>1889.09340488</v>
      </c>
      <c r="N48" s="129">
        <v>0.42281389000000003</v>
      </c>
      <c r="O48" s="129">
        <v>0</v>
      </c>
      <c r="P48" s="129">
        <v>1.62258E-3</v>
      </c>
      <c r="Q48" s="129"/>
      <c r="R48" s="129"/>
      <c r="S48" s="129"/>
    </row>
    <row r="49" spans="1:19" hidden="1" outlineLevel="1">
      <c r="A49" s="8">
        <v>41699</v>
      </c>
      <c r="B49" s="129">
        <v>7756.02052138</v>
      </c>
      <c r="C49" s="129">
        <v>0.2083759</v>
      </c>
      <c r="D49" s="129">
        <v>1.7E-6</v>
      </c>
      <c r="E49" s="129">
        <v>0.20837420000000001</v>
      </c>
      <c r="F49" s="129">
        <v>0</v>
      </c>
      <c r="G49" s="129">
        <v>0</v>
      </c>
      <c r="H49" s="129">
        <v>0</v>
      </c>
      <c r="I49" s="129">
        <v>5819.2005759399999</v>
      </c>
      <c r="J49" s="129">
        <v>5.4975252699999997</v>
      </c>
      <c r="K49" s="129">
        <v>5813.7030506700003</v>
      </c>
      <c r="L49" s="129">
        <v>1936.6115695399999</v>
      </c>
      <c r="M49" s="129">
        <v>1936.1893209</v>
      </c>
      <c r="N49" s="129">
        <v>0.42224864000000001</v>
      </c>
      <c r="O49" s="129">
        <v>0</v>
      </c>
      <c r="P49" s="129">
        <v>1.8134399999999999E-3</v>
      </c>
      <c r="Q49" s="129"/>
      <c r="R49" s="129"/>
      <c r="S49" s="129"/>
    </row>
    <row r="50" spans="1:19" hidden="1" outlineLevel="1">
      <c r="A50" s="8">
        <v>41730</v>
      </c>
      <c r="B50" s="129">
        <v>7602.5203596299998</v>
      </c>
      <c r="C50" s="129">
        <v>0.21293445999999999</v>
      </c>
      <c r="D50" s="129">
        <v>0</v>
      </c>
      <c r="E50" s="129">
        <v>0.21293445999999999</v>
      </c>
      <c r="F50" s="129">
        <v>0</v>
      </c>
      <c r="G50" s="129">
        <v>0</v>
      </c>
      <c r="H50" s="129">
        <v>0</v>
      </c>
      <c r="I50" s="129">
        <v>5639.4611135499999</v>
      </c>
      <c r="J50" s="129">
        <v>8.0379767199999996</v>
      </c>
      <c r="K50" s="129">
        <v>5631.4231368299997</v>
      </c>
      <c r="L50" s="129">
        <v>1962.8463116200001</v>
      </c>
      <c r="M50" s="129">
        <v>1962.43375242</v>
      </c>
      <c r="N50" s="129">
        <v>0.41255920000000001</v>
      </c>
      <c r="O50" s="129">
        <v>0</v>
      </c>
      <c r="P50" s="129">
        <v>1.9753100000000001E-3</v>
      </c>
      <c r="Q50" s="129"/>
      <c r="R50" s="129"/>
      <c r="S50" s="129"/>
    </row>
    <row r="51" spans="1:19" hidden="1" outlineLevel="1">
      <c r="A51" s="8">
        <v>41760</v>
      </c>
      <c r="B51" s="129">
        <v>7726.4604064900004</v>
      </c>
      <c r="C51" s="129">
        <v>0.19730099000000001</v>
      </c>
      <c r="D51" s="129">
        <v>0</v>
      </c>
      <c r="E51" s="129">
        <v>0.19730099000000001</v>
      </c>
      <c r="F51" s="129">
        <v>0</v>
      </c>
      <c r="G51" s="129">
        <v>0</v>
      </c>
      <c r="H51" s="129">
        <v>0</v>
      </c>
      <c r="I51" s="129">
        <v>5767.7753485499998</v>
      </c>
      <c r="J51" s="129">
        <v>8.1521362800000006</v>
      </c>
      <c r="K51" s="129">
        <v>5759.6232122700003</v>
      </c>
      <c r="L51" s="129">
        <v>1958.4877569499999</v>
      </c>
      <c r="M51" s="129">
        <v>1958.0756736000001</v>
      </c>
      <c r="N51" s="129">
        <v>0.41208335000000001</v>
      </c>
      <c r="O51" s="129">
        <v>0</v>
      </c>
      <c r="P51" s="129">
        <v>2.1436900000000002E-3</v>
      </c>
      <c r="Q51" s="129"/>
      <c r="R51" s="129"/>
      <c r="S51" s="129"/>
    </row>
    <row r="52" spans="1:19" hidden="1" outlineLevel="1">
      <c r="A52" s="8">
        <v>41791</v>
      </c>
      <c r="B52" s="129">
        <v>8695.4842209300004</v>
      </c>
      <c r="C52" s="129">
        <v>0.17666583999999999</v>
      </c>
      <c r="D52" s="129">
        <v>0</v>
      </c>
      <c r="E52" s="129">
        <v>0.17666583999999999</v>
      </c>
      <c r="F52" s="129">
        <v>0</v>
      </c>
      <c r="G52" s="129">
        <v>0</v>
      </c>
      <c r="H52" s="129">
        <v>0</v>
      </c>
      <c r="I52" s="129">
        <v>6775.5353530700004</v>
      </c>
      <c r="J52" s="129">
        <v>8.1970401200000005</v>
      </c>
      <c r="K52" s="129">
        <v>6767.3383129499998</v>
      </c>
      <c r="L52" s="129">
        <v>1919.7722020199999</v>
      </c>
      <c r="M52" s="129">
        <v>1919.38024645</v>
      </c>
      <c r="N52" s="129">
        <v>0.39195556999999998</v>
      </c>
      <c r="O52" s="129">
        <v>0</v>
      </c>
      <c r="P52" s="129">
        <v>2.18746E-3</v>
      </c>
      <c r="Q52" s="129"/>
      <c r="R52" s="129"/>
      <c r="S52" s="129"/>
    </row>
    <row r="53" spans="1:19" hidden="1" outlineLevel="1">
      <c r="A53" s="8">
        <v>41821</v>
      </c>
      <c r="B53" s="129">
        <v>7832.6076094099999</v>
      </c>
      <c r="C53" s="129">
        <v>0.1739338</v>
      </c>
      <c r="D53" s="129">
        <v>0</v>
      </c>
      <c r="E53" s="129">
        <v>0.1739338</v>
      </c>
      <c r="F53" s="129">
        <v>0</v>
      </c>
      <c r="G53" s="129">
        <v>0</v>
      </c>
      <c r="H53" s="129">
        <v>0</v>
      </c>
      <c r="I53" s="129">
        <v>5898.4227501699997</v>
      </c>
      <c r="J53" s="129">
        <v>8.7961208699999993</v>
      </c>
      <c r="K53" s="129">
        <v>5889.6266292999999</v>
      </c>
      <c r="L53" s="129">
        <v>1934.0109254399999</v>
      </c>
      <c r="M53" s="129">
        <v>1933.63184742</v>
      </c>
      <c r="N53" s="129">
        <v>0.37907802000000002</v>
      </c>
      <c r="O53" s="129">
        <v>0</v>
      </c>
      <c r="P53" s="129">
        <v>2.3460899999999999E-3</v>
      </c>
      <c r="Q53" s="129"/>
      <c r="R53" s="129"/>
      <c r="S53" s="129"/>
    </row>
    <row r="54" spans="1:19" hidden="1" outlineLevel="1">
      <c r="A54" s="8">
        <v>41852</v>
      </c>
      <c r="B54" s="129">
        <v>8383.9974589499998</v>
      </c>
      <c r="C54" s="129">
        <v>0.13571173</v>
      </c>
      <c r="D54" s="129">
        <v>0</v>
      </c>
      <c r="E54" s="129">
        <v>0.13571173</v>
      </c>
      <c r="F54" s="129">
        <v>0</v>
      </c>
      <c r="G54" s="129">
        <v>0</v>
      </c>
      <c r="H54" s="129">
        <v>0</v>
      </c>
      <c r="I54" s="129">
        <v>6355.2079009199997</v>
      </c>
      <c r="J54" s="129">
        <v>9.4274563400000009</v>
      </c>
      <c r="K54" s="129">
        <v>6345.7804445800002</v>
      </c>
      <c r="L54" s="129">
        <v>2028.6538462999999</v>
      </c>
      <c r="M54" s="129">
        <v>2028.27289219</v>
      </c>
      <c r="N54" s="129">
        <v>0.38095411000000001</v>
      </c>
      <c r="O54" s="129">
        <v>0</v>
      </c>
      <c r="P54" s="129">
        <v>2.6086099999999999E-3</v>
      </c>
      <c r="Q54" s="129"/>
      <c r="R54" s="129"/>
      <c r="S54" s="129"/>
    </row>
    <row r="55" spans="1:19" hidden="1" outlineLevel="1">
      <c r="A55" s="8">
        <v>41883</v>
      </c>
      <c r="B55" s="129">
        <v>8166.4925679099997</v>
      </c>
      <c r="C55" s="129">
        <v>0.13617531999999999</v>
      </c>
      <c r="D55" s="129">
        <v>0</v>
      </c>
      <c r="E55" s="129">
        <v>0.13617531999999999</v>
      </c>
      <c r="F55" s="129">
        <v>0</v>
      </c>
      <c r="G55" s="129">
        <v>0</v>
      </c>
      <c r="H55" s="129">
        <v>0</v>
      </c>
      <c r="I55" s="129">
        <v>6200.7282724699999</v>
      </c>
      <c r="J55" s="129">
        <v>8.1842012099999994</v>
      </c>
      <c r="K55" s="129">
        <v>6192.5440712600002</v>
      </c>
      <c r="L55" s="129">
        <v>1965.6281201199999</v>
      </c>
      <c r="M55" s="129">
        <v>1965.2642560899999</v>
      </c>
      <c r="N55" s="129">
        <v>0.36386403</v>
      </c>
      <c r="O55" s="129">
        <v>0</v>
      </c>
      <c r="P55" s="129">
        <v>2.7020799999999999E-3</v>
      </c>
      <c r="Q55" s="129"/>
      <c r="R55" s="129"/>
      <c r="S55" s="129"/>
    </row>
    <row r="56" spans="1:19" hidden="1" outlineLevel="1">
      <c r="A56" s="8">
        <v>41913</v>
      </c>
      <c r="B56" s="129">
        <v>8167.9144557199998</v>
      </c>
      <c r="C56" s="129">
        <v>0.12992490000000001</v>
      </c>
      <c r="D56" s="129">
        <v>0</v>
      </c>
      <c r="E56" s="129">
        <v>0.12992490000000001</v>
      </c>
      <c r="F56" s="129">
        <v>0</v>
      </c>
      <c r="G56" s="129">
        <v>0</v>
      </c>
      <c r="H56" s="129">
        <v>0</v>
      </c>
      <c r="I56" s="129">
        <v>6233.6257703600004</v>
      </c>
      <c r="J56" s="129">
        <v>8.7018743799999996</v>
      </c>
      <c r="K56" s="129">
        <v>6224.9238959800005</v>
      </c>
      <c r="L56" s="129">
        <v>1934.1587604599999</v>
      </c>
      <c r="M56" s="129">
        <v>1933.7990617200001</v>
      </c>
      <c r="N56" s="129">
        <v>0.35969874000000002</v>
      </c>
      <c r="O56" s="129">
        <v>0</v>
      </c>
      <c r="P56" s="129">
        <v>2.8586499999999999E-3</v>
      </c>
      <c r="Q56" s="129"/>
      <c r="R56" s="129"/>
      <c r="S56" s="129"/>
    </row>
    <row r="57" spans="1:19" hidden="1" outlineLevel="1">
      <c r="A57" s="8">
        <v>41944</v>
      </c>
      <c r="B57" s="129">
        <v>8978.5086550800006</v>
      </c>
      <c r="C57" s="129">
        <v>0.13416823</v>
      </c>
      <c r="D57" s="129">
        <v>0</v>
      </c>
      <c r="E57" s="129">
        <v>0.13416823</v>
      </c>
      <c r="F57" s="129">
        <v>0</v>
      </c>
      <c r="G57" s="129">
        <v>0</v>
      </c>
      <c r="H57" s="129">
        <v>0</v>
      </c>
      <c r="I57" s="129">
        <v>6984.3139743499996</v>
      </c>
      <c r="J57" s="129">
        <v>9.2707550100000002</v>
      </c>
      <c r="K57" s="129">
        <v>6975.0432193400002</v>
      </c>
      <c r="L57" s="129">
        <v>1994.0605125</v>
      </c>
      <c r="M57" s="129">
        <v>1993.7217669199999</v>
      </c>
      <c r="N57" s="129">
        <v>0.33874557999999999</v>
      </c>
      <c r="O57" s="129">
        <v>0</v>
      </c>
      <c r="P57" s="129">
        <v>1.2860419999999999E-2</v>
      </c>
      <c r="Q57" s="129"/>
      <c r="R57" s="129"/>
      <c r="S57" s="129"/>
    </row>
    <row r="58" spans="1:19" hidden="1" outlineLevel="1">
      <c r="A58" s="8">
        <v>41974</v>
      </c>
      <c r="B58" s="129">
        <v>9300.5719380499995</v>
      </c>
      <c r="C58" s="129">
        <v>0.13359921</v>
      </c>
      <c r="D58" s="129">
        <v>0</v>
      </c>
      <c r="E58" s="129">
        <v>0.13359921</v>
      </c>
      <c r="F58" s="129">
        <v>0</v>
      </c>
      <c r="G58" s="129">
        <v>0</v>
      </c>
      <c r="H58" s="129">
        <v>0</v>
      </c>
      <c r="I58" s="129">
        <v>7306.8982810500002</v>
      </c>
      <c r="J58" s="129">
        <v>8.5469606200000001</v>
      </c>
      <c r="K58" s="129">
        <v>7298.3513204299998</v>
      </c>
      <c r="L58" s="129">
        <v>1993.54005779</v>
      </c>
      <c r="M58" s="129">
        <v>1993.4327220099999</v>
      </c>
      <c r="N58" s="129">
        <v>0.10733578000000001</v>
      </c>
      <c r="O58" s="129">
        <v>0</v>
      </c>
      <c r="P58" s="129">
        <v>1.3326090000000001E-2</v>
      </c>
      <c r="Q58" s="129"/>
      <c r="R58" s="129"/>
      <c r="S58" s="129"/>
    </row>
    <row r="59" spans="1:19" hidden="1" outlineLevel="1">
      <c r="A59" s="8">
        <v>42005</v>
      </c>
      <c r="B59" s="129">
        <v>9411.6469075999994</v>
      </c>
      <c r="C59" s="129">
        <v>0.13346799000000001</v>
      </c>
      <c r="D59" s="129">
        <v>0</v>
      </c>
      <c r="E59" s="129">
        <v>0.13346799000000001</v>
      </c>
      <c r="F59" s="129">
        <v>0</v>
      </c>
      <c r="G59" s="129">
        <v>0</v>
      </c>
      <c r="H59" s="129">
        <v>0</v>
      </c>
      <c r="I59" s="129">
        <v>7422.5794010899999</v>
      </c>
      <c r="J59" s="129">
        <v>7.3224053299999996</v>
      </c>
      <c r="K59" s="129">
        <v>7415.2569957599999</v>
      </c>
      <c r="L59" s="129">
        <v>1988.9340385200001</v>
      </c>
      <c r="M59" s="129">
        <v>1988.81493697</v>
      </c>
      <c r="N59" s="129">
        <v>0.11910155</v>
      </c>
      <c r="O59" s="129">
        <v>0</v>
      </c>
      <c r="P59" s="129">
        <v>1.392973E-2</v>
      </c>
      <c r="Q59" s="129"/>
      <c r="R59" s="129"/>
      <c r="S59" s="129"/>
    </row>
    <row r="60" spans="1:19" hidden="1" outlineLevel="1">
      <c r="A60" s="8">
        <v>42036</v>
      </c>
      <c r="B60" s="129">
        <v>13874.821348699999</v>
      </c>
      <c r="C60" s="129">
        <v>0.13290757</v>
      </c>
      <c r="D60" s="129">
        <v>0</v>
      </c>
      <c r="E60" s="129">
        <v>0.13290757</v>
      </c>
      <c r="F60" s="129">
        <v>0</v>
      </c>
      <c r="G60" s="129">
        <v>0</v>
      </c>
      <c r="H60" s="129">
        <v>0</v>
      </c>
      <c r="I60" s="129">
        <v>11424.899950769999</v>
      </c>
      <c r="J60" s="129">
        <v>5.44654551</v>
      </c>
      <c r="K60" s="129">
        <v>11419.453405259999</v>
      </c>
      <c r="L60" s="129">
        <v>2449.7884903600002</v>
      </c>
      <c r="M60" s="129">
        <v>2449.6656742300001</v>
      </c>
      <c r="N60" s="129">
        <v>0.12281613</v>
      </c>
      <c r="O60" s="129">
        <v>0</v>
      </c>
      <c r="P60" s="129">
        <v>1.510651E-2</v>
      </c>
      <c r="Q60" s="129"/>
      <c r="R60" s="129"/>
      <c r="S60" s="129"/>
    </row>
    <row r="61" spans="1:19" hidden="1" outlineLevel="1">
      <c r="A61" s="8">
        <v>42064</v>
      </c>
      <c r="B61" s="129">
        <v>12049.470936469999</v>
      </c>
      <c r="C61" s="129">
        <v>0.13167343000000001</v>
      </c>
      <c r="D61" s="129">
        <v>0</v>
      </c>
      <c r="E61" s="129">
        <v>0.13167343000000001</v>
      </c>
      <c r="F61" s="129">
        <v>0</v>
      </c>
      <c r="G61" s="129">
        <v>0</v>
      </c>
      <c r="H61" s="129">
        <v>0</v>
      </c>
      <c r="I61" s="129">
        <v>9893.4719849400008</v>
      </c>
      <c r="J61" s="129">
        <v>3.4756166999999998</v>
      </c>
      <c r="K61" s="129">
        <v>9889.9963682399994</v>
      </c>
      <c r="L61" s="129">
        <v>2155.8672781</v>
      </c>
      <c r="M61" s="129">
        <v>2155.7479970999998</v>
      </c>
      <c r="N61" s="129">
        <v>0.119281</v>
      </c>
      <c r="O61" s="129">
        <v>0</v>
      </c>
      <c r="P61" s="129">
        <v>1.521754E-2</v>
      </c>
      <c r="Q61" s="129"/>
      <c r="R61" s="129"/>
      <c r="S61" s="129"/>
    </row>
    <row r="62" spans="1:19" hidden="1" outlineLevel="1">
      <c r="A62" s="8">
        <v>42095</v>
      </c>
      <c r="B62" s="129">
        <v>11101.44501223</v>
      </c>
      <c r="C62" s="129">
        <v>0.12997376999999999</v>
      </c>
      <c r="D62" s="129">
        <v>0</v>
      </c>
      <c r="E62" s="129">
        <v>0.12997376999999999</v>
      </c>
      <c r="F62" s="129">
        <v>0</v>
      </c>
      <c r="G62" s="129">
        <v>0</v>
      </c>
      <c r="H62" s="129">
        <v>0</v>
      </c>
      <c r="I62" s="129">
        <v>9055.9834771400001</v>
      </c>
      <c r="J62" s="129">
        <v>2.6601799000000002</v>
      </c>
      <c r="K62" s="129">
        <v>9053.3232972400001</v>
      </c>
      <c r="L62" s="129">
        <v>2045.33156132</v>
      </c>
      <c r="M62" s="129">
        <v>2045.20740028</v>
      </c>
      <c r="N62" s="129">
        <v>0.12416104</v>
      </c>
      <c r="O62" s="129">
        <v>0</v>
      </c>
      <c r="P62" s="129">
        <v>1.2393609999999999E-2</v>
      </c>
      <c r="Q62" s="129"/>
      <c r="R62" s="129"/>
      <c r="S62" s="129"/>
    </row>
    <row r="63" spans="1:19" hidden="1" outlineLevel="1">
      <c r="A63" s="8">
        <v>42125</v>
      </c>
      <c r="B63" s="129">
        <v>10954.08610887</v>
      </c>
      <c r="C63" s="129">
        <v>0.13007442</v>
      </c>
      <c r="D63" s="129">
        <v>0</v>
      </c>
      <c r="E63" s="129">
        <v>0.13007442</v>
      </c>
      <c r="F63" s="129">
        <v>0</v>
      </c>
      <c r="G63" s="129">
        <v>0</v>
      </c>
      <c r="H63" s="129">
        <v>0</v>
      </c>
      <c r="I63" s="129">
        <v>9134.8001275999995</v>
      </c>
      <c r="J63" s="129">
        <v>4.93930779</v>
      </c>
      <c r="K63" s="129">
        <v>9129.8608198099992</v>
      </c>
      <c r="L63" s="129">
        <v>1819.1559068500001</v>
      </c>
      <c r="M63" s="129">
        <v>1819.0510738</v>
      </c>
      <c r="N63" s="129">
        <v>0.10483305</v>
      </c>
      <c r="O63" s="129">
        <v>0</v>
      </c>
      <c r="P63" s="129">
        <v>1.111171E-2</v>
      </c>
      <c r="Q63" s="129"/>
      <c r="R63" s="129"/>
      <c r="S63" s="129"/>
    </row>
    <row r="64" spans="1:19" hidden="1" outlineLevel="1">
      <c r="A64" s="8">
        <v>42156</v>
      </c>
      <c r="B64" s="129">
        <v>11004.93251703</v>
      </c>
      <c r="C64" s="129">
        <v>0.13436608</v>
      </c>
      <c r="D64" s="129">
        <v>0</v>
      </c>
      <c r="E64" s="129">
        <v>0.13436608</v>
      </c>
      <c r="F64" s="129">
        <v>0</v>
      </c>
      <c r="G64" s="129">
        <v>0</v>
      </c>
      <c r="H64" s="129">
        <v>0</v>
      </c>
      <c r="I64" s="129">
        <v>9185.9175761999995</v>
      </c>
      <c r="J64" s="129">
        <v>4.6355482800000001</v>
      </c>
      <c r="K64" s="129">
        <v>9181.2820279200005</v>
      </c>
      <c r="L64" s="129">
        <v>1818.8805747500001</v>
      </c>
      <c r="M64" s="129">
        <v>1818.7770656</v>
      </c>
      <c r="N64" s="129">
        <v>0.10350914999999999</v>
      </c>
      <c r="O64" s="129">
        <v>0</v>
      </c>
      <c r="P64" s="129">
        <v>1.129281E-2</v>
      </c>
      <c r="Q64" s="129"/>
      <c r="R64" s="129"/>
      <c r="S64" s="129"/>
    </row>
    <row r="65" spans="1:19" hidden="1" outlineLevel="1">
      <c r="A65" s="8">
        <v>42186</v>
      </c>
      <c r="B65" s="129">
        <v>11313.910639580001</v>
      </c>
      <c r="C65" s="129">
        <v>0.13854272000000001</v>
      </c>
      <c r="D65" s="129">
        <v>0</v>
      </c>
      <c r="E65" s="129">
        <v>0.13854272000000001</v>
      </c>
      <c r="F65" s="129">
        <v>0</v>
      </c>
      <c r="G65" s="129">
        <v>0</v>
      </c>
      <c r="H65" s="129">
        <v>0</v>
      </c>
      <c r="I65" s="129">
        <v>9483.4235588899992</v>
      </c>
      <c r="J65" s="129">
        <v>4.5453787200000004</v>
      </c>
      <c r="K65" s="129">
        <v>9478.8781801700006</v>
      </c>
      <c r="L65" s="129">
        <v>1830.3485379700001</v>
      </c>
      <c r="M65" s="129">
        <v>1830.02025357</v>
      </c>
      <c r="N65" s="129">
        <v>0.32828439999999998</v>
      </c>
      <c r="O65" s="129">
        <v>0</v>
      </c>
      <c r="P65" s="129">
        <v>1.150233E-2</v>
      </c>
      <c r="Q65" s="129"/>
      <c r="R65" s="129"/>
      <c r="S65" s="129"/>
    </row>
    <row r="66" spans="1:19" hidden="1" outlineLevel="1">
      <c r="A66" s="8">
        <v>42217</v>
      </c>
      <c r="B66" s="129">
        <v>11143.060703900001</v>
      </c>
      <c r="C66" s="129">
        <v>0.13129350000000001</v>
      </c>
      <c r="D66" s="129">
        <v>0</v>
      </c>
      <c r="E66" s="129">
        <v>0.13129350000000001</v>
      </c>
      <c r="F66" s="129">
        <v>0</v>
      </c>
      <c r="G66" s="129">
        <v>0</v>
      </c>
      <c r="H66" s="129">
        <v>0</v>
      </c>
      <c r="I66" s="129">
        <v>9335.6071377099997</v>
      </c>
      <c r="J66" s="129">
        <v>4.4105808900000003</v>
      </c>
      <c r="K66" s="129">
        <v>9331.1965568199994</v>
      </c>
      <c r="L66" s="129">
        <v>1807.3222726900001</v>
      </c>
      <c r="M66" s="129">
        <v>1807.1980413599999</v>
      </c>
      <c r="N66" s="129">
        <v>0.12423133</v>
      </c>
      <c r="O66" s="129">
        <v>0</v>
      </c>
      <c r="P66" s="129">
        <v>1.170419E-2</v>
      </c>
      <c r="Q66" s="129"/>
      <c r="R66" s="129"/>
      <c r="S66" s="129"/>
    </row>
    <row r="67" spans="1:19" hidden="1" outlineLevel="1">
      <c r="A67" s="8">
        <v>42248</v>
      </c>
      <c r="B67" s="129">
        <v>11211.796790189999</v>
      </c>
      <c r="C67" s="129">
        <v>0.13516527</v>
      </c>
      <c r="D67" s="129">
        <v>0</v>
      </c>
      <c r="E67" s="129">
        <v>0.13516527</v>
      </c>
      <c r="F67" s="129">
        <v>0</v>
      </c>
      <c r="G67" s="129">
        <v>0</v>
      </c>
      <c r="H67" s="129">
        <v>0</v>
      </c>
      <c r="I67" s="129">
        <v>9418.1900369300001</v>
      </c>
      <c r="J67" s="129">
        <v>4.2623715000000004</v>
      </c>
      <c r="K67" s="129">
        <v>9413.9276654299993</v>
      </c>
      <c r="L67" s="129">
        <v>1793.47158799</v>
      </c>
      <c r="M67" s="129">
        <v>1793.34872217</v>
      </c>
      <c r="N67" s="129">
        <v>0.12286582</v>
      </c>
      <c r="O67" s="129">
        <v>0</v>
      </c>
      <c r="P67" s="129">
        <v>1.1834229999999999E-2</v>
      </c>
      <c r="Q67" s="129"/>
      <c r="R67" s="129"/>
      <c r="S67" s="129"/>
    </row>
    <row r="68" spans="1:19" hidden="1" outlineLevel="1">
      <c r="A68" s="8">
        <v>42278</v>
      </c>
      <c r="B68" s="129">
        <v>11697.07129115</v>
      </c>
      <c r="C68" s="129">
        <v>0.13903839000000001</v>
      </c>
      <c r="D68" s="129">
        <v>0</v>
      </c>
      <c r="E68" s="129">
        <v>0.13903839000000001</v>
      </c>
      <c r="F68" s="129">
        <v>0</v>
      </c>
      <c r="G68" s="129">
        <v>0</v>
      </c>
      <c r="H68" s="129">
        <v>0</v>
      </c>
      <c r="I68" s="129">
        <v>9935.1176169600003</v>
      </c>
      <c r="J68" s="129">
        <v>4.1889321900000001</v>
      </c>
      <c r="K68" s="129">
        <v>9930.9286847700005</v>
      </c>
      <c r="L68" s="129">
        <v>1761.8146357999999</v>
      </c>
      <c r="M68" s="129">
        <v>1761.69960391</v>
      </c>
      <c r="N68" s="129">
        <v>0.11503189</v>
      </c>
      <c r="O68" s="129">
        <v>0</v>
      </c>
      <c r="P68" s="129">
        <v>1.127354E-2</v>
      </c>
      <c r="Q68" s="129"/>
      <c r="R68" s="129"/>
      <c r="S68" s="129"/>
    </row>
    <row r="69" spans="1:19" hidden="1" outlineLevel="1">
      <c r="A69" s="8">
        <v>42309</v>
      </c>
      <c r="B69" s="129">
        <v>4477.2129887900001</v>
      </c>
      <c r="C69" s="129">
        <v>0.14301892999999999</v>
      </c>
      <c r="D69" s="129">
        <v>0</v>
      </c>
      <c r="E69" s="129">
        <v>0.14301892999999999</v>
      </c>
      <c r="F69" s="129">
        <v>0</v>
      </c>
      <c r="G69" s="129">
        <v>0</v>
      </c>
      <c r="H69" s="129">
        <v>0</v>
      </c>
      <c r="I69" s="129">
        <v>2685.4367618599999</v>
      </c>
      <c r="J69" s="129">
        <v>4.1264784800000003</v>
      </c>
      <c r="K69" s="129">
        <v>2681.3102833799999</v>
      </c>
      <c r="L69" s="129">
        <v>1791.633208</v>
      </c>
      <c r="M69" s="129">
        <v>1791.44752288</v>
      </c>
      <c r="N69" s="129">
        <v>0.18568512000000001</v>
      </c>
      <c r="O69" s="129">
        <v>0</v>
      </c>
      <c r="P69" s="129">
        <v>1.0363539999999999E-2</v>
      </c>
      <c r="Q69" s="129"/>
      <c r="R69" s="129"/>
      <c r="S69" s="129"/>
    </row>
    <row r="70" spans="1:19" hidden="1" outlineLevel="1">
      <c r="A70" s="8">
        <v>42339</v>
      </c>
      <c r="B70" s="129">
        <v>4152.6943594300001</v>
      </c>
      <c r="C70" s="129">
        <v>3.7961540000000002E-2</v>
      </c>
      <c r="D70" s="129">
        <v>0</v>
      </c>
      <c r="E70" s="129">
        <v>3.7961540000000002E-2</v>
      </c>
      <c r="F70" s="129">
        <v>0</v>
      </c>
      <c r="G70" s="129">
        <v>0</v>
      </c>
      <c r="H70" s="129">
        <v>0</v>
      </c>
      <c r="I70" s="129">
        <v>2468.3679792900002</v>
      </c>
      <c r="J70" s="129">
        <v>4.2945827999999997</v>
      </c>
      <c r="K70" s="129">
        <v>2464.0733964900001</v>
      </c>
      <c r="L70" s="129">
        <v>1684.2884186000001</v>
      </c>
      <c r="M70" s="129">
        <v>1684.1049222199999</v>
      </c>
      <c r="N70" s="129">
        <v>0.18349637999999999</v>
      </c>
      <c r="O70" s="129">
        <v>0</v>
      </c>
      <c r="P70" s="129">
        <v>9.6735399999999996E-3</v>
      </c>
      <c r="Q70" s="129"/>
      <c r="R70" s="129"/>
      <c r="S70" s="129"/>
    </row>
    <row r="71" spans="1:19" hidden="1" outlineLevel="1">
      <c r="A71" s="8">
        <v>42370</v>
      </c>
      <c r="B71" s="129">
        <v>4217.9661377599996</v>
      </c>
      <c r="C71" s="129">
        <v>4.001569E-2</v>
      </c>
      <c r="D71" s="129">
        <v>0</v>
      </c>
      <c r="E71" s="129">
        <v>4.001569E-2</v>
      </c>
      <c r="F71" s="129">
        <v>0</v>
      </c>
      <c r="G71" s="129">
        <v>0</v>
      </c>
      <c r="H71" s="129">
        <v>0</v>
      </c>
      <c r="I71" s="129">
        <v>2510.4705087500001</v>
      </c>
      <c r="J71" s="129">
        <v>4.1458228200000002</v>
      </c>
      <c r="K71" s="129">
        <v>2506.3246859300002</v>
      </c>
      <c r="L71" s="129">
        <v>1707.4556133200001</v>
      </c>
      <c r="M71" s="129">
        <v>1707.27244845</v>
      </c>
      <c r="N71" s="129">
        <v>0.18316487000000001</v>
      </c>
      <c r="O71" s="129">
        <v>0</v>
      </c>
      <c r="P71" s="129">
        <v>9.6654199999999992E-3</v>
      </c>
      <c r="Q71" s="129"/>
      <c r="R71" s="129"/>
      <c r="S71" s="129"/>
    </row>
    <row r="72" spans="1:19" hidden="1" outlineLevel="1">
      <c r="A72" s="8">
        <v>42401</v>
      </c>
      <c r="B72" s="129">
        <v>4254.3814665700002</v>
      </c>
      <c r="C72" s="129">
        <v>4.2127879999999999E-2</v>
      </c>
      <c r="D72" s="129">
        <v>0</v>
      </c>
      <c r="E72" s="129">
        <v>4.2127879999999999E-2</v>
      </c>
      <c r="F72" s="129">
        <v>0</v>
      </c>
      <c r="G72" s="129">
        <v>0</v>
      </c>
      <c r="H72" s="129">
        <v>0</v>
      </c>
      <c r="I72" s="129">
        <v>2501.4564736399998</v>
      </c>
      <c r="J72" s="129">
        <v>4.088006</v>
      </c>
      <c r="K72" s="129">
        <v>2497.3684676399998</v>
      </c>
      <c r="L72" s="129">
        <v>1752.88286505</v>
      </c>
      <c r="M72" s="129">
        <v>1752.7659770099999</v>
      </c>
      <c r="N72" s="129">
        <v>0.11688804</v>
      </c>
      <c r="O72" s="129">
        <v>0</v>
      </c>
      <c r="P72" s="129">
        <v>6.6635399999999999E-3</v>
      </c>
      <c r="Q72" s="129"/>
      <c r="R72" s="129"/>
      <c r="S72" s="129"/>
    </row>
    <row r="73" spans="1:19" hidden="1" outlineLevel="1">
      <c r="A73" s="8">
        <v>42430</v>
      </c>
      <c r="B73" s="129">
        <v>4152.3056245799999</v>
      </c>
      <c r="C73" s="129">
        <v>4.4299350000000001E-2</v>
      </c>
      <c r="D73" s="129">
        <v>0</v>
      </c>
      <c r="E73" s="129">
        <v>4.4299350000000001E-2</v>
      </c>
      <c r="F73" s="129">
        <v>0</v>
      </c>
      <c r="G73" s="129">
        <v>0</v>
      </c>
      <c r="H73" s="129">
        <v>0</v>
      </c>
      <c r="I73" s="129">
        <v>2431.8335439399998</v>
      </c>
      <c r="J73" s="129">
        <v>3.9765047999999998</v>
      </c>
      <c r="K73" s="129">
        <v>2427.8570391399999</v>
      </c>
      <c r="L73" s="129">
        <v>1720.42778129</v>
      </c>
      <c r="M73" s="129">
        <v>1720.3152616699999</v>
      </c>
      <c r="N73" s="129">
        <v>0.11251962</v>
      </c>
      <c r="O73" s="129">
        <v>0</v>
      </c>
      <c r="P73" s="129">
        <v>3.2549599999999999E-3</v>
      </c>
      <c r="Q73" s="129"/>
      <c r="R73" s="129"/>
      <c r="S73" s="129"/>
    </row>
    <row r="74" spans="1:19" hidden="1" outlineLevel="1">
      <c r="A74" s="8">
        <v>42461</v>
      </c>
      <c r="B74" s="129">
        <v>4019.8244703400001</v>
      </c>
      <c r="C74" s="129">
        <v>4.4535539999999998E-2</v>
      </c>
      <c r="D74" s="129">
        <v>0</v>
      </c>
      <c r="E74" s="129">
        <v>4.4535539999999998E-2</v>
      </c>
      <c r="F74" s="129">
        <v>0</v>
      </c>
      <c r="G74" s="129">
        <v>0</v>
      </c>
      <c r="H74" s="129">
        <v>0</v>
      </c>
      <c r="I74" s="129">
        <v>2352.6008944800001</v>
      </c>
      <c r="J74" s="129">
        <v>1.41974639</v>
      </c>
      <c r="K74" s="129">
        <v>2351.1811480900001</v>
      </c>
      <c r="L74" s="129">
        <v>1667.17904032</v>
      </c>
      <c r="M74" s="129">
        <v>1667.0825487100001</v>
      </c>
      <c r="N74" s="129">
        <v>9.6491610000000005E-2</v>
      </c>
      <c r="O74" s="129">
        <v>0</v>
      </c>
      <c r="P74" s="129">
        <v>3.2548400000000002E-3</v>
      </c>
      <c r="Q74" s="129"/>
      <c r="R74" s="129"/>
      <c r="S74" s="129"/>
    </row>
    <row r="75" spans="1:19" hidden="1" outlineLevel="1">
      <c r="A75" s="8">
        <v>42491</v>
      </c>
      <c r="B75" s="129">
        <v>4088.70964572</v>
      </c>
      <c r="C75" s="129">
        <v>4.4594590000000003E-2</v>
      </c>
      <c r="D75" s="129">
        <v>0</v>
      </c>
      <c r="E75" s="129">
        <v>4.4594590000000003E-2</v>
      </c>
      <c r="F75" s="129">
        <v>0</v>
      </c>
      <c r="G75" s="129">
        <v>0</v>
      </c>
      <c r="H75" s="129">
        <v>0</v>
      </c>
      <c r="I75" s="129">
        <v>2411.5997801499998</v>
      </c>
      <c r="J75" s="129">
        <v>4.2917374099999996</v>
      </c>
      <c r="K75" s="129">
        <v>2407.30804274</v>
      </c>
      <c r="L75" s="129">
        <v>1677.0652709799999</v>
      </c>
      <c r="M75" s="129">
        <v>1676.9797456199999</v>
      </c>
      <c r="N75" s="129">
        <v>8.5525359999999995E-2</v>
      </c>
      <c r="O75" s="129">
        <v>0</v>
      </c>
      <c r="P75" s="129">
        <v>3.2548400000000002E-3</v>
      </c>
      <c r="Q75" s="129"/>
      <c r="R75" s="129"/>
      <c r="S75" s="129"/>
    </row>
    <row r="76" spans="1:19" hidden="1" outlineLevel="1">
      <c r="A76" s="8">
        <v>42522</v>
      </c>
      <c r="B76" s="129">
        <v>4120.5971041299999</v>
      </c>
      <c r="C76" s="129">
        <v>4.453555E-2</v>
      </c>
      <c r="D76" s="129">
        <v>0</v>
      </c>
      <c r="E76" s="129">
        <v>4.453555E-2</v>
      </c>
      <c r="F76" s="129">
        <v>0</v>
      </c>
      <c r="G76" s="129">
        <v>0</v>
      </c>
      <c r="H76" s="129">
        <v>0</v>
      </c>
      <c r="I76" s="129">
        <v>2462.7504173399998</v>
      </c>
      <c r="J76" s="129">
        <v>4.3049942300000001</v>
      </c>
      <c r="K76" s="129">
        <v>2458.4454231099999</v>
      </c>
      <c r="L76" s="129">
        <v>1657.8021512400001</v>
      </c>
      <c r="M76" s="129">
        <v>1657.7116475099999</v>
      </c>
      <c r="N76" s="129">
        <v>9.0503730000000004E-2</v>
      </c>
      <c r="O76" s="129">
        <v>0</v>
      </c>
      <c r="P76" s="129">
        <v>3.2548400000000002E-3</v>
      </c>
      <c r="Q76" s="129"/>
      <c r="R76" s="129"/>
      <c r="S76" s="129"/>
    </row>
    <row r="77" spans="1:19" hidden="1" outlineLevel="1">
      <c r="A77" s="8">
        <v>42552</v>
      </c>
      <c r="B77" s="129">
        <v>4361.2690903100001</v>
      </c>
      <c r="C77" s="129">
        <v>4.4240300000000003E-2</v>
      </c>
      <c r="D77" s="129">
        <v>0</v>
      </c>
      <c r="E77" s="129">
        <v>4.4240300000000003E-2</v>
      </c>
      <c r="F77" s="129">
        <v>0</v>
      </c>
      <c r="G77" s="129">
        <v>0</v>
      </c>
      <c r="H77" s="129">
        <v>0</v>
      </c>
      <c r="I77" s="129">
        <v>2722.69331551</v>
      </c>
      <c r="J77" s="129">
        <v>4.2138451000000003</v>
      </c>
      <c r="K77" s="129">
        <v>2718.47947041</v>
      </c>
      <c r="L77" s="129">
        <v>1638.5315344999999</v>
      </c>
      <c r="M77" s="129">
        <v>1638.4473372099999</v>
      </c>
      <c r="N77" s="129">
        <v>8.4197289999999994E-2</v>
      </c>
      <c r="O77" s="129">
        <v>0</v>
      </c>
      <c r="P77" s="129">
        <v>3.2548400000000002E-3</v>
      </c>
      <c r="Q77" s="129"/>
      <c r="R77" s="129"/>
      <c r="S77" s="129"/>
    </row>
    <row r="78" spans="1:19" hidden="1" outlineLevel="1">
      <c r="A78" s="8">
        <v>42583</v>
      </c>
      <c r="B78" s="129">
        <v>4502.8269778800004</v>
      </c>
      <c r="C78" s="129">
        <v>4.6530549999999997E-2</v>
      </c>
      <c r="D78" s="129">
        <v>0</v>
      </c>
      <c r="E78" s="129">
        <v>4.6530549999999997E-2</v>
      </c>
      <c r="F78" s="129">
        <v>0</v>
      </c>
      <c r="G78" s="129">
        <v>0</v>
      </c>
      <c r="H78" s="129">
        <v>0</v>
      </c>
      <c r="I78" s="129">
        <v>2817.6749644000001</v>
      </c>
      <c r="J78" s="129">
        <v>4.1605618399999997</v>
      </c>
      <c r="K78" s="129">
        <v>2813.5144025599998</v>
      </c>
      <c r="L78" s="129">
        <v>1685.1054829300001</v>
      </c>
      <c r="M78" s="129">
        <v>1685.018906</v>
      </c>
      <c r="N78" s="129">
        <v>8.6576929999999996E-2</v>
      </c>
      <c r="O78" s="129">
        <v>0</v>
      </c>
      <c r="P78" s="129">
        <v>3.2548400000000002E-3</v>
      </c>
      <c r="Q78" s="129"/>
      <c r="R78" s="129"/>
      <c r="S78" s="129"/>
    </row>
    <row r="79" spans="1:19" hidden="1" outlineLevel="1">
      <c r="A79" s="8">
        <v>42614</v>
      </c>
      <c r="B79" s="129">
        <v>4411.9942242999996</v>
      </c>
      <c r="C79" s="129">
        <v>4.4594590000000003E-2</v>
      </c>
      <c r="D79" s="129">
        <v>0</v>
      </c>
      <c r="E79" s="129">
        <v>4.4594590000000003E-2</v>
      </c>
      <c r="F79" s="129">
        <v>0</v>
      </c>
      <c r="G79" s="129">
        <v>0</v>
      </c>
      <c r="H79" s="129">
        <v>0</v>
      </c>
      <c r="I79" s="129">
        <v>2740.0311191599999</v>
      </c>
      <c r="J79" s="129">
        <v>4.06956965</v>
      </c>
      <c r="K79" s="129">
        <v>2735.9615495100002</v>
      </c>
      <c r="L79" s="129">
        <v>1671.9185105500001</v>
      </c>
      <c r="M79" s="129">
        <v>1671.8353195699999</v>
      </c>
      <c r="N79" s="129">
        <v>8.3190979999999998E-2</v>
      </c>
      <c r="O79" s="129">
        <v>0</v>
      </c>
      <c r="P79" s="129">
        <v>3.25487E-3</v>
      </c>
      <c r="Q79" s="129"/>
      <c r="R79" s="129"/>
      <c r="S79" s="129"/>
    </row>
    <row r="80" spans="1:19" hidden="1" outlineLevel="1">
      <c r="A80" s="8">
        <v>42644</v>
      </c>
      <c r="B80" s="129">
        <v>4346.9050266100003</v>
      </c>
      <c r="C80" s="129">
        <v>4.4417440000000002E-2</v>
      </c>
      <c r="D80" s="129">
        <v>0</v>
      </c>
      <c r="E80" s="129">
        <v>4.4417440000000002E-2</v>
      </c>
      <c r="F80" s="129">
        <v>0</v>
      </c>
      <c r="G80" s="129">
        <v>0</v>
      </c>
      <c r="H80" s="129">
        <v>0</v>
      </c>
      <c r="I80" s="129">
        <v>2686.3400075899999</v>
      </c>
      <c r="J80" s="129">
        <v>4.11556487</v>
      </c>
      <c r="K80" s="129">
        <v>2682.2244427199998</v>
      </c>
      <c r="L80" s="129">
        <v>1660.5206015799999</v>
      </c>
      <c r="M80" s="129">
        <v>1660.4383199500001</v>
      </c>
      <c r="N80" s="129">
        <v>8.2281629999999994E-2</v>
      </c>
      <c r="O80" s="129">
        <v>0</v>
      </c>
      <c r="P80" s="129">
        <v>3.2618999999999999E-3</v>
      </c>
      <c r="Q80" s="129"/>
      <c r="R80" s="129"/>
      <c r="S80" s="129"/>
    </row>
    <row r="81" spans="1:19" hidden="1" outlineLevel="1">
      <c r="A81" s="8">
        <v>42675</v>
      </c>
      <c r="B81" s="129">
        <v>4512.27667483</v>
      </c>
      <c r="C81" s="129">
        <v>4.4594590000000003E-2</v>
      </c>
      <c r="D81" s="129">
        <v>0</v>
      </c>
      <c r="E81" s="129">
        <v>4.4594590000000003E-2</v>
      </c>
      <c r="F81" s="129">
        <v>0</v>
      </c>
      <c r="G81" s="129">
        <v>0</v>
      </c>
      <c r="H81" s="129">
        <v>0</v>
      </c>
      <c r="I81" s="129">
        <v>2852.8463025599999</v>
      </c>
      <c r="J81" s="129">
        <v>4.5923877800000001</v>
      </c>
      <c r="K81" s="129">
        <v>2848.2539147799998</v>
      </c>
      <c r="L81" s="129">
        <v>1659.38577768</v>
      </c>
      <c r="M81" s="129">
        <v>1659.3037649299999</v>
      </c>
      <c r="N81" s="129">
        <v>8.2012749999999995E-2</v>
      </c>
      <c r="O81" s="129">
        <v>0</v>
      </c>
      <c r="P81" s="129">
        <v>7.1099999999999997E-6</v>
      </c>
      <c r="Q81" s="129"/>
      <c r="R81" s="129"/>
      <c r="S81" s="129"/>
    </row>
    <row r="82" spans="1:19" hidden="1" outlineLevel="1">
      <c r="A82" s="8">
        <v>42705</v>
      </c>
      <c r="B82" s="129">
        <v>5096.4910620800001</v>
      </c>
      <c r="C82" s="129">
        <v>4.41222E-2</v>
      </c>
      <c r="D82" s="129">
        <v>0</v>
      </c>
      <c r="E82" s="129">
        <v>4.41222E-2</v>
      </c>
      <c r="F82" s="129">
        <v>0</v>
      </c>
      <c r="G82" s="129">
        <v>0</v>
      </c>
      <c r="H82" s="129">
        <v>0</v>
      </c>
      <c r="I82" s="129">
        <v>3415.4793656699999</v>
      </c>
      <c r="J82" s="129">
        <v>4.6631013100000001</v>
      </c>
      <c r="K82" s="129">
        <v>3410.8162643599999</v>
      </c>
      <c r="L82" s="129">
        <v>1680.9675742100001</v>
      </c>
      <c r="M82" s="129">
        <v>1680.88290108</v>
      </c>
      <c r="N82" s="129">
        <v>8.4673129999999999E-2</v>
      </c>
      <c r="O82" s="129">
        <v>0</v>
      </c>
      <c r="P82" s="129">
        <v>7.0199999999999997E-6</v>
      </c>
      <c r="Q82" s="129"/>
      <c r="R82" s="129"/>
      <c r="S82" s="129"/>
    </row>
    <row r="83" spans="1:19" hidden="1" outlineLevel="1">
      <c r="A83" s="8">
        <v>42736</v>
      </c>
      <c r="B83" s="129">
        <v>4966.4358429100002</v>
      </c>
      <c r="C83" s="129">
        <v>4.41222E-2</v>
      </c>
      <c r="D83" s="129">
        <v>0</v>
      </c>
      <c r="E83" s="129">
        <v>4.41222E-2</v>
      </c>
      <c r="F83" s="129">
        <v>0</v>
      </c>
      <c r="G83" s="129">
        <v>0</v>
      </c>
      <c r="H83" s="129">
        <v>0</v>
      </c>
      <c r="I83" s="129">
        <v>3266.9217128099999</v>
      </c>
      <c r="J83" s="129">
        <v>4.2890327399999997</v>
      </c>
      <c r="K83" s="129">
        <v>3262.6326800699999</v>
      </c>
      <c r="L83" s="129">
        <v>1699.4700078999999</v>
      </c>
      <c r="M83" s="129">
        <v>1699.3891330599999</v>
      </c>
      <c r="N83" s="129">
        <v>8.0874840000000003E-2</v>
      </c>
      <c r="O83" s="129">
        <v>0</v>
      </c>
      <c r="P83" s="129">
        <v>6.9999999999999999E-6</v>
      </c>
      <c r="Q83" s="129"/>
      <c r="R83" s="129"/>
      <c r="S83" s="129"/>
    </row>
    <row r="84" spans="1:19" hidden="1" outlineLevel="1">
      <c r="A84" s="8">
        <v>42767</v>
      </c>
      <c r="B84" s="129">
        <v>5027.3679623600001</v>
      </c>
      <c r="C84" s="129">
        <v>4.4181239999999997E-2</v>
      </c>
      <c r="D84" s="129">
        <v>0</v>
      </c>
      <c r="E84" s="129">
        <v>4.4181239999999997E-2</v>
      </c>
      <c r="F84" s="129">
        <v>0</v>
      </c>
      <c r="G84" s="129">
        <v>0</v>
      </c>
      <c r="H84" s="129">
        <v>0</v>
      </c>
      <c r="I84" s="129">
        <v>3253.3696301499999</v>
      </c>
      <c r="J84" s="129">
        <v>4.4854923900000001</v>
      </c>
      <c r="K84" s="129">
        <v>3248.8841377600002</v>
      </c>
      <c r="L84" s="129">
        <v>1773.95415097</v>
      </c>
      <c r="M84" s="129">
        <v>1773.8742270299999</v>
      </c>
      <c r="N84" s="129">
        <v>7.9923939999999999E-2</v>
      </c>
      <c r="O84" s="129">
        <v>0</v>
      </c>
      <c r="P84" s="129">
        <v>7.0099999999999998E-6</v>
      </c>
      <c r="Q84" s="129"/>
      <c r="R84" s="129"/>
      <c r="S84" s="129"/>
    </row>
    <row r="85" spans="1:19" hidden="1" outlineLevel="1">
      <c r="A85" s="8">
        <v>42795</v>
      </c>
      <c r="B85" s="129">
        <v>5120.1979546100001</v>
      </c>
      <c r="C85" s="129">
        <v>4.4181249999999998E-2</v>
      </c>
      <c r="D85" s="129">
        <v>0</v>
      </c>
      <c r="E85" s="129">
        <v>4.4181249999999998E-2</v>
      </c>
      <c r="F85" s="129">
        <v>0</v>
      </c>
      <c r="G85" s="129">
        <v>0</v>
      </c>
      <c r="H85" s="129">
        <v>0</v>
      </c>
      <c r="I85" s="129">
        <v>3285.9827577800002</v>
      </c>
      <c r="J85" s="129">
        <v>4.2893969299999997</v>
      </c>
      <c r="K85" s="129">
        <v>3281.6933608499999</v>
      </c>
      <c r="L85" s="129">
        <v>1834.1710155799999</v>
      </c>
      <c r="M85" s="129">
        <v>1834.0359805099999</v>
      </c>
      <c r="N85" s="129">
        <v>0.13503507000000001</v>
      </c>
      <c r="O85" s="129">
        <v>0</v>
      </c>
      <c r="P85" s="129">
        <v>0</v>
      </c>
      <c r="Q85" s="129"/>
      <c r="R85" s="129"/>
      <c r="S85" s="129"/>
    </row>
    <row r="86" spans="1:19" hidden="1" outlineLevel="1">
      <c r="A86" s="8">
        <v>42826</v>
      </c>
      <c r="B86" s="129">
        <v>5230.8835072700003</v>
      </c>
      <c r="C86" s="129">
        <v>4.4182270000000003E-2</v>
      </c>
      <c r="D86" s="129">
        <v>0</v>
      </c>
      <c r="E86" s="129">
        <v>4.4182270000000003E-2</v>
      </c>
      <c r="F86" s="129">
        <v>0</v>
      </c>
      <c r="G86" s="129">
        <v>0</v>
      </c>
      <c r="H86" s="129">
        <v>0</v>
      </c>
      <c r="I86" s="129">
        <v>3399.1138929799999</v>
      </c>
      <c r="J86" s="129">
        <v>3.0445137899999999</v>
      </c>
      <c r="K86" s="129">
        <v>3396.0693791899998</v>
      </c>
      <c r="L86" s="129">
        <v>1831.72543202</v>
      </c>
      <c r="M86" s="129">
        <v>1831.6047987699999</v>
      </c>
      <c r="N86" s="129">
        <v>0.12063325</v>
      </c>
      <c r="O86" s="129">
        <v>0</v>
      </c>
      <c r="P86" s="129">
        <v>0</v>
      </c>
      <c r="Q86" s="129"/>
      <c r="R86" s="129"/>
      <c r="S86" s="129"/>
    </row>
    <row r="87" spans="1:19" hidden="1" outlineLevel="1">
      <c r="A87" s="8">
        <v>42856</v>
      </c>
      <c r="B87" s="129">
        <v>5146.6327197399996</v>
      </c>
      <c r="C87" s="129">
        <v>4.4207919999999998E-2</v>
      </c>
      <c r="D87" s="129">
        <v>0</v>
      </c>
      <c r="E87" s="129">
        <v>4.4207919999999998E-2</v>
      </c>
      <c r="F87" s="129">
        <v>0</v>
      </c>
      <c r="G87" s="129">
        <v>0</v>
      </c>
      <c r="H87" s="129">
        <v>0</v>
      </c>
      <c r="I87" s="129">
        <v>3279.62219147</v>
      </c>
      <c r="J87" s="129">
        <v>4.2764850499999998</v>
      </c>
      <c r="K87" s="129">
        <v>3275.3457064200002</v>
      </c>
      <c r="L87" s="129">
        <v>1866.9663203499999</v>
      </c>
      <c r="M87" s="129">
        <v>1866.8462323000001</v>
      </c>
      <c r="N87" s="129">
        <v>0.12008805</v>
      </c>
      <c r="O87" s="129">
        <v>0</v>
      </c>
      <c r="P87" s="129">
        <v>0</v>
      </c>
      <c r="Q87" s="129"/>
      <c r="R87" s="129"/>
      <c r="S87" s="129"/>
    </row>
    <row r="88" spans="1:19" hidden="1" outlineLevel="1">
      <c r="A88" s="8">
        <v>42887</v>
      </c>
      <c r="B88" s="129">
        <v>5145.7028621199997</v>
      </c>
      <c r="C88" s="129">
        <v>4.4152200000000003E-2</v>
      </c>
      <c r="D88" s="129">
        <v>0</v>
      </c>
      <c r="E88" s="129">
        <v>4.4152200000000003E-2</v>
      </c>
      <c r="F88" s="129">
        <v>0</v>
      </c>
      <c r="G88" s="129">
        <v>0</v>
      </c>
      <c r="H88" s="129">
        <v>0</v>
      </c>
      <c r="I88" s="129">
        <v>3254.9053834800002</v>
      </c>
      <c r="J88" s="129">
        <v>4.0975260699999998</v>
      </c>
      <c r="K88" s="129">
        <v>3250.80785741</v>
      </c>
      <c r="L88" s="129">
        <v>1890.7533264399999</v>
      </c>
      <c r="M88" s="129">
        <v>1890.1652645199999</v>
      </c>
      <c r="N88" s="129">
        <v>0.58806192000000002</v>
      </c>
      <c r="O88" s="129">
        <v>0</v>
      </c>
      <c r="P88" s="129">
        <v>0</v>
      </c>
      <c r="Q88" s="129"/>
      <c r="R88" s="129"/>
      <c r="S88" s="129"/>
    </row>
    <row r="89" spans="1:19" hidden="1" outlineLevel="1">
      <c r="A89" s="8">
        <v>42917</v>
      </c>
      <c r="B89" s="129">
        <v>5295.1171200299996</v>
      </c>
      <c r="C89" s="129">
        <v>4.4150950000000001E-2</v>
      </c>
      <c r="D89" s="129">
        <v>0</v>
      </c>
      <c r="E89" s="129">
        <v>4.4150950000000001E-2</v>
      </c>
      <c r="F89" s="129">
        <v>2.9999999999999999E-7</v>
      </c>
      <c r="G89" s="129">
        <v>0</v>
      </c>
      <c r="H89" s="129">
        <v>2.9999999999999999E-7</v>
      </c>
      <c r="I89" s="129">
        <v>3376.9521255899999</v>
      </c>
      <c r="J89" s="129">
        <v>4.0760018999999996</v>
      </c>
      <c r="K89" s="129">
        <v>3372.87612369</v>
      </c>
      <c r="L89" s="129">
        <v>1918.12084319</v>
      </c>
      <c r="M89" s="129">
        <v>1917.69432893</v>
      </c>
      <c r="N89" s="129">
        <v>0.42651425999999998</v>
      </c>
      <c r="O89" s="129">
        <v>0</v>
      </c>
      <c r="P89" s="129">
        <v>0</v>
      </c>
      <c r="Q89" s="129"/>
      <c r="R89" s="129"/>
      <c r="S89" s="129"/>
    </row>
    <row r="90" spans="1:19" hidden="1" outlineLevel="1">
      <c r="A90" s="8">
        <v>42948</v>
      </c>
      <c r="B90" s="129">
        <v>5332.8712286199998</v>
      </c>
      <c r="C90" s="129">
        <v>4.41222E-2</v>
      </c>
      <c r="D90" s="129">
        <v>0</v>
      </c>
      <c r="E90" s="129">
        <v>4.41222E-2</v>
      </c>
      <c r="F90" s="129">
        <v>3.3000000000000002E-7</v>
      </c>
      <c r="G90" s="129">
        <v>0</v>
      </c>
      <c r="H90" s="129">
        <v>3.3000000000000002E-7</v>
      </c>
      <c r="I90" s="129">
        <v>3359.0829895799998</v>
      </c>
      <c r="J90" s="129">
        <v>5.2569648000000004</v>
      </c>
      <c r="K90" s="129">
        <v>3353.8260247799999</v>
      </c>
      <c r="L90" s="129">
        <v>1973.7441165099999</v>
      </c>
      <c r="M90" s="129">
        <v>1973.3650813100001</v>
      </c>
      <c r="N90" s="129">
        <v>0.37903520000000002</v>
      </c>
      <c r="O90" s="129">
        <v>0</v>
      </c>
      <c r="P90" s="129">
        <v>2.6699999999999998E-6</v>
      </c>
      <c r="Q90" s="129"/>
      <c r="R90" s="129"/>
      <c r="S90" s="129"/>
    </row>
    <row r="91" spans="1:19" hidden="1" outlineLevel="1">
      <c r="A91" s="8">
        <v>42979</v>
      </c>
      <c r="B91" s="129">
        <v>5209.3169971899997</v>
      </c>
      <c r="C91" s="129">
        <v>4.4124549999999998E-2</v>
      </c>
      <c r="D91" s="129">
        <v>0</v>
      </c>
      <c r="E91" s="129">
        <v>4.4124549999999998E-2</v>
      </c>
      <c r="F91" s="129">
        <v>0</v>
      </c>
      <c r="G91" s="129">
        <v>0</v>
      </c>
      <c r="H91" s="129">
        <v>0</v>
      </c>
      <c r="I91" s="129">
        <v>3185.7460516400001</v>
      </c>
      <c r="J91" s="129">
        <v>5.80150918</v>
      </c>
      <c r="K91" s="129">
        <v>3179.9445424599999</v>
      </c>
      <c r="L91" s="129">
        <v>2023.5268209999999</v>
      </c>
      <c r="M91" s="129">
        <v>2023.0749268500001</v>
      </c>
      <c r="N91" s="129">
        <v>0.45189414999999999</v>
      </c>
      <c r="O91" s="129">
        <v>0</v>
      </c>
      <c r="P91" s="129">
        <v>0</v>
      </c>
      <c r="Q91" s="129"/>
      <c r="R91" s="129"/>
      <c r="S91" s="129"/>
    </row>
    <row r="92" spans="1:19" hidden="1" outlineLevel="1">
      <c r="A92" s="8">
        <v>43009</v>
      </c>
      <c r="B92" s="129">
        <v>5463.98360452</v>
      </c>
      <c r="C92" s="129">
        <v>4.41222E-2</v>
      </c>
      <c r="D92" s="129">
        <v>0</v>
      </c>
      <c r="E92" s="129">
        <v>4.41222E-2</v>
      </c>
      <c r="F92" s="129">
        <v>0</v>
      </c>
      <c r="G92" s="129">
        <v>0</v>
      </c>
      <c r="H92" s="129">
        <v>0</v>
      </c>
      <c r="I92" s="129">
        <v>3421.5516910000001</v>
      </c>
      <c r="J92" s="129">
        <v>5.4683357800000003</v>
      </c>
      <c r="K92" s="129">
        <v>3416.0833552200002</v>
      </c>
      <c r="L92" s="129">
        <v>2042.3877913199999</v>
      </c>
      <c r="M92" s="129">
        <v>2041.98816543</v>
      </c>
      <c r="N92" s="129">
        <v>0.39962588999999998</v>
      </c>
      <c r="O92" s="129">
        <v>0</v>
      </c>
      <c r="P92" s="129">
        <v>0</v>
      </c>
      <c r="Q92" s="129"/>
      <c r="R92" s="129"/>
      <c r="S92" s="129"/>
    </row>
    <row r="93" spans="1:19" hidden="1" outlineLevel="1">
      <c r="A93" s="8">
        <v>43040</v>
      </c>
      <c r="B93" s="129">
        <v>5561.3072740699999</v>
      </c>
      <c r="C93" s="129">
        <v>4.41222E-2</v>
      </c>
      <c r="D93" s="129">
        <v>0</v>
      </c>
      <c r="E93" s="129">
        <v>4.41222E-2</v>
      </c>
      <c r="F93" s="129">
        <v>0</v>
      </c>
      <c r="G93" s="129">
        <v>0</v>
      </c>
      <c r="H93" s="129">
        <v>0</v>
      </c>
      <c r="I93" s="129">
        <v>3495.8284648099998</v>
      </c>
      <c r="J93" s="129">
        <v>5.08386855</v>
      </c>
      <c r="K93" s="129">
        <v>3490.74459626</v>
      </c>
      <c r="L93" s="129">
        <v>2065.4346870600002</v>
      </c>
      <c r="M93" s="129">
        <v>2065.1156966799999</v>
      </c>
      <c r="N93" s="129">
        <v>0.31899038000000002</v>
      </c>
      <c r="O93" s="129">
        <v>0</v>
      </c>
      <c r="P93" s="129">
        <v>0</v>
      </c>
      <c r="Q93" s="129"/>
      <c r="R93" s="129"/>
      <c r="S93" s="129"/>
    </row>
    <row r="94" spans="1:19" hidden="1" outlineLevel="1">
      <c r="A94" s="8">
        <v>43070</v>
      </c>
      <c r="B94" s="129">
        <v>5860.7806231100003</v>
      </c>
      <c r="C94" s="129">
        <v>0.13867346</v>
      </c>
      <c r="D94" s="129">
        <v>0</v>
      </c>
      <c r="E94" s="129">
        <v>0.13867346</v>
      </c>
      <c r="F94" s="129">
        <v>0</v>
      </c>
      <c r="G94" s="129">
        <v>0</v>
      </c>
      <c r="H94" s="129">
        <v>0</v>
      </c>
      <c r="I94" s="129">
        <v>3662.9673995799999</v>
      </c>
      <c r="J94" s="129">
        <v>5.78722958</v>
      </c>
      <c r="K94" s="129">
        <v>3657.1801700000001</v>
      </c>
      <c r="L94" s="129">
        <v>2197.6745500699999</v>
      </c>
      <c r="M94" s="129">
        <v>2197.4600433599999</v>
      </c>
      <c r="N94" s="129">
        <v>0.21450670999999999</v>
      </c>
      <c r="O94" s="129">
        <v>0</v>
      </c>
      <c r="P94" s="129">
        <v>0</v>
      </c>
      <c r="Q94" s="129"/>
      <c r="R94" s="129"/>
      <c r="S94" s="129"/>
    </row>
    <row r="95" spans="1:19" hidden="1" outlineLevel="1">
      <c r="A95" s="8">
        <v>43101</v>
      </c>
      <c r="B95" s="129">
        <v>6164.40864332</v>
      </c>
      <c r="C95" s="129">
        <v>0.14044492</v>
      </c>
      <c r="D95" s="129">
        <v>0</v>
      </c>
      <c r="E95" s="129">
        <v>0.14044492</v>
      </c>
      <c r="F95" s="129">
        <v>0</v>
      </c>
      <c r="G95" s="129">
        <v>0</v>
      </c>
      <c r="H95" s="129">
        <v>0</v>
      </c>
      <c r="I95" s="129">
        <v>3903.7016696800001</v>
      </c>
      <c r="J95" s="129">
        <v>5.4040975900000001</v>
      </c>
      <c r="K95" s="129">
        <v>3898.2975720899999</v>
      </c>
      <c r="L95" s="129">
        <v>2260.56652872</v>
      </c>
      <c r="M95" s="129">
        <v>2260.3535219599999</v>
      </c>
      <c r="N95" s="129">
        <v>0.21300675999999999</v>
      </c>
      <c r="O95" s="129">
        <v>0</v>
      </c>
      <c r="P95" s="129">
        <v>0</v>
      </c>
      <c r="Q95" s="129"/>
      <c r="R95" s="129"/>
      <c r="S95" s="129"/>
    </row>
    <row r="96" spans="1:19" hidden="1" outlineLevel="1">
      <c r="A96" s="8">
        <v>43132</v>
      </c>
      <c r="B96" s="129">
        <v>6232.2430555299998</v>
      </c>
      <c r="C96" s="129">
        <v>0.14208937999999999</v>
      </c>
      <c r="D96" s="129">
        <v>0</v>
      </c>
      <c r="E96" s="129">
        <v>0.14208937999999999</v>
      </c>
      <c r="F96" s="129">
        <v>0</v>
      </c>
      <c r="G96" s="129">
        <v>0</v>
      </c>
      <c r="H96" s="129">
        <v>0</v>
      </c>
      <c r="I96" s="129">
        <v>3989.8675468400002</v>
      </c>
      <c r="J96" s="129">
        <v>5.1690985600000001</v>
      </c>
      <c r="K96" s="129">
        <v>3984.6984482799999</v>
      </c>
      <c r="L96" s="129">
        <v>2242.23341931</v>
      </c>
      <c r="M96" s="129">
        <v>2242.0239119799999</v>
      </c>
      <c r="N96" s="129">
        <v>0.20950732999999999</v>
      </c>
      <c r="O96" s="129">
        <v>0</v>
      </c>
      <c r="P96" s="129">
        <v>0</v>
      </c>
      <c r="Q96" s="129"/>
      <c r="R96" s="129"/>
      <c r="S96" s="129"/>
    </row>
    <row r="97" spans="1:19" hidden="1" outlineLevel="1">
      <c r="A97" s="8">
        <v>43160</v>
      </c>
      <c r="B97" s="129">
        <v>6289.8319430199999</v>
      </c>
      <c r="C97" s="129">
        <v>0.14424044999999999</v>
      </c>
      <c r="D97" s="129">
        <v>0</v>
      </c>
      <c r="E97" s="129">
        <v>0.14424044999999999</v>
      </c>
      <c r="F97" s="129">
        <v>0</v>
      </c>
      <c r="G97" s="129">
        <v>0</v>
      </c>
      <c r="H97" s="129">
        <v>0</v>
      </c>
      <c r="I97" s="129">
        <v>4011.9844441099999</v>
      </c>
      <c r="J97" s="129">
        <v>5.6802312099999996</v>
      </c>
      <c r="K97" s="129">
        <v>4006.3042129</v>
      </c>
      <c r="L97" s="129">
        <v>2277.7032584600001</v>
      </c>
      <c r="M97" s="129">
        <v>2277.4926279599999</v>
      </c>
      <c r="N97" s="129">
        <v>0.2106305</v>
      </c>
      <c r="O97" s="129">
        <v>0</v>
      </c>
      <c r="P97" s="129">
        <v>1.4000000000000001E-7</v>
      </c>
      <c r="Q97" s="129"/>
      <c r="R97" s="129"/>
      <c r="S97" s="129"/>
    </row>
    <row r="98" spans="1:19" hidden="1" outlineLevel="1">
      <c r="A98" s="8">
        <v>43191</v>
      </c>
      <c r="B98" s="129">
        <v>6062.0684745199997</v>
      </c>
      <c r="C98" s="129">
        <v>0.14589382000000001</v>
      </c>
      <c r="D98" s="129">
        <v>0</v>
      </c>
      <c r="E98" s="129">
        <v>0.14589382000000001</v>
      </c>
      <c r="F98" s="129">
        <v>0</v>
      </c>
      <c r="G98" s="129">
        <v>0</v>
      </c>
      <c r="H98" s="129">
        <v>0</v>
      </c>
      <c r="I98" s="129">
        <v>3750.8611990300001</v>
      </c>
      <c r="J98" s="129">
        <v>5.5745918100000003</v>
      </c>
      <c r="K98" s="129">
        <v>3745.28660722</v>
      </c>
      <c r="L98" s="129">
        <v>2311.0613816700002</v>
      </c>
      <c r="M98" s="129">
        <v>2310.48716565</v>
      </c>
      <c r="N98" s="129">
        <v>0.57421602000000005</v>
      </c>
      <c r="O98" s="129">
        <v>0</v>
      </c>
      <c r="P98" s="129">
        <v>9.59E-5</v>
      </c>
      <c r="Q98" s="129"/>
      <c r="R98" s="129"/>
      <c r="S98" s="129"/>
    </row>
    <row r="99" spans="1:19" hidden="1" outlineLevel="1">
      <c r="A99" s="8">
        <v>43221</v>
      </c>
      <c r="B99" s="129">
        <v>6355.4891895800001</v>
      </c>
      <c r="C99" s="129">
        <v>0.14790233999999999</v>
      </c>
      <c r="D99" s="129">
        <v>0</v>
      </c>
      <c r="E99" s="129">
        <v>0.14790233999999999</v>
      </c>
      <c r="F99" s="129">
        <v>0</v>
      </c>
      <c r="G99" s="129">
        <v>0</v>
      </c>
      <c r="H99" s="129">
        <v>0</v>
      </c>
      <c r="I99" s="129">
        <v>3957.2223245499999</v>
      </c>
      <c r="J99" s="129">
        <v>5.8942802900000002</v>
      </c>
      <c r="K99" s="129">
        <v>3951.3280442599998</v>
      </c>
      <c r="L99" s="129">
        <v>2398.11896269</v>
      </c>
      <c r="M99" s="129">
        <v>2393.2665061399998</v>
      </c>
      <c r="N99" s="129">
        <v>4.8524565500000003</v>
      </c>
      <c r="O99" s="129">
        <v>0</v>
      </c>
      <c r="P99" s="129">
        <v>1.6E-7</v>
      </c>
      <c r="Q99" s="129"/>
      <c r="R99" s="129"/>
      <c r="S99" s="129"/>
    </row>
    <row r="100" spans="1:19" hidden="1" outlineLevel="1">
      <c r="A100" s="8">
        <v>43252</v>
      </c>
      <c r="B100" s="129">
        <v>6504.1483088900004</v>
      </c>
      <c r="C100" s="129">
        <v>0.14949667</v>
      </c>
      <c r="D100" s="129">
        <v>0</v>
      </c>
      <c r="E100" s="129">
        <v>0.14949667</v>
      </c>
      <c r="F100" s="129">
        <v>0</v>
      </c>
      <c r="G100" s="129">
        <v>0</v>
      </c>
      <c r="H100" s="129">
        <v>0</v>
      </c>
      <c r="I100" s="129">
        <v>4101.5432254699999</v>
      </c>
      <c r="J100" s="129">
        <v>6.1511831199999998</v>
      </c>
      <c r="K100" s="129">
        <v>4095.3920423499999</v>
      </c>
      <c r="L100" s="129">
        <v>2402.4555867499998</v>
      </c>
      <c r="M100" s="129">
        <v>2395.6371321199999</v>
      </c>
      <c r="N100" s="129">
        <v>6.8184546299999997</v>
      </c>
      <c r="O100" s="129">
        <v>0</v>
      </c>
      <c r="P100" s="129">
        <v>1.6999999999999999E-7</v>
      </c>
      <c r="Q100" s="129"/>
      <c r="R100" s="129"/>
      <c r="S100" s="129"/>
    </row>
    <row r="101" spans="1:19" hidden="1" outlineLevel="1">
      <c r="A101" s="8">
        <v>43282</v>
      </c>
      <c r="B101" s="129">
        <v>6735.6690141999998</v>
      </c>
      <c r="C101" s="129">
        <v>0.15150432999999999</v>
      </c>
      <c r="D101" s="129">
        <v>0</v>
      </c>
      <c r="E101" s="129">
        <v>0.15150432999999999</v>
      </c>
      <c r="F101" s="129">
        <v>0</v>
      </c>
      <c r="G101" s="129">
        <v>0</v>
      </c>
      <c r="H101" s="129">
        <v>0</v>
      </c>
      <c r="I101" s="129">
        <v>4269.4615066699998</v>
      </c>
      <c r="J101" s="129">
        <v>6.4351160500000004</v>
      </c>
      <c r="K101" s="129">
        <v>4263.0263906199998</v>
      </c>
      <c r="L101" s="129">
        <v>2466.0560031999999</v>
      </c>
      <c r="M101" s="129">
        <v>2459.8657176299998</v>
      </c>
      <c r="N101" s="129">
        <v>6.1902855700000003</v>
      </c>
      <c r="O101" s="129">
        <v>0</v>
      </c>
      <c r="P101" s="129">
        <v>1.8E-7</v>
      </c>
      <c r="Q101" s="129"/>
      <c r="R101" s="129"/>
      <c r="S101" s="129"/>
    </row>
    <row r="102" spans="1:19" hidden="1" outlineLevel="1">
      <c r="A102" s="8">
        <v>43313</v>
      </c>
      <c r="B102" s="129">
        <v>7141.1473947699997</v>
      </c>
      <c r="C102" s="129">
        <v>0.15333398000000001</v>
      </c>
      <c r="D102" s="129">
        <v>0</v>
      </c>
      <c r="E102" s="129">
        <v>0.15333398000000001</v>
      </c>
      <c r="F102" s="129">
        <v>0</v>
      </c>
      <c r="G102" s="129">
        <v>0</v>
      </c>
      <c r="H102" s="129">
        <v>0</v>
      </c>
      <c r="I102" s="129">
        <v>4501.6775970199997</v>
      </c>
      <c r="J102" s="129">
        <v>6.9312197299999996</v>
      </c>
      <c r="K102" s="129">
        <v>4494.7463772900001</v>
      </c>
      <c r="L102" s="129">
        <v>2639.3164637700002</v>
      </c>
      <c r="M102" s="129">
        <v>2633.4139066900002</v>
      </c>
      <c r="N102" s="129">
        <v>5.9025570800000002</v>
      </c>
      <c r="O102" s="129">
        <v>0</v>
      </c>
      <c r="P102" s="129">
        <v>1.9000000000000001E-7</v>
      </c>
      <c r="Q102" s="129"/>
      <c r="R102" s="129"/>
      <c r="S102" s="129"/>
    </row>
    <row r="103" spans="1:19" hidden="1" outlineLevel="1">
      <c r="A103" s="8">
        <v>43344</v>
      </c>
      <c r="B103" s="129">
        <v>7096.07816516</v>
      </c>
      <c r="C103" s="129">
        <v>0.60419688999999999</v>
      </c>
      <c r="D103" s="129">
        <v>0</v>
      </c>
      <c r="E103" s="129">
        <v>0.60419688999999999</v>
      </c>
      <c r="F103" s="129">
        <v>0</v>
      </c>
      <c r="G103" s="129">
        <v>0</v>
      </c>
      <c r="H103" s="129">
        <v>0</v>
      </c>
      <c r="I103" s="129">
        <v>4440.1932804799999</v>
      </c>
      <c r="J103" s="129">
        <v>8.3276795900000007</v>
      </c>
      <c r="K103" s="129">
        <v>4431.8656008899998</v>
      </c>
      <c r="L103" s="129">
        <v>2655.2806877899998</v>
      </c>
      <c r="M103" s="129">
        <v>2651.0419519699999</v>
      </c>
      <c r="N103" s="129">
        <v>4.2387358199999996</v>
      </c>
      <c r="O103" s="129">
        <v>0</v>
      </c>
      <c r="P103" s="129">
        <v>5.0219999999999997E-5</v>
      </c>
      <c r="Q103" s="129"/>
      <c r="R103" s="129"/>
      <c r="S103" s="129"/>
    </row>
    <row r="104" spans="1:19" hidden="1" outlineLevel="1">
      <c r="A104" s="8">
        <v>43374</v>
      </c>
      <c r="B104" s="129">
        <v>7070.2453470600003</v>
      </c>
      <c r="C104" s="129">
        <v>0.61556655000000005</v>
      </c>
      <c r="D104" s="129">
        <v>0</v>
      </c>
      <c r="E104" s="129">
        <v>0.61556655000000005</v>
      </c>
      <c r="F104" s="129">
        <v>0</v>
      </c>
      <c r="G104" s="129">
        <v>0</v>
      </c>
      <c r="H104" s="129">
        <v>0</v>
      </c>
      <c r="I104" s="129">
        <v>4397.4653796000002</v>
      </c>
      <c r="J104" s="129">
        <v>9.31574496</v>
      </c>
      <c r="K104" s="129">
        <v>4388.1496346399999</v>
      </c>
      <c r="L104" s="129">
        <v>2672.16440091</v>
      </c>
      <c r="M104" s="129">
        <v>2668.7782073499998</v>
      </c>
      <c r="N104" s="129">
        <v>3.3861935600000002</v>
      </c>
      <c r="O104" s="129">
        <v>0</v>
      </c>
      <c r="P104" s="129">
        <v>1.098E-5</v>
      </c>
      <c r="Q104" s="129"/>
      <c r="R104" s="129"/>
      <c r="S104" s="129"/>
    </row>
    <row r="105" spans="1:19" hidden="1" outlineLevel="1">
      <c r="A105" s="8">
        <v>43405</v>
      </c>
      <c r="B105" s="129">
        <v>7159.6047788400001</v>
      </c>
      <c r="C105" s="129">
        <v>0.46588853000000002</v>
      </c>
      <c r="D105" s="129">
        <v>0</v>
      </c>
      <c r="E105" s="129">
        <v>0.46588853000000002</v>
      </c>
      <c r="F105" s="129">
        <v>0</v>
      </c>
      <c r="G105" s="129">
        <v>0</v>
      </c>
      <c r="H105" s="129">
        <v>0</v>
      </c>
      <c r="I105" s="129">
        <v>4461.6353649499997</v>
      </c>
      <c r="J105" s="129">
        <v>9.2428402199999997</v>
      </c>
      <c r="K105" s="129">
        <v>4452.3925247300003</v>
      </c>
      <c r="L105" s="129">
        <v>2697.5035253599999</v>
      </c>
      <c r="M105" s="129">
        <v>2693.1213791999999</v>
      </c>
      <c r="N105" s="129">
        <v>4.3821461599999996</v>
      </c>
      <c r="O105" s="129">
        <v>0</v>
      </c>
      <c r="P105" s="129">
        <v>6.7260000000000003E-5</v>
      </c>
      <c r="Q105" s="129"/>
      <c r="R105" s="129"/>
      <c r="S105" s="129"/>
    </row>
    <row r="106" spans="1:19" hidden="1" outlineLevel="1">
      <c r="A106" s="8">
        <v>43435</v>
      </c>
      <c r="B106" s="129">
        <v>7057.8204352000002</v>
      </c>
      <c r="C106" s="129">
        <v>1.15897373</v>
      </c>
      <c r="D106" s="129">
        <v>0</v>
      </c>
      <c r="E106" s="129">
        <v>1.15897373</v>
      </c>
      <c r="F106" s="129">
        <v>0</v>
      </c>
      <c r="G106" s="129">
        <v>0</v>
      </c>
      <c r="H106" s="129">
        <v>0</v>
      </c>
      <c r="I106" s="129">
        <v>4440.91204509</v>
      </c>
      <c r="J106" s="129">
        <v>38.050551280000001</v>
      </c>
      <c r="K106" s="129">
        <v>4402.86149381</v>
      </c>
      <c r="L106" s="129">
        <v>2615.7494163800002</v>
      </c>
      <c r="M106" s="129">
        <v>2614.33395071</v>
      </c>
      <c r="N106" s="129">
        <v>1.4154656699999999</v>
      </c>
      <c r="O106" s="129">
        <v>0</v>
      </c>
      <c r="P106" s="129">
        <v>8.2169999999999994E-5</v>
      </c>
      <c r="Q106" s="129"/>
      <c r="R106" s="129"/>
      <c r="S106" s="129"/>
    </row>
    <row r="107" spans="1:19" hidden="1" outlineLevel="1">
      <c r="A107" s="8">
        <v>43466</v>
      </c>
      <c r="B107" s="129">
        <v>7142.3149633399998</v>
      </c>
      <c r="C107" s="129">
        <v>4.0203599999999997E-3</v>
      </c>
      <c r="D107" s="129">
        <v>0</v>
      </c>
      <c r="E107" s="129">
        <v>4.0203599999999997E-3</v>
      </c>
      <c r="F107" s="129">
        <v>0</v>
      </c>
      <c r="G107" s="129">
        <v>0</v>
      </c>
      <c r="H107" s="129">
        <v>0</v>
      </c>
      <c r="I107" s="129">
        <v>4472.6474806099995</v>
      </c>
      <c r="J107" s="129">
        <v>35.219965250000001</v>
      </c>
      <c r="K107" s="129">
        <v>4437.4275153600001</v>
      </c>
      <c r="L107" s="129">
        <v>2669.6634623700002</v>
      </c>
      <c r="M107" s="129">
        <v>2668.2825691799999</v>
      </c>
      <c r="N107" s="129">
        <v>1.3808931900000001</v>
      </c>
      <c r="O107" s="129">
        <v>0</v>
      </c>
      <c r="P107" s="129">
        <v>1.1796E-4</v>
      </c>
      <c r="Q107" s="129"/>
      <c r="R107" s="129"/>
      <c r="S107" s="129"/>
    </row>
    <row r="108" spans="1:19" hidden="1" outlineLevel="1">
      <c r="A108" s="8">
        <v>43497</v>
      </c>
      <c r="B108" s="129">
        <v>7038.8453440399999</v>
      </c>
      <c r="C108" s="129">
        <v>1.73752E-3</v>
      </c>
      <c r="D108" s="129">
        <v>0</v>
      </c>
      <c r="E108" s="129">
        <v>1.73752E-3</v>
      </c>
      <c r="F108" s="129">
        <v>0</v>
      </c>
      <c r="G108" s="129">
        <v>0</v>
      </c>
      <c r="H108" s="129">
        <v>0</v>
      </c>
      <c r="I108" s="129">
        <v>4351.7795884300003</v>
      </c>
      <c r="J108" s="129">
        <v>35.111268299999999</v>
      </c>
      <c r="K108" s="129">
        <v>4316.6683201300002</v>
      </c>
      <c r="L108" s="129">
        <v>2687.06401809</v>
      </c>
      <c r="M108" s="129">
        <v>2685.8479789600001</v>
      </c>
      <c r="N108" s="129">
        <v>1.21603913</v>
      </c>
      <c r="O108" s="129">
        <v>0</v>
      </c>
      <c r="P108" s="129">
        <v>1.4914E-4</v>
      </c>
      <c r="Q108" s="129"/>
      <c r="R108" s="129"/>
      <c r="S108" s="129"/>
    </row>
    <row r="109" spans="1:19" hidden="1" outlineLevel="1">
      <c r="A109" s="8">
        <v>43525</v>
      </c>
      <c r="B109" s="129">
        <v>7087.7107807900002</v>
      </c>
      <c r="C109" s="129">
        <v>0.15355084999999999</v>
      </c>
      <c r="D109" s="129">
        <v>0</v>
      </c>
      <c r="E109" s="129">
        <v>0.15355084999999999</v>
      </c>
      <c r="F109" s="129">
        <v>0</v>
      </c>
      <c r="G109" s="129">
        <v>0</v>
      </c>
      <c r="H109" s="129">
        <v>0</v>
      </c>
      <c r="I109" s="129">
        <v>4336.2889193299998</v>
      </c>
      <c r="J109" s="129">
        <v>30.729102600000001</v>
      </c>
      <c r="K109" s="129">
        <v>4305.5598167300004</v>
      </c>
      <c r="L109" s="129">
        <v>2751.2683106099998</v>
      </c>
      <c r="M109" s="129">
        <v>2748.5090546800002</v>
      </c>
      <c r="N109" s="129">
        <v>2.7592559300000001</v>
      </c>
      <c r="O109" s="129">
        <v>0</v>
      </c>
      <c r="P109" s="129">
        <v>1.84E-4</v>
      </c>
      <c r="Q109" s="129"/>
      <c r="R109" s="129"/>
      <c r="S109" s="129"/>
    </row>
    <row r="110" spans="1:19" hidden="1" outlineLevel="1">
      <c r="A110" s="8">
        <v>43556</v>
      </c>
      <c r="B110" s="129">
        <v>6589.22834891</v>
      </c>
      <c r="C110" s="129">
        <v>0.16090958</v>
      </c>
      <c r="D110" s="129">
        <v>0</v>
      </c>
      <c r="E110" s="129">
        <v>0.16090958</v>
      </c>
      <c r="F110" s="129">
        <v>0</v>
      </c>
      <c r="G110" s="129">
        <v>0</v>
      </c>
      <c r="H110" s="129">
        <v>0</v>
      </c>
      <c r="I110" s="129">
        <v>3830.4689748400001</v>
      </c>
      <c r="J110" s="129">
        <v>30.26912806</v>
      </c>
      <c r="K110" s="129">
        <v>3800.1998467799999</v>
      </c>
      <c r="L110" s="129">
        <v>2758.59846449</v>
      </c>
      <c r="M110" s="129">
        <v>2752.1595530899999</v>
      </c>
      <c r="N110" s="129">
        <v>6.4389114000000003</v>
      </c>
      <c r="O110" s="129">
        <v>0</v>
      </c>
      <c r="P110" s="129">
        <v>2.1265999999999999E-4</v>
      </c>
      <c r="Q110" s="129"/>
      <c r="R110" s="129"/>
      <c r="S110" s="129"/>
    </row>
    <row r="111" spans="1:19" hidden="1" outlineLevel="1">
      <c r="A111" s="8">
        <v>43586</v>
      </c>
      <c r="B111" s="129">
        <v>6520.1758854099999</v>
      </c>
      <c r="C111" s="129">
        <v>0.14875857000000001</v>
      </c>
      <c r="D111" s="129">
        <v>0</v>
      </c>
      <c r="E111" s="129">
        <v>0.14875857000000001</v>
      </c>
      <c r="F111" s="129">
        <v>0</v>
      </c>
      <c r="G111" s="129">
        <v>0</v>
      </c>
      <c r="H111" s="129">
        <v>0</v>
      </c>
      <c r="I111" s="129">
        <v>3689.6613048499999</v>
      </c>
      <c r="J111" s="129">
        <v>26.082135699999998</v>
      </c>
      <c r="K111" s="129">
        <v>3663.5791691499999</v>
      </c>
      <c r="L111" s="129">
        <v>2830.3658219899999</v>
      </c>
      <c r="M111" s="129">
        <v>2821.15819551</v>
      </c>
      <c r="N111" s="129">
        <v>9.2076264800000001</v>
      </c>
      <c r="O111" s="129">
        <v>0</v>
      </c>
      <c r="P111" s="129">
        <v>2.4888999999999998E-4</v>
      </c>
      <c r="Q111" s="129"/>
      <c r="R111" s="129"/>
      <c r="S111" s="129"/>
    </row>
    <row r="112" spans="1:19" hidden="1" outlineLevel="1">
      <c r="A112" s="8">
        <v>43617</v>
      </c>
      <c r="B112" s="129">
        <v>6614.5140475199996</v>
      </c>
      <c r="C112" s="129">
        <v>0.14369224999999999</v>
      </c>
      <c r="D112" s="129">
        <v>0</v>
      </c>
      <c r="E112" s="129">
        <v>0.14369224999999999</v>
      </c>
      <c r="F112" s="129">
        <v>0</v>
      </c>
      <c r="G112" s="129">
        <v>0</v>
      </c>
      <c r="H112" s="129">
        <v>0</v>
      </c>
      <c r="I112" s="129">
        <v>3916.5704046999999</v>
      </c>
      <c r="J112" s="129">
        <v>61.416855200000001</v>
      </c>
      <c r="K112" s="129">
        <v>3855.1535494999998</v>
      </c>
      <c r="L112" s="129">
        <v>2697.79995057</v>
      </c>
      <c r="M112" s="129">
        <v>2685.6866917799998</v>
      </c>
      <c r="N112" s="129">
        <v>12.11325879</v>
      </c>
      <c r="O112" s="129">
        <v>0</v>
      </c>
      <c r="P112" s="129">
        <v>2.4509409999999999E-2</v>
      </c>
      <c r="Q112" s="129"/>
      <c r="R112" s="129"/>
      <c r="S112" s="129"/>
    </row>
    <row r="113" spans="1:19" hidden="1" outlineLevel="1">
      <c r="A113" s="8">
        <v>43647</v>
      </c>
      <c r="B113" s="129">
        <v>6550.0239473700003</v>
      </c>
      <c r="C113" s="129">
        <v>0.14094464000000001</v>
      </c>
      <c r="D113" s="129">
        <v>0</v>
      </c>
      <c r="E113" s="129">
        <v>0.14094464000000001</v>
      </c>
      <c r="F113" s="129">
        <v>0</v>
      </c>
      <c r="G113" s="129">
        <v>0</v>
      </c>
      <c r="H113" s="129">
        <v>0</v>
      </c>
      <c r="I113" s="129">
        <v>3819.5169903800002</v>
      </c>
      <c r="J113" s="129">
        <v>57.42976634</v>
      </c>
      <c r="K113" s="129">
        <v>3762.0872240399999</v>
      </c>
      <c r="L113" s="129">
        <v>2730.3660123499999</v>
      </c>
      <c r="M113" s="129">
        <v>2718.2488619000001</v>
      </c>
      <c r="N113" s="129">
        <v>12.11715045</v>
      </c>
      <c r="O113" s="129">
        <v>0</v>
      </c>
      <c r="P113" s="129">
        <v>0.11697421</v>
      </c>
      <c r="Q113" s="129"/>
      <c r="R113" s="129"/>
      <c r="S113" s="129"/>
    </row>
    <row r="114" spans="1:19" hidden="1" outlineLevel="1">
      <c r="A114" s="8">
        <v>43678</v>
      </c>
      <c r="B114" s="129">
        <v>6595.5777686299998</v>
      </c>
      <c r="C114" s="129">
        <v>0.14555614</v>
      </c>
      <c r="D114" s="129">
        <v>0</v>
      </c>
      <c r="E114" s="129">
        <v>0.14555614</v>
      </c>
      <c r="F114" s="129">
        <v>0</v>
      </c>
      <c r="G114" s="129">
        <v>0</v>
      </c>
      <c r="H114" s="129">
        <v>0</v>
      </c>
      <c r="I114" s="129">
        <v>3802.9018735999998</v>
      </c>
      <c r="J114" s="129">
        <v>56.521344769999999</v>
      </c>
      <c r="K114" s="129">
        <v>3746.38052883</v>
      </c>
      <c r="L114" s="129">
        <v>2792.5303388900002</v>
      </c>
      <c r="M114" s="129">
        <v>2782.7129238399998</v>
      </c>
      <c r="N114" s="129">
        <v>9.8174150499999993</v>
      </c>
      <c r="O114" s="129">
        <v>0</v>
      </c>
      <c r="P114" s="129">
        <v>0.12599593000000001</v>
      </c>
      <c r="Q114" s="129"/>
      <c r="R114" s="129"/>
      <c r="S114" s="129"/>
    </row>
    <row r="115" spans="1:19" hidden="1" outlineLevel="1">
      <c r="A115" s="8">
        <v>43709</v>
      </c>
      <c r="B115" s="129">
        <v>6720.3277322000004</v>
      </c>
      <c r="C115" s="129">
        <v>0.13772440999999999</v>
      </c>
      <c r="D115" s="129">
        <v>0</v>
      </c>
      <c r="E115" s="129">
        <v>0.13772440999999999</v>
      </c>
      <c r="F115" s="129">
        <v>0</v>
      </c>
      <c r="G115" s="129">
        <v>0</v>
      </c>
      <c r="H115" s="129">
        <v>0</v>
      </c>
      <c r="I115" s="129">
        <v>3910.18598793</v>
      </c>
      <c r="J115" s="129">
        <v>49.628960560000003</v>
      </c>
      <c r="K115" s="129">
        <v>3860.55702737</v>
      </c>
      <c r="L115" s="129">
        <v>2810.00401986</v>
      </c>
      <c r="M115" s="129">
        <v>2799.1186785</v>
      </c>
      <c r="N115" s="129">
        <v>10.88534136</v>
      </c>
      <c r="O115" s="129">
        <v>0</v>
      </c>
      <c r="P115" s="129">
        <v>0.12662147000000001</v>
      </c>
      <c r="Q115" s="129"/>
      <c r="R115" s="129"/>
      <c r="S115" s="129"/>
    </row>
    <row r="116" spans="1:19" hidden="1" outlineLevel="1">
      <c r="A116" s="8">
        <v>43739</v>
      </c>
      <c r="B116" s="129">
        <v>6842.6995765600004</v>
      </c>
      <c r="C116" s="129">
        <v>0.13372213999999999</v>
      </c>
      <c r="D116" s="129">
        <v>0</v>
      </c>
      <c r="E116" s="129">
        <v>0.13372213999999999</v>
      </c>
      <c r="F116" s="129">
        <v>0</v>
      </c>
      <c r="G116" s="129">
        <v>0</v>
      </c>
      <c r="H116" s="129">
        <v>0</v>
      </c>
      <c r="I116" s="129">
        <v>3997.7141533700001</v>
      </c>
      <c r="J116" s="129">
        <v>46.367807470000002</v>
      </c>
      <c r="K116" s="129">
        <v>3951.3463459</v>
      </c>
      <c r="L116" s="129">
        <v>2844.85170105</v>
      </c>
      <c r="M116" s="129">
        <v>2834.7458526099999</v>
      </c>
      <c r="N116" s="129">
        <v>10.105848440000001</v>
      </c>
      <c r="O116" s="129">
        <v>0</v>
      </c>
      <c r="P116" s="129">
        <v>0.11340875</v>
      </c>
      <c r="Q116" s="129"/>
      <c r="R116" s="129"/>
      <c r="S116" s="129"/>
    </row>
    <row r="117" spans="1:19" hidden="1" outlineLevel="1">
      <c r="A117" s="8">
        <v>43770</v>
      </c>
      <c r="B117" s="129">
        <v>6812.31625214</v>
      </c>
      <c r="C117" s="129">
        <v>0.28183869</v>
      </c>
      <c r="D117" s="129">
        <v>0</v>
      </c>
      <c r="E117" s="129">
        <v>0.28183869</v>
      </c>
      <c r="F117" s="129">
        <v>0</v>
      </c>
      <c r="G117" s="129">
        <v>0</v>
      </c>
      <c r="H117" s="129">
        <v>0</v>
      </c>
      <c r="I117" s="129">
        <v>3962.29590216</v>
      </c>
      <c r="J117" s="129">
        <v>42.376545319999998</v>
      </c>
      <c r="K117" s="129">
        <v>3919.9193568400001</v>
      </c>
      <c r="L117" s="129">
        <v>2849.7385112900001</v>
      </c>
      <c r="M117" s="129">
        <v>2840.4666296</v>
      </c>
      <c r="N117" s="129">
        <v>9.2718816900000007</v>
      </c>
      <c r="O117" s="129">
        <v>0</v>
      </c>
      <c r="P117" s="129">
        <v>0.10863183999999999</v>
      </c>
      <c r="Q117" s="129"/>
      <c r="R117" s="129"/>
      <c r="S117" s="129"/>
    </row>
    <row r="118" spans="1:19" hidden="1" outlineLevel="1">
      <c r="A118" s="8">
        <v>43800</v>
      </c>
      <c r="B118" s="129">
        <v>6687.5720780499996</v>
      </c>
      <c r="C118" s="129">
        <v>0.27711438999999999</v>
      </c>
      <c r="D118" s="129">
        <v>0</v>
      </c>
      <c r="E118" s="129">
        <v>0.27711438999999999</v>
      </c>
      <c r="F118" s="129">
        <v>0</v>
      </c>
      <c r="G118" s="129">
        <v>0</v>
      </c>
      <c r="H118" s="129">
        <v>0</v>
      </c>
      <c r="I118" s="129">
        <v>3837.13153078</v>
      </c>
      <c r="J118" s="129">
        <v>38.457880400000001</v>
      </c>
      <c r="K118" s="129">
        <v>3798.6736503799998</v>
      </c>
      <c r="L118" s="129">
        <v>2850.1634328800001</v>
      </c>
      <c r="M118" s="129">
        <v>2842.3188794399998</v>
      </c>
      <c r="N118" s="129">
        <v>7.8445534400000003</v>
      </c>
      <c r="O118" s="129">
        <v>0</v>
      </c>
      <c r="P118" s="129">
        <v>0.11719694</v>
      </c>
      <c r="Q118" s="129"/>
      <c r="R118" s="129"/>
      <c r="S118" s="129"/>
    </row>
    <row r="119" spans="1:19" hidden="1" outlineLevel="1">
      <c r="A119" s="8">
        <v>43831</v>
      </c>
      <c r="B119" s="129">
        <v>6555.5546834699999</v>
      </c>
      <c r="C119" s="129">
        <v>0.26551616</v>
      </c>
      <c r="D119" s="129">
        <v>0</v>
      </c>
      <c r="E119" s="129">
        <v>0.26551616</v>
      </c>
      <c r="F119" s="129">
        <v>0</v>
      </c>
      <c r="G119" s="129">
        <v>0</v>
      </c>
      <c r="H119" s="129">
        <v>0</v>
      </c>
      <c r="I119" s="129">
        <v>3641.69690881</v>
      </c>
      <c r="J119" s="129">
        <v>34.924163139999997</v>
      </c>
      <c r="K119" s="129">
        <v>3606.7727456699999</v>
      </c>
      <c r="L119" s="129">
        <v>2913.5922584999998</v>
      </c>
      <c r="M119" s="129">
        <v>2905.9592819499999</v>
      </c>
      <c r="N119" s="129">
        <v>7.6329765500000004</v>
      </c>
      <c r="O119" s="129">
        <v>0</v>
      </c>
      <c r="P119" s="129">
        <v>0.1081792</v>
      </c>
      <c r="Q119" s="129"/>
      <c r="R119" s="129"/>
      <c r="S119" s="129"/>
    </row>
    <row r="120" spans="1:19" hidden="1" outlineLevel="1">
      <c r="A120" s="8">
        <v>43862</v>
      </c>
      <c r="B120" s="129">
        <v>6427.6602949999997</v>
      </c>
      <c r="C120" s="129">
        <v>0.27122352</v>
      </c>
      <c r="D120" s="129">
        <v>0</v>
      </c>
      <c r="E120" s="129">
        <v>0.27122352</v>
      </c>
      <c r="F120" s="129">
        <v>0</v>
      </c>
      <c r="G120" s="129">
        <v>0</v>
      </c>
      <c r="H120" s="129">
        <v>0</v>
      </c>
      <c r="I120" s="129">
        <v>3489.1242176699998</v>
      </c>
      <c r="J120" s="129">
        <v>29.551727530000001</v>
      </c>
      <c r="K120" s="129">
        <v>3459.5724901399999</v>
      </c>
      <c r="L120" s="129">
        <v>2938.2648538100002</v>
      </c>
      <c r="M120" s="129">
        <v>2930.9227477200002</v>
      </c>
      <c r="N120" s="129">
        <v>7.3421060899999997</v>
      </c>
      <c r="O120" s="129">
        <v>0</v>
      </c>
      <c r="P120" s="129">
        <v>0.10301207</v>
      </c>
      <c r="Q120" s="129"/>
      <c r="R120" s="129"/>
      <c r="S120" s="129"/>
    </row>
    <row r="121" spans="1:19" hidden="1" outlineLevel="1">
      <c r="A121" s="8">
        <v>43891</v>
      </c>
      <c r="B121" s="129">
        <v>6826.3914458299996</v>
      </c>
      <c r="C121" s="129">
        <v>0.82873604999999995</v>
      </c>
      <c r="D121" s="129">
        <v>0</v>
      </c>
      <c r="E121" s="129">
        <v>0.82873604999999995</v>
      </c>
      <c r="F121" s="129">
        <v>0</v>
      </c>
      <c r="G121" s="129">
        <v>0</v>
      </c>
      <c r="H121" s="129">
        <v>0</v>
      </c>
      <c r="I121" s="129">
        <v>3805.7070870399998</v>
      </c>
      <c r="J121" s="129">
        <v>21.721053860000001</v>
      </c>
      <c r="K121" s="129">
        <v>3783.98603318</v>
      </c>
      <c r="L121" s="129">
        <v>3019.8556227399999</v>
      </c>
      <c r="M121" s="129">
        <v>3012.71148915</v>
      </c>
      <c r="N121" s="129">
        <v>7.14413359</v>
      </c>
      <c r="O121" s="129">
        <v>0</v>
      </c>
      <c r="P121" s="129">
        <v>0.15403315000000001</v>
      </c>
      <c r="Q121" s="129"/>
      <c r="R121" s="129"/>
      <c r="S121" s="129"/>
    </row>
    <row r="122" spans="1:19" hidden="1" outlineLevel="1">
      <c r="A122" s="8">
        <v>43922</v>
      </c>
      <c r="B122" s="129">
        <v>6399.8514415199998</v>
      </c>
      <c r="C122" s="129">
        <v>0.24671588999999999</v>
      </c>
      <c r="D122" s="129">
        <v>0</v>
      </c>
      <c r="E122" s="129">
        <v>0.24671588999999999</v>
      </c>
      <c r="F122" s="129">
        <v>0</v>
      </c>
      <c r="G122" s="129">
        <v>0</v>
      </c>
      <c r="H122" s="129">
        <v>0</v>
      </c>
      <c r="I122" s="129">
        <v>3465.7970248400002</v>
      </c>
      <c r="J122" s="129">
        <v>18.621203999999999</v>
      </c>
      <c r="K122" s="129">
        <v>3447.1758208400001</v>
      </c>
      <c r="L122" s="129">
        <v>2933.8077007900001</v>
      </c>
      <c r="M122" s="129">
        <v>2927.11032647</v>
      </c>
      <c r="N122" s="129">
        <v>6.6973743199999998</v>
      </c>
      <c r="O122" s="129">
        <v>0</v>
      </c>
      <c r="P122" s="129">
        <v>0.17346906000000001</v>
      </c>
      <c r="Q122" s="129"/>
      <c r="R122" s="129"/>
      <c r="S122" s="129"/>
    </row>
    <row r="123" spans="1:19" hidden="1" outlineLevel="1">
      <c r="A123" s="8">
        <v>43952</v>
      </c>
      <c r="B123" s="129">
        <v>6342.8148658099999</v>
      </c>
      <c r="C123" s="129">
        <v>0.24774455000000001</v>
      </c>
      <c r="D123" s="129">
        <v>0</v>
      </c>
      <c r="E123" s="129">
        <v>0.24774455000000001</v>
      </c>
      <c r="F123" s="129">
        <v>0</v>
      </c>
      <c r="G123" s="129">
        <v>0</v>
      </c>
      <c r="H123" s="129">
        <v>0</v>
      </c>
      <c r="I123" s="129">
        <v>3402.3052379999999</v>
      </c>
      <c r="J123" s="129">
        <v>17.83014099</v>
      </c>
      <c r="K123" s="129">
        <v>3384.4750970099999</v>
      </c>
      <c r="L123" s="129">
        <v>2940.2618832600001</v>
      </c>
      <c r="M123" s="129">
        <v>2931.2073476700002</v>
      </c>
      <c r="N123" s="129">
        <v>9.0545355900000004</v>
      </c>
      <c r="O123" s="129">
        <v>0</v>
      </c>
      <c r="P123" s="129">
        <v>0.17173848</v>
      </c>
      <c r="Q123" s="129"/>
      <c r="R123" s="129"/>
      <c r="S123" s="129"/>
    </row>
    <row r="124" spans="1:19" hidden="1" outlineLevel="1">
      <c r="A124" s="8">
        <v>43983</v>
      </c>
      <c r="B124" s="129">
        <v>6398.2068021499999</v>
      </c>
      <c r="C124" s="129">
        <v>0.24412439</v>
      </c>
      <c r="D124" s="129">
        <v>0</v>
      </c>
      <c r="E124" s="129">
        <v>0.24412439</v>
      </c>
      <c r="F124" s="129">
        <v>0</v>
      </c>
      <c r="G124" s="129">
        <v>0</v>
      </c>
      <c r="H124" s="129">
        <v>0</v>
      </c>
      <c r="I124" s="129">
        <v>3432.96756792</v>
      </c>
      <c r="J124" s="129">
        <v>14.19390982</v>
      </c>
      <c r="K124" s="129">
        <v>3418.7736580999999</v>
      </c>
      <c r="L124" s="129">
        <v>2964.9951098400002</v>
      </c>
      <c r="M124" s="129">
        <v>2955.0178391499999</v>
      </c>
      <c r="N124" s="129">
        <v>9.9772706899999992</v>
      </c>
      <c r="O124" s="129">
        <v>0</v>
      </c>
      <c r="P124" s="129">
        <v>0.16937302000000001</v>
      </c>
      <c r="Q124" s="129"/>
      <c r="R124" s="129"/>
      <c r="S124" s="129"/>
    </row>
    <row r="125" spans="1:19" hidden="1" outlineLevel="1">
      <c r="A125" s="8">
        <v>44013</v>
      </c>
      <c r="B125" s="129">
        <v>6429.96342542</v>
      </c>
      <c r="C125" s="129">
        <v>0.25036345999999998</v>
      </c>
      <c r="D125" s="129">
        <v>0</v>
      </c>
      <c r="E125" s="129">
        <v>0.25036345999999998</v>
      </c>
      <c r="F125" s="129">
        <v>0</v>
      </c>
      <c r="G125" s="129">
        <v>0</v>
      </c>
      <c r="H125" s="129">
        <v>0</v>
      </c>
      <c r="I125" s="129">
        <v>3440.0143446400002</v>
      </c>
      <c r="J125" s="129">
        <v>6.4284478800000002</v>
      </c>
      <c r="K125" s="129">
        <v>3433.5858967600002</v>
      </c>
      <c r="L125" s="129">
        <v>2989.69871732</v>
      </c>
      <c r="M125" s="129">
        <v>2981.7922839799999</v>
      </c>
      <c r="N125" s="129">
        <v>7.9064333400000004</v>
      </c>
      <c r="O125" s="129">
        <v>0</v>
      </c>
      <c r="P125" s="129">
        <v>0.17041281</v>
      </c>
      <c r="Q125" s="129"/>
      <c r="R125" s="129"/>
      <c r="S125" s="129"/>
    </row>
    <row r="126" spans="1:19" hidden="1" outlineLevel="1">
      <c r="A126" s="8">
        <v>44044</v>
      </c>
      <c r="B126" s="129">
        <v>6486.8504248500003</v>
      </c>
      <c r="C126" s="129">
        <v>0.24030012000000001</v>
      </c>
      <c r="D126" s="129">
        <v>0</v>
      </c>
      <c r="E126" s="129">
        <v>0.24030012000000001</v>
      </c>
      <c r="F126" s="129">
        <v>0</v>
      </c>
      <c r="G126" s="129">
        <v>0</v>
      </c>
      <c r="H126" s="129">
        <v>0</v>
      </c>
      <c r="I126" s="129">
        <v>3432.82312314</v>
      </c>
      <c r="J126" s="129">
        <v>8.8165350799999995</v>
      </c>
      <c r="K126" s="129">
        <v>3424.00658806</v>
      </c>
      <c r="L126" s="129">
        <v>3053.7870015899998</v>
      </c>
      <c r="M126" s="129">
        <v>3044.1208688000002</v>
      </c>
      <c r="N126" s="129">
        <v>9.6661327900000007</v>
      </c>
      <c r="O126" s="129">
        <v>0</v>
      </c>
      <c r="P126" s="129">
        <v>0.10297813</v>
      </c>
      <c r="Q126" s="129"/>
      <c r="R126" s="129"/>
      <c r="S126" s="129"/>
    </row>
    <row r="127" spans="1:19" hidden="1" outlineLevel="1">
      <c r="A127" s="8">
        <v>44075</v>
      </c>
      <c r="B127" s="129">
        <v>6470.3224288399997</v>
      </c>
      <c r="C127" s="129">
        <v>0.23550826999999999</v>
      </c>
      <c r="D127" s="129">
        <v>0</v>
      </c>
      <c r="E127" s="129">
        <v>0.23550826999999999</v>
      </c>
      <c r="F127" s="129">
        <v>0</v>
      </c>
      <c r="G127" s="129">
        <v>0</v>
      </c>
      <c r="H127" s="129">
        <v>0</v>
      </c>
      <c r="I127" s="129">
        <v>3517.2690954999998</v>
      </c>
      <c r="J127" s="129">
        <v>7.1724052599999997</v>
      </c>
      <c r="K127" s="129">
        <v>3510.09669024</v>
      </c>
      <c r="L127" s="129">
        <v>2952.8178250699998</v>
      </c>
      <c r="M127" s="129">
        <v>2940.1496698000001</v>
      </c>
      <c r="N127" s="129">
        <v>12.66815527</v>
      </c>
      <c r="O127" s="129">
        <v>0</v>
      </c>
      <c r="P127" s="129">
        <v>7.2515300000000005E-2</v>
      </c>
      <c r="Q127" s="129"/>
      <c r="R127" s="129"/>
      <c r="S127" s="129"/>
    </row>
    <row r="128" spans="1:19" hidden="1" outlineLevel="1">
      <c r="A128" s="8">
        <v>44105</v>
      </c>
      <c r="B128" s="129">
        <v>6516.5302597399996</v>
      </c>
      <c r="C128" s="129">
        <v>5.3998300000000004E-3</v>
      </c>
      <c r="D128" s="129">
        <v>0</v>
      </c>
      <c r="E128" s="129">
        <v>5.3998300000000004E-3</v>
      </c>
      <c r="F128" s="129">
        <v>0</v>
      </c>
      <c r="G128" s="129">
        <v>0</v>
      </c>
      <c r="H128" s="129">
        <v>0</v>
      </c>
      <c r="I128" s="129">
        <v>3603.3438991799999</v>
      </c>
      <c r="J128" s="129">
        <v>3.3718873</v>
      </c>
      <c r="K128" s="129">
        <v>3599.9720118800001</v>
      </c>
      <c r="L128" s="129">
        <v>2913.1809607300002</v>
      </c>
      <c r="M128" s="129">
        <v>2901.9132611</v>
      </c>
      <c r="N128" s="129">
        <v>11.267699629999999</v>
      </c>
      <c r="O128" s="129">
        <v>0</v>
      </c>
      <c r="P128" s="129">
        <v>8.3914310000000006E-2</v>
      </c>
      <c r="Q128" s="129"/>
      <c r="R128" s="129"/>
      <c r="S128" s="129"/>
    </row>
    <row r="129" spans="1:19" hidden="1" outlineLevel="1">
      <c r="A129" s="8">
        <v>44136</v>
      </c>
      <c r="B129" s="129">
        <v>6454.0316423300001</v>
      </c>
      <c r="C129" s="129">
        <v>0.91329519999999997</v>
      </c>
      <c r="D129" s="129">
        <v>0</v>
      </c>
      <c r="E129" s="129">
        <v>0.91329519999999997</v>
      </c>
      <c r="F129" s="129">
        <v>0</v>
      </c>
      <c r="G129" s="129">
        <v>0</v>
      </c>
      <c r="H129" s="129">
        <v>0</v>
      </c>
      <c r="I129" s="129">
        <v>3569.5950732599999</v>
      </c>
      <c r="J129" s="129">
        <v>4.2710988499999996</v>
      </c>
      <c r="K129" s="129">
        <v>3565.3239744100001</v>
      </c>
      <c r="L129" s="129">
        <v>2883.5232738700001</v>
      </c>
      <c r="M129" s="129">
        <v>2869.33538976</v>
      </c>
      <c r="N129" s="129">
        <v>14.187884110000001</v>
      </c>
      <c r="O129" s="129">
        <v>0</v>
      </c>
      <c r="P129" s="129">
        <v>7.8796350000000001E-2</v>
      </c>
      <c r="Q129" s="129"/>
      <c r="R129" s="129"/>
      <c r="S129" s="129"/>
    </row>
    <row r="130" spans="1:19" hidden="1" outlineLevel="1">
      <c r="A130" s="8">
        <v>44166</v>
      </c>
      <c r="B130" s="129">
        <v>6445.0778948899997</v>
      </c>
      <c r="C130" s="129">
        <v>5.7043600000000003E-3</v>
      </c>
      <c r="D130" s="129">
        <v>0</v>
      </c>
      <c r="E130" s="129">
        <v>5.7043600000000003E-3</v>
      </c>
      <c r="F130" s="129">
        <v>10.036666670000001</v>
      </c>
      <c r="G130" s="129">
        <v>0</v>
      </c>
      <c r="H130" s="129">
        <v>10.036666670000001</v>
      </c>
      <c r="I130" s="129">
        <v>3609.0501148399999</v>
      </c>
      <c r="J130" s="129">
        <v>7.1574575100000004</v>
      </c>
      <c r="K130" s="129">
        <v>3601.89265733</v>
      </c>
      <c r="L130" s="129">
        <v>2825.9854090200001</v>
      </c>
      <c r="M130" s="129">
        <v>2815.2218198</v>
      </c>
      <c r="N130" s="129">
        <v>10.76358922</v>
      </c>
      <c r="O130" s="129">
        <v>0</v>
      </c>
      <c r="P130" s="129">
        <v>3.1308669999999997E-2</v>
      </c>
      <c r="Q130" s="129"/>
      <c r="R130" s="129"/>
      <c r="S130" s="129"/>
    </row>
    <row r="131" spans="1:19" hidden="1" outlineLevel="1">
      <c r="A131" s="8">
        <v>44197</v>
      </c>
      <c r="B131" s="129">
        <v>6401.3364336599998</v>
      </c>
      <c r="C131" s="129">
        <v>0</v>
      </c>
      <c r="D131" s="129">
        <v>0</v>
      </c>
      <c r="E131" s="129">
        <v>0</v>
      </c>
      <c r="F131" s="129">
        <v>15.006523639999999</v>
      </c>
      <c r="G131" s="129">
        <v>0</v>
      </c>
      <c r="H131" s="129">
        <v>15.006523639999999</v>
      </c>
      <c r="I131" s="129">
        <v>3549.8903846200001</v>
      </c>
      <c r="J131" s="129">
        <v>6.6031836899999998</v>
      </c>
      <c r="K131" s="129">
        <v>3543.2872009299999</v>
      </c>
      <c r="L131" s="129">
        <v>2836.4395254000001</v>
      </c>
      <c r="M131" s="129">
        <v>2826.6022965699999</v>
      </c>
      <c r="N131" s="129">
        <v>9.8372288300000008</v>
      </c>
      <c r="O131" s="129">
        <v>0</v>
      </c>
      <c r="P131" s="129">
        <v>2.9219749999999999E-2</v>
      </c>
      <c r="Q131" s="129"/>
      <c r="R131" s="129"/>
      <c r="S131" s="129"/>
    </row>
    <row r="132" spans="1:19" hidden="1" outlineLevel="1">
      <c r="A132" s="8">
        <v>44228</v>
      </c>
      <c r="B132" s="129">
        <v>6489.2551188300004</v>
      </c>
      <c r="C132" s="129">
        <v>0</v>
      </c>
      <c r="D132" s="129">
        <v>0</v>
      </c>
      <c r="E132" s="129">
        <v>0</v>
      </c>
      <c r="F132" s="129">
        <v>45.259118260000001</v>
      </c>
      <c r="G132" s="129">
        <v>0</v>
      </c>
      <c r="H132" s="129">
        <v>45.259118260000001</v>
      </c>
      <c r="I132" s="129">
        <v>3591.6333398199999</v>
      </c>
      <c r="J132" s="129">
        <v>3.3014322599999999</v>
      </c>
      <c r="K132" s="129">
        <v>3588.3319075600002</v>
      </c>
      <c r="L132" s="129">
        <v>2852.36266075</v>
      </c>
      <c r="M132" s="129">
        <v>2841.8785035999999</v>
      </c>
      <c r="N132" s="129">
        <v>10.48415715</v>
      </c>
      <c r="O132" s="129">
        <v>0</v>
      </c>
      <c r="P132" s="129">
        <v>1.857017E-2</v>
      </c>
      <c r="Q132" s="129"/>
      <c r="R132" s="129"/>
      <c r="S132" s="129"/>
    </row>
    <row r="133" spans="1:19" hidden="1" outlineLevel="1">
      <c r="A133" s="8">
        <v>44256</v>
      </c>
      <c r="B133" s="129">
        <v>6536.2544559500002</v>
      </c>
      <c r="C133" s="129">
        <v>0.15409566999999999</v>
      </c>
      <c r="D133" s="129">
        <v>0</v>
      </c>
      <c r="E133" s="129">
        <v>0.15409566999999999</v>
      </c>
      <c r="F133" s="129">
        <v>58.390898210000003</v>
      </c>
      <c r="G133" s="129">
        <v>0</v>
      </c>
      <c r="H133" s="129">
        <v>58.390898210000003</v>
      </c>
      <c r="I133" s="129">
        <v>3549.27452137</v>
      </c>
      <c r="J133" s="129">
        <v>3.21188669</v>
      </c>
      <c r="K133" s="129">
        <v>3546.06263468</v>
      </c>
      <c r="L133" s="129">
        <v>2928.4349407</v>
      </c>
      <c r="M133" s="129">
        <v>2918.08001737</v>
      </c>
      <c r="N133" s="129">
        <v>10.35492333</v>
      </c>
      <c r="O133" s="129">
        <v>0</v>
      </c>
      <c r="P133" s="129">
        <v>1.7820519999999999E-2</v>
      </c>
      <c r="Q133" s="129"/>
      <c r="R133" s="129"/>
      <c r="S133" s="129"/>
    </row>
    <row r="134" spans="1:19" hidden="1" outlineLevel="1">
      <c r="A134" s="8">
        <v>44287</v>
      </c>
      <c r="B134" s="129">
        <v>6688.0740262700001</v>
      </c>
      <c r="C134" s="129">
        <v>0.14939878000000001</v>
      </c>
      <c r="D134" s="129">
        <v>0</v>
      </c>
      <c r="E134" s="129">
        <v>0.14939878000000001</v>
      </c>
      <c r="F134" s="129">
        <v>54.50166368</v>
      </c>
      <c r="G134" s="129">
        <v>0</v>
      </c>
      <c r="H134" s="129">
        <v>54.50166368</v>
      </c>
      <c r="I134" s="129">
        <v>3638.73503467</v>
      </c>
      <c r="J134" s="129">
        <v>3.16508463</v>
      </c>
      <c r="K134" s="129">
        <v>3635.5699500400001</v>
      </c>
      <c r="L134" s="129">
        <v>2994.6879291400001</v>
      </c>
      <c r="M134" s="129">
        <v>2984.4976449800001</v>
      </c>
      <c r="N134" s="129">
        <v>10.190284159999999</v>
      </c>
      <c r="O134" s="129">
        <v>0</v>
      </c>
      <c r="P134" s="129">
        <v>1.7801480000000001E-2</v>
      </c>
      <c r="Q134" s="129"/>
      <c r="R134" s="129"/>
      <c r="S134" s="129"/>
    </row>
    <row r="135" spans="1:19" hidden="1" outlineLevel="1">
      <c r="A135" s="8">
        <v>44317</v>
      </c>
      <c r="B135" s="129">
        <v>6985.5878712599997</v>
      </c>
      <c r="C135" s="129">
        <v>0.14362021</v>
      </c>
      <c r="D135" s="129">
        <v>0</v>
      </c>
      <c r="E135" s="129">
        <v>0.14362021</v>
      </c>
      <c r="F135" s="129">
        <v>54.54744127</v>
      </c>
      <c r="G135" s="129">
        <v>0</v>
      </c>
      <c r="H135" s="129">
        <v>54.54744127</v>
      </c>
      <c r="I135" s="129">
        <v>3863.02475181</v>
      </c>
      <c r="J135" s="129">
        <v>2.9959957099999999</v>
      </c>
      <c r="K135" s="129">
        <v>3860.0287561</v>
      </c>
      <c r="L135" s="129">
        <v>3067.8720579699998</v>
      </c>
      <c r="M135" s="129">
        <v>3057.30695105</v>
      </c>
      <c r="N135" s="129">
        <v>10.56510692</v>
      </c>
      <c r="O135" s="129">
        <v>0</v>
      </c>
      <c r="P135" s="129">
        <v>4.1064539999999997E-2</v>
      </c>
      <c r="Q135" s="129"/>
      <c r="R135" s="129"/>
      <c r="S135" s="129"/>
    </row>
    <row r="136" spans="1:19" hidden="1" outlineLevel="1">
      <c r="A136" s="8">
        <v>44348</v>
      </c>
      <c r="B136" s="129">
        <v>7220.9275960300001</v>
      </c>
      <c r="C136" s="129">
        <v>0.29357232999999999</v>
      </c>
      <c r="D136" s="129">
        <v>0</v>
      </c>
      <c r="E136" s="129">
        <v>0.29357232999999999</v>
      </c>
      <c r="F136" s="129">
        <v>54.527145240000003</v>
      </c>
      <c r="G136" s="129">
        <v>0</v>
      </c>
      <c r="H136" s="129">
        <v>54.527145240000003</v>
      </c>
      <c r="I136" s="129">
        <v>4012.7617913600002</v>
      </c>
      <c r="J136" s="129">
        <v>3.0313665099999998</v>
      </c>
      <c r="K136" s="129">
        <v>4009.73042485</v>
      </c>
      <c r="L136" s="129">
        <v>3153.3450871</v>
      </c>
      <c r="M136" s="129">
        <v>3137.87893476</v>
      </c>
      <c r="N136" s="129">
        <v>15.466152340000001</v>
      </c>
      <c r="O136" s="129">
        <v>0</v>
      </c>
      <c r="P136" s="129">
        <v>4.3802290000000001E-2</v>
      </c>
      <c r="Q136" s="129"/>
      <c r="R136" s="129"/>
      <c r="S136" s="129"/>
    </row>
    <row r="137" spans="1:19" hidden="1" outlineLevel="1">
      <c r="A137" s="8">
        <v>44378</v>
      </c>
      <c r="B137" s="129">
        <v>7357.1262501000001</v>
      </c>
      <c r="C137" s="129">
        <v>4.0750000000000001E-5</v>
      </c>
      <c r="D137" s="129">
        <v>0</v>
      </c>
      <c r="E137" s="129">
        <v>4.0750000000000001E-5</v>
      </c>
      <c r="F137" s="129">
        <v>51.34100978</v>
      </c>
      <c r="G137" s="129">
        <v>0</v>
      </c>
      <c r="H137" s="129">
        <v>51.34100978</v>
      </c>
      <c r="I137" s="129">
        <v>4101.3592773999999</v>
      </c>
      <c r="J137" s="129">
        <v>3.0550619000000001</v>
      </c>
      <c r="K137" s="129">
        <v>4098.3042155000003</v>
      </c>
      <c r="L137" s="129">
        <v>3204.4259221699999</v>
      </c>
      <c r="M137" s="129">
        <v>3181.11993502</v>
      </c>
      <c r="N137" s="129">
        <v>23.30598715</v>
      </c>
      <c r="O137" s="129">
        <v>0</v>
      </c>
      <c r="P137" s="129">
        <v>3.8869330000000001E-2</v>
      </c>
      <c r="Q137" s="129"/>
      <c r="R137" s="129"/>
      <c r="S137" s="129"/>
    </row>
    <row r="138" spans="1:19" hidden="1" outlineLevel="1">
      <c r="A138" s="8">
        <v>44409</v>
      </c>
      <c r="B138" s="129">
        <v>7624.5135203700002</v>
      </c>
      <c r="C138" s="129">
        <v>0.86644272</v>
      </c>
      <c r="D138" s="129">
        <v>0</v>
      </c>
      <c r="E138" s="129">
        <v>0.86644272</v>
      </c>
      <c r="F138" s="129">
        <v>51.317677490000001</v>
      </c>
      <c r="G138" s="129">
        <v>0</v>
      </c>
      <c r="H138" s="129">
        <v>51.317677490000001</v>
      </c>
      <c r="I138" s="129">
        <v>4282.9698171600003</v>
      </c>
      <c r="J138" s="129">
        <v>2.9537084199999999</v>
      </c>
      <c r="K138" s="129">
        <v>4280.0161087400002</v>
      </c>
      <c r="L138" s="129">
        <v>3289.3595829999999</v>
      </c>
      <c r="M138" s="129">
        <v>3260.8439816300001</v>
      </c>
      <c r="N138" s="129">
        <v>28.515601369999999</v>
      </c>
      <c r="O138" s="129">
        <v>0</v>
      </c>
      <c r="P138" s="129">
        <v>3.4623889999999997E-2</v>
      </c>
      <c r="Q138" s="129"/>
      <c r="R138" s="129"/>
      <c r="S138" s="129"/>
    </row>
    <row r="139" spans="1:19" hidden="1" outlineLevel="1">
      <c r="A139" s="8">
        <v>44440</v>
      </c>
      <c r="B139" s="129">
        <v>7731.2841605000003</v>
      </c>
      <c r="C139" s="129">
        <v>0.97789102999999999</v>
      </c>
      <c r="D139" s="129">
        <v>0</v>
      </c>
      <c r="E139" s="129">
        <v>0.97789102999999999</v>
      </c>
      <c r="F139" s="129">
        <v>51.276203649999999</v>
      </c>
      <c r="G139" s="129">
        <v>0</v>
      </c>
      <c r="H139" s="129">
        <v>51.276203649999999</v>
      </c>
      <c r="I139" s="129">
        <v>4380.3174447700003</v>
      </c>
      <c r="J139" s="129">
        <v>2.8466764800000002</v>
      </c>
      <c r="K139" s="129">
        <v>4377.4707682899998</v>
      </c>
      <c r="L139" s="129">
        <v>3298.7126210500001</v>
      </c>
      <c r="M139" s="129">
        <v>3266.96396</v>
      </c>
      <c r="N139" s="129">
        <v>31.748661049999999</v>
      </c>
      <c r="O139" s="129">
        <v>0</v>
      </c>
      <c r="P139" s="129">
        <v>7.0251610000000006E-2</v>
      </c>
      <c r="Q139" s="129"/>
      <c r="R139" s="129"/>
      <c r="S139" s="129"/>
    </row>
    <row r="140" spans="1:19" hidden="1" outlineLevel="1">
      <c r="A140" s="8">
        <v>44470</v>
      </c>
      <c r="B140" s="129">
        <v>7880.8722981999999</v>
      </c>
      <c r="C140" s="129">
        <v>0.70936743000000002</v>
      </c>
      <c r="D140" s="129">
        <v>0</v>
      </c>
      <c r="E140" s="129">
        <v>0.70936743000000002</v>
      </c>
      <c r="F140" s="129">
        <v>47.328437919999999</v>
      </c>
      <c r="G140" s="129">
        <v>0</v>
      </c>
      <c r="H140" s="129">
        <v>47.328437919999999</v>
      </c>
      <c r="I140" s="129">
        <v>4560.4573769299996</v>
      </c>
      <c r="J140" s="129">
        <v>2.72434639</v>
      </c>
      <c r="K140" s="129">
        <v>4557.7330305400001</v>
      </c>
      <c r="L140" s="129">
        <v>3272.3771159200001</v>
      </c>
      <c r="M140" s="129">
        <v>3240.6876024100002</v>
      </c>
      <c r="N140" s="129">
        <v>31.689513510000001</v>
      </c>
      <c r="O140" s="129">
        <v>0</v>
      </c>
      <c r="P140" s="129">
        <v>6.6999520000000007E-2</v>
      </c>
      <c r="Q140" s="129"/>
      <c r="R140" s="129"/>
      <c r="S140" s="129"/>
    </row>
    <row r="141" spans="1:19" hidden="1" outlineLevel="1">
      <c r="A141" s="8">
        <v>44501</v>
      </c>
      <c r="B141" s="129">
        <v>7967.2047228600004</v>
      </c>
      <c r="C141" s="129">
        <v>3.2718600000000001E-3</v>
      </c>
      <c r="D141" s="129">
        <v>0</v>
      </c>
      <c r="E141" s="129">
        <v>3.2718600000000001E-3</v>
      </c>
      <c r="F141" s="129">
        <v>47.273396050000002</v>
      </c>
      <c r="G141" s="129">
        <v>0</v>
      </c>
      <c r="H141" s="129">
        <v>47.273396050000002</v>
      </c>
      <c r="I141" s="129">
        <v>4606.5808645099996</v>
      </c>
      <c r="J141" s="129">
        <v>2.66645456</v>
      </c>
      <c r="K141" s="129">
        <v>4603.9144099499999</v>
      </c>
      <c r="L141" s="129">
        <v>3313.3471904399998</v>
      </c>
      <c r="M141" s="129">
        <v>3280.0797964899998</v>
      </c>
      <c r="N141" s="129">
        <v>33.267393949999999</v>
      </c>
      <c r="O141" s="129">
        <v>0</v>
      </c>
      <c r="P141" s="129">
        <v>8.0203999999999998E-2</v>
      </c>
      <c r="Q141" s="129"/>
      <c r="R141" s="129"/>
      <c r="S141" s="129"/>
    </row>
    <row r="142" spans="1:19" hidden="1" outlineLevel="1">
      <c r="A142" s="8">
        <v>44531</v>
      </c>
      <c r="B142" s="129">
        <v>7980.4444488899999</v>
      </c>
      <c r="C142" s="129">
        <v>0</v>
      </c>
      <c r="D142" s="129">
        <v>0</v>
      </c>
      <c r="E142" s="129">
        <v>0</v>
      </c>
      <c r="F142" s="129">
        <v>41.047674059999999</v>
      </c>
      <c r="G142" s="129">
        <v>0</v>
      </c>
      <c r="H142" s="129">
        <v>41.047674059999999</v>
      </c>
      <c r="I142" s="129">
        <v>4609.0678779600003</v>
      </c>
      <c r="J142" s="129">
        <v>2.9773964300000002</v>
      </c>
      <c r="K142" s="129">
        <v>4606.09048153</v>
      </c>
      <c r="L142" s="129">
        <v>3330.3288968699999</v>
      </c>
      <c r="M142" s="129">
        <v>3293.3906605400002</v>
      </c>
      <c r="N142" s="129">
        <v>36.938236330000002</v>
      </c>
      <c r="O142" s="129">
        <v>0</v>
      </c>
      <c r="P142" s="129">
        <v>6.7350430000000003E-2</v>
      </c>
      <c r="Q142" s="129"/>
      <c r="R142" s="129"/>
      <c r="S142" s="129"/>
    </row>
    <row r="143" spans="1:19" hidden="1" outlineLevel="1">
      <c r="A143" s="8">
        <v>44562</v>
      </c>
      <c r="B143" s="129">
        <v>7957.9230812599999</v>
      </c>
      <c r="C143" s="129">
        <v>0.71853697999999999</v>
      </c>
      <c r="D143" s="129">
        <v>0</v>
      </c>
      <c r="E143" s="129">
        <v>0.71853697999999999</v>
      </c>
      <c r="F143" s="129">
        <v>35.958999669999997</v>
      </c>
      <c r="G143" s="129">
        <v>0</v>
      </c>
      <c r="H143" s="129">
        <v>35.958999669999997</v>
      </c>
      <c r="I143" s="129">
        <v>4500.29653925</v>
      </c>
      <c r="J143" s="129">
        <v>41.429455179999998</v>
      </c>
      <c r="K143" s="129">
        <v>4458.8670840699997</v>
      </c>
      <c r="L143" s="129">
        <v>3420.9490053599998</v>
      </c>
      <c r="M143" s="129">
        <v>3383.6397166299998</v>
      </c>
      <c r="N143" s="129">
        <v>37.309288729999999</v>
      </c>
      <c r="O143" s="129">
        <v>0</v>
      </c>
      <c r="P143" s="129">
        <v>7.0782120000000004E-2</v>
      </c>
      <c r="Q143" s="129"/>
      <c r="R143" s="129"/>
      <c r="S143" s="129"/>
    </row>
    <row r="144" spans="1:19" hidden="1" outlineLevel="1">
      <c r="A144" s="8">
        <v>44593</v>
      </c>
      <c r="B144" s="129">
        <v>7743.1984427199995</v>
      </c>
      <c r="C144" s="129">
        <v>0.54576645999999995</v>
      </c>
      <c r="D144" s="129">
        <v>0</v>
      </c>
      <c r="E144" s="129">
        <v>0.54576645999999995</v>
      </c>
      <c r="F144" s="129">
        <v>35.885168880000002</v>
      </c>
      <c r="G144" s="129">
        <v>0</v>
      </c>
      <c r="H144" s="129">
        <v>35.885168880000002</v>
      </c>
      <c r="I144" s="129">
        <v>4182.3568308599997</v>
      </c>
      <c r="J144" s="129">
        <v>41.03416275</v>
      </c>
      <c r="K144" s="129">
        <v>4141.3226681100004</v>
      </c>
      <c r="L144" s="129">
        <v>3524.4106765199999</v>
      </c>
      <c r="M144" s="129">
        <v>3487.7584993700002</v>
      </c>
      <c r="N144" s="129">
        <v>36.65217715</v>
      </c>
      <c r="O144" s="129">
        <v>0</v>
      </c>
      <c r="P144" s="129">
        <v>5.3945849999999997E-2</v>
      </c>
      <c r="Q144" s="129"/>
      <c r="R144" s="129"/>
      <c r="S144" s="129"/>
    </row>
    <row r="145" spans="1:19" hidden="1" outlineLevel="1">
      <c r="A145" s="8">
        <v>44621</v>
      </c>
      <c r="B145" s="129">
        <v>7876.1783117799996</v>
      </c>
      <c r="C145" s="129">
        <v>0.40466642000000003</v>
      </c>
      <c r="D145" s="129">
        <v>0</v>
      </c>
      <c r="E145" s="129">
        <v>0.40466642000000003</v>
      </c>
      <c r="F145" s="129">
        <v>35.860293630000001</v>
      </c>
      <c r="G145" s="129">
        <v>0</v>
      </c>
      <c r="H145" s="129">
        <v>35.860293630000001</v>
      </c>
      <c r="I145" s="129">
        <v>4378.69803899</v>
      </c>
      <c r="J145" s="129">
        <v>41.703050060000002</v>
      </c>
      <c r="K145" s="129">
        <v>4336.9949889299996</v>
      </c>
      <c r="L145" s="129">
        <v>3461.2153127400002</v>
      </c>
      <c r="M145" s="129">
        <v>3424.52521243</v>
      </c>
      <c r="N145" s="129">
        <v>36.690100309999998</v>
      </c>
      <c r="O145" s="129">
        <v>0</v>
      </c>
      <c r="P145" s="129">
        <v>5.3166749999999999E-2</v>
      </c>
      <c r="Q145" s="129"/>
      <c r="R145" s="129"/>
      <c r="S145" s="129"/>
    </row>
    <row r="146" spans="1:19" hidden="1" outlineLevel="1">
      <c r="A146" s="8">
        <v>44652</v>
      </c>
      <c r="B146" s="129">
        <v>8854.1827303499995</v>
      </c>
      <c r="C146" s="129">
        <v>1.56774E-3</v>
      </c>
      <c r="D146" s="129">
        <v>0</v>
      </c>
      <c r="E146" s="129">
        <v>1.56774E-3</v>
      </c>
      <c r="F146" s="129">
        <v>30.748365020000001</v>
      </c>
      <c r="G146" s="129">
        <v>0</v>
      </c>
      <c r="H146" s="129">
        <v>30.748365020000001</v>
      </c>
      <c r="I146" s="129">
        <v>5405.2024542099998</v>
      </c>
      <c r="J146" s="129">
        <v>42.200031610000003</v>
      </c>
      <c r="K146" s="129">
        <v>5363.0024225999996</v>
      </c>
      <c r="L146" s="129">
        <v>3418.2303433799998</v>
      </c>
      <c r="M146" s="129">
        <v>3391.92522306</v>
      </c>
      <c r="N146" s="129">
        <v>26.30512032</v>
      </c>
      <c r="O146" s="129">
        <v>0</v>
      </c>
      <c r="P146" s="129">
        <v>5.5306809999999998E-2</v>
      </c>
      <c r="Q146" s="129"/>
      <c r="R146" s="129"/>
      <c r="S146" s="129"/>
    </row>
    <row r="147" spans="1:19" hidden="1" outlineLevel="1">
      <c r="A147" s="8">
        <v>44682</v>
      </c>
      <c r="B147" s="129">
        <v>10006.154922350001</v>
      </c>
      <c r="C147" s="129">
        <v>0</v>
      </c>
      <c r="D147" s="129">
        <v>0</v>
      </c>
      <c r="E147" s="129">
        <v>0</v>
      </c>
      <c r="F147" s="129">
        <v>25.578762139999998</v>
      </c>
      <c r="G147" s="129">
        <v>0</v>
      </c>
      <c r="H147" s="129">
        <v>25.578762139999998</v>
      </c>
      <c r="I147" s="129">
        <v>6598.2415545800004</v>
      </c>
      <c r="J147" s="129">
        <v>42.346879719999997</v>
      </c>
      <c r="K147" s="129">
        <v>6555.8946748600001</v>
      </c>
      <c r="L147" s="129">
        <v>3382.3346056300002</v>
      </c>
      <c r="M147" s="129">
        <v>3360.9896026299998</v>
      </c>
      <c r="N147" s="129">
        <v>21.345002999999998</v>
      </c>
      <c r="O147" s="129">
        <v>0</v>
      </c>
      <c r="P147" s="129">
        <v>5.4613490000000001E-2</v>
      </c>
      <c r="Q147" s="129"/>
      <c r="R147" s="129"/>
      <c r="S147" s="129"/>
    </row>
    <row r="148" spans="1:19" hidden="1" outlineLevel="1">
      <c r="A148" s="8">
        <v>44713</v>
      </c>
      <c r="B148" s="129">
        <v>10133.611802539999</v>
      </c>
      <c r="C148" s="129">
        <v>0</v>
      </c>
      <c r="D148" s="129">
        <v>0</v>
      </c>
      <c r="E148" s="129">
        <v>0</v>
      </c>
      <c r="F148" s="129">
        <v>0</v>
      </c>
      <c r="G148" s="129">
        <v>0</v>
      </c>
      <c r="H148" s="129">
        <v>0</v>
      </c>
      <c r="I148" s="129">
        <v>6819.6655739999997</v>
      </c>
      <c r="J148" s="129">
        <v>42.231573939999997</v>
      </c>
      <c r="K148" s="129">
        <v>6777.4340000599996</v>
      </c>
      <c r="L148" s="129">
        <v>3313.94622854</v>
      </c>
      <c r="M148" s="129">
        <v>3293.2146629899999</v>
      </c>
      <c r="N148" s="129">
        <v>20.731565549999999</v>
      </c>
      <c r="O148" s="129">
        <v>0</v>
      </c>
      <c r="P148" s="129">
        <v>5.4541010000000001E-2</v>
      </c>
      <c r="Q148" s="129"/>
      <c r="R148" s="129"/>
      <c r="S148" s="129"/>
    </row>
    <row r="149" spans="1:19" hidden="1" outlineLevel="1">
      <c r="A149" s="8">
        <v>44743</v>
      </c>
      <c r="B149" s="129">
        <v>10400.30064978</v>
      </c>
      <c r="C149" s="129">
        <v>0</v>
      </c>
      <c r="D149" s="129">
        <v>0</v>
      </c>
      <c r="E149" s="129">
        <v>0</v>
      </c>
      <c r="F149" s="129">
        <v>0</v>
      </c>
      <c r="G149" s="129">
        <v>0</v>
      </c>
      <c r="H149" s="129">
        <v>0</v>
      </c>
      <c r="I149" s="129">
        <v>7114.9939536700003</v>
      </c>
      <c r="J149" s="129">
        <v>39.797579399999996</v>
      </c>
      <c r="K149" s="129">
        <v>7075.19637427</v>
      </c>
      <c r="L149" s="129">
        <v>3285.3066961099998</v>
      </c>
      <c r="M149" s="129">
        <v>3265.0905316499998</v>
      </c>
      <c r="N149" s="129">
        <v>20.216164460000002</v>
      </c>
      <c r="O149" s="129">
        <v>0</v>
      </c>
      <c r="P149" s="129">
        <v>5.5597559999999997E-2</v>
      </c>
      <c r="Q149" s="129"/>
      <c r="R149" s="129"/>
      <c r="S149" s="129"/>
    </row>
    <row r="150" spans="1:19" hidden="1" outlineLevel="1">
      <c r="A150" s="8">
        <v>44774</v>
      </c>
      <c r="B150" s="129">
        <v>10591.842855340001</v>
      </c>
      <c r="C150" s="129">
        <v>0.57833975999999998</v>
      </c>
      <c r="D150" s="129">
        <v>0</v>
      </c>
      <c r="E150" s="129">
        <v>0.57833975999999998</v>
      </c>
      <c r="F150" s="129">
        <v>0</v>
      </c>
      <c r="G150" s="129">
        <v>0</v>
      </c>
      <c r="H150" s="129">
        <v>0</v>
      </c>
      <c r="I150" s="129">
        <v>7350.5883271800003</v>
      </c>
      <c r="J150" s="129">
        <v>39.443219849999998</v>
      </c>
      <c r="K150" s="129">
        <v>7311.1451073300004</v>
      </c>
      <c r="L150" s="129">
        <v>3240.6761883999998</v>
      </c>
      <c r="M150" s="129">
        <v>3220.67567435</v>
      </c>
      <c r="N150" s="129">
        <v>20.00051405</v>
      </c>
      <c r="O150" s="129">
        <v>0</v>
      </c>
      <c r="P150" s="129">
        <v>5.5642219999999999E-2</v>
      </c>
      <c r="Q150" s="129"/>
      <c r="R150" s="129"/>
      <c r="S150" s="129"/>
    </row>
    <row r="151" spans="1:19" hidden="1" outlineLevel="1">
      <c r="A151" s="8">
        <v>44805</v>
      </c>
      <c r="B151" s="129">
        <v>10530.70748214</v>
      </c>
      <c r="C151" s="129">
        <v>0</v>
      </c>
      <c r="D151" s="129">
        <v>0</v>
      </c>
      <c r="E151" s="129">
        <v>0</v>
      </c>
      <c r="F151" s="129">
        <v>0</v>
      </c>
      <c r="G151" s="129">
        <v>0</v>
      </c>
      <c r="H151" s="129">
        <v>0</v>
      </c>
      <c r="I151" s="129">
        <v>7346.9465649599997</v>
      </c>
      <c r="J151" s="129">
        <v>39.872321079999999</v>
      </c>
      <c r="K151" s="129">
        <v>7307.0742438799998</v>
      </c>
      <c r="L151" s="129">
        <v>3183.76091718</v>
      </c>
      <c r="M151" s="129">
        <v>3163.98421659</v>
      </c>
      <c r="N151" s="129">
        <v>19.776700590000001</v>
      </c>
      <c r="O151" s="129">
        <v>0</v>
      </c>
      <c r="P151" s="129">
        <v>6.906118E-2</v>
      </c>
      <c r="Q151" s="129"/>
      <c r="R151" s="129"/>
      <c r="S151" s="129"/>
    </row>
    <row r="152" spans="1:19" hidden="1" outlineLevel="1">
      <c r="A152" s="8">
        <v>44835</v>
      </c>
      <c r="B152" s="129">
        <v>10423.453417049999</v>
      </c>
      <c r="C152" s="129">
        <v>0</v>
      </c>
      <c r="D152" s="129">
        <v>0</v>
      </c>
      <c r="E152" s="129">
        <v>0</v>
      </c>
      <c r="F152" s="129">
        <v>0</v>
      </c>
      <c r="G152" s="129">
        <v>0</v>
      </c>
      <c r="H152" s="129">
        <v>0</v>
      </c>
      <c r="I152" s="129">
        <v>7324.0600198399998</v>
      </c>
      <c r="J152" s="129">
        <v>38.058370930000002</v>
      </c>
      <c r="K152" s="129">
        <v>7286.0016489099999</v>
      </c>
      <c r="L152" s="129">
        <v>3099.3933972099999</v>
      </c>
      <c r="M152" s="129">
        <v>3080.10634635</v>
      </c>
      <c r="N152" s="129">
        <v>19.287050860000001</v>
      </c>
      <c r="O152" s="129">
        <v>0</v>
      </c>
      <c r="P152" s="129">
        <v>6.8925269999999997E-2</v>
      </c>
      <c r="Q152" s="129"/>
      <c r="R152" s="129"/>
      <c r="S152" s="129"/>
    </row>
    <row r="153" spans="1:19" hidden="1" outlineLevel="1">
      <c r="A153" s="8">
        <v>44866</v>
      </c>
      <c r="B153" s="129">
        <v>10322.4282671</v>
      </c>
      <c r="C153" s="129">
        <v>0</v>
      </c>
      <c r="D153" s="129">
        <v>0</v>
      </c>
      <c r="E153" s="129">
        <v>0</v>
      </c>
      <c r="F153" s="129">
        <v>0</v>
      </c>
      <c r="G153" s="129">
        <v>0</v>
      </c>
      <c r="H153" s="129">
        <v>0</v>
      </c>
      <c r="I153" s="129">
        <v>7270.2491242400001</v>
      </c>
      <c r="J153" s="129">
        <v>36.821587569999998</v>
      </c>
      <c r="K153" s="129">
        <v>7233.4275366700003</v>
      </c>
      <c r="L153" s="129">
        <v>3052.17914286</v>
      </c>
      <c r="M153" s="129">
        <v>3033.2344784699999</v>
      </c>
      <c r="N153" s="129">
        <v>18.94466439</v>
      </c>
      <c r="O153" s="129">
        <v>0</v>
      </c>
      <c r="P153" s="129">
        <v>5.7756830000000002E-2</v>
      </c>
      <c r="Q153" s="129"/>
      <c r="R153" s="129"/>
      <c r="S153" s="129"/>
    </row>
    <row r="154" spans="1:19" hidden="1" outlineLevel="1">
      <c r="A154" s="8">
        <v>44896</v>
      </c>
      <c r="B154" s="129">
        <v>10047.98690813</v>
      </c>
      <c r="C154" s="129">
        <v>0</v>
      </c>
      <c r="D154" s="129">
        <v>0</v>
      </c>
      <c r="E154" s="129">
        <v>0</v>
      </c>
      <c r="F154" s="129">
        <v>0</v>
      </c>
      <c r="G154" s="129">
        <v>0</v>
      </c>
      <c r="H154" s="129">
        <v>0</v>
      </c>
      <c r="I154" s="129">
        <v>7174.7273312799998</v>
      </c>
      <c r="J154" s="129">
        <v>39.777234020000002</v>
      </c>
      <c r="K154" s="129">
        <v>7134.9500972599999</v>
      </c>
      <c r="L154" s="129">
        <v>2873.25957685</v>
      </c>
      <c r="M154" s="129">
        <v>2855.0001013999999</v>
      </c>
      <c r="N154" s="129">
        <v>18.25947545</v>
      </c>
      <c r="O154" s="129">
        <v>0</v>
      </c>
      <c r="P154" s="129">
        <v>5.799965E-2</v>
      </c>
      <c r="Q154" s="129"/>
      <c r="R154" s="129"/>
      <c r="S154" s="129"/>
    </row>
    <row r="155" spans="1:19" hidden="1" outlineLevel="1">
      <c r="A155" s="8">
        <v>44927</v>
      </c>
      <c r="B155" s="129">
        <v>9946.9003385600008</v>
      </c>
      <c r="C155" s="129">
        <v>0</v>
      </c>
      <c r="D155" s="129">
        <v>0</v>
      </c>
      <c r="E155" s="129">
        <v>0</v>
      </c>
      <c r="F155" s="129">
        <v>0</v>
      </c>
      <c r="G155" s="129">
        <v>0</v>
      </c>
      <c r="H155" s="129">
        <v>0</v>
      </c>
      <c r="I155" s="129">
        <v>7061.2367514600001</v>
      </c>
      <c r="J155" s="129">
        <v>40.310849249999997</v>
      </c>
      <c r="K155" s="129">
        <v>7020.9259022099995</v>
      </c>
      <c r="L155" s="129">
        <v>2885.6635870999999</v>
      </c>
      <c r="M155" s="129">
        <v>2868.0507975999999</v>
      </c>
      <c r="N155" s="129">
        <v>17.612789500000002</v>
      </c>
      <c r="O155" s="129">
        <v>0</v>
      </c>
      <c r="P155" s="129">
        <v>5.7620490000000003E-2</v>
      </c>
      <c r="Q155" s="129"/>
      <c r="R155" s="129"/>
      <c r="S155" s="129"/>
    </row>
    <row r="156" spans="1:19" hidden="1" outlineLevel="1">
      <c r="A156" s="8">
        <v>44958</v>
      </c>
      <c r="B156" s="129">
        <v>9571.7674650099998</v>
      </c>
      <c r="C156" s="129">
        <v>0</v>
      </c>
      <c r="D156" s="129">
        <v>0</v>
      </c>
      <c r="E156" s="129">
        <v>0</v>
      </c>
      <c r="F156" s="129">
        <v>0</v>
      </c>
      <c r="G156" s="129">
        <v>0</v>
      </c>
      <c r="H156" s="129">
        <v>0</v>
      </c>
      <c r="I156" s="129">
        <v>6690.0220345799999</v>
      </c>
      <c r="J156" s="129">
        <v>37.828484940000003</v>
      </c>
      <c r="K156" s="129">
        <v>6652.1935496400001</v>
      </c>
      <c r="L156" s="129">
        <v>2881.7454304299999</v>
      </c>
      <c r="M156" s="129">
        <v>2864.4386372200001</v>
      </c>
      <c r="N156" s="129">
        <v>17.306793209999999</v>
      </c>
      <c r="O156" s="129">
        <v>0</v>
      </c>
      <c r="P156" s="129">
        <v>5.7445549999999998E-2</v>
      </c>
      <c r="Q156" s="129"/>
      <c r="R156" s="129"/>
      <c r="S156" s="129"/>
    </row>
    <row r="157" spans="1:19" hidden="1" outlineLevel="1">
      <c r="A157" s="8">
        <v>44986</v>
      </c>
      <c r="B157" s="129">
        <v>9116.3619125299992</v>
      </c>
      <c r="C157" s="129">
        <v>0</v>
      </c>
      <c r="D157" s="129">
        <v>0</v>
      </c>
      <c r="E157" s="129">
        <v>0</v>
      </c>
      <c r="F157" s="129">
        <v>0</v>
      </c>
      <c r="G157" s="129">
        <v>0</v>
      </c>
      <c r="H157" s="129">
        <v>0</v>
      </c>
      <c r="I157" s="129">
        <v>6181.8785530900004</v>
      </c>
      <c r="J157" s="129">
        <v>39.530328660000002</v>
      </c>
      <c r="K157" s="129">
        <v>6142.3482244300003</v>
      </c>
      <c r="L157" s="129">
        <v>2934.4833594400002</v>
      </c>
      <c r="M157" s="129">
        <v>2917.47333794</v>
      </c>
      <c r="N157" s="129">
        <v>17.010021500000001</v>
      </c>
      <c r="O157" s="129">
        <v>0</v>
      </c>
      <c r="P157" s="129">
        <v>5.7036169999999997E-2</v>
      </c>
      <c r="Q157" s="129"/>
      <c r="R157" s="129"/>
      <c r="S157" s="129"/>
    </row>
    <row r="158" spans="1:19" hidden="1" outlineLevel="1">
      <c r="A158" s="8">
        <v>45017</v>
      </c>
      <c r="B158" s="129">
        <v>9150.9010951700002</v>
      </c>
      <c r="C158" s="129">
        <v>0.98308024999999999</v>
      </c>
      <c r="D158" s="129">
        <v>0</v>
      </c>
      <c r="E158" s="129">
        <v>0.98308024999999999</v>
      </c>
      <c r="F158" s="129">
        <v>0</v>
      </c>
      <c r="G158" s="129">
        <v>0</v>
      </c>
      <c r="H158" s="129">
        <v>0</v>
      </c>
      <c r="I158" s="129">
        <v>6179.0096681000005</v>
      </c>
      <c r="J158" s="129">
        <v>39.310680660000003</v>
      </c>
      <c r="K158" s="129">
        <v>6139.6989874399997</v>
      </c>
      <c r="L158" s="129">
        <v>2970.9083468200001</v>
      </c>
      <c r="M158" s="129">
        <v>2954.2773269999998</v>
      </c>
      <c r="N158" s="129">
        <v>16.631019819999999</v>
      </c>
      <c r="O158" s="129">
        <v>0</v>
      </c>
      <c r="P158" s="129">
        <v>5.6846750000000001E-2</v>
      </c>
      <c r="Q158" s="129"/>
      <c r="R158" s="129"/>
      <c r="S158" s="129"/>
    </row>
    <row r="159" spans="1:19" hidden="1" outlineLevel="1">
      <c r="A159" s="8">
        <v>45047</v>
      </c>
      <c r="B159" s="129">
        <v>9420.2285962700007</v>
      </c>
      <c r="C159" s="129">
        <v>0.91397718999999999</v>
      </c>
      <c r="D159" s="129">
        <v>0</v>
      </c>
      <c r="E159" s="129">
        <v>0.91397718999999999</v>
      </c>
      <c r="F159" s="129">
        <v>0</v>
      </c>
      <c r="G159" s="129">
        <v>0</v>
      </c>
      <c r="H159" s="129">
        <v>0</v>
      </c>
      <c r="I159" s="129">
        <v>6376.1215899600002</v>
      </c>
      <c r="J159" s="129">
        <v>35.209625459999998</v>
      </c>
      <c r="K159" s="129">
        <v>6340.9119645000001</v>
      </c>
      <c r="L159" s="129">
        <v>3043.1930291200001</v>
      </c>
      <c r="M159" s="129">
        <v>3026.7654301600001</v>
      </c>
      <c r="N159" s="129">
        <v>16.427598960000001</v>
      </c>
      <c r="O159" s="129">
        <v>0</v>
      </c>
      <c r="P159" s="129">
        <v>6.4656080000000005E-2</v>
      </c>
      <c r="Q159" s="129"/>
      <c r="R159" s="129"/>
      <c r="S159" s="129"/>
    </row>
    <row r="160" spans="1:19" hidden="1" outlineLevel="1">
      <c r="A160" s="8">
        <v>45078</v>
      </c>
      <c r="B160" s="129">
        <v>9686.8187372299999</v>
      </c>
      <c r="C160" s="129">
        <v>0.30448878000000001</v>
      </c>
      <c r="D160" s="129">
        <v>0</v>
      </c>
      <c r="E160" s="129">
        <v>0.30448878000000001</v>
      </c>
      <c r="F160" s="129">
        <v>0</v>
      </c>
      <c r="G160" s="129">
        <v>0</v>
      </c>
      <c r="H160" s="129">
        <v>0</v>
      </c>
      <c r="I160" s="129">
        <v>6606.3488695200003</v>
      </c>
      <c r="J160" s="129">
        <v>34.939380319999998</v>
      </c>
      <c r="K160" s="129">
        <v>6571.4094892000003</v>
      </c>
      <c r="L160" s="129">
        <v>3080.1653789299999</v>
      </c>
      <c r="M160" s="129">
        <v>3064.0239735</v>
      </c>
      <c r="N160" s="129">
        <v>16.141405429999999</v>
      </c>
      <c r="O160" s="129">
        <v>0</v>
      </c>
      <c r="P160" s="129">
        <v>6.2132809999999997E-2</v>
      </c>
      <c r="Q160" s="129"/>
      <c r="R160" s="129"/>
      <c r="S160" s="129"/>
    </row>
    <row r="161" spans="1:19" hidden="1" outlineLevel="1">
      <c r="A161" s="8">
        <v>45108</v>
      </c>
      <c r="B161" s="129">
        <v>9922.4459659500008</v>
      </c>
      <c r="C161" s="129">
        <v>0.95826151999999998</v>
      </c>
      <c r="D161" s="129">
        <v>0</v>
      </c>
      <c r="E161" s="129">
        <v>0.95826151999999998</v>
      </c>
      <c r="F161" s="129">
        <v>0</v>
      </c>
      <c r="G161" s="129">
        <v>0</v>
      </c>
      <c r="H161" s="129">
        <v>0</v>
      </c>
      <c r="I161" s="129">
        <v>6787.9082294500004</v>
      </c>
      <c r="J161" s="129">
        <v>34.991999499999999</v>
      </c>
      <c r="K161" s="129">
        <v>6752.9162299500003</v>
      </c>
      <c r="L161" s="129">
        <v>3133.5794749800002</v>
      </c>
      <c r="M161" s="129">
        <v>3117.6525606</v>
      </c>
      <c r="N161" s="129">
        <v>15.926914379999999</v>
      </c>
      <c r="O161" s="129">
        <v>0</v>
      </c>
      <c r="P161" s="129">
        <v>2.864856E-2</v>
      </c>
      <c r="Q161" s="129"/>
      <c r="R161" s="129"/>
      <c r="S161" s="129"/>
    </row>
    <row r="162" spans="1:19" hidden="1" outlineLevel="1">
      <c r="A162" s="8">
        <v>45139</v>
      </c>
      <c r="B162" s="129">
        <v>10278.334654800001</v>
      </c>
      <c r="C162" s="129">
        <v>6.22611E-3</v>
      </c>
      <c r="D162" s="129">
        <v>0</v>
      </c>
      <c r="E162" s="129">
        <v>6.22611E-3</v>
      </c>
      <c r="F162" s="129">
        <v>0</v>
      </c>
      <c r="G162" s="129">
        <v>0</v>
      </c>
      <c r="H162" s="129">
        <v>0</v>
      </c>
      <c r="I162" s="129">
        <v>7051.6423997900001</v>
      </c>
      <c r="J162" s="129">
        <v>38.270632050000003</v>
      </c>
      <c r="K162" s="129">
        <v>7013.37176774</v>
      </c>
      <c r="L162" s="129">
        <v>3226.6860289000001</v>
      </c>
      <c r="M162" s="129">
        <v>3210.90723007</v>
      </c>
      <c r="N162" s="129">
        <v>15.778798829999999</v>
      </c>
      <c r="O162" s="129">
        <v>0</v>
      </c>
      <c r="P162" s="129">
        <v>2.818447E-2</v>
      </c>
      <c r="Q162" s="129"/>
      <c r="R162" s="129"/>
      <c r="S162" s="129"/>
    </row>
    <row r="163" spans="1:19" hidden="1" outlineLevel="1">
      <c r="A163" s="8">
        <v>45170</v>
      </c>
      <c r="B163" s="129">
        <v>10403.24039891</v>
      </c>
      <c r="C163" s="129">
        <v>1.03892E-3</v>
      </c>
      <c r="D163" s="129">
        <v>0</v>
      </c>
      <c r="E163" s="129">
        <v>1.03892E-3</v>
      </c>
      <c r="F163" s="129">
        <v>0</v>
      </c>
      <c r="G163" s="129">
        <v>0</v>
      </c>
      <c r="H163" s="129">
        <v>0</v>
      </c>
      <c r="I163" s="129">
        <v>7159.5252161799999</v>
      </c>
      <c r="J163" s="129">
        <v>37.929907219999997</v>
      </c>
      <c r="K163" s="129">
        <v>7121.5953089599998</v>
      </c>
      <c r="L163" s="129">
        <v>3243.7141438100002</v>
      </c>
      <c r="M163" s="129">
        <v>3228.1291732499999</v>
      </c>
      <c r="N163" s="129">
        <v>15.58497056</v>
      </c>
      <c r="O163" s="129">
        <v>0</v>
      </c>
      <c r="P163" s="129">
        <v>3.1780790000000003E-2</v>
      </c>
      <c r="Q163" s="129"/>
      <c r="R163" s="129"/>
      <c r="S163" s="129"/>
    </row>
    <row r="164" spans="1:19" hidden="1" outlineLevel="1">
      <c r="A164" s="8">
        <v>45200</v>
      </c>
      <c r="B164" s="129">
        <v>10530.3662554</v>
      </c>
      <c r="C164" s="129">
        <v>0.40202812999999998</v>
      </c>
      <c r="D164" s="129">
        <v>0</v>
      </c>
      <c r="E164" s="129">
        <v>0.40202812999999998</v>
      </c>
      <c r="F164" s="129">
        <v>0</v>
      </c>
      <c r="G164" s="129">
        <v>0</v>
      </c>
      <c r="H164" s="129">
        <v>0</v>
      </c>
      <c r="I164" s="129">
        <v>7249.5563137400004</v>
      </c>
      <c r="J164" s="129">
        <v>35.362298430000003</v>
      </c>
      <c r="K164" s="129">
        <v>7214.1940153100004</v>
      </c>
      <c r="L164" s="129">
        <v>3280.4079135299999</v>
      </c>
      <c r="M164" s="129">
        <v>3266.16021146</v>
      </c>
      <c r="N164" s="129">
        <v>14.247702070000001</v>
      </c>
      <c r="O164" s="129">
        <v>0</v>
      </c>
      <c r="P164" s="129">
        <v>3.2267419999999998E-2</v>
      </c>
      <c r="Q164" s="129"/>
      <c r="R164" s="129"/>
      <c r="S164" s="129"/>
    </row>
    <row r="165" spans="1:19">
      <c r="A165" s="8">
        <v>45231</v>
      </c>
      <c r="B165" s="129">
        <v>10652.769242390001</v>
      </c>
      <c r="C165" s="129">
        <v>0.38507313999999998</v>
      </c>
      <c r="D165" s="129">
        <v>0</v>
      </c>
      <c r="E165" s="129">
        <v>0.38507313999999998</v>
      </c>
      <c r="F165" s="129">
        <v>0</v>
      </c>
      <c r="G165" s="129">
        <v>0</v>
      </c>
      <c r="H165" s="129">
        <v>0</v>
      </c>
      <c r="I165" s="129">
        <v>7303.3793932899998</v>
      </c>
      <c r="J165" s="129">
        <v>36.039326099999997</v>
      </c>
      <c r="K165" s="129">
        <v>7267.3400671899999</v>
      </c>
      <c r="L165" s="129">
        <v>3349.0047759600002</v>
      </c>
      <c r="M165" s="129">
        <v>3335.0682186200002</v>
      </c>
      <c r="N165" s="129">
        <v>13.93655734</v>
      </c>
      <c r="O165" s="129">
        <v>0</v>
      </c>
      <c r="P165" s="129">
        <v>3.0796549999999999E-2</v>
      </c>
      <c r="Q165" s="129"/>
      <c r="R165" s="129"/>
      <c r="S165" s="129"/>
    </row>
    <row r="166" spans="1:19">
      <c r="A166" s="8">
        <v>45261</v>
      </c>
      <c r="B166" s="129">
        <v>10658.248566550001</v>
      </c>
      <c r="C166" s="129">
        <v>0.99792234999999996</v>
      </c>
      <c r="D166" s="129">
        <v>0</v>
      </c>
      <c r="E166" s="129">
        <v>0.99792234999999996</v>
      </c>
      <c r="F166" s="129">
        <v>0</v>
      </c>
      <c r="G166" s="129">
        <v>0</v>
      </c>
      <c r="H166" s="129">
        <v>0</v>
      </c>
      <c r="I166" s="129">
        <v>7371.6970463400003</v>
      </c>
      <c r="J166" s="129">
        <v>34.86853352</v>
      </c>
      <c r="K166" s="129">
        <v>7336.8285128199996</v>
      </c>
      <c r="L166" s="129">
        <v>3285.5535978600001</v>
      </c>
      <c r="M166" s="129">
        <v>3271.84855148</v>
      </c>
      <c r="N166" s="129">
        <v>13.705046380000001</v>
      </c>
      <c r="O166" s="129">
        <v>0</v>
      </c>
      <c r="P166" s="129">
        <v>3.011113E-2</v>
      </c>
      <c r="Q166" s="129"/>
      <c r="R166" s="129"/>
      <c r="S166" s="129"/>
    </row>
    <row r="167" spans="1:19">
      <c r="A167" s="8">
        <v>45292</v>
      </c>
      <c r="B167" s="129">
        <v>10371.84493342</v>
      </c>
      <c r="C167" s="129">
        <v>0.87501512999999997</v>
      </c>
      <c r="D167" s="129">
        <v>0</v>
      </c>
      <c r="E167" s="129">
        <v>0.87501512999999997</v>
      </c>
      <c r="F167" s="129">
        <v>0</v>
      </c>
      <c r="G167" s="129">
        <v>0</v>
      </c>
      <c r="H167" s="129">
        <v>0</v>
      </c>
      <c r="I167" s="129">
        <v>7013.0104140599997</v>
      </c>
      <c r="J167" s="129">
        <v>33.840834100000002</v>
      </c>
      <c r="K167" s="129">
        <v>6979.1695799600002</v>
      </c>
      <c r="L167" s="129">
        <v>3357.9595042300002</v>
      </c>
      <c r="M167" s="129">
        <v>3344.8312047899999</v>
      </c>
      <c r="N167" s="129">
        <v>13.128299439999999</v>
      </c>
      <c r="O167" s="129">
        <v>0</v>
      </c>
      <c r="P167" s="129">
        <v>2.3090929999999999E-2</v>
      </c>
      <c r="Q167" s="129"/>
      <c r="R167" s="129"/>
      <c r="S167" s="129"/>
    </row>
    <row r="168" spans="1:19">
      <c r="A168" s="8">
        <v>45323</v>
      </c>
      <c r="B168" s="129">
        <v>10012.538793199999</v>
      </c>
      <c r="C168" s="129">
        <v>0.67612503000000002</v>
      </c>
      <c r="D168" s="129">
        <v>0</v>
      </c>
      <c r="E168" s="129">
        <v>0.67612503000000002</v>
      </c>
      <c r="F168" s="129">
        <v>0</v>
      </c>
      <c r="G168" s="129">
        <v>0</v>
      </c>
      <c r="H168" s="129">
        <v>0</v>
      </c>
      <c r="I168" s="129">
        <v>6636.8119696900003</v>
      </c>
      <c r="J168" s="129">
        <v>33.799013219999999</v>
      </c>
      <c r="K168" s="129">
        <v>6603.0129564700001</v>
      </c>
      <c r="L168" s="129">
        <v>3375.0506984799999</v>
      </c>
      <c r="M168" s="129">
        <v>3362.6917251999998</v>
      </c>
      <c r="N168" s="129">
        <v>12.358973280000001</v>
      </c>
      <c r="O168" s="129">
        <v>0</v>
      </c>
      <c r="P168" s="129">
        <v>2.3149940000000001E-2</v>
      </c>
      <c r="Q168" s="129"/>
      <c r="R168" s="129"/>
      <c r="S168" s="129"/>
    </row>
    <row r="169" spans="1:19">
      <c r="A169" s="8">
        <v>45352</v>
      </c>
      <c r="B169" s="129">
        <v>10029.556102779999</v>
      </c>
      <c r="C169" s="129">
        <v>0.66820237000000005</v>
      </c>
      <c r="D169" s="129">
        <v>0</v>
      </c>
      <c r="E169" s="129">
        <v>0.66820237000000005</v>
      </c>
      <c r="F169" s="129">
        <v>0</v>
      </c>
      <c r="G169" s="129">
        <v>0</v>
      </c>
      <c r="H169" s="129">
        <v>0</v>
      </c>
      <c r="I169" s="129">
        <v>6562.3989000700003</v>
      </c>
      <c r="J169" s="129">
        <v>32.502762199999999</v>
      </c>
      <c r="K169" s="129">
        <v>6529.8961378699996</v>
      </c>
      <c r="L169" s="129">
        <v>3466.4890003400001</v>
      </c>
      <c r="M169" s="129">
        <v>3454.3789095299999</v>
      </c>
      <c r="N169" s="129">
        <v>12.110090810000001</v>
      </c>
      <c r="O169" s="129">
        <v>0</v>
      </c>
      <c r="P169" s="129">
        <v>9.8976709999999996E-2</v>
      </c>
      <c r="Q169" s="129"/>
      <c r="R169" s="129"/>
      <c r="S169" s="129"/>
    </row>
    <row r="170" spans="1:19">
      <c r="A170" s="8">
        <v>45383</v>
      </c>
      <c r="B170" s="129">
        <v>10199.057433440001</v>
      </c>
      <c r="C170" s="129">
        <v>0.70318468000000001</v>
      </c>
      <c r="D170" s="129">
        <v>0</v>
      </c>
      <c r="E170" s="129">
        <v>0.70318468000000001</v>
      </c>
      <c r="F170" s="129">
        <v>0</v>
      </c>
      <c r="G170" s="129">
        <v>0</v>
      </c>
      <c r="H170" s="129">
        <v>0</v>
      </c>
      <c r="I170" s="129">
        <v>6639.1734353299998</v>
      </c>
      <c r="J170" s="129">
        <v>27.820431790000001</v>
      </c>
      <c r="K170" s="129">
        <v>6611.3530035399999</v>
      </c>
      <c r="L170" s="129">
        <v>3559.1808134299999</v>
      </c>
      <c r="M170" s="129">
        <v>3547.4128761799998</v>
      </c>
      <c r="N170" s="129">
        <v>11.767937249999999</v>
      </c>
      <c r="O170" s="129">
        <v>0</v>
      </c>
      <c r="P170" s="129">
        <v>9.9867449999999997E-2</v>
      </c>
      <c r="Q170" s="129"/>
      <c r="R170" s="129"/>
      <c r="S170" s="129"/>
    </row>
    <row r="171" spans="1:19">
      <c r="A171" s="8">
        <v>45413</v>
      </c>
      <c r="B171" s="129">
        <v>10345.802275190001</v>
      </c>
      <c r="C171" s="129">
        <v>0.78623913999999995</v>
      </c>
      <c r="D171" s="129">
        <v>0</v>
      </c>
      <c r="E171" s="129">
        <v>0.78623913999999995</v>
      </c>
      <c r="F171" s="129">
        <v>0</v>
      </c>
      <c r="G171" s="129">
        <v>0</v>
      </c>
      <c r="H171" s="129">
        <v>0</v>
      </c>
      <c r="I171" s="129">
        <v>6706.6983865399998</v>
      </c>
      <c r="J171" s="129">
        <v>23.95546199</v>
      </c>
      <c r="K171" s="129">
        <v>6682.7429245499998</v>
      </c>
      <c r="L171" s="129">
        <v>3638.3176495100001</v>
      </c>
      <c r="M171" s="129">
        <v>3626.9571559199999</v>
      </c>
      <c r="N171" s="129">
        <v>11.360493590000001</v>
      </c>
      <c r="O171" s="129">
        <v>0</v>
      </c>
      <c r="P171" s="129">
        <v>9.5445050000000003E-2</v>
      </c>
      <c r="Q171" s="129"/>
      <c r="R171" s="129"/>
      <c r="S171" s="129"/>
    </row>
    <row r="172" spans="1:19">
      <c r="A172" s="8">
        <v>45444</v>
      </c>
      <c r="B172" s="129">
        <v>10711.995356339999</v>
      </c>
      <c r="C172" s="129">
        <v>0.74037054999999996</v>
      </c>
      <c r="D172" s="129">
        <v>0</v>
      </c>
      <c r="E172" s="129">
        <v>0.74037054999999996</v>
      </c>
      <c r="F172" s="129">
        <v>0</v>
      </c>
      <c r="G172" s="129">
        <v>0</v>
      </c>
      <c r="H172" s="129">
        <v>0</v>
      </c>
      <c r="I172" s="129">
        <v>6984.3009140499998</v>
      </c>
      <c r="J172" s="129">
        <v>19.022397730000002</v>
      </c>
      <c r="K172" s="129">
        <v>6965.2785163199997</v>
      </c>
      <c r="L172" s="129">
        <v>3726.95407174</v>
      </c>
      <c r="M172" s="129">
        <v>3715.8300886299999</v>
      </c>
      <c r="N172" s="129">
        <v>11.123983109999999</v>
      </c>
      <c r="O172" s="129">
        <v>0</v>
      </c>
      <c r="P172" s="129">
        <v>9.0974100000000002E-2</v>
      </c>
      <c r="Q172" s="129"/>
      <c r="R172" s="129"/>
      <c r="S172" s="129"/>
    </row>
    <row r="173" spans="1:19">
      <c r="A173" s="8">
        <v>45474</v>
      </c>
      <c r="B173" s="129">
        <v>10849.896824429999</v>
      </c>
      <c r="C173" s="129">
        <v>0.99902553000000005</v>
      </c>
      <c r="D173" s="129">
        <v>0</v>
      </c>
      <c r="E173" s="129">
        <v>0.99902553000000005</v>
      </c>
      <c r="F173" s="129">
        <v>7.1841651400000002</v>
      </c>
      <c r="G173" s="129">
        <v>0</v>
      </c>
      <c r="H173" s="129">
        <v>7.1841651400000002</v>
      </c>
      <c r="I173" s="129">
        <v>7005.8502459900001</v>
      </c>
      <c r="J173" s="129">
        <v>30.744366379999999</v>
      </c>
      <c r="K173" s="129">
        <v>6975.1058796099996</v>
      </c>
      <c r="L173" s="129">
        <v>3835.8633877699999</v>
      </c>
      <c r="M173" s="129">
        <v>3825.0664608000002</v>
      </c>
      <c r="N173" s="129">
        <v>10.796926969999999</v>
      </c>
      <c r="O173" s="129">
        <v>0</v>
      </c>
      <c r="P173" s="129">
        <v>8.8002549999999999E-2</v>
      </c>
      <c r="Q173" s="129"/>
      <c r="R173" s="129"/>
      <c r="S173" s="129"/>
    </row>
    <row r="174" spans="1:19">
      <c r="A174" s="8">
        <v>45505</v>
      </c>
      <c r="B174" s="129">
        <v>11198.436356280001</v>
      </c>
      <c r="C174" s="129">
        <v>0.87431899999999996</v>
      </c>
      <c r="D174" s="129">
        <v>0</v>
      </c>
      <c r="E174" s="129">
        <v>0.87431899999999996</v>
      </c>
      <c r="F174" s="129">
        <v>11.961226979999999</v>
      </c>
      <c r="G174" s="129">
        <v>0</v>
      </c>
      <c r="H174" s="129">
        <v>11.961226979999999</v>
      </c>
      <c r="I174" s="129">
        <v>7238.6981875399997</v>
      </c>
      <c r="J174" s="129">
        <v>26.93527379</v>
      </c>
      <c r="K174" s="129">
        <v>7211.7629137499998</v>
      </c>
      <c r="L174" s="129">
        <v>3946.9026227600002</v>
      </c>
      <c r="M174" s="129">
        <v>3936.44982106</v>
      </c>
      <c r="N174" s="129">
        <v>10.4528017</v>
      </c>
      <c r="O174" s="129">
        <v>0</v>
      </c>
      <c r="P174" s="129">
        <v>8.6939450000000001E-2</v>
      </c>
      <c r="Q174" s="129"/>
      <c r="R174" s="129"/>
      <c r="S174" s="129"/>
    </row>
    <row r="175" spans="1:19">
      <c r="A175" s="8">
        <v>45536</v>
      </c>
      <c r="B175" s="129">
        <v>11271.7954228</v>
      </c>
      <c r="C175" s="129">
        <v>0.93616957000000001</v>
      </c>
      <c r="D175" s="129">
        <v>0</v>
      </c>
      <c r="E175" s="129">
        <v>0.93616957000000001</v>
      </c>
      <c r="F175" s="129">
        <v>17.456329350000001</v>
      </c>
      <c r="G175" s="129">
        <v>0</v>
      </c>
      <c r="H175" s="129">
        <v>17.456329350000001</v>
      </c>
      <c r="I175" s="129">
        <v>7274.8542268299998</v>
      </c>
      <c r="J175" s="129">
        <v>30.399551500000001</v>
      </c>
      <c r="K175" s="129">
        <v>7244.4546753300001</v>
      </c>
      <c r="L175" s="129">
        <v>3978.5486970500001</v>
      </c>
      <c r="M175" s="129">
        <v>3968.82058117</v>
      </c>
      <c r="N175" s="129">
        <v>9.7281158800000007</v>
      </c>
      <c r="O175" s="129">
        <v>0</v>
      </c>
      <c r="P175" s="129">
        <v>7.6613870000000001E-2</v>
      </c>
      <c r="Q175" s="129"/>
      <c r="R175" s="129"/>
      <c r="S175" s="129"/>
    </row>
    <row r="176" spans="1:19">
      <c r="A176" s="8">
        <v>45566</v>
      </c>
      <c r="B176" s="129">
        <v>11314.582862359999</v>
      </c>
      <c r="C176" s="129">
        <v>0.27405891999999998</v>
      </c>
      <c r="D176" s="129">
        <v>0</v>
      </c>
      <c r="E176" s="129">
        <v>0.27405891999999998</v>
      </c>
      <c r="F176" s="129">
        <v>18.47544529</v>
      </c>
      <c r="G176" s="129">
        <v>0</v>
      </c>
      <c r="H176" s="129">
        <v>18.47544529</v>
      </c>
      <c r="I176" s="129">
        <v>7330.0130432699998</v>
      </c>
      <c r="J176" s="129">
        <v>28.540532039999999</v>
      </c>
      <c r="K176" s="129">
        <v>7301.4725112300002</v>
      </c>
      <c r="L176" s="129">
        <v>3965.8203148799998</v>
      </c>
      <c r="M176" s="129">
        <v>3956.5623709199999</v>
      </c>
      <c r="N176" s="129">
        <v>9.2579439600000004</v>
      </c>
      <c r="O176" s="129">
        <v>0</v>
      </c>
      <c r="P176" s="129">
        <v>7.4845759999999997E-2</v>
      </c>
      <c r="Q176" s="129"/>
      <c r="R176" s="129"/>
      <c r="S176" s="129"/>
    </row>
    <row r="177" spans="1:19">
      <c r="A177" s="8">
        <v>45597</v>
      </c>
      <c r="B177" s="129">
        <v>11479.754489319999</v>
      </c>
      <c r="C177" s="129">
        <v>2.1794200000000001E-3</v>
      </c>
      <c r="D177" s="129">
        <v>0</v>
      </c>
      <c r="E177" s="129">
        <v>2.1794200000000001E-3</v>
      </c>
      <c r="F177" s="129">
        <v>27.126271979999999</v>
      </c>
      <c r="G177" s="129">
        <v>0</v>
      </c>
      <c r="H177" s="129">
        <v>27.126271979999999</v>
      </c>
      <c r="I177" s="129">
        <v>7429.0328076400001</v>
      </c>
      <c r="J177" s="129">
        <v>25.946258660000002</v>
      </c>
      <c r="K177" s="129">
        <v>7403.0865489799999</v>
      </c>
      <c r="L177" s="129">
        <v>4023.5932302800002</v>
      </c>
      <c r="M177" s="129">
        <v>4015.3083912000002</v>
      </c>
      <c r="N177" s="129">
        <v>8.2848390799999994</v>
      </c>
      <c r="O177" s="129">
        <v>0</v>
      </c>
      <c r="P177" s="129">
        <v>7.2645180000000004E-2</v>
      </c>
      <c r="Q177" s="129"/>
      <c r="R177" s="129"/>
      <c r="S177" s="129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131</v>
      </c>
      <c r="B1" s="10"/>
    </row>
    <row r="2" spans="1:17" ht="5.25" customHeight="1"/>
    <row r="3" spans="1:17" ht="28.5" customHeight="1">
      <c r="A3" s="192" t="s">
        <v>77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130</v>
      </c>
    </row>
    <row r="5" spans="1:17" ht="12.75" customHeight="1">
      <c r="A5" s="13" t="s">
        <v>229</v>
      </c>
    </row>
    <row r="6" spans="1:17" s="20" customFormat="1" ht="12.75" customHeight="1">
      <c r="A6" s="194" t="s">
        <v>0</v>
      </c>
      <c r="B6" s="183" t="s">
        <v>63</v>
      </c>
      <c r="C6" s="197" t="s">
        <v>7</v>
      </c>
      <c r="D6" s="197"/>
      <c r="E6" s="197"/>
      <c r="F6" s="197" t="s">
        <v>2</v>
      </c>
      <c r="G6" s="197"/>
      <c r="H6" s="197"/>
      <c r="I6" s="197"/>
      <c r="J6" s="197"/>
      <c r="K6" s="197"/>
      <c r="L6" s="197"/>
      <c r="M6" s="197"/>
    </row>
    <row r="7" spans="1:17" s="20" customFormat="1" ht="16.5" customHeight="1">
      <c r="A7" s="195"/>
      <c r="B7" s="183"/>
      <c r="C7" s="197"/>
      <c r="D7" s="197"/>
      <c r="E7" s="197"/>
      <c r="F7" s="197" t="s">
        <v>17</v>
      </c>
      <c r="G7" s="198"/>
      <c r="H7" s="198"/>
      <c r="I7" s="198"/>
      <c r="J7" s="197" t="s">
        <v>9</v>
      </c>
      <c r="K7" s="198"/>
      <c r="L7" s="198"/>
      <c r="M7" s="198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6">
        <v>1773.0546890000001</v>
      </c>
      <c r="C11" s="46">
        <f>G11+K11</f>
        <v>515.63255439</v>
      </c>
      <c r="D11" s="46">
        <f t="shared" ref="D11:E11" si="0">H11+L11</f>
        <v>949.11095552999996</v>
      </c>
      <c r="E11" s="46">
        <f t="shared" si="0"/>
        <v>308.31117907999999</v>
      </c>
      <c r="F11" s="46">
        <v>834.81315871000004</v>
      </c>
      <c r="G11" s="46">
        <v>304.39407524000001</v>
      </c>
      <c r="H11" s="46">
        <v>292.32701815000001</v>
      </c>
      <c r="I11" s="46">
        <v>238.09206531999999</v>
      </c>
      <c r="J11" s="46">
        <v>938.24153029000001</v>
      </c>
      <c r="K11" s="46">
        <v>211.23847914999999</v>
      </c>
      <c r="L11" s="46">
        <v>656.78393738</v>
      </c>
      <c r="M11" s="46">
        <v>70.219113759999999</v>
      </c>
      <c r="N11" s="46"/>
      <c r="O11" s="46"/>
      <c r="P11" s="46"/>
      <c r="Q11" s="46"/>
    </row>
    <row r="12" spans="1:17" hidden="1" outlineLevel="1">
      <c r="A12" s="8">
        <v>40575</v>
      </c>
      <c r="B12" s="46">
        <v>1843.69972117</v>
      </c>
      <c r="C12" s="46">
        <f t="shared" ref="C12:C67" si="1">G12+K12</f>
        <v>565.51112499999999</v>
      </c>
      <c r="D12" s="46">
        <f t="shared" ref="D12:D67" si="2">H12+L12</f>
        <v>966.51246616000003</v>
      </c>
      <c r="E12" s="46">
        <f t="shared" ref="E12:E67" si="3">I12+M12</f>
        <v>311.67613001000001</v>
      </c>
      <c r="F12" s="46">
        <v>850.47353525999995</v>
      </c>
      <c r="G12" s="46">
        <v>298.47914512</v>
      </c>
      <c r="H12" s="46">
        <v>312.40304659999998</v>
      </c>
      <c r="I12" s="46">
        <v>239.59134354</v>
      </c>
      <c r="J12" s="46">
        <v>993.22618591000003</v>
      </c>
      <c r="K12" s="46">
        <v>267.03197987999999</v>
      </c>
      <c r="L12" s="46">
        <v>654.10941955999999</v>
      </c>
      <c r="M12" s="46">
        <v>72.084786469999997</v>
      </c>
      <c r="N12" s="46"/>
      <c r="O12" s="46"/>
      <c r="P12" s="46"/>
      <c r="Q12" s="46"/>
    </row>
    <row r="13" spans="1:17" hidden="1" outlineLevel="1">
      <c r="A13" s="8">
        <v>40603</v>
      </c>
      <c r="B13" s="46">
        <v>2044.0673616199999</v>
      </c>
      <c r="C13" s="46">
        <f t="shared" si="1"/>
        <v>705.67062155999997</v>
      </c>
      <c r="D13" s="46">
        <f t="shared" si="2"/>
        <v>1025.60572738</v>
      </c>
      <c r="E13" s="46">
        <f t="shared" si="3"/>
        <v>312.79101267999999</v>
      </c>
      <c r="F13" s="46">
        <v>1022.57084614</v>
      </c>
      <c r="G13" s="46">
        <v>409.63554707999998</v>
      </c>
      <c r="H13" s="46">
        <v>373.91049055000002</v>
      </c>
      <c r="I13" s="46">
        <v>239.02480851000001</v>
      </c>
      <c r="J13" s="46">
        <v>1021.49651548</v>
      </c>
      <c r="K13" s="46">
        <v>296.03507447999999</v>
      </c>
      <c r="L13" s="46">
        <v>651.69523683</v>
      </c>
      <c r="M13" s="46">
        <v>73.766204169999995</v>
      </c>
      <c r="N13" s="46"/>
      <c r="O13" s="46"/>
      <c r="P13" s="46"/>
      <c r="Q13" s="46"/>
    </row>
    <row r="14" spans="1:17" hidden="1" outlineLevel="1">
      <c r="A14" s="8">
        <v>40634</v>
      </c>
      <c r="B14" s="46">
        <v>2805.2341048799999</v>
      </c>
      <c r="C14" s="46">
        <f t="shared" si="1"/>
        <v>718.58432878999997</v>
      </c>
      <c r="D14" s="46">
        <f t="shared" si="2"/>
        <v>1769.34362065</v>
      </c>
      <c r="E14" s="46">
        <f t="shared" si="3"/>
        <v>317.30615544</v>
      </c>
      <c r="F14" s="46">
        <v>1055.65682763</v>
      </c>
      <c r="G14" s="46">
        <v>452.80071392999997</v>
      </c>
      <c r="H14" s="46">
        <v>360.89023345999999</v>
      </c>
      <c r="I14" s="46">
        <v>241.96588023999999</v>
      </c>
      <c r="J14" s="46">
        <v>1749.57727725</v>
      </c>
      <c r="K14" s="46">
        <v>265.78361486</v>
      </c>
      <c r="L14" s="46">
        <v>1408.4533871900001</v>
      </c>
      <c r="M14" s="46">
        <v>75.340275199999994</v>
      </c>
      <c r="N14" s="46"/>
      <c r="O14" s="46"/>
      <c r="P14" s="46"/>
      <c r="Q14" s="46"/>
    </row>
    <row r="15" spans="1:17" hidden="1" outlineLevel="1">
      <c r="A15" s="8">
        <v>40664</v>
      </c>
      <c r="B15" s="46">
        <v>2922.9381186400001</v>
      </c>
      <c r="C15" s="46">
        <f t="shared" si="1"/>
        <v>748.19130702999996</v>
      </c>
      <c r="D15" s="46">
        <f t="shared" si="2"/>
        <v>1857.2251042799999</v>
      </c>
      <c r="E15" s="46">
        <f t="shared" si="3"/>
        <v>317.52170733000003</v>
      </c>
      <c r="F15" s="46">
        <v>1112.03005082</v>
      </c>
      <c r="G15" s="46">
        <v>487.62564738999998</v>
      </c>
      <c r="H15" s="46">
        <v>381.41548046999998</v>
      </c>
      <c r="I15" s="46">
        <v>242.98892296</v>
      </c>
      <c r="J15" s="46">
        <v>1810.90806782</v>
      </c>
      <c r="K15" s="46">
        <v>260.56565963999998</v>
      </c>
      <c r="L15" s="46">
        <v>1475.8096238099999</v>
      </c>
      <c r="M15" s="46">
        <v>74.532784370000002</v>
      </c>
      <c r="N15" s="46"/>
      <c r="O15" s="46"/>
      <c r="P15" s="46"/>
      <c r="Q15" s="46"/>
    </row>
    <row r="16" spans="1:17" hidden="1" outlineLevel="1">
      <c r="A16" s="8">
        <v>40695</v>
      </c>
      <c r="B16" s="46">
        <v>3071.7991346899998</v>
      </c>
      <c r="C16" s="46">
        <f t="shared" si="1"/>
        <v>786.05468195000003</v>
      </c>
      <c r="D16" s="46">
        <f t="shared" si="2"/>
        <v>1964.50260716</v>
      </c>
      <c r="E16" s="46">
        <f t="shared" si="3"/>
        <v>321.24184558000002</v>
      </c>
      <c r="F16" s="46">
        <v>1179.0313286600001</v>
      </c>
      <c r="G16" s="46">
        <v>521.79044042999999</v>
      </c>
      <c r="H16" s="46">
        <v>411.48293215000001</v>
      </c>
      <c r="I16" s="46">
        <v>245.75795608000001</v>
      </c>
      <c r="J16" s="46">
        <v>1892.76780603</v>
      </c>
      <c r="K16" s="46">
        <v>264.26424151999998</v>
      </c>
      <c r="L16" s="46">
        <v>1553.0196750099999</v>
      </c>
      <c r="M16" s="46">
        <v>75.483889500000004</v>
      </c>
      <c r="N16" s="46"/>
      <c r="O16" s="46"/>
      <c r="P16" s="46"/>
      <c r="Q16" s="46"/>
    </row>
    <row r="17" spans="1:17" hidden="1" outlineLevel="1">
      <c r="A17" s="8">
        <v>40725</v>
      </c>
      <c r="B17" s="46">
        <v>3123.3202786500001</v>
      </c>
      <c r="C17" s="46">
        <f t="shared" si="1"/>
        <v>777.46233703000007</v>
      </c>
      <c r="D17" s="46">
        <f t="shared" si="2"/>
        <v>1493.4630316400001</v>
      </c>
      <c r="E17" s="46">
        <f t="shared" si="3"/>
        <v>852.39490997999997</v>
      </c>
      <c r="F17" s="46">
        <v>1223.3926980799999</v>
      </c>
      <c r="G17" s="46">
        <v>499.82508687000001</v>
      </c>
      <c r="H17" s="46">
        <v>479.41906868000001</v>
      </c>
      <c r="I17" s="46">
        <v>244.14854252999999</v>
      </c>
      <c r="J17" s="46">
        <v>1899.9275805699999</v>
      </c>
      <c r="K17" s="46">
        <v>277.63725016000001</v>
      </c>
      <c r="L17" s="46">
        <v>1014.04396296</v>
      </c>
      <c r="M17" s="46">
        <v>608.24636744999998</v>
      </c>
      <c r="N17" s="46"/>
      <c r="O17" s="46"/>
      <c r="P17" s="46"/>
      <c r="Q17" s="46"/>
    </row>
    <row r="18" spans="1:17" hidden="1" outlineLevel="1">
      <c r="A18" s="8">
        <v>40756</v>
      </c>
      <c r="B18" s="46">
        <v>3243.75722748</v>
      </c>
      <c r="C18" s="46">
        <f t="shared" si="1"/>
        <v>832.39215757000011</v>
      </c>
      <c r="D18" s="46">
        <f t="shared" si="2"/>
        <v>1558.97753197</v>
      </c>
      <c r="E18" s="46">
        <f t="shared" si="3"/>
        <v>852.3875379399999</v>
      </c>
      <c r="F18" s="46">
        <v>1324.6130681499999</v>
      </c>
      <c r="G18" s="46">
        <v>551.17665921000003</v>
      </c>
      <c r="H18" s="46">
        <v>526.19963080000002</v>
      </c>
      <c r="I18" s="46">
        <v>247.23677814000001</v>
      </c>
      <c r="J18" s="46">
        <v>1919.1441593300001</v>
      </c>
      <c r="K18" s="46">
        <v>281.21549836000003</v>
      </c>
      <c r="L18" s="46">
        <v>1032.77790117</v>
      </c>
      <c r="M18" s="46">
        <v>605.15075979999995</v>
      </c>
      <c r="N18" s="46"/>
      <c r="O18" s="46"/>
      <c r="P18" s="46"/>
      <c r="Q18" s="46"/>
    </row>
    <row r="19" spans="1:17" hidden="1" outlineLevel="1">
      <c r="A19" s="8">
        <v>40787</v>
      </c>
      <c r="B19" s="46">
        <v>3375.9570441300002</v>
      </c>
      <c r="C19" s="46">
        <f t="shared" si="1"/>
        <v>755.08528193999996</v>
      </c>
      <c r="D19" s="46">
        <f t="shared" si="2"/>
        <v>1789.8203265099999</v>
      </c>
      <c r="E19" s="46">
        <f t="shared" si="3"/>
        <v>831.05143568000005</v>
      </c>
      <c r="F19" s="46">
        <v>1292.4865946499999</v>
      </c>
      <c r="G19" s="46">
        <v>484.24592999999999</v>
      </c>
      <c r="H19" s="46">
        <v>558.33551970999997</v>
      </c>
      <c r="I19" s="46">
        <v>249.90514494000001</v>
      </c>
      <c r="J19" s="46">
        <v>2083.4704494799998</v>
      </c>
      <c r="K19" s="46">
        <v>270.83935193999997</v>
      </c>
      <c r="L19" s="46">
        <v>1231.4848067999999</v>
      </c>
      <c r="M19" s="46">
        <v>581.14629074000004</v>
      </c>
      <c r="N19" s="46"/>
      <c r="O19" s="46"/>
      <c r="P19" s="46"/>
      <c r="Q19" s="46"/>
    </row>
    <row r="20" spans="1:17" hidden="1" outlineLevel="1">
      <c r="A20" s="8">
        <v>40817</v>
      </c>
      <c r="B20" s="46">
        <v>3562.1546919399998</v>
      </c>
      <c r="C20" s="46">
        <f t="shared" si="1"/>
        <v>815.48401108999997</v>
      </c>
      <c r="D20" s="46">
        <f t="shared" si="2"/>
        <v>1915.57008967</v>
      </c>
      <c r="E20" s="46">
        <f t="shared" si="3"/>
        <v>831.10059118000004</v>
      </c>
      <c r="F20" s="46">
        <v>1413.2413415399999</v>
      </c>
      <c r="G20" s="46">
        <v>541.85968474000003</v>
      </c>
      <c r="H20" s="46">
        <v>618.91924642000004</v>
      </c>
      <c r="I20" s="46">
        <v>252.46241037999999</v>
      </c>
      <c r="J20" s="46">
        <v>2148.9133504000001</v>
      </c>
      <c r="K20" s="46">
        <v>273.62432634999999</v>
      </c>
      <c r="L20" s="46">
        <v>1296.65084325</v>
      </c>
      <c r="M20" s="46">
        <v>578.63818079999999</v>
      </c>
      <c r="N20" s="46"/>
      <c r="O20" s="46"/>
      <c r="P20" s="46"/>
      <c r="Q20" s="46"/>
    </row>
    <row r="21" spans="1:17" hidden="1" outlineLevel="1">
      <c r="A21" s="8">
        <v>40848</v>
      </c>
      <c r="B21" s="46">
        <v>3643.5195153999998</v>
      </c>
      <c r="C21" s="46">
        <f t="shared" si="1"/>
        <v>842.94303278999996</v>
      </c>
      <c r="D21" s="46">
        <f t="shared" si="2"/>
        <v>1976.8472703900002</v>
      </c>
      <c r="E21" s="46">
        <f t="shared" si="3"/>
        <v>823.72921222000002</v>
      </c>
      <c r="F21" s="46">
        <v>1437.3253952099999</v>
      </c>
      <c r="G21" s="46">
        <v>559.67991868000001</v>
      </c>
      <c r="H21" s="46">
        <v>629.04231685000002</v>
      </c>
      <c r="I21" s="46">
        <v>248.60315968</v>
      </c>
      <c r="J21" s="46">
        <v>2206.1941201899999</v>
      </c>
      <c r="K21" s="46">
        <v>283.26311411</v>
      </c>
      <c r="L21" s="46">
        <v>1347.80495354</v>
      </c>
      <c r="M21" s="46">
        <v>575.12605254000005</v>
      </c>
      <c r="N21" s="46"/>
      <c r="O21" s="46"/>
      <c r="P21" s="46"/>
      <c r="Q21" s="46"/>
    </row>
    <row r="22" spans="1:17" hidden="1" outlineLevel="1">
      <c r="A22" s="8">
        <v>40878</v>
      </c>
      <c r="B22" s="46">
        <v>3799.8106418399998</v>
      </c>
      <c r="C22" s="46">
        <f t="shared" si="1"/>
        <v>756.67883888000006</v>
      </c>
      <c r="D22" s="46">
        <f t="shared" si="2"/>
        <v>2205.73683123</v>
      </c>
      <c r="E22" s="46">
        <f t="shared" si="3"/>
        <v>837.39497173000007</v>
      </c>
      <c r="F22" s="46">
        <v>1429.0556658800001</v>
      </c>
      <c r="G22" s="46">
        <v>561.71902921000003</v>
      </c>
      <c r="H22" s="46">
        <v>620.74088458999995</v>
      </c>
      <c r="I22" s="46">
        <v>246.59575208000001</v>
      </c>
      <c r="J22" s="46">
        <v>2370.7549759600001</v>
      </c>
      <c r="K22" s="46">
        <v>194.95980967</v>
      </c>
      <c r="L22" s="46">
        <v>1584.9959466400001</v>
      </c>
      <c r="M22" s="46">
        <v>590.79921965000005</v>
      </c>
      <c r="N22" s="46"/>
      <c r="O22" s="46"/>
      <c r="P22" s="46"/>
      <c r="Q22" s="46"/>
    </row>
    <row r="23" spans="1:17" hidden="1" outlineLevel="1">
      <c r="A23" s="8">
        <v>40909</v>
      </c>
      <c r="B23" s="46">
        <v>3689.1591815900001</v>
      </c>
      <c r="C23" s="46">
        <f t="shared" si="1"/>
        <v>613.14883800000007</v>
      </c>
      <c r="D23" s="46">
        <f t="shared" si="2"/>
        <v>2240.3984298</v>
      </c>
      <c r="E23" s="46">
        <f t="shared" si="3"/>
        <v>835.61191379000002</v>
      </c>
      <c r="F23" s="46">
        <v>1281.77867251</v>
      </c>
      <c r="G23" s="46">
        <v>408.3277286</v>
      </c>
      <c r="H23" s="46">
        <v>626.09796225000002</v>
      </c>
      <c r="I23" s="46">
        <v>247.35298166000001</v>
      </c>
      <c r="J23" s="46">
        <v>2407.3805090800001</v>
      </c>
      <c r="K23" s="46">
        <v>204.82110940000001</v>
      </c>
      <c r="L23" s="46">
        <v>1614.3004675499999</v>
      </c>
      <c r="M23" s="46">
        <v>588.25893212999995</v>
      </c>
      <c r="N23" s="46"/>
      <c r="O23" s="46"/>
      <c r="P23" s="46"/>
      <c r="Q23" s="46"/>
    </row>
    <row r="24" spans="1:17" hidden="1" outlineLevel="1">
      <c r="A24" s="8">
        <v>40940</v>
      </c>
      <c r="B24" s="46">
        <v>3805.9181867699999</v>
      </c>
      <c r="C24" s="46">
        <f t="shared" si="1"/>
        <v>541.95227549000003</v>
      </c>
      <c r="D24" s="46">
        <f t="shared" si="2"/>
        <v>2944.3158505600004</v>
      </c>
      <c r="E24" s="46">
        <f t="shared" si="3"/>
        <v>319.65006072</v>
      </c>
      <c r="F24" s="46">
        <v>1972.6205372899999</v>
      </c>
      <c r="G24" s="46">
        <v>424.66694618000002</v>
      </c>
      <c r="H24" s="46">
        <v>1299.8563695800001</v>
      </c>
      <c r="I24" s="46">
        <v>248.09722153000001</v>
      </c>
      <c r="J24" s="46">
        <v>1833.29764948</v>
      </c>
      <c r="K24" s="46">
        <v>117.28532930999999</v>
      </c>
      <c r="L24" s="46">
        <v>1644.4594809800001</v>
      </c>
      <c r="M24" s="46">
        <v>71.55283919</v>
      </c>
      <c r="N24" s="46"/>
      <c r="O24" s="46"/>
      <c r="P24" s="46"/>
      <c r="Q24" s="46"/>
    </row>
    <row r="25" spans="1:17" hidden="1" outlineLevel="1">
      <c r="A25" s="8">
        <v>40969</v>
      </c>
      <c r="B25" s="46">
        <v>3985.1913297599999</v>
      </c>
      <c r="C25" s="46">
        <f t="shared" si="1"/>
        <v>614.98419454999998</v>
      </c>
      <c r="D25" s="46">
        <f t="shared" si="2"/>
        <v>3069.7307876499999</v>
      </c>
      <c r="E25" s="46">
        <f t="shared" si="3"/>
        <v>300.47634756000002</v>
      </c>
      <c r="F25" s="46">
        <v>2136.3173413099998</v>
      </c>
      <c r="G25" s="46">
        <v>502.35806673000002</v>
      </c>
      <c r="H25" s="46">
        <v>1404.60376187</v>
      </c>
      <c r="I25" s="46">
        <v>229.35551271</v>
      </c>
      <c r="J25" s="46">
        <v>1848.8739884500001</v>
      </c>
      <c r="K25" s="46">
        <v>112.62612781999999</v>
      </c>
      <c r="L25" s="46">
        <v>1665.1270257799999</v>
      </c>
      <c r="M25" s="46">
        <v>71.120834849999994</v>
      </c>
      <c r="N25" s="46"/>
      <c r="O25" s="46"/>
      <c r="P25" s="46"/>
      <c r="Q25" s="46"/>
    </row>
    <row r="26" spans="1:17" hidden="1" outlineLevel="1">
      <c r="A26" s="8">
        <v>41000</v>
      </c>
      <c r="B26" s="46">
        <v>4019.3291256299999</v>
      </c>
      <c r="C26" s="46">
        <f t="shared" si="1"/>
        <v>562.28854968999997</v>
      </c>
      <c r="D26" s="46">
        <f t="shared" si="2"/>
        <v>3154.8834902399999</v>
      </c>
      <c r="E26" s="46">
        <f t="shared" si="3"/>
        <v>302.15708569999998</v>
      </c>
      <c r="F26" s="46">
        <v>2177.5853780399998</v>
      </c>
      <c r="G26" s="46">
        <v>457.48507131999997</v>
      </c>
      <c r="H26" s="46">
        <v>1489.23280931</v>
      </c>
      <c r="I26" s="46">
        <v>230.86749741</v>
      </c>
      <c r="J26" s="46">
        <v>1841.7437475900001</v>
      </c>
      <c r="K26" s="46">
        <v>104.80347836999999</v>
      </c>
      <c r="L26" s="46">
        <v>1665.6506809299999</v>
      </c>
      <c r="M26" s="46">
        <v>71.289588289999998</v>
      </c>
      <c r="N26" s="46"/>
      <c r="O26" s="46"/>
      <c r="P26" s="46"/>
      <c r="Q26" s="46"/>
    </row>
    <row r="27" spans="1:17" hidden="1" outlineLevel="1">
      <c r="A27" s="8">
        <v>41030</v>
      </c>
      <c r="B27" s="46">
        <v>4007.9999993000001</v>
      </c>
      <c r="C27" s="46">
        <f t="shared" si="1"/>
        <v>524.39785397000003</v>
      </c>
      <c r="D27" s="46">
        <f t="shared" si="2"/>
        <v>3183.60780858</v>
      </c>
      <c r="E27" s="46">
        <f t="shared" si="3"/>
        <v>299.99433675</v>
      </c>
      <c r="F27" s="46">
        <v>2187.5728055099999</v>
      </c>
      <c r="G27" s="46">
        <v>422.14397819999999</v>
      </c>
      <c r="H27" s="46">
        <v>1533.6476656499999</v>
      </c>
      <c r="I27" s="46">
        <v>231.78116166000001</v>
      </c>
      <c r="J27" s="46">
        <v>1820.42719379</v>
      </c>
      <c r="K27" s="46">
        <v>102.25387576999999</v>
      </c>
      <c r="L27" s="46">
        <v>1649.9601429300001</v>
      </c>
      <c r="M27" s="46">
        <v>68.213175089999993</v>
      </c>
      <c r="N27" s="46"/>
      <c r="O27" s="46"/>
      <c r="P27" s="46"/>
      <c r="Q27" s="46"/>
    </row>
    <row r="28" spans="1:17" hidden="1" outlineLevel="1">
      <c r="A28" s="8">
        <v>41061</v>
      </c>
      <c r="B28" s="46">
        <v>4262.7889264200003</v>
      </c>
      <c r="C28" s="46">
        <f t="shared" si="1"/>
        <v>871.83178865999992</v>
      </c>
      <c r="D28" s="46">
        <f t="shared" si="2"/>
        <v>3089.7807911</v>
      </c>
      <c r="E28" s="46">
        <f t="shared" si="3"/>
        <v>301.17634665999998</v>
      </c>
      <c r="F28" s="46">
        <v>2529.1722475400002</v>
      </c>
      <c r="G28" s="46">
        <v>777.10119356999996</v>
      </c>
      <c r="H28" s="46">
        <v>1519.5679244400001</v>
      </c>
      <c r="I28" s="46">
        <v>232.50312953</v>
      </c>
      <c r="J28" s="46">
        <v>1733.6166788800001</v>
      </c>
      <c r="K28" s="46">
        <v>94.730595089999994</v>
      </c>
      <c r="L28" s="46">
        <v>1570.2128666599999</v>
      </c>
      <c r="M28" s="46">
        <v>68.673217129999998</v>
      </c>
      <c r="N28" s="46"/>
      <c r="O28" s="46"/>
      <c r="P28" s="46"/>
      <c r="Q28" s="46"/>
    </row>
    <row r="29" spans="1:17" hidden="1" outlineLevel="1">
      <c r="A29" s="8">
        <v>41091</v>
      </c>
      <c r="B29" s="46">
        <v>3951.9067055999999</v>
      </c>
      <c r="C29" s="46">
        <f t="shared" si="1"/>
        <v>479.47909807999997</v>
      </c>
      <c r="D29" s="46">
        <f t="shared" si="2"/>
        <v>3171.8273391399998</v>
      </c>
      <c r="E29" s="46">
        <f t="shared" si="3"/>
        <v>300.60026837999999</v>
      </c>
      <c r="F29" s="46">
        <v>2217.0646246900001</v>
      </c>
      <c r="G29" s="46">
        <v>391.98220259999999</v>
      </c>
      <c r="H29" s="46">
        <v>1592.3699122200001</v>
      </c>
      <c r="I29" s="46">
        <v>232.71250986999999</v>
      </c>
      <c r="J29" s="46">
        <v>1734.84208091</v>
      </c>
      <c r="K29" s="46">
        <v>87.496895480000006</v>
      </c>
      <c r="L29" s="46">
        <v>1579.45742692</v>
      </c>
      <c r="M29" s="46">
        <v>67.887758509999998</v>
      </c>
      <c r="N29" s="46"/>
      <c r="O29" s="46"/>
      <c r="P29" s="46"/>
      <c r="Q29" s="46"/>
    </row>
    <row r="30" spans="1:17" hidden="1" outlineLevel="1">
      <c r="A30" s="8">
        <v>41122</v>
      </c>
      <c r="B30" s="46">
        <v>4180.5098042500003</v>
      </c>
      <c r="C30" s="46">
        <f t="shared" si="1"/>
        <v>476.07038951999999</v>
      </c>
      <c r="D30" s="46">
        <f t="shared" si="2"/>
        <v>3401.14376111</v>
      </c>
      <c r="E30" s="46">
        <f t="shared" si="3"/>
        <v>303.29565362</v>
      </c>
      <c r="F30" s="46">
        <v>3086.8740676500001</v>
      </c>
      <c r="G30" s="46">
        <v>394.06352408999999</v>
      </c>
      <c r="H30" s="46">
        <v>2458.9027691800002</v>
      </c>
      <c r="I30" s="46">
        <v>233.90777438000001</v>
      </c>
      <c r="J30" s="46">
        <v>1093.6357366</v>
      </c>
      <c r="K30" s="46">
        <v>82.006865430000005</v>
      </c>
      <c r="L30" s="46">
        <v>942.24099192999995</v>
      </c>
      <c r="M30" s="46">
        <v>69.387879240000004</v>
      </c>
      <c r="N30" s="46"/>
      <c r="O30" s="46"/>
      <c r="P30" s="46"/>
      <c r="Q30" s="46"/>
    </row>
    <row r="31" spans="1:17" hidden="1" outlineLevel="1">
      <c r="A31" s="8">
        <v>41153</v>
      </c>
      <c r="B31" s="46">
        <v>4109.4134634800002</v>
      </c>
      <c r="C31" s="46">
        <f t="shared" si="1"/>
        <v>504.01151154000001</v>
      </c>
      <c r="D31" s="46">
        <f t="shared" si="2"/>
        <v>3303.1229203299999</v>
      </c>
      <c r="E31" s="46">
        <f t="shared" si="3"/>
        <v>302.27903161</v>
      </c>
      <c r="F31" s="46">
        <v>3104.4579024200002</v>
      </c>
      <c r="G31" s="46">
        <v>400.88144999000002</v>
      </c>
      <c r="H31" s="46">
        <v>2472.3097173000001</v>
      </c>
      <c r="I31" s="46">
        <v>231.26673513</v>
      </c>
      <c r="J31" s="46">
        <v>1004.95556106</v>
      </c>
      <c r="K31" s="46">
        <v>103.13006154999999</v>
      </c>
      <c r="L31" s="46">
        <v>830.81320302999995</v>
      </c>
      <c r="M31" s="46">
        <v>71.012296480000003</v>
      </c>
      <c r="N31" s="46"/>
      <c r="O31" s="46"/>
      <c r="P31" s="46"/>
      <c r="Q31" s="46"/>
    </row>
    <row r="32" spans="1:17" hidden="1" outlineLevel="1">
      <c r="A32" s="8">
        <v>41183</v>
      </c>
      <c r="B32" s="46">
        <v>4157.1274850899999</v>
      </c>
      <c r="C32" s="46">
        <f t="shared" si="1"/>
        <v>527.84866205000003</v>
      </c>
      <c r="D32" s="46">
        <f t="shared" si="2"/>
        <v>3325.51188379</v>
      </c>
      <c r="E32" s="46">
        <f t="shared" si="3"/>
        <v>303.76693925000001</v>
      </c>
      <c r="F32" s="46">
        <v>3141.7548461199999</v>
      </c>
      <c r="G32" s="46">
        <v>425.56396017999998</v>
      </c>
      <c r="H32" s="46">
        <v>2484.0392925000001</v>
      </c>
      <c r="I32" s="46">
        <v>232.15159344</v>
      </c>
      <c r="J32" s="46">
        <v>1015.37263897</v>
      </c>
      <c r="K32" s="46">
        <v>102.28470187000001</v>
      </c>
      <c r="L32" s="46">
        <v>841.47259128999997</v>
      </c>
      <c r="M32" s="46">
        <v>71.615345809999994</v>
      </c>
      <c r="N32" s="46"/>
      <c r="O32" s="46"/>
      <c r="P32" s="46"/>
      <c r="Q32" s="46"/>
    </row>
    <row r="33" spans="1:17" hidden="1" outlineLevel="1">
      <c r="A33" s="8">
        <v>41214</v>
      </c>
      <c r="B33" s="46">
        <v>4008.8959203700001</v>
      </c>
      <c r="C33" s="46">
        <f t="shared" si="1"/>
        <v>541.55309102000001</v>
      </c>
      <c r="D33" s="46">
        <f t="shared" si="2"/>
        <v>3164.0251484</v>
      </c>
      <c r="E33" s="46">
        <f t="shared" si="3"/>
        <v>303.31768095000001</v>
      </c>
      <c r="F33" s="46">
        <v>3021.9329928000002</v>
      </c>
      <c r="G33" s="46">
        <v>437.02134776000003</v>
      </c>
      <c r="H33" s="46">
        <v>2353.5463694199998</v>
      </c>
      <c r="I33" s="46">
        <v>231.36527562000001</v>
      </c>
      <c r="J33" s="46">
        <v>986.96292757000003</v>
      </c>
      <c r="K33" s="46">
        <v>104.53174326</v>
      </c>
      <c r="L33" s="46">
        <v>810.47877898000002</v>
      </c>
      <c r="M33" s="46">
        <v>71.952405330000005</v>
      </c>
      <c r="N33" s="46"/>
      <c r="O33" s="46"/>
      <c r="P33" s="46"/>
      <c r="Q33" s="46"/>
    </row>
    <row r="34" spans="1:17" hidden="1" outlineLevel="1">
      <c r="A34" s="8">
        <v>41244</v>
      </c>
      <c r="B34" s="46">
        <v>4382.6345378200003</v>
      </c>
      <c r="C34" s="46">
        <f t="shared" si="1"/>
        <v>893.29993442</v>
      </c>
      <c r="D34" s="46">
        <f t="shared" si="2"/>
        <v>3184.34538518</v>
      </c>
      <c r="E34" s="46">
        <f t="shared" si="3"/>
        <v>304.98921822</v>
      </c>
      <c r="F34" s="46">
        <v>3365.4528327200001</v>
      </c>
      <c r="G34" s="46">
        <v>779.11640748000002</v>
      </c>
      <c r="H34" s="46">
        <v>2354.3420647600001</v>
      </c>
      <c r="I34" s="46">
        <v>231.99436048000001</v>
      </c>
      <c r="J34" s="46">
        <v>1017.1817051</v>
      </c>
      <c r="K34" s="46">
        <v>114.18352693999999</v>
      </c>
      <c r="L34" s="46">
        <v>830.00332042000002</v>
      </c>
      <c r="M34" s="46">
        <v>72.99485774</v>
      </c>
      <c r="N34" s="46"/>
      <c r="O34" s="46"/>
      <c r="P34" s="46"/>
      <c r="Q34" s="46"/>
    </row>
    <row r="35" spans="1:17" hidden="1" outlineLevel="1">
      <c r="A35" s="8">
        <v>41275</v>
      </c>
      <c r="B35" s="46">
        <v>4005.58612498</v>
      </c>
      <c r="C35" s="46">
        <f t="shared" si="1"/>
        <v>493.52404704999998</v>
      </c>
      <c r="D35" s="46">
        <f t="shared" si="2"/>
        <v>3205.0192491500002</v>
      </c>
      <c r="E35" s="46">
        <f t="shared" si="3"/>
        <v>307.04282878000004</v>
      </c>
      <c r="F35" s="46">
        <v>2986.2134712000002</v>
      </c>
      <c r="G35" s="46">
        <v>385.76398434999999</v>
      </c>
      <c r="H35" s="46">
        <v>2367.8485063600001</v>
      </c>
      <c r="I35" s="46">
        <v>232.60098049000001</v>
      </c>
      <c r="J35" s="46">
        <v>1019.37265378</v>
      </c>
      <c r="K35" s="46">
        <v>107.76006270000001</v>
      </c>
      <c r="L35" s="46">
        <v>837.17074278999996</v>
      </c>
      <c r="M35" s="46">
        <v>74.441848289999996</v>
      </c>
      <c r="N35" s="46"/>
      <c r="O35" s="46"/>
      <c r="P35" s="46"/>
      <c r="Q35" s="46"/>
    </row>
    <row r="36" spans="1:17" hidden="1" outlineLevel="1">
      <c r="A36" s="8">
        <v>41306</v>
      </c>
      <c r="B36" s="46">
        <v>3988.4479304800002</v>
      </c>
      <c r="C36" s="46">
        <f t="shared" si="1"/>
        <v>472.49953771999998</v>
      </c>
      <c r="D36" s="46">
        <f t="shared" si="2"/>
        <v>3210.5674257000001</v>
      </c>
      <c r="E36" s="46">
        <f t="shared" si="3"/>
        <v>305.38096705999999</v>
      </c>
      <c r="F36" s="46">
        <v>2971.5069956500001</v>
      </c>
      <c r="G36" s="46">
        <v>365.53851533</v>
      </c>
      <c r="H36" s="46">
        <v>2372.9711781000001</v>
      </c>
      <c r="I36" s="46">
        <v>232.99730221999999</v>
      </c>
      <c r="J36" s="46">
        <v>1016.9409348299999</v>
      </c>
      <c r="K36" s="46">
        <v>106.96102239</v>
      </c>
      <c r="L36" s="46">
        <v>837.59624759999997</v>
      </c>
      <c r="M36" s="46">
        <v>72.383664839999994</v>
      </c>
      <c r="N36" s="46"/>
      <c r="O36" s="46"/>
      <c r="P36" s="46"/>
      <c r="Q36" s="46"/>
    </row>
    <row r="37" spans="1:17" hidden="1" outlineLevel="1">
      <c r="A37" s="8">
        <v>41334</v>
      </c>
      <c r="B37" s="46">
        <v>4044.35675636</v>
      </c>
      <c r="C37" s="46">
        <f t="shared" si="1"/>
        <v>570.75039769</v>
      </c>
      <c r="D37" s="46">
        <f t="shared" si="2"/>
        <v>3168.9482431299998</v>
      </c>
      <c r="E37" s="46">
        <f t="shared" si="3"/>
        <v>304.65811553999998</v>
      </c>
      <c r="F37" s="46">
        <v>3010.28384013</v>
      </c>
      <c r="G37" s="46">
        <v>465.39695445000001</v>
      </c>
      <c r="H37" s="46">
        <v>2311.3049959499999</v>
      </c>
      <c r="I37" s="46">
        <v>233.58188973</v>
      </c>
      <c r="J37" s="46">
        <v>1034.0729162299999</v>
      </c>
      <c r="K37" s="46">
        <v>105.35344324</v>
      </c>
      <c r="L37" s="46">
        <v>857.64324718</v>
      </c>
      <c r="M37" s="46">
        <v>71.076225809999997</v>
      </c>
      <c r="N37" s="46"/>
      <c r="O37" s="46"/>
      <c r="P37" s="46"/>
      <c r="Q37" s="46"/>
    </row>
    <row r="38" spans="1:17" hidden="1" outlineLevel="1">
      <c r="A38" s="8">
        <v>41365</v>
      </c>
      <c r="B38" s="46">
        <v>4023.6471165500002</v>
      </c>
      <c r="C38" s="46">
        <f t="shared" si="1"/>
        <v>612.65429474000007</v>
      </c>
      <c r="D38" s="46">
        <f t="shared" si="2"/>
        <v>3162.7395966900003</v>
      </c>
      <c r="E38" s="46">
        <f t="shared" si="3"/>
        <v>248.25322512000002</v>
      </c>
      <c r="F38" s="46">
        <v>3010.4869234799999</v>
      </c>
      <c r="G38" s="46">
        <v>505.28116562000002</v>
      </c>
      <c r="H38" s="46">
        <v>2291.9943017700002</v>
      </c>
      <c r="I38" s="46">
        <v>213.21145609000001</v>
      </c>
      <c r="J38" s="46">
        <v>1013.16019307</v>
      </c>
      <c r="K38" s="46">
        <v>107.37312912</v>
      </c>
      <c r="L38" s="46">
        <v>870.74529491999999</v>
      </c>
      <c r="M38" s="46">
        <v>35.041769029999998</v>
      </c>
      <c r="N38" s="46"/>
      <c r="O38" s="46"/>
      <c r="P38" s="46"/>
      <c r="Q38" s="46"/>
    </row>
    <row r="39" spans="1:17" hidden="1" outlineLevel="1">
      <c r="A39" s="8">
        <v>41395</v>
      </c>
      <c r="B39" s="46">
        <v>4039.37541448</v>
      </c>
      <c r="C39" s="46">
        <f t="shared" si="1"/>
        <v>614.40714774000003</v>
      </c>
      <c r="D39" s="46">
        <f t="shared" si="2"/>
        <v>3177.8278954299999</v>
      </c>
      <c r="E39" s="46">
        <f t="shared" si="3"/>
        <v>247.14037131000001</v>
      </c>
      <c r="F39" s="46">
        <v>1328.72051564</v>
      </c>
      <c r="G39" s="46">
        <v>509.02306693000003</v>
      </c>
      <c r="H39" s="46">
        <v>606.92624527999999</v>
      </c>
      <c r="I39" s="46">
        <v>212.77120343000001</v>
      </c>
      <c r="J39" s="46">
        <v>2710.65489884</v>
      </c>
      <c r="K39" s="46">
        <v>105.38408081</v>
      </c>
      <c r="L39" s="46">
        <v>2570.90165015</v>
      </c>
      <c r="M39" s="46">
        <v>34.369167879999999</v>
      </c>
      <c r="N39" s="46"/>
      <c r="O39" s="46"/>
      <c r="P39" s="46"/>
      <c r="Q39" s="46"/>
    </row>
    <row r="40" spans="1:17" hidden="1" outlineLevel="1">
      <c r="A40" s="8">
        <v>41426</v>
      </c>
      <c r="B40" s="46">
        <v>4491.4328761699999</v>
      </c>
      <c r="C40" s="46">
        <f t="shared" si="1"/>
        <v>1059.6229872500001</v>
      </c>
      <c r="D40" s="46">
        <f t="shared" si="2"/>
        <v>3185.59059161</v>
      </c>
      <c r="E40" s="46">
        <f t="shared" si="3"/>
        <v>246.21929731</v>
      </c>
      <c r="F40" s="46">
        <v>1738.57782133</v>
      </c>
      <c r="G40" s="46">
        <v>954.21526276999998</v>
      </c>
      <c r="H40" s="46">
        <v>572.16836351999996</v>
      </c>
      <c r="I40" s="46">
        <v>212.19419504000001</v>
      </c>
      <c r="J40" s="46">
        <v>2752.8550548399999</v>
      </c>
      <c r="K40" s="46">
        <v>105.40772448</v>
      </c>
      <c r="L40" s="46">
        <v>2613.4222280899999</v>
      </c>
      <c r="M40" s="46">
        <v>34.025102269999998</v>
      </c>
      <c r="N40" s="46"/>
      <c r="O40" s="46"/>
      <c r="P40" s="46"/>
      <c r="Q40" s="46"/>
    </row>
    <row r="41" spans="1:17" hidden="1" outlineLevel="1">
      <c r="A41" s="8">
        <v>41456</v>
      </c>
      <c r="B41" s="46">
        <v>4182.1648827999998</v>
      </c>
      <c r="C41" s="46">
        <f t="shared" si="1"/>
        <v>687.8758304800001</v>
      </c>
      <c r="D41" s="46">
        <f t="shared" si="2"/>
        <v>3251.8664552499999</v>
      </c>
      <c r="E41" s="46">
        <f t="shared" si="3"/>
        <v>242.42259706999999</v>
      </c>
      <c r="F41" s="46">
        <v>1386.3974005699999</v>
      </c>
      <c r="G41" s="46">
        <v>578.10532206000005</v>
      </c>
      <c r="H41" s="46">
        <v>599.20235130000003</v>
      </c>
      <c r="I41" s="46">
        <v>209.08972721000001</v>
      </c>
      <c r="J41" s="46">
        <v>2795.76748223</v>
      </c>
      <c r="K41" s="46">
        <v>109.77050842</v>
      </c>
      <c r="L41" s="46">
        <v>2652.66410395</v>
      </c>
      <c r="M41" s="46">
        <v>33.332869860000002</v>
      </c>
      <c r="N41" s="46"/>
      <c r="O41" s="46"/>
      <c r="P41" s="46"/>
      <c r="Q41" s="46"/>
    </row>
    <row r="42" spans="1:17" hidden="1" outlineLevel="1">
      <c r="A42" s="8">
        <v>41487</v>
      </c>
      <c r="B42" s="46">
        <v>4283.6170591600003</v>
      </c>
      <c r="C42" s="46">
        <f t="shared" si="1"/>
        <v>776.18599117999997</v>
      </c>
      <c r="D42" s="46">
        <f t="shared" si="2"/>
        <v>3264.3491425900002</v>
      </c>
      <c r="E42" s="46">
        <f t="shared" si="3"/>
        <v>243.08192539000001</v>
      </c>
      <c r="F42" s="46">
        <v>1463.4838639</v>
      </c>
      <c r="G42" s="46">
        <v>647.89847831999998</v>
      </c>
      <c r="H42" s="46">
        <v>605.41220980000003</v>
      </c>
      <c r="I42" s="46">
        <v>210.17317578000001</v>
      </c>
      <c r="J42" s="46">
        <v>2820.1331952599999</v>
      </c>
      <c r="K42" s="46">
        <v>128.28751285999999</v>
      </c>
      <c r="L42" s="46">
        <v>2658.9369327899999</v>
      </c>
      <c r="M42" s="46">
        <v>32.908749610000001</v>
      </c>
      <c r="N42" s="46"/>
      <c r="O42" s="46"/>
      <c r="P42" s="46"/>
      <c r="Q42" s="46"/>
    </row>
    <row r="43" spans="1:17" hidden="1" outlineLevel="1">
      <c r="A43" s="8">
        <v>41518</v>
      </c>
      <c r="B43" s="46">
        <v>4187.0911570099997</v>
      </c>
      <c r="C43" s="46">
        <f t="shared" si="1"/>
        <v>795.99092075999999</v>
      </c>
      <c r="D43" s="46">
        <f t="shared" si="2"/>
        <v>3160.7232873899998</v>
      </c>
      <c r="E43" s="46">
        <f t="shared" si="3"/>
        <v>230.37694886</v>
      </c>
      <c r="F43" s="46">
        <v>1511.6056883700001</v>
      </c>
      <c r="G43" s="46">
        <v>675.53557819000002</v>
      </c>
      <c r="H43" s="46">
        <v>638.47520068999995</v>
      </c>
      <c r="I43" s="46">
        <v>197.59490948999999</v>
      </c>
      <c r="J43" s="46">
        <v>2675.4854686399999</v>
      </c>
      <c r="K43" s="46">
        <v>120.45534257</v>
      </c>
      <c r="L43" s="46">
        <v>2522.2480866999999</v>
      </c>
      <c r="M43" s="46">
        <v>32.78203937</v>
      </c>
      <c r="N43" s="46"/>
      <c r="O43" s="46"/>
      <c r="P43" s="46"/>
      <c r="Q43" s="46"/>
    </row>
    <row r="44" spans="1:17" hidden="1" outlineLevel="1">
      <c r="A44" s="8">
        <v>41548</v>
      </c>
      <c r="B44" s="46">
        <v>4238.2542859300002</v>
      </c>
      <c r="C44" s="46">
        <f t="shared" si="1"/>
        <v>815.66789311999992</v>
      </c>
      <c r="D44" s="46">
        <f t="shared" si="2"/>
        <v>3201.90789989</v>
      </c>
      <c r="E44" s="46">
        <f t="shared" si="3"/>
        <v>220.67849292</v>
      </c>
      <c r="F44" s="46">
        <v>1543.7635734400001</v>
      </c>
      <c r="G44" s="46">
        <v>690.14373968999996</v>
      </c>
      <c r="H44" s="46">
        <v>665.59194171000001</v>
      </c>
      <c r="I44" s="46">
        <v>188.02789204000001</v>
      </c>
      <c r="J44" s="46">
        <v>2694.4907124900001</v>
      </c>
      <c r="K44" s="46">
        <v>125.52415343</v>
      </c>
      <c r="L44" s="46">
        <v>2536.3159581800001</v>
      </c>
      <c r="M44" s="46">
        <v>32.650600879999999</v>
      </c>
      <c r="N44" s="46"/>
      <c r="O44" s="46"/>
      <c r="P44" s="46"/>
      <c r="Q44" s="46"/>
    </row>
    <row r="45" spans="1:17" hidden="1" outlineLevel="1">
      <c r="A45" s="8">
        <v>41579</v>
      </c>
      <c r="B45" s="46">
        <v>4338.3938128500004</v>
      </c>
      <c r="C45" s="46">
        <f t="shared" si="1"/>
        <v>823.78021550000005</v>
      </c>
      <c r="D45" s="46">
        <f t="shared" si="2"/>
        <v>3298.5679031099999</v>
      </c>
      <c r="E45" s="46">
        <f t="shared" si="3"/>
        <v>216.04569424000002</v>
      </c>
      <c r="F45" s="46">
        <v>1622.7452418800001</v>
      </c>
      <c r="G45" s="46">
        <v>693.87749870000005</v>
      </c>
      <c r="H45" s="46">
        <v>744.84514590000003</v>
      </c>
      <c r="I45" s="46">
        <v>184.02259728000001</v>
      </c>
      <c r="J45" s="46">
        <v>2715.64857097</v>
      </c>
      <c r="K45" s="46">
        <v>129.90271680000001</v>
      </c>
      <c r="L45" s="46">
        <v>2553.7227572100001</v>
      </c>
      <c r="M45" s="46">
        <v>32.023096959999997</v>
      </c>
      <c r="N45" s="46"/>
      <c r="O45" s="46"/>
      <c r="P45" s="46"/>
      <c r="Q45" s="46"/>
    </row>
    <row r="46" spans="1:17" hidden="1" outlineLevel="1">
      <c r="A46" s="8">
        <v>41609</v>
      </c>
      <c r="B46" s="46">
        <v>5175.7308850400004</v>
      </c>
      <c r="C46" s="46">
        <f t="shared" si="1"/>
        <v>1615.23330605</v>
      </c>
      <c r="D46" s="46">
        <f t="shared" si="2"/>
        <v>3347.5917807699998</v>
      </c>
      <c r="E46" s="46">
        <f t="shared" si="3"/>
        <v>212.90579821999998</v>
      </c>
      <c r="F46" s="46">
        <v>2352.9046878099998</v>
      </c>
      <c r="G46" s="46">
        <v>1432.47718055</v>
      </c>
      <c r="H46" s="46">
        <v>739.41106005999995</v>
      </c>
      <c r="I46" s="46">
        <v>181.01644719999999</v>
      </c>
      <c r="J46" s="46">
        <v>2822.8261972300002</v>
      </c>
      <c r="K46" s="46">
        <v>182.7561255</v>
      </c>
      <c r="L46" s="46">
        <v>2608.1807207100001</v>
      </c>
      <c r="M46" s="46">
        <v>31.889351019999999</v>
      </c>
      <c r="N46" s="46"/>
      <c r="O46" s="46"/>
      <c r="P46" s="46"/>
      <c r="Q46" s="46"/>
    </row>
    <row r="47" spans="1:17" hidden="1" outlineLevel="1">
      <c r="A47" s="8">
        <v>41640</v>
      </c>
      <c r="B47" s="46">
        <v>4715.5329808300003</v>
      </c>
      <c r="C47" s="46">
        <f t="shared" si="1"/>
        <v>972.94827988000009</v>
      </c>
      <c r="D47" s="46">
        <f t="shared" si="2"/>
        <v>3530.9074958900001</v>
      </c>
      <c r="E47" s="46">
        <f t="shared" si="3"/>
        <v>211.67720505999998</v>
      </c>
      <c r="F47" s="46">
        <v>1771.5315722400001</v>
      </c>
      <c r="G47" s="46">
        <v>807.17243628000006</v>
      </c>
      <c r="H47" s="46">
        <v>783.25527393000004</v>
      </c>
      <c r="I47" s="46">
        <v>181.10386202999999</v>
      </c>
      <c r="J47" s="46">
        <v>2944.0014085900002</v>
      </c>
      <c r="K47" s="46">
        <v>165.7758436</v>
      </c>
      <c r="L47" s="46">
        <v>2747.6522219600001</v>
      </c>
      <c r="M47" s="46">
        <v>30.57334303</v>
      </c>
      <c r="N47" s="46"/>
      <c r="O47" s="46"/>
      <c r="P47" s="46"/>
      <c r="Q47" s="46"/>
    </row>
    <row r="48" spans="1:17" hidden="1" outlineLevel="1">
      <c r="A48" s="8">
        <v>41671</v>
      </c>
      <c r="B48" s="46">
        <v>5599.3243822200002</v>
      </c>
      <c r="C48" s="46">
        <f t="shared" si="1"/>
        <v>1086.2429323000001</v>
      </c>
      <c r="D48" s="46">
        <f t="shared" si="2"/>
        <v>4294.3661655300002</v>
      </c>
      <c r="E48" s="46">
        <f t="shared" si="3"/>
        <v>218.71528439000002</v>
      </c>
      <c r="F48" s="46">
        <v>1904.31136229</v>
      </c>
      <c r="G48" s="46">
        <v>849.07077673000003</v>
      </c>
      <c r="H48" s="46">
        <v>874.04745261000005</v>
      </c>
      <c r="I48" s="46">
        <v>181.19313295000001</v>
      </c>
      <c r="J48" s="46">
        <v>3695.0130199300002</v>
      </c>
      <c r="K48" s="46">
        <v>237.17215557</v>
      </c>
      <c r="L48" s="46">
        <v>3420.3187129200001</v>
      </c>
      <c r="M48" s="46">
        <v>37.522151440000002</v>
      </c>
      <c r="N48" s="46"/>
      <c r="O48" s="46"/>
      <c r="P48" s="46"/>
      <c r="Q48" s="46"/>
    </row>
    <row r="49" spans="1:17" hidden="1" outlineLevel="1">
      <c r="A49" s="8">
        <v>41699</v>
      </c>
      <c r="B49" s="46">
        <v>5819.2005759399999</v>
      </c>
      <c r="C49" s="46">
        <f t="shared" si="1"/>
        <v>1162.07897897</v>
      </c>
      <c r="D49" s="46">
        <f t="shared" si="2"/>
        <v>4447.6712451800004</v>
      </c>
      <c r="E49" s="46">
        <f t="shared" si="3"/>
        <v>209.45035178999998</v>
      </c>
      <c r="F49" s="46">
        <v>1813.61903874</v>
      </c>
      <c r="G49" s="46">
        <v>931.64014330999998</v>
      </c>
      <c r="H49" s="46">
        <v>702.04208774000006</v>
      </c>
      <c r="I49" s="46">
        <v>179.93680768999999</v>
      </c>
      <c r="J49" s="46">
        <v>4005.5815372000002</v>
      </c>
      <c r="K49" s="46">
        <v>230.43883566</v>
      </c>
      <c r="L49" s="46">
        <v>3745.6291574400002</v>
      </c>
      <c r="M49" s="46">
        <v>29.513544100000001</v>
      </c>
      <c r="N49" s="46"/>
      <c r="O49" s="46"/>
      <c r="P49" s="46"/>
      <c r="Q49" s="46"/>
    </row>
    <row r="50" spans="1:17" hidden="1" outlineLevel="1">
      <c r="A50" s="8">
        <v>41730</v>
      </c>
      <c r="B50" s="46">
        <v>5639.4611135499999</v>
      </c>
      <c r="C50" s="46">
        <f t="shared" si="1"/>
        <v>935.80373427999996</v>
      </c>
      <c r="D50" s="46">
        <f t="shared" si="2"/>
        <v>4495.9247162000001</v>
      </c>
      <c r="E50" s="46">
        <f t="shared" si="3"/>
        <v>207.73266307</v>
      </c>
      <c r="F50" s="46">
        <v>1502.55778431</v>
      </c>
      <c r="G50" s="46">
        <v>705.59419434999995</v>
      </c>
      <c r="H50" s="46">
        <v>619.52143916</v>
      </c>
      <c r="I50" s="46">
        <v>177.44215080000001</v>
      </c>
      <c r="J50" s="46">
        <v>4136.9033292399999</v>
      </c>
      <c r="K50" s="46">
        <v>230.20953993000001</v>
      </c>
      <c r="L50" s="46">
        <v>3876.4032770399999</v>
      </c>
      <c r="M50" s="46">
        <v>30.290512270000001</v>
      </c>
      <c r="N50" s="46"/>
      <c r="O50" s="46"/>
      <c r="P50" s="46"/>
      <c r="Q50" s="46"/>
    </row>
    <row r="51" spans="1:17" hidden="1" outlineLevel="1">
      <c r="A51" s="8">
        <v>41760</v>
      </c>
      <c r="B51" s="46">
        <v>5767.7753485499998</v>
      </c>
      <c r="C51" s="46">
        <f t="shared" si="1"/>
        <v>928.32914024999991</v>
      </c>
      <c r="D51" s="46">
        <f t="shared" si="2"/>
        <v>4633.5892918700001</v>
      </c>
      <c r="E51" s="46">
        <f t="shared" si="3"/>
        <v>205.85691643000001</v>
      </c>
      <c r="F51" s="46">
        <v>1503.35197595</v>
      </c>
      <c r="G51" s="46">
        <v>704.29635702999997</v>
      </c>
      <c r="H51" s="46">
        <v>623.62219175999996</v>
      </c>
      <c r="I51" s="46">
        <v>175.43342716000001</v>
      </c>
      <c r="J51" s="46">
        <v>4264.4233726000002</v>
      </c>
      <c r="K51" s="46">
        <v>224.03278322</v>
      </c>
      <c r="L51" s="46">
        <v>4009.96710011</v>
      </c>
      <c r="M51" s="46">
        <v>30.423489270000001</v>
      </c>
      <c r="N51" s="46"/>
      <c r="O51" s="46"/>
      <c r="P51" s="46"/>
      <c r="Q51" s="46"/>
    </row>
    <row r="52" spans="1:17" hidden="1" outlineLevel="1">
      <c r="A52" s="8">
        <v>41791</v>
      </c>
      <c r="B52" s="46">
        <v>6775.5353530700004</v>
      </c>
      <c r="C52" s="46">
        <f t="shared" si="1"/>
        <v>1930.6049147599999</v>
      </c>
      <c r="D52" s="46">
        <f t="shared" si="2"/>
        <v>4644.0576381800001</v>
      </c>
      <c r="E52" s="46">
        <f t="shared" si="3"/>
        <v>200.87280013</v>
      </c>
      <c r="F52" s="46">
        <v>2491.4073188000002</v>
      </c>
      <c r="G52" s="46">
        <v>1703.70086952</v>
      </c>
      <c r="H52" s="46">
        <v>616.68893994999996</v>
      </c>
      <c r="I52" s="46">
        <v>171.01750933</v>
      </c>
      <c r="J52" s="46">
        <v>4284.1280342700002</v>
      </c>
      <c r="K52" s="46">
        <v>226.90404523999999</v>
      </c>
      <c r="L52" s="46">
        <v>4027.3686982300001</v>
      </c>
      <c r="M52" s="46">
        <v>29.855290799999999</v>
      </c>
      <c r="N52" s="46"/>
      <c r="O52" s="46"/>
      <c r="P52" s="46"/>
      <c r="Q52" s="46"/>
    </row>
    <row r="53" spans="1:17" hidden="1" outlineLevel="1">
      <c r="A53" s="8">
        <v>41821</v>
      </c>
      <c r="B53" s="46">
        <v>5898.4227501699997</v>
      </c>
      <c r="C53" s="46">
        <f t="shared" si="1"/>
        <v>1160.71112313</v>
      </c>
      <c r="D53" s="46">
        <f t="shared" si="2"/>
        <v>4546.3353832800003</v>
      </c>
      <c r="E53" s="46">
        <f t="shared" si="3"/>
        <v>191.37624376000002</v>
      </c>
      <c r="F53" s="46">
        <v>1548.0765901100001</v>
      </c>
      <c r="G53" s="46">
        <v>750.63945234000005</v>
      </c>
      <c r="H53" s="46">
        <v>634.23151070999995</v>
      </c>
      <c r="I53" s="46">
        <v>163.20562706000001</v>
      </c>
      <c r="J53" s="46">
        <v>4350.3461600600003</v>
      </c>
      <c r="K53" s="46">
        <v>410.07167078999998</v>
      </c>
      <c r="L53" s="46">
        <v>3912.10387257</v>
      </c>
      <c r="M53" s="46">
        <v>28.1706167</v>
      </c>
      <c r="N53" s="46"/>
      <c r="O53" s="46"/>
      <c r="P53" s="46"/>
      <c r="Q53" s="46"/>
    </row>
    <row r="54" spans="1:17" hidden="1" outlineLevel="1">
      <c r="A54" s="8">
        <v>41852</v>
      </c>
      <c r="B54" s="46">
        <v>6355.2079009199997</v>
      </c>
      <c r="C54" s="46">
        <f t="shared" si="1"/>
        <v>1159.4164631900001</v>
      </c>
      <c r="D54" s="46">
        <f t="shared" si="2"/>
        <v>5029.2110864400001</v>
      </c>
      <c r="E54" s="46">
        <f t="shared" si="3"/>
        <v>166.58035128999998</v>
      </c>
      <c r="F54" s="46">
        <v>1547.35178397</v>
      </c>
      <c r="G54" s="46">
        <v>763.92193695000003</v>
      </c>
      <c r="H54" s="46">
        <v>647.66754424999999</v>
      </c>
      <c r="I54" s="46">
        <v>135.76230276999999</v>
      </c>
      <c r="J54" s="46">
        <v>4807.8561169499999</v>
      </c>
      <c r="K54" s="46">
        <v>395.49452624000003</v>
      </c>
      <c r="L54" s="46">
        <v>4381.5435421900002</v>
      </c>
      <c r="M54" s="46">
        <v>30.818048520000001</v>
      </c>
      <c r="N54" s="46"/>
      <c r="O54" s="46"/>
      <c r="P54" s="46"/>
      <c r="Q54" s="46"/>
    </row>
    <row r="55" spans="1:17" hidden="1" outlineLevel="1" collapsed="1">
      <c r="A55" s="8">
        <v>41883</v>
      </c>
      <c r="B55" s="46">
        <v>6200.7282724699999</v>
      </c>
      <c r="C55" s="46">
        <f t="shared" si="1"/>
        <v>1209.11508116</v>
      </c>
      <c r="D55" s="46">
        <f t="shared" si="2"/>
        <v>4829.3258372999999</v>
      </c>
      <c r="E55" s="46">
        <f t="shared" si="3"/>
        <v>162.28735401</v>
      </c>
      <c r="F55" s="46">
        <v>1654.6243359</v>
      </c>
      <c r="G55" s="46">
        <v>833.49507646999996</v>
      </c>
      <c r="H55" s="46">
        <v>686.76032608000003</v>
      </c>
      <c r="I55" s="46">
        <v>134.36893334999999</v>
      </c>
      <c r="J55" s="46">
        <v>4546.1039365699999</v>
      </c>
      <c r="K55" s="46">
        <v>375.62000468999997</v>
      </c>
      <c r="L55" s="46">
        <v>4142.5655112200002</v>
      </c>
      <c r="M55" s="46">
        <v>27.918420659999999</v>
      </c>
      <c r="N55" s="46"/>
      <c r="O55" s="46"/>
      <c r="P55" s="46"/>
      <c r="Q55" s="46"/>
    </row>
    <row r="56" spans="1:17" hidden="1" outlineLevel="1" collapsed="1">
      <c r="A56" s="8">
        <v>41913</v>
      </c>
      <c r="B56" s="46">
        <v>6233.6257703600004</v>
      </c>
      <c r="C56" s="46">
        <f t="shared" si="1"/>
        <v>1238.28650786</v>
      </c>
      <c r="D56" s="46">
        <f t="shared" si="2"/>
        <v>4834.07537873</v>
      </c>
      <c r="E56" s="46">
        <f t="shared" si="3"/>
        <v>161.26388376999998</v>
      </c>
      <c r="F56" s="46">
        <v>1702.56565426</v>
      </c>
      <c r="G56" s="46">
        <v>853.58815428000003</v>
      </c>
      <c r="H56" s="46">
        <v>714.81400991999999</v>
      </c>
      <c r="I56" s="46">
        <v>134.16349005999999</v>
      </c>
      <c r="J56" s="46">
        <v>4531.0601161000004</v>
      </c>
      <c r="K56" s="46">
        <v>384.69835358</v>
      </c>
      <c r="L56" s="46">
        <v>4119.26136881</v>
      </c>
      <c r="M56" s="46">
        <v>27.100393709999999</v>
      </c>
      <c r="N56" s="46"/>
      <c r="O56" s="46"/>
      <c r="P56" s="46"/>
      <c r="Q56" s="46"/>
    </row>
    <row r="57" spans="1:17" hidden="1" outlineLevel="1" collapsed="1">
      <c r="A57" s="8">
        <v>41944</v>
      </c>
      <c r="B57" s="46">
        <v>6984.3139743499996</v>
      </c>
      <c r="C57" s="46">
        <f t="shared" si="1"/>
        <v>1335.8197241</v>
      </c>
      <c r="D57" s="46">
        <f t="shared" si="2"/>
        <v>5485.4581929400001</v>
      </c>
      <c r="E57" s="46">
        <f t="shared" si="3"/>
        <v>163.03605730999999</v>
      </c>
      <c r="F57" s="46">
        <v>1762.11862397</v>
      </c>
      <c r="G57" s="46">
        <v>881.85940559000005</v>
      </c>
      <c r="H57" s="46">
        <v>747.44224215999998</v>
      </c>
      <c r="I57" s="46">
        <v>132.81697621999999</v>
      </c>
      <c r="J57" s="46">
        <v>5222.1953503799996</v>
      </c>
      <c r="K57" s="46">
        <v>453.96031850999998</v>
      </c>
      <c r="L57" s="46">
        <v>4738.0159507799999</v>
      </c>
      <c r="M57" s="46">
        <v>30.21908109</v>
      </c>
      <c r="N57" s="46"/>
      <c r="O57" s="46"/>
      <c r="P57" s="46"/>
      <c r="Q57" s="46"/>
    </row>
    <row r="58" spans="1:17" hidden="1" outlineLevel="1" collapsed="1">
      <c r="A58" s="8">
        <v>41974</v>
      </c>
      <c r="B58" s="46">
        <v>7306.8982810500002</v>
      </c>
      <c r="C58" s="46">
        <f t="shared" si="1"/>
        <v>1403.5854400599999</v>
      </c>
      <c r="D58" s="46">
        <f t="shared" si="2"/>
        <v>5748.3546367199997</v>
      </c>
      <c r="E58" s="46">
        <f t="shared" si="3"/>
        <v>154.95820427000001</v>
      </c>
      <c r="F58" s="46">
        <v>1903.6156857000001</v>
      </c>
      <c r="G58" s="46">
        <v>961.34285510999996</v>
      </c>
      <c r="H58" s="46">
        <v>817.94363403</v>
      </c>
      <c r="I58" s="46">
        <v>124.32919656</v>
      </c>
      <c r="J58" s="46">
        <v>5403.2825953499996</v>
      </c>
      <c r="K58" s="46">
        <v>442.24258494999998</v>
      </c>
      <c r="L58" s="46">
        <v>4930.4110026899998</v>
      </c>
      <c r="M58" s="46">
        <v>30.62900771</v>
      </c>
      <c r="N58" s="46"/>
      <c r="O58" s="46"/>
      <c r="P58" s="46"/>
      <c r="Q58" s="46"/>
    </row>
    <row r="59" spans="1:17" hidden="1" outlineLevel="1" collapsed="1">
      <c r="A59" s="8">
        <v>42005</v>
      </c>
      <c r="B59" s="46">
        <v>7422.5794010899999</v>
      </c>
      <c r="C59" s="46">
        <f t="shared" si="1"/>
        <v>1445.6743393699999</v>
      </c>
      <c r="D59" s="46">
        <f t="shared" si="2"/>
        <v>5824.6436249999997</v>
      </c>
      <c r="E59" s="46">
        <f t="shared" si="3"/>
        <v>152.26143672000001</v>
      </c>
      <c r="F59" s="46">
        <v>1896.4854645999999</v>
      </c>
      <c r="G59" s="46">
        <v>1000.78023518</v>
      </c>
      <c r="H59" s="46">
        <v>772.75469093000004</v>
      </c>
      <c r="I59" s="46">
        <v>122.95053849</v>
      </c>
      <c r="J59" s="46">
        <v>5526.0939364899996</v>
      </c>
      <c r="K59" s="46">
        <v>444.89410419000001</v>
      </c>
      <c r="L59" s="46">
        <v>5051.8889340699998</v>
      </c>
      <c r="M59" s="46">
        <v>29.310898229999999</v>
      </c>
      <c r="N59" s="46"/>
      <c r="O59" s="46"/>
      <c r="P59" s="46"/>
      <c r="Q59" s="46"/>
    </row>
    <row r="60" spans="1:17" hidden="1" outlineLevel="1" collapsed="1">
      <c r="A60" s="8">
        <v>42036</v>
      </c>
      <c r="B60" s="46">
        <v>11424.899950769999</v>
      </c>
      <c r="C60" s="46">
        <f t="shared" si="1"/>
        <v>1787.21902034</v>
      </c>
      <c r="D60" s="46">
        <f t="shared" si="2"/>
        <v>9489.5772579900004</v>
      </c>
      <c r="E60" s="46">
        <f t="shared" si="3"/>
        <v>148.10367244</v>
      </c>
      <c r="F60" s="46">
        <v>1931.0682564799999</v>
      </c>
      <c r="G60" s="46">
        <v>1049.0236362600001</v>
      </c>
      <c r="H60" s="46">
        <v>763.72094032999996</v>
      </c>
      <c r="I60" s="46">
        <v>118.32367988999999</v>
      </c>
      <c r="J60" s="46">
        <v>9493.8316942900001</v>
      </c>
      <c r="K60" s="46">
        <v>738.19538408000005</v>
      </c>
      <c r="L60" s="46">
        <v>8725.8563176600001</v>
      </c>
      <c r="M60" s="46">
        <v>29.779992549999999</v>
      </c>
      <c r="N60" s="46"/>
      <c r="O60" s="46"/>
      <c r="P60" s="46"/>
      <c r="Q60" s="46"/>
    </row>
    <row r="61" spans="1:17" hidden="1" outlineLevel="1" collapsed="1">
      <c r="A61" s="8">
        <v>42064</v>
      </c>
      <c r="B61" s="46">
        <v>9893.4719849400008</v>
      </c>
      <c r="C61" s="46">
        <f t="shared" si="1"/>
        <v>1632.23585991</v>
      </c>
      <c r="D61" s="46">
        <f t="shared" si="2"/>
        <v>8160.4715526700002</v>
      </c>
      <c r="E61" s="46">
        <f t="shared" si="3"/>
        <v>100.76457236</v>
      </c>
      <c r="F61" s="46">
        <v>1862.9393582099999</v>
      </c>
      <c r="G61" s="46">
        <v>1011.79492012</v>
      </c>
      <c r="H61" s="46">
        <v>773.26934055000004</v>
      </c>
      <c r="I61" s="46">
        <v>77.875097539999999</v>
      </c>
      <c r="J61" s="46">
        <v>8030.5326267299997</v>
      </c>
      <c r="K61" s="46">
        <v>620.44093979000002</v>
      </c>
      <c r="L61" s="46">
        <v>7387.2022121199998</v>
      </c>
      <c r="M61" s="46">
        <v>22.88947482</v>
      </c>
      <c r="N61" s="46"/>
      <c r="O61" s="46"/>
      <c r="P61" s="46"/>
      <c r="Q61" s="46"/>
    </row>
    <row r="62" spans="1:17" hidden="1" outlineLevel="1" collapsed="1">
      <c r="A62" s="8">
        <v>42095</v>
      </c>
      <c r="B62" s="46">
        <v>9055.9834771400001</v>
      </c>
      <c r="C62" s="46">
        <f t="shared" si="1"/>
        <v>1462.35474675</v>
      </c>
      <c r="D62" s="46">
        <f t="shared" si="2"/>
        <v>7497.6067499700002</v>
      </c>
      <c r="E62" s="46">
        <f t="shared" si="3"/>
        <v>96.021980419999991</v>
      </c>
      <c r="F62" s="46">
        <v>1782.7180300099999</v>
      </c>
      <c r="G62" s="46">
        <v>914.59256112000003</v>
      </c>
      <c r="H62" s="46">
        <v>792.13909285</v>
      </c>
      <c r="I62" s="46">
        <v>75.986376039999996</v>
      </c>
      <c r="J62" s="46">
        <v>7273.2654471300002</v>
      </c>
      <c r="K62" s="46">
        <v>547.76218562999998</v>
      </c>
      <c r="L62" s="46">
        <v>6705.4676571199998</v>
      </c>
      <c r="M62" s="46">
        <v>20.035604379999999</v>
      </c>
      <c r="N62" s="46"/>
      <c r="O62" s="46"/>
      <c r="P62" s="46"/>
      <c r="Q62" s="46"/>
    </row>
    <row r="63" spans="1:17" hidden="1" outlineLevel="1" collapsed="1">
      <c r="A63" s="8">
        <v>42125</v>
      </c>
      <c r="B63" s="46">
        <v>9134.8001275999995</v>
      </c>
      <c r="C63" s="46">
        <f t="shared" si="1"/>
        <v>1360.6900276199999</v>
      </c>
      <c r="D63" s="46">
        <f t="shared" si="2"/>
        <v>7690.3923594300004</v>
      </c>
      <c r="E63" s="46">
        <f t="shared" si="3"/>
        <v>83.717740550000002</v>
      </c>
      <c r="F63" s="46">
        <v>1826.31158858</v>
      </c>
      <c r="G63" s="46">
        <v>815.61996454999996</v>
      </c>
      <c r="H63" s="46">
        <v>946.79505098000004</v>
      </c>
      <c r="I63" s="46">
        <v>63.896573050000001</v>
      </c>
      <c r="J63" s="46">
        <v>7308.4885390199997</v>
      </c>
      <c r="K63" s="46">
        <v>545.07006306999995</v>
      </c>
      <c r="L63" s="46">
        <v>6743.5973084500001</v>
      </c>
      <c r="M63" s="46">
        <v>19.821167500000001</v>
      </c>
      <c r="N63" s="46"/>
      <c r="O63" s="46"/>
      <c r="P63" s="46"/>
      <c r="Q63" s="46"/>
    </row>
    <row r="64" spans="1:17" hidden="1" outlineLevel="1" collapsed="1">
      <c r="A64" s="8">
        <v>42156</v>
      </c>
      <c r="B64" s="46">
        <v>9185.9175761999995</v>
      </c>
      <c r="C64" s="46">
        <f t="shared" si="1"/>
        <v>1394.9737955600001</v>
      </c>
      <c r="D64" s="46">
        <f t="shared" si="2"/>
        <v>7708.1704568200003</v>
      </c>
      <c r="E64" s="46">
        <f t="shared" si="3"/>
        <v>82.773323820000002</v>
      </c>
      <c r="F64" s="46">
        <v>1835.0143102500001</v>
      </c>
      <c r="G64" s="46">
        <v>834.95222851000005</v>
      </c>
      <c r="H64" s="46">
        <v>937.23447131</v>
      </c>
      <c r="I64" s="46">
        <v>62.82761043</v>
      </c>
      <c r="J64" s="46">
        <v>7350.9032659499999</v>
      </c>
      <c r="K64" s="46">
        <v>560.02156705000004</v>
      </c>
      <c r="L64" s="46">
        <v>6770.9359855100001</v>
      </c>
      <c r="M64" s="46">
        <v>19.945713390000002</v>
      </c>
      <c r="N64" s="46"/>
      <c r="O64" s="46"/>
      <c r="P64" s="46"/>
      <c r="Q64" s="46"/>
    </row>
    <row r="65" spans="1:17" hidden="1" outlineLevel="1" collapsed="1">
      <c r="A65" s="8">
        <v>42186</v>
      </c>
      <c r="B65" s="46">
        <v>9483.4235588899992</v>
      </c>
      <c r="C65" s="46">
        <f t="shared" si="1"/>
        <v>1286.8959607100001</v>
      </c>
      <c r="D65" s="46">
        <f t="shared" si="2"/>
        <v>8114.9875748400009</v>
      </c>
      <c r="E65" s="46">
        <f t="shared" si="3"/>
        <v>81.540023340000005</v>
      </c>
      <c r="F65" s="46">
        <v>1876.8171078800001</v>
      </c>
      <c r="G65" s="46">
        <v>861.62386322999998</v>
      </c>
      <c r="H65" s="46">
        <v>952.73879170999999</v>
      </c>
      <c r="I65" s="46">
        <v>62.454452940000003</v>
      </c>
      <c r="J65" s="46">
        <v>7606.6064510099995</v>
      </c>
      <c r="K65" s="46">
        <v>425.27209748000001</v>
      </c>
      <c r="L65" s="46">
        <v>7162.2487831300004</v>
      </c>
      <c r="M65" s="46">
        <v>19.085570400000002</v>
      </c>
      <c r="N65" s="46"/>
      <c r="O65" s="46"/>
      <c r="P65" s="46"/>
      <c r="Q65" s="46"/>
    </row>
    <row r="66" spans="1:17" hidden="1" outlineLevel="1" collapsed="1">
      <c r="A66" s="8">
        <v>42217</v>
      </c>
      <c r="B66" s="46">
        <v>9335.6071377099997</v>
      </c>
      <c r="C66" s="46">
        <f t="shared" si="1"/>
        <v>1249.21620001</v>
      </c>
      <c r="D66" s="46">
        <f t="shared" si="2"/>
        <v>8006.0312091900005</v>
      </c>
      <c r="E66" s="46">
        <f t="shared" si="3"/>
        <v>80.359728509999997</v>
      </c>
      <c r="F66" s="46">
        <v>1824.0758381400001</v>
      </c>
      <c r="G66" s="46">
        <v>830.42566882999995</v>
      </c>
      <c r="H66" s="46">
        <v>931.54205523999997</v>
      </c>
      <c r="I66" s="46">
        <v>62.108114069999999</v>
      </c>
      <c r="J66" s="46">
        <v>7511.5312995699996</v>
      </c>
      <c r="K66" s="46">
        <v>418.79053118000002</v>
      </c>
      <c r="L66" s="46">
        <v>7074.4891539500004</v>
      </c>
      <c r="M66" s="46">
        <v>18.251614440000001</v>
      </c>
      <c r="N66" s="46"/>
      <c r="O66" s="46"/>
      <c r="P66" s="46"/>
      <c r="Q66" s="46"/>
    </row>
    <row r="67" spans="1:17" hidden="1" outlineLevel="1" collapsed="1">
      <c r="A67" s="8">
        <v>42248</v>
      </c>
      <c r="B67" s="46">
        <v>9418.1900369300001</v>
      </c>
      <c r="C67" s="46">
        <f t="shared" si="1"/>
        <v>1182.231546</v>
      </c>
      <c r="D67" s="46">
        <f t="shared" si="2"/>
        <v>8157.2892389600001</v>
      </c>
      <c r="E67" s="46">
        <f t="shared" si="3"/>
        <v>78.669251970000005</v>
      </c>
      <c r="F67" s="46">
        <v>1725.7259413300001</v>
      </c>
      <c r="G67" s="46">
        <v>765.76202721000004</v>
      </c>
      <c r="H67" s="46">
        <v>898.74710891999996</v>
      </c>
      <c r="I67" s="46">
        <v>61.216805200000003</v>
      </c>
      <c r="J67" s="46">
        <v>7692.4640956000003</v>
      </c>
      <c r="K67" s="46">
        <v>416.46951879</v>
      </c>
      <c r="L67" s="46">
        <v>7258.5421300400003</v>
      </c>
      <c r="M67" s="46">
        <v>17.452446770000002</v>
      </c>
      <c r="N67" s="46"/>
      <c r="O67" s="46"/>
      <c r="P67" s="46"/>
      <c r="Q67" s="46"/>
    </row>
    <row r="68" spans="1:17" hidden="1" outlineLevel="1" collapsed="1">
      <c r="A68" s="8">
        <v>42278</v>
      </c>
      <c r="B68" s="46">
        <v>9935.1176169600003</v>
      </c>
      <c r="C68" s="46">
        <f t="shared" ref="C68" si="4">G68+K68</f>
        <v>1264.0760174100001</v>
      </c>
      <c r="D68" s="46">
        <f t="shared" ref="D68" si="5">H68+L68</f>
        <v>8416.6176715900001</v>
      </c>
      <c r="E68" s="46">
        <f t="shared" ref="E68" si="6">I68+M68</f>
        <v>254.42392796000001</v>
      </c>
      <c r="F68" s="46">
        <v>1703.5362415100001</v>
      </c>
      <c r="G68" s="46">
        <v>820.97800930999995</v>
      </c>
      <c r="H68" s="46">
        <v>823.32518372000004</v>
      </c>
      <c r="I68" s="46">
        <v>59.233048480000001</v>
      </c>
      <c r="J68" s="46">
        <v>8231.5813754499995</v>
      </c>
      <c r="K68" s="46">
        <v>443.09800810000002</v>
      </c>
      <c r="L68" s="46">
        <v>7593.2924878699996</v>
      </c>
      <c r="M68" s="46">
        <v>195.19087948000001</v>
      </c>
      <c r="N68" s="46"/>
      <c r="O68" s="46"/>
      <c r="P68" s="46"/>
      <c r="Q68" s="46"/>
    </row>
    <row r="69" spans="1:17" hidden="1" outlineLevel="1" collapsed="1">
      <c r="A69" s="8">
        <v>42309</v>
      </c>
      <c r="B69" s="46">
        <v>2685.4367618599999</v>
      </c>
      <c r="C69" s="46">
        <f t="shared" ref="C69" si="7">G69+K69</f>
        <v>1373.6928621500001</v>
      </c>
      <c r="D69" s="46">
        <f t="shared" ref="D69" si="8">H69+L69</f>
        <v>1239.32931067</v>
      </c>
      <c r="E69" s="46">
        <f t="shared" ref="E69" si="9">I69+M69</f>
        <v>72.414589039999996</v>
      </c>
      <c r="F69" s="46">
        <v>1758.7448879200001</v>
      </c>
      <c r="G69" s="46">
        <v>920.15271127000005</v>
      </c>
      <c r="H69" s="46">
        <v>779.80988891000004</v>
      </c>
      <c r="I69" s="46">
        <v>58.782287740000001</v>
      </c>
      <c r="J69" s="46">
        <v>926.69187394000005</v>
      </c>
      <c r="K69" s="46">
        <v>453.54015088</v>
      </c>
      <c r="L69" s="46">
        <v>459.51942176</v>
      </c>
      <c r="M69" s="46">
        <v>13.6323013</v>
      </c>
      <c r="N69" s="46"/>
      <c r="O69" s="46"/>
      <c r="P69" s="46"/>
      <c r="Q69" s="46"/>
    </row>
    <row r="70" spans="1:17" hidden="1" outlineLevel="1" collapsed="1">
      <c r="A70" s="8">
        <v>42339</v>
      </c>
      <c r="B70" s="46">
        <v>2468.3679792900002</v>
      </c>
      <c r="C70" s="46">
        <f t="shared" ref="C70" si="10">G70+K70</f>
        <v>1274.6482755900001</v>
      </c>
      <c r="D70" s="46">
        <f t="shared" ref="D70" si="11">H70+L70</f>
        <v>1125.54427945</v>
      </c>
      <c r="E70" s="46">
        <f t="shared" ref="E70" si="12">I70+M70</f>
        <v>68.175424249999992</v>
      </c>
      <c r="F70" s="46">
        <v>1585.8570368200001</v>
      </c>
      <c r="G70" s="46">
        <v>838.93440221000003</v>
      </c>
      <c r="H70" s="46">
        <v>691.37858917000005</v>
      </c>
      <c r="I70" s="46">
        <v>55.544045439999998</v>
      </c>
      <c r="J70" s="46">
        <v>882.51094247000003</v>
      </c>
      <c r="K70" s="46">
        <v>435.71387338</v>
      </c>
      <c r="L70" s="46">
        <v>434.16569027999998</v>
      </c>
      <c r="M70" s="46">
        <v>12.631378809999999</v>
      </c>
      <c r="N70" s="46"/>
      <c r="O70" s="46"/>
      <c r="P70" s="46"/>
      <c r="Q70" s="46"/>
    </row>
    <row r="71" spans="1:17" hidden="1" outlineLevel="1" collapsed="1">
      <c r="A71" s="8">
        <v>42370</v>
      </c>
      <c r="B71" s="46">
        <v>2510.4705087500001</v>
      </c>
      <c r="C71" s="46">
        <f t="shared" ref="C71" si="13">G71+K71</f>
        <v>1222.8602769399999</v>
      </c>
      <c r="D71" s="46">
        <f t="shared" ref="D71" si="14">H71+L71</f>
        <v>1220.79224967</v>
      </c>
      <c r="E71" s="46">
        <f t="shared" ref="E71" si="15">I71+M71</f>
        <v>66.817982139999998</v>
      </c>
      <c r="F71" s="46">
        <v>1588.5320902999999</v>
      </c>
      <c r="G71" s="46">
        <v>766.93985701999998</v>
      </c>
      <c r="H71" s="46">
        <v>766.71861993000005</v>
      </c>
      <c r="I71" s="46">
        <v>54.873613349999999</v>
      </c>
      <c r="J71" s="46">
        <v>921.93841844999997</v>
      </c>
      <c r="K71" s="46">
        <v>455.92041991999997</v>
      </c>
      <c r="L71" s="46">
        <v>454.07362974</v>
      </c>
      <c r="M71" s="46">
        <v>11.94436879</v>
      </c>
      <c r="N71" s="46"/>
      <c r="O71" s="46"/>
      <c r="P71" s="46"/>
      <c r="Q71" s="46"/>
    </row>
    <row r="72" spans="1:17" hidden="1" outlineLevel="1" collapsed="1">
      <c r="A72" s="8">
        <v>42401</v>
      </c>
      <c r="B72" s="46">
        <v>2501.4564736399998</v>
      </c>
      <c r="C72" s="46">
        <f t="shared" ref="C72" si="16">G72+K72</f>
        <v>1178.2043182100001</v>
      </c>
      <c r="D72" s="46">
        <f t="shared" ref="D72" si="17">H72+L72</f>
        <v>1255.8091614599998</v>
      </c>
      <c r="E72" s="46">
        <f t="shared" ref="E72" si="18">I72+M72</f>
        <v>67.442993970000003</v>
      </c>
      <c r="F72" s="46">
        <v>1539.31680261</v>
      </c>
      <c r="G72" s="46">
        <v>690.04234876999999</v>
      </c>
      <c r="H72" s="46">
        <v>794.82787527999994</v>
      </c>
      <c r="I72" s="46">
        <v>54.446578559999999</v>
      </c>
      <c r="J72" s="46">
        <v>962.13967103000004</v>
      </c>
      <c r="K72" s="46">
        <v>488.16196944000001</v>
      </c>
      <c r="L72" s="46">
        <v>460.98128617999998</v>
      </c>
      <c r="M72" s="46">
        <v>12.996415409999999</v>
      </c>
      <c r="N72" s="46"/>
      <c r="O72" s="46"/>
      <c r="P72" s="46"/>
      <c r="Q72" s="46"/>
    </row>
    <row r="73" spans="1:17" hidden="1" outlineLevel="1" collapsed="1">
      <c r="A73" s="8">
        <v>42430</v>
      </c>
      <c r="B73" s="46">
        <v>2431.8335439399998</v>
      </c>
      <c r="C73" s="46">
        <f t="shared" ref="C73" si="19">G73+K73</f>
        <v>1152.1968109899999</v>
      </c>
      <c r="D73" s="46">
        <f t="shared" ref="D73" si="20">H73+L73</f>
        <v>1215.12528294</v>
      </c>
      <c r="E73" s="46">
        <f t="shared" ref="E73" si="21">I73+M73</f>
        <v>64.511450010000004</v>
      </c>
      <c r="F73" s="46">
        <v>1499.40786871</v>
      </c>
      <c r="G73" s="46">
        <v>679.19488328</v>
      </c>
      <c r="H73" s="46">
        <v>767.81328463</v>
      </c>
      <c r="I73" s="46">
        <v>52.399700799999998</v>
      </c>
      <c r="J73" s="46">
        <v>932.42567523000002</v>
      </c>
      <c r="K73" s="46">
        <v>473.00192771000002</v>
      </c>
      <c r="L73" s="46">
        <v>447.31199830999998</v>
      </c>
      <c r="M73" s="46">
        <v>12.111749209999999</v>
      </c>
      <c r="N73" s="46"/>
      <c r="O73" s="46"/>
      <c r="P73" s="46"/>
      <c r="Q73" s="46"/>
    </row>
    <row r="74" spans="1:17" hidden="1" outlineLevel="1" collapsed="1">
      <c r="A74" s="8">
        <v>42461</v>
      </c>
      <c r="B74" s="46">
        <v>2352.6008944800001</v>
      </c>
      <c r="C74" s="46">
        <f t="shared" ref="C74" si="22">G74+K74</f>
        <v>1160.7724285100001</v>
      </c>
      <c r="D74" s="46">
        <f t="shared" ref="D74" si="23">H74+L74</f>
        <v>1128.1765218800001</v>
      </c>
      <c r="E74" s="46">
        <f t="shared" ref="E74" si="24">I74+M74</f>
        <v>63.651944090000001</v>
      </c>
      <c r="F74" s="46">
        <v>1458.52548903</v>
      </c>
      <c r="G74" s="46">
        <v>707.95391949999998</v>
      </c>
      <c r="H74" s="46">
        <v>698.58000141000002</v>
      </c>
      <c r="I74" s="46">
        <v>51.991568119999997</v>
      </c>
      <c r="J74" s="46">
        <v>894.07540544999995</v>
      </c>
      <c r="K74" s="46">
        <v>452.81850901000001</v>
      </c>
      <c r="L74" s="46">
        <v>429.59652046999997</v>
      </c>
      <c r="M74" s="46">
        <v>11.66037597</v>
      </c>
      <c r="N74" s="46"/>
      <c r="O74" s="46"/>
      <c r="P74" s="46"/>
      <c r="Q74" s="46"/>
    </row>
    <row r="75" spans="1:17" hidden="1" outlineLevel="1" collapsed="1">
      <c r="A75" s="8">
        <v>42491</v>
      </c>
      <c r="B75" s="46">
        <v>2411.5997801499998</v>
      </c>
      <c r="C75" s="46">
        <f t="shared" ref="C75" si="25">G75+K75</f>
        <v>1177.55621105</v>
      </c>
      <c r="D75" s="46">
        <f t="shared" ref="D75" si="26">H75+L75</f>
        <v>1170.47036669</v>
      </c>
      <c r="E75" s="46">
        <f t="shared" ref="E75" si="27">I75+M75</f>
        <v>63.57320241</v>
      </c>
      <c r="F75" s="46">
        <v>1517.64867615</v>
      </c>
      <c r="G75" s="46">
        <v>722.98475641000005</v>
      </c>
      <c r="H75" s="46">
        <v>742.49502686000005</v>
      </c>
      <c r="I75" s="46">
        <v>52.168892880000001</v>
      </c>
      <c r="J75" s="46">
        <v>893.95110399999999</v>
      </c>
      <c r="K75" s="46">
        <v>454.57145464000001</v>
      </c>
      <c r="L75" s="46">
        <v>427.97533983</v>
      </c>
      <c r="M75" s="46">
        <v>11.404309530000001</v>
      </c>
      <c r="N75" s="46"/>
      <c r="O75" s="46"/>
      <c r="P75" s="46"/>
      <c r="Q75" s="46"/>
    </row>
    <row r="76" spans="1:17" hidden="1" outlineLevel="1" collapsed="1">
      <c r="A76" s="8">
        <v>42522</v>
      </c>
      <c r="B76" s="46">
        <v>2462.7504173399998</v>
      </c>
      <c r="C76" s="46">
        <f t="shared" ref="C76" si="28">G76+K76</f>
        <v>1231.26353012</v>
      </c>
      <c r="D76" s="46">
        <f t="shared" ref="D76" si="29">H76+L76</f>
        <v>1168.6843713200001</v>
      </c>
      <c r="E76" s="46">
        <f t="shared" ref="E76" si="30">I76+M76</f>
        <v>62.802515899999996</v>
      </c>
      <c r="F76" s="46">
        <v>1581.7501859399999</v>
      </c>
      <c r="G76" s="46">
        <v>780.59626421999997</v>
      </c>
      <c r="H76" s="46">
        <v>748.45825078999997</v>
      </c>
      <c r="I76" s="46">
        <v>52.695670929999999</v>
      </c>
      <c r="J76" s="46">
        <v>881.00023139999996</v>
      </c>
      <c r="K76" s="46">
        <v>450.66726590000002</v>
      </c>
      <c r="L76" s="46">
        <v>420.22612053</v>
      </c>
      <c r="M76" s="46">
        <v>10.106844969999999</v>
      </c>
      <c r="N76" s="46"/>
      <c r="O76" s="46"/>
      <c r="P76" s="46"/>
      <c r="Q76" s="46"/>
    </row>
    <row r="77" spans="1:17" hidden="1" outlineLevel="1" collapsed="1">
      <c r="A77" s="8">
        <v>42552</v>
      </c>
      <c r="B77" s="46">
        <v>2722.69331551</v>
      </c>
      <c r="C77" s="46">
        <f t="shared" ref="C77" si="31">G77+K77</f>
        <v>1472.17837347</v>
      </c>
      <c r="D77" s="46">
        <f t="shared" ref="D77" si="32">H77+L77</f>
        <v>1189.26027886</v>
      </c>
      <c r="E77" s="46">
        <f t="shared" ref="E77" si="33">I77+M77</f>
        <v>61.254663180000001</v>
      </c>
      <c r="F77" s="46">
        <v>1762.48536674</v>
      </c>
      <c r="G77" s="46">
        <v>943.73370484999998</v>
      </c>
      <c r="H77" s="46">
        <v>766.45189335999999</v>
      </c>
      <c r="I77" s="46">
        <v>52.299768530000001</v>
      </c>
      <c r="J77" s="46">
        <v>960.20794877000003</v>
      </c>
      <c r="K77" s="46">
        <v>528.44466862000002</v>
      </c>
      <c r="L77" s="46">
        <v>422.80838549999999</v>
      </c>
      <c r="M77" s="46">
        <v>8.95489465</v>
      </c>
      <c r="N77" s="46"/>
      <c r="O77" s="46"/>
      <c r="P77" s="46"/>
      <c r="Q77" s="46"/>
    </row>
    <row r="78" spans="1:17" hidden="1" outlineLevel="1" collapsed="1">
      <c r="A78" s="8">
        <v>42583</v>
      </c>
      <c r="B78" s="46">
        <v>2817.6749644000001</v>
      </c>
      <c r="C78" s="46">
        <f t="shared" ref="C78" si="34">G78+K78</f>
        <v>1669.0087433399999</v>
      </c>
      <c r="D78" s="46">
        <f t="shared" ref="D78" si="35">H78+L78</f>
        <v>1088.5721366499999</v>
      </c>
      <c r="E78" s="46">
        <f t="shared" ref="E78" si="36">I78+M78</f>
        <v>60.094084410000001</v>
      </c>
      <c r="F78" s="46">
        <v>1806.0880196200001</v>
      </c>
      <c r="G78" s="46">
        <v>968.68507287</v>
      </c>
      <c r="H78" s="46">
        <v>785.46116760999996</v>
      </c>
      <c r="I78" s="46">
        <v>51.941779140000001</v>
      </c>
      <c r="J78" s="46">
        <v>1011.58694478</v>
      </c>
      <c r="K78" s="46">
        <v>700.32367047000002</v>
      </c>
      <c r="L78" s="46">
        <v>303.11096903999999</v>
      </c>
      <c r="M78" s="46">
        <v>8.1523052699999994</v>
      </c>
      <c r="N78" s="46"/>
      <c r="O78" s="46"/>
      <c r="P78" s="46"/>
      <c r="Q78" s="46"/>
    </row>
    <row r="79" spans="1:17" hidden="1" outlineLevel="1" collapsed="1">
      <c r="A79" s="8">
        <v>42614</v>
      </c>
      <c r="B79" s="46">
        <v>2740.0311191599999</v>
      </c>
      <c r="C79" s="46">
        <f t="shared" ref="C79" si="37">G79+K79</f>
        <v>1710.54324537</v>
      </c>
      <c r="D79" s="46">
        <f t="shared" ref="D79" si="38">H79+L79</f>
        <v>971.50294177000001</v>
      </c>
      <c r="E79" s="46">
        <f t="shared" ref="E79" si="39">I79+M79</f>
        <v>57.984932020000002</v>
      </c>
      <c r="F79" s="46">
        <v>1733.5473932800001</v>
      </c>
      <c r="G79" s="46">
        <v>1006.56139496</v>
      </c>
      <c r="H79" s="46">
        <v>675.94378040000004</v>
      </c>
      <c r="I79" s="46">
        <v>51.042217919999999</v>
      </c>
      <c r="J79" s="46">
        <v>1006.48372588</v>
      </c>
      <c r="K79" s="46">
        <v>703.98185040999999</v>
      </c>
      <c r="L79" s="46">
        <v>295.55916137000003</v>
      </c>
      <c r="M79" s="46">
        <v>6.9427140999999999</v>
      </c>
      <c r="N79" s="46"/>
      <c r="O79" s="46"/>
      <c r="P79" s="46"/>
      <c r="Q79" s="46"/>
    </row>
    <row r="80" spans="1:17" hidden="1" outlineLevel="1" collapsed="1">
      <c r="A80" s="8">
        <v>42644</v>
      </c>
      <c r="B80" s="46">
        <v>2686.3400075899999</v>
      </c>
      <c r="C80" s="46">
        <f t="shared" ref="C80" si="40">G80+K80</f>
        <v>1606.97382797</v>
      </c>
      <c r="D80" s="46">
        <f t="shared" ref="D80" si="41">H80+L80</f>
        <v>1023.59789045</v>
      </c>
      <c r="E80" s="46">
        <f t="shared" ref="E80" si="42">I80+M80</f>
        <v>55.768289170000003</v>
      </c>
      <c r="F80" s="46">
        <v>1702.3395872399999</v>
      </c>
      <c r="G80" s="46">
        <v>928.16674441999999</v>
      </c>
      <c r="H80" s="46">
        <v>723.49945511999999</v>
      </c>
      <c r="I80" s="46">
        <v>50.673387699999999</v>
      </c>
      <c r="J80" s="46">
        <v>984.00042035000001</v>
      </c>
      <c r="K80" s="46">
        <v>678.80708355000002</v>
      </c>
      <c r="L80" s="46">
        <v>300.09843532999997</v>
      </c>
      <c r="M80" s="46">
        <v>5.0949014699999999</v>
      </c>
      <c r="N80" s="46"/>
      <c r="O80" s="46"/>
      <c r="P80" s="46"/>
      <c r="Q80" s="46"/>
    </row>
    <row r="81" spans="1:17" hidden="1" outlineLevel="1" collapsed="1">
      <c r="A81" s="8">
        <v>42675</v>
      </c>
      <c r="B81" s="46">
        <v>2852.8463025599999</v>
      </c>
      <c r="C81" s="46">
        <f t="shared" ref="C81" si="43">G81+K81</f>
        <v>1786.75858634</v>
      </c>
      <c r="D81" s="46">
        <f t="shared" ref="D81" si="44">H81+L81</f>
        <v>1013.02716675</v>
      </c>
      <c r="E81" s="46">
        <f t="shared" ref="E81" si="45">I81+M81</f>
        <v>53.060549469999998</v>
      </c>
      <c r="F81" s="46">
        <v>1896.8028985399999</v>
      </c>
      <c r="G81" s="46">
        <v>1102.48052476</v>
      </c>
      <c r="H81" s="46">
        <v>744.57308431000001</v>
      </c>
      <c r="I81" s="46">
        <v>49.749289470000001</v>
      </c>
      <c r="J81" s="46">
        <v>956.04340402000003</v>
      </c>
      <c r="K81" s="46">
        <v>684.27806157999999</v>
      </c>
      <c r="L81" s="46">
        <v>268.45408243999998</v>
      </c>
      <c r="M81" s="46">
        <v>3.3112599999999999</v>
      </c>
      <c r="N81" s="46"/>
      <c r="O81" s="46"/>
      <c r="P81" s="46"/>
      <c r="Q81" s="46"/>
    </row>
    <row r="82" spans="1:17" hidden="1" outlineLevel="1" collapsed="1">
      <c r="A82" s="8">
        <v>42705</v>
      </c>
      <c r="B82" s="46">
        <v>3415.4793656699999</v>
      </c>
      <c r="C82" s="46">
        <f t="shared" ref="C82" si="46">G82+K82</f>
        <v>1947.8964611700001</v>
      </c>
      <c r="D82" s="46">
        <f t="shared" ref="D82" si="47">H82+L82</f>
        <v>1417.04781146</v>
      </c>
      <c r="E82" s="46">
        <f t="shared" ref="E82" si="48">I82+M82</f>
        <v>50.53509304</v>
      </c>
      <c r="F82" s="46">
        <v>2158.2069869900001</v>
      </c>
      <c r="G82" s="46">
        <v>1201.1720864900001</v>
      </c>
      <c r="H82" s="46">
        <v>907.65436736000004</v>
      </c>
      <c r="I82" s="46">
        <v>49.380533139999997</v>
      </c>
      <c r="J82" s="46">
        <v>1257.27237868</v>
      </c>
      <c r="K82" s="46">
        <v>746.72437467999998</v>
      </c>
      <c r="L82" s="46">
        <v>509.39344410000001</v>
      </c>
      <c r="M82" s="46">
        <v>1.1545599</v>
      </c>
      <c r="N82" s="46"/>
      <c r="O82" s="46"/>
      <c r="P82" s="46"/>
      <c r="Q82" s="46"/>
    </row>
    <row r="83" spans="1:17" hidden="1" outlineLevel="1" collapsed="1">
      <c r="A83" s="8">
        <v>42736</v>
      </c>
      <c r="B83" s="46">
        <v>3266.9217128099999</v>
      </c>
      <c r="C83" s="46">
        <f t="shared" ref="C83" si="49">G83+K83</f>
        <v>1829.91135998</v>
      </c>
      <c r="D83" s="46">
        <f t="shared" ref="D83" si="50">H83+L83</f>
        <v>1386.8660160700001</v>
      </c>
      <c r="E83" s="46">
        <f t="shared" ref="E83" si="51">I83+M83</f>
        <v>50.144336759999995</v>
      </c>
      <c r="F83" s="46">
        <v>2020.32076448</v>
      </c>
      <c r="G83" s="46">
        <v>1084.0231432600001</v>
      </c>
      <c r="H83" s="46">
        <v>887.30761638000001</v>
      </c>
      <c r="I83" s="46">
        <v>48.990004839999997</v>
      </c>
      <c r="J83" s="46">
        <v>1246.6009483299999</v>
      </c>
      <c r="K83" s="46">
        <v>745.88821671999995</v>
      </c>
      <c r="L83" s="46">
        <v>499.55839968999999</v>
      </c>
      <c r="M83" s="46">
        <v>1.15433192</v>
      </c>
      <c r="N83" s="46"/>
      <c r="O83" s="46"/>
      <c r="P83" s="46"/>
      <c r="Q83" s="46"/>
    </row>
    <row r="84" spans="1:17" hidden="1" outlineLevel="1" collapsed="1">
      <c r="A84" s="8">
        <v>42767</v>
      </c>
      <c r="B84" s="46">
        <v>3253.3696301499999</v>
      </c>
      <c r="C84" s="46">
        <f t="shared" ref="C84" si="52">G84+K84</f>
        <v>1875.39173046</v>
      </c>
      <c r="D84" s="46">
        <f t="shared" ref="D84" si="53">H84+L84</f>
        <v>1328.22774755</v>
      </c>
      <c r="E84" s="46">
        <f t="shared" ref="E84" si="54">I84+M84</f>
        <v>49.750152139999997</v>
      </c>
      <c r="F84" s="46">
        <v>2018.8557332</v>
      </c>
      <c r="G84" s="46">
        <v>1134.2730836999999</v>
      </c>
      <c r="H84" s="46">
        <v>835.96918320999998</v>
      </c>
      <c r="I84" s="46">
        <v>48.613466289999998</v>
      </c>
      <c r="J84" s="46">
        <v>1234.5138969499999</v>
      </c>
      <c r="K84" s="46">
        <v>741.11864676000005</v>
      </c>
      <c r="L84" s="46">
        <v>492.25856434000002</v>
      </c>
      <c r="M84" s="46">
        <v>1.1366858500000001</v>
      </c>
      <c r="N84" s="46"/>
      <c r="O84" s="46"/>
      <c r="P84" s="46"/>
      <c r="Q84" s="46"/>
    </row>
    <row r="85" spans="1:17" hidden="1" outlineLevel="1" collapsed="1">
      <c r="A85" s="8">
        <v>42795</v>
      </c>
      <c r="B85" s="46">
        <v>3285.9827577800002</v>
      </c>
      <c r="C85" s="46">
        <f t="shared" ref="C85" si="55">G85+K85</f>
        <v>1885.30938517</v>
      </c>
      <c r="D85" s="46">
        <f t="shared" ref="D85" si="56">H85+L85</f>
        <v>1351.1984963700002</v>
      </c>
      <c r="E85" s="46">
        <f t="shared" ref="E85" si="57">I85+M85</f>
        <v>49.47487624</v>
      </c>
      <c r="F85" s="46">
        <v>2051.6127687399999</v>
      </c>
      <c r="G85" s="46">
        <v>1127.08951899</v>
      </c>
      <c r="H85" s="46">
        <v>876.16704818000005</v>
      </c>
      <c r="I85" s="46">
        <v>48.356201570000003</v>
      </c>
      <c r="J85" s="46">
        <v>1234.3699890400001</v>
      </c>
      <c r="K85" s="46">
        <v>758.21986618000005</v>
      </c>
      <c r="L85" s="46">
        <v>475.03144818999999</v>
      </c>
      <c r="M85" s="46">
        <v>1.1186746700000001</v>
      </c>
      <c r="N85" s="46"/>
      <c r="O85" s="46"/>
      <c r="P85" s="46"/>
      <c r="Q85" s="46"/>
    </row>
    <row r="86" spans="1:17" hidden="1" outlineLevel="1" collapsed="1">
      <c r="A86" s="8">
        <v>42826</v>
      </c>
      <c r="B86" s="46">
        <v>3399.1138929799999</v>
      </c>
      <c r="C86" s="46">
        <f t="shared" ref="C86" si="58">G86+K86</f>
        <v>1996.12507742</v>
      </c>
      <c r="D86" s="46">
        <f t="shared" ref="D86" si="59">H86+L86</f>
        <v>1354.8288706599999</v>
      </c>
      <c r="E86" s="46">
        <f t="shared" ref="E86" si="60">I86+M86</f>
        <v>48.159944899999999</v>
      </c>
      <c r="F86" s="46">
        <v>2173.84722921</v>
      </c>
      <c r="G86" s="46">
        <v>1241.82155158</v>
      </c>
      <c r="H86" s="46">
        <v>884.95162918999995</v>
      </c>
      <c r="I86" s="46">
        <v>47.074048439999999</v>
      </c>
      <c r="J86" s="46">
        <v>1225.2666637699999</v>
      </c>
      <c r="K86" s="46">
        <v>754.30352584000002</v>
      </c>
      <c r="L86" s="46">
        <v>469.87724147</v>
      </c>
      <c r="M86" s="46">
        <v>1.0858964600000001</v>
      </c>
      <c r="N86" s="46"/>
      <c r="O86" s="46"/>
      <c r="P86" s="46"/>
      <c r="Q86" s="46"/>
    </row>
    <row r="87" spans="1:17" hidden="1" outlineLevel="1" collapsed="1">
      <c r="A87" s="8">
        <v>42856</v>
      </c>
      <c r="B87" s="46">
        <v>3279.62219147</v>
      </c>
      <c r="C87" s="46">
        <f t="shared" ref="C87" si="61">G87+K87</f>
        <v>1836.99494936</v>
      </c>
      <c r="D87" s="46">
        <f t="shared" ref="D87" si="62">H87+L87</f>
        <v>1395.00488221</v>
      </c>
      <c r="E87" s="46">
        <f t="shared" ref="E87" si="63">I87+M87</f>
        <v>47.622359899999999</v>
      </c>
      <c r="F87" s="46">
        <v>2086.3792690700002</v>
      </c>
      <c r="G87" s="46">
        <v>1113.5518595999999</v>
      </c>
      <c r="H87" s="46">
        <v>926.28352375999998</v>
      </c>
      <c r="I87" s="46">
        <v>46.543885709999998</v>
      </c>
      <c r="J87" s="46">
        <v>1193.2429224</v>
      </c>
      <c r="K87" s="46">
        <v>723.44308976000002</v>
      </c>
      <c r="L87" s="46">
        <v>468.72135845000003</v>
      </c>
      <c r="M87" s="46">
        <v>1.0784741900000001</v>
      </c>
      <c r="N87" s="46"/>
      <c r="O87" s="46"/>
      <c r="P87" s="46"/>
      <c r="Q87" s="46"/>
    </row>
    <row r="88" spans="1:17" hidden="1" outlineLevel="1" collapsed="1">
      <c r="A88" s="8">
        <v>42887</v>
      </c>
      <c r="B88" s="46">
        <v>3254.9053834800002</v>
      </c>
      <c r="C88" s="46">
        <f t="shared" ref="C88" si="64">G88+K88</f>
        <v>1564.81614928</v>
      </c>
      <c r="D88" s="46">
        <f t="shared" ref="D88" si="65">H88+L88</f>
        <v>1644.1537648799999</v>
      </c>
      <c r="E88" s="46">
        <f t="shared" ref="E88" si="66">I88+M88</f>
        <v>45.935469320000003</v>
      </c>
      <c r="F88" s="46">
        <v>2120.7356369600002</v>
      </c>
      <c r="G88" s="46">
        <v>1016.43133406</v>
      </c>
      <c r="H88" s="46">
        <v>1059.4566718900001</v>
      </c>
      <c r="I88" s="46">
        <v>44.847631010000001</v>
      </c>
      <c r="J88" s="46">
        <v>1134.16974652</v>
      </c>
      <c r="K88" s="46">
        <v>548.38481521999995</v>
      </c>
      <c r="L88" s="46">
        <v>584.69709298999999</v>
      </c>
      <c r="M88" s="46">
        <v>1.08783831</v>
      </c>
      <c r="N88" s="46"/>
      <c r="O88" s="46"/>
      <c r="P88" s="46"/>
      <c r="Q88" s="46"/>
    </row>
    <row r="89" spans="1:17" hidden="1" outlineLevel="1" collapsed="1">
      <c r="A89" s="8">
        <v>42917</v>
      </c>
      <c r="B89" s="46">
        <v>3376.9521255899999</v>
      </c>
      <c r="C89" s="46">
        <f t="shared" ref="C89" si="67">G89+K89</f>
        <v>1692.8678489500001</v>
      </c>
      <c r="D89" s="46">
        <f t="shared" ref="D89" si="68">H89+L89</f>
        <v>1638.58077439</v>
      </c>
      <c r="E89" s="46">
        <f t="shared" ref="E89" si="69">I89+M89</f>
        <v>45.503502249999997</v>
      </c>
      <c r="F89" s="46">
        <v>2265.1075300299999</v>
      </c>
      <c r="G89" s="46">
        <v>1098.7170915300001</v>
      </c>
      <c r="H89" s="46">
        <v>1121.9341903699999</v>
      </c>
      <c r="I89" s="46">
        <v>44.456248129999999</v>
      </c>
      <c r="J89" s="46">
        <v>1111.84459556</v>
      </c>
      <c r="K89" s="46">
        <v>594.15075741999999</v>
      </c>
      <c r="L89" s="46">
        <v>516.64658401999998</v>
      </c>
      <c r="M89" s="46">
        <v>1.0472541200000001</v>
      </c>
      <c r="N89" s="46"/>
      <c r="O89" s="46"/>
      <c r="P89" s="46"/>
      <c r="Q89" s="46"/>
    </row>
    <row r="90" spans="1:17" hidden="1" outlineLevel="1" collapsed="1">
      <c r="A90" s="8">
        <v>42948</v>
      </c>
      <c r="B90" s="46">
        <v>3359.0829895799998</v>
      </c>
      <c r="C90" s="46">
        <f t="shared" ref="C90" si="70">G90+K90</f>
        <v>1628.1473081200002</v>
      </c>
      <c r="D90" s="46">
        <f t="shared" ref="D90" si="71">H90+L90</f>
        <v>1679.53601914</v>
      </c>
      <c r="E90" s="46">
        <f t="shared" ref="E90" si="72">I90+M90</f>
        <v>51.399662320000004</v>
      </c>
      <c r="F90" s="46">
        <v>2306.8215765599998</v>
      </c>
      <c r="G90" s="46">
        <v>1070.13169642</v>
      </c>
      <c r="H90" s="46">
        <v>1186.3128608100001</v>
      </c>
      <c r="I90" s="46">
        <v>50.377019330000003</v>
      </c>
      <c r="J90" s="46">
        <v>1052.26141302</v>
      </c>
      <c r="K90" s="46">
        <v>558.01561170000002</v>
      </c>
      <c r="L90" s="46">
        <v>493.22315832999999</v>
      </c>
      <c r="M90" s="46">
        <v>1.02264299</v>
      </c>
      <c r="N90" s="46"/>
      <c r="O90" s="46"/>
      <c r="P90" s="46"/>
      <c r="Q90" s="46"/>
    </row>
    <row r="91" spans="1:17" hidden="1" outlineLevel="1" collapsed="1">
      <c r="A91" s="8">
        <v>42979</v>
      </c>
      <c r="B91" s="46">
        <v>3185.7460516400001</v>
      </c>
      <c r="C91" s="46">
        <f t="shared" ref="C91" si="73">G91+K91</f>
        <v>1741.3374240100002</v>
      </c>
      <c r="D91" s="46">
        <f t="shared" ref="D91" si="74">H91+L91</f>
        <v>1389.5739139699999</v>
      </c>
      <c r="E91" s="46">
        <f t="shared" ref="E91" si="75">I91+M91</f>
        <v>54.834713659999998</v>
      </c>
      <c r="F91" s="46">
        <v>2297.8166164099998</v>
      </c>
      <c r="G91" s="46">
        <v>1155.4989980400001</v>
      </c>
      <c r="H91" s="46">
        <v>1088.48205274</v>
      </c>
      <c r="I91" s="46">
        <v>53.835565629999998</v>
      </c>
      <c r="J91" s="46">
        <v>887.92943522999997</v>
      </c>
      <c r="K91" s="46">
        <v>585.83842597</v>
      </c>
      <c r="L91" s="46">
        <v>301.09186123000001</v>
      </c>
      <c r="M91" s="46">
        <v>0.99914802999999996</v>
      </c>
      <c r="N91" s="46"/>
      <c r="O91" s="46"/>
      <c r="P91" s="46"/>
      <c r="Q91" s="46"/>
    </row>
    <row r="92" spans="1:17" hidden="1" outlineLevel="1" collapsed="1">
      <c r="A92" s="8">
        <v>43009</v>
      </c>
      <c r="B92" s="46">
        <v>3421.5516910000001</v>
      </c>
      <c r="C92" s="46">
        <f t="shared" ref="C92" si="76">G92+K92</f>
        <v>1935.9874743800001</v>
      </c>
      <c r="D92" s="46">
        <f t="shared" ref="D92" si="77">H92+L92</f>
        <v>1432.2906762299999</v>
      </c>
      <c r="E92" s="46">
        <f t="shared" ref="E92" si="78">I92+M92</f>
        <v>53.273540390000001</v>
      </c>
      <c r="F92" s="46">
        <v>2537.38059161</v>
      </c>
      <c r="G92" s="46">
        <v>1350.2613994400001</v>
      </c>
      <c r="H92" s="46">
        <v>1134.80730623</v>
      </c>
      <c r="I92" s="46">
        <v>52.311885940000003</v>
      </c>
      <c r="J92" s="46">
        <v>884.17109938999999</v>
      </c>
      <c r="K92" s="46">
        <v>585.72607493999999</v>
      </c>
      <c r="L92" s="46">
        <v>297.48336999999998</v>
      </c>
      <c r="M92" s="46">
        <v>0.96165445000000005</v>
      </c>
      <c r="N92" s="46"/>
      <c r="O92" s="46"/>
      <c r="P92" s="46"/>
      <c r="Q92" s="46"/>
    </row>
    <row r="93" spans="1:17" hidden="1" outlineLevel="1" collapsed="1">
      <c r="A93" s="8">
        <v>43040</v>
      </c>
      <c r="B93" s="46">
        <v>3495.8284648099998</v>
      </c>
      <c r="C93" s="46">
        <f t="shared" ref="C93" si="79">G93+K93</f>
        <v>2019.0596804100001</v>
      </c>
      <c r="D93" s="46">
        <f t="shared" ref="D93" si="80">H93+L93</f>
        <v>1424.3544591299999</v>
      </c>
      <c r="E93" s="46">
        <f t="shared" ref="E93" si="81">I93+M93</f>
        <v>52.414325269999999</v>
      </c>
      <c r="F93" s="46">
        <v>2612.9193329499999</v>
      </c>
      <c r="G93" s="46">
        <v>1429.0300232699999</v>
      </c>
      <c r="H93" s="46">
        <v>1132.4355895799999</v>
      </c>
      <c r="I93" s="46">
        <v>51.453720099999998</v>
      </c>
      <c r="J93" s="46">
        <v>882.90913186</v>
      </c>
      <c r="K93" s="46">
        <v>590.02965714000004</v>
      </c>
      <c r="L93" s="46">
        <v>291.91886955000001</v>
      </c>
      <c r="M93" s="46">
        <v>0.96060517000000001</v>
      </c>
      <c r="N93" s="46"/>
      <c r="O93" s="46"/>
      <c r="P93" s="46"/>
      <c r="Q93" s="46"/>
    </row>
    <row r="94" spans="1:17" hidden="1" outlineLevel="1" collapsed="1">
      <c r="A94" s="8">
        <v>43070</v>
      </c>
      <c r="B94" s="46">
        <v>3662.9673995799999</v>
      </c>
      <c r="C94" s="46">
        <f t="shared" ref="C94" si="82">G94+K94</f>
        <v>2027.89506448</v>
      </c>
      <c r="D94" s="46">
        <f t="shared" ref="D94" si="83">H94+L94</f>
        <v>1588.50262202</v>
      </c>
      <c r="E94" s="46">
        <f t="shared" ref="E94" si="84">I94+M94</f>
        <v>46.56971308</v>
      </c>
      <c r="F94" s="46">
        <v>2729.3863128500002</v>
      </c>
      <c r="G94" s="46">
        <v>1410.7005732499999</v>
      </c>
      <c r="H94" s="46">
        <v>1273.11967407</v>
      </c>
      <c r="I94" s="46">
        <v>45.566065530000003</v>
      </c>
      <c r="J94" s="46">
        <v>933.58108673000004</v>
      </c>
      <c r="K94" s="46">
        <v>617.19449123000004</v>
      </c>
      <c r="L94" s="46">
        <v>315.38294795000002</v>
      </c>
      <c r="M94" s="46">
        <v>1.0036475499999999</v>
      </c>
      <c r="N94" s="46"/>
      <c r="O94" s="46"/>
      <c r="P94" s="46"/>
      <c r="Q94" s="46"/>
    </row>
    <row r="95" spans="1:17" hidden="1" outlineLevel="1" collapsed="1">
      <c r="A95" s="8">
        <v>43101</v>
      </c>
      <c r="B95" s="46">
        <v>3903.7016696800001</v>
      </c>
      <c r="C95" s="46">
        <f t="shared" ref="C95" si="85">G95+K95</f>
        <v>2184.9201424299999</v>
      </c>
      <c r="D95" s="46">
        <f t="shared" ref="D95" si="86">H95+L95</f>
        <v>1671.6140874499999</v>
      </c>
      <c r="E95" s="46">
        <f t="shared" ref="E95" si="87">I95+M95</f>
        <v>47.167439799999997</v>
      </c>
      <c r="F95" s="46">
        <v>2962.0643497699998</v>
      </c>
      <c r="G95" s="46">
        <v>1556.3896248200001</v>
      </c>
      <c r="H95" s="46">
        <v>1359.5731717199999</v>
      </c>
      <c r="I95" s="46">
        <v>46.10155323</v>
      </c>
      <c r="J95" s="46">
        <v>941.63731990999997</v>
      </c>
      <c r="K95" s="46">
        <v>628.53051760999995</v>
      </c>
      <c r="L95" s="46">
        <v>312.04091572999999</v>
      </c>
      <c r="M95" s="46">
        <v>1.06588657</v>
      </c>
      <c r="N95" s="46"/>
      <c r="O95" s="46"/>
      <c r="P95" s="46"/>
      <c r="Q95" s="46"/>
    </row>
    <row r="96" spans="1:17" hidden="1" outlineLevel="1" collapsed="1">
      <c r="A96" s="8">
        <v>43132</v>
      </c>
      <c r="B96" s="46">
        <v>3989.8675468400002</v>
      </c>
      <c r="C96" s="46">
        <f t="shared" ref="C96" si="88">G96+K96</f>
        <v>2431.41917616</v>
      </c>
      <c r="D96" s="46">
        <f t="shared" ref="D96" si="89">H96+L96</f>
        <v>1515.41761696</v>
      </c>
      <c r="E96" s="46">
        <f t="shared" ref="E96" si="90">I96+M96</f>
        <v>43.03075372</v>
      </c>
      <c r="F96" s="46">
        <v>3081.5207663800002</v>
      </c>
      <c r="G96" s="46">
        <v>1821.8989268299999</v>
      </c>
      <c r="H96" s="46">
        <v>1217.5110021200001</v>
      </c>
      <c r="I96" s="46">
        <v>42.110837429999997</v>
      </c>
      <c r="J96" s="46">
        <v>908.34678045999999</v>
      </c>
      <c r="K96" s="46">
        <v>609.52024932999996</v>
      </c>
      <c r="L96" s="46">
        <v>297.90661483999997</v>
      </c>
      <c r="M96" s="46">
        <v>0.91991628999999997</v>
      </c>
      <c r="N96" s="46"/>
      <c r="O96" s="46"/>
      <c r="P96" s="46"/>
      <c r="Q96" s="46"/>
    </row>
    <row r="97" spans="1:17" hidden="1" outlineLevel="1" collapsed="1">
      <c r="A97" s="8">
        <v>43160</v>
      </c>
      <c r="B97" s="46">
        <v>4011.9844441099999</v>
      </c>
      <c r="C97" s="46">
        <f t="shared" ref="C97" si="91">G97+K97</f>
        <v>2439.9171566300001</v>
      </c>
      <c r="D97" s="46">
        <f t="shared" ref="D97" si="92">H97+L97</f>
        <v>1528.80979103</v>
      </c>
      <c r="E97" s="46">
        <f t="shared" ref="E97" si="93">I97+M97</f>
        <v>43.257496449999998</v>
      </c>
      <c r="F97" s="46">
        <v>3098.19475444</v>
      </c>
      <c r="G97" s="46">
        <v>1817.07550277</v>
      </c>
      <c r="H97" s="46">
        <v>1238.68761567</v>
      </c>
      <c r="I97" s="46">
        <v>42.431635999999997</v>
      </c>
      <c r="J97" s="46">
        <v>913.78968967000003</v>
      </c>
      <c r="K97" s="46">
        <v>622.84165385999995</v>
      </c>
      <c r="L97" s="46">
        <v>290.12217536000003</v>
      </c>
      <c r="M97" s="46">
        <v>0.82586044999999997</v>
      </c>
      <c r="N97" s="46"/>
      <c r="O97" s="46"/>
      <c r="P97" s="46"/>
      <c r="Q97" s="46"/>
    </row>
    <row r="98" spans="1:17" hidden="1" outlineLevel="1" collapsed="1">
      <c r="A98" s="8">
        <v>43191</v>
      </c>
      <c r="B98" s="46">
        <v>3750.8611990300001</v>
      </c>
      <c r="C98" s="46">
        <f t="shared" ref="C98" si="94">G98+K98</f>
        <v>2249.7852094999998</v>
      </c>
      <c r="D98" s="46">
        <f t="shared" ref="D98" si="95">H98+L98</f>
        <v>1458.1141544699999</v>
      </c>
      <c r="E98" s="46">
        <f t="shared" ref="E98" si="96">I98+M98</f>
        <v>42.961835060000006</v>
      </c>
      <c r="F98" s="46">
        <v>2840.1828675699999</v>
      </c>
      <c r="G98" s="46">
        <v>1625.9336539599999</v>
      </c>
      <c r="H98" s="46">
        <v>1172.07243023</v>
      </c>
      <c r="I98" s="46">
        <v>42.176783380000003</v>
      </c>
      <c r="J98" s="46">
        <v>910.67833145999998</v>
      </c>
      <c r="K98" s="46">
        <v>623.85155554000005</v>
      </c>
      <c r="L98" s="46">
        <v>286.04172424000001</v>
      </c>
      <c r="M98" s="46">
        <v>0.78505168000000003</v>
      </c>
      <c r="N98" s="46"/>
      <c r="O98" s="46"/>
      <c r="P98" s="46"/>
      <c r="Q98" s="46"/>
    </row>
    <row r="99" spans="1:17" hidden="1" outlineLevel="1" collapsed="1">
      <c r="A99" s="8">
        <v>43221</v>
      </c>
      <c r="B99" s="46">
        <v>3957.2223245499999</v>
      </c>
      <c r="C99" s="46">
        <f t="shared" ref="C99" si="97">G99+K99</f>
        <v>2308.9285500300002</v>
      </c>
      <c r="D99" s="46">
        <f t="shared" ref="D99" si="98">H99+L99</f>
        <v>1604.7998850600002</v>
      </c>
      <c r="E99" s="46">
        <f t="shared" ref="E99" si="99">I99+M99</f>
        <v>43.493889459999998</v>
      </c>
      <c r="F99" s="46">
        <v>3004.2768658300001</v>
      </c>
      <c r="G99" s="46">
        <v>1684.43707533</v>
      </c>
      <c r="H99" s="46">
        <v>1277.1213015200001</v>
      </c>
      <c r="I99" s="46">
        <v>42.718488979999997</v>
      </c>
      <c r="J99" s="46">
        <v>952.94545872000003</v>
      </c>
      <c r="K99" s="46">
        <v>624.49147470000003</v>
      </c>
      <c r="L99" s="46">
        <v>327.67858353999998</v>
      </c>
      <c r="M99" s="46">
        <v>0.77540047999999995</v>
      </c>
      <c r="N99" s="46"/>
      <c r="O99" s="46"/>
      <c r="P99" s="46"/>
      <c r="Q99" s="46"/>
    </row>
    <row r="100" spans="1:17" hidden="1" outlineLevel="1" collapsed="1">
      <c r="A100" s="8">
        <v>43252</v>
      </c>
      <c r="B100" s="46">
        <v>4101.5432254699999</v>
      </c>
      <c r="C100" s="46">
        <f t="shared" ref="C100" si="100">G100+K100</f>
        <v>2383.19842088</v>
      </c>
      <c r="D100" s="46">
        <f t="shared" ref="D100" si="101">H100+L100</f>
        <v>1674.7681735900001</v>
      </c>
      <c r="E100" s="46">
        <f t="shared" ref="E100" si="102">I100+M100</f>
        <v>43.576630999999999</v>
      </c>
      <c r="F100" s="46">
        <v>3140.7336031499999</v>
      </c>
      <c r="G100" s="46">
        <v>1750.59886577</v>
      </c>
      <c r="H100" s="46">
        <v>1347.335752</v>
      </c>
      <c r="I100" s="46">
        <v>42.798985379999998</v>
      </c>
      <c r="J100" s="46">
        <v>960.80962232000002</v>
      </c>
      <c r="K100" s="46">
        <v>632.59955510999998</v>
      </c>
      <c r="L100" s="46">
        <v>327.43242158999999</v>
      </c>
      <c r="M100" s="46">
        <v>0.77764562000000004</v>
      </c>
      <c r="N100" s="46"/>
      <c r="O100" s="46"/>
      <c r="P100" s="46"/>
      <c r="Q100" s="46"/>
    </row>
    <row r="101" spans="1:17" hidden="1" outlineLevel="1" collapsed="1">
      <c r="A101" s="8">
        <v>43282</v>
      </c>
      <c r="B101" s="46">
        <v>4269.4615066699998</v>
      </c>
      <c r="C101" s="46">
        <f t="shared" ref="C101" si="103">G101+K101</f>
        <v>2515.0038244699999</v>
      </c>
      <c r="D101" s="46">
        <f t="shared" ref="D101" si="104">H101+L101</f>
        <v>1711.6330598499999</v>
      </c>
      <c r="E101" s="46">
        <f t="shared" ref="E101" si="105">I101+M101</f>
        <v>42.824622349999999</v>
      </c>
      <c r="F101" s="46">
        <v>3290.5885111399998</v>
      </c>
      <c r="G101" s="46">
        <v>1869.53957831</v>
      </c>
      <c r="H101" s="46">
        <v>1379.0161432699999</v>
      </c>
      <c r="I101" s="46">
        <v>42.032789559999998</v>
      </c>
      <c r="J101" s="46">
        <v>978.87299553000003</v>
      </c>
      <c r="K101" s="46">
        <v>645.46424616000002</v>
      </c>
      <c r="L101" s="46">
        <v>332.61691658000001</v>
      </c>
      <c r="M101" s="46">
        <v>0.79183278999999995</v>
      </c>
      <c r="N101" s="46"/>
      <c r="O101" s="46"/>
      <c r="P101" s="46"/>
      <c r="Q101" s="46"/>
    </row>
    <row r="102" spans="1:17" hidden="1" outlineLevel="1" collapsed="1">
      <c r="A102" s="8">
        <v>43313</v>
      </c>
      <c r="B102" s="46">
        <v>4501.6775970199997</v>
      </c>
      <c r="C102" s="46">
        <f t="shared" ref="C102" si="106">G102+K102</f>
        <v>2649.9468115499999</v>
      </c>
      <c r="D102" s="46">
        <f t="shared" ref="D102" si="107">H102+L102</f>
        <v>1812.1806578000001</v>
      </c>
      <c r="E102" s="46">
        <f t="shared" ref="E102" si="108">I102+M102</f>
        <v>39.550127669999995</v>
      </c>
      <c r="F102" s="46">
        <v>3414.75577664</v>
      </c>
      <c r="G102" s="46">
        <v>1994.57720027</v>
      </c>
      <c r="H102" s="46">
        <v>1381.46455079</v>
      </c>
      <c r="I102" s="46">
        <v>38.714025579999998</v>
      </c>
      <c r="J102" s="46">
        <v>1086.9218203800001</v>
      </c>
      <c r="K102" s="46">
        <v>655.36961127999996</v>
      </c>
      <c r="L102" s="46">
        <v>430.71610700999997</v>
      </c>
      <c r="M102" s="46">
        <v>0.83610209000000002</v>
      </c>
      <c r="N102" s="46"/>
      <c r="O102" s="46"/>
      <c r="P102" s="46"/>
      <c r="Q102" s="46"/>
    </row>
    <row r="103" spans="1:17" hidden="1" outlineLevel="1" collapsed="1">
      <c r="A103" s="8">
        <v>43344</v>
      </c>
      <c r="B103" s="46">
        <v>4440.1932804799999</v>
      </c>
      <c r="C103" s="46">
        <f t="shared" ref="C103" si="109">G103+K103</f>
        <v>2575.8421687800001</v>
      </c>
      <c r="D103" s="46">
        <f t="shared" ref="D103" si="110">H103+L103</f>
        <v>1824.54181561</v>
      </c>
      <c r="E103" s="46">
        <f t="shared" ref="E103" si="111">I103+M103</f>
        <v>39.809296090000004</v>
      </c>
      <c r="F103" s="46">
        <v>3339.6829337999998</v>
      </c>
      <c r="G103" s="46">
        <v>1921.0624353799999</v>
      </c>
      <c r="H103" s="46">
        <v>1379.5931658300001</v>
      </c>
      <c r="I103" s="46">
        <v>39.02733259</v>
      </c>
      <c r="J103" s="46">
        <v>1100.5103466800001</v>
      </c>
      <c r="K103" s="46">
        <v>654.77973340000005</v>
      </c>
      <c r="L103" s="46">
        <v>444.94864977999998</v>
      </c>
      <c r="M103" s="46">
        <v>0.78196350000000003</v>
      </c>
      <c r="N103" s="46"/>
      <c r="O103" s="46"/>
      <c r="P103" s="46"/>
      <c r="Q103" s="46"/>
    </row>
    <row r="104" spans="1:17" hidden="1" outlineLevel="1" collapsed="1">
      <c r="A104" s="8">
        <v>43374</v>
      </c>
      <c r="B104" s="46">
        <v>4397.4653796000002</v>
      </c>
      <c r="C104" s="46">
        <f t="shared" ref="C104" si="112">G104+K104</f>
        <v>2565.8730989599999</v>
      </c>
      <c r="D104" s="46">
        <f t="shared" ref="D104" si="113">H104+L104</f>
        <v>1792.3566262500001</v>
      </c>
      <c r="E104" s="46">
        <f t="shared" ref="E104" si="114">I104+M104</f>
        <v>39.235654390000001</v>
      </c>
      <c r="F104" s="46">
        <v>3312.5603422499998</v>
      </c>
      <c r="G104" s="46">
        <v>1923.9497659199999</v>
      </c>
      <c r="H104" s="46">
        <v>1350.1138897200001</v>
      </c>
      <c r="I104" s="46">
        <v>38.496686609999998</v>
      </c>
      <c r="J104" s="46">
        <v>1084.9050373499999</v>
      </c>
      <c r="K104" s="46">
        <v>641.92333303999999</v>
      </c>
      <c r="L104" s="46">
        <v>442.24273653</v>
      </c>
      <c r="M104" s="46">
        <v>0.73896777999999996</v>
      </c>
      <c r="N104" s="46"/>
      <c r="O104" s="46"/>
      <c r="P104" s="46"/>
      <c r="Q104" s="46"/>
    </row>
    <row r="105" spans="1:17" hidden="1" outlineLevel="1" collapsed="1">
      <c r="A105" s="8">
        <v>43405</v>
      </c>
      <c r="B105" s="46">
        <v>4461.6353649499997</v>
      </c>
      <c r="C105" s="46">
        <f t="shared" ref="C105" si="115">G105+K105</f>
        <v>2641.5379103599998</v>
      </c>
      <c r="D105" s="46">
        <f t="shared" ref="D105" si="116">H105+L105</f>
        <v>1778.4692503900001</v>
      </c>
      <c r="E105" s="46">
        <f t="shared" ref="E105" si="117">I105+M105</f>
        <v>41.628204199999999</v>
      </c>
      <c r="F105" s="46">
        <v>3316.8795897199998</v>
      </c>
      <c r="G105" s="46">
        <v>1935.03840638</v>
      </c>
      <c r="H105" s="46">
        <v>1340.9494657800001</v>
      </c>
      <c r="I105" s="46">
        <v>40.891717559999996</v>
      </c>
      <c r="J105" s="46">
        <v>1144.7557752299999</v>
      </c>
      <c r="K105" s="46">
        <v>706.49950397999999</v>
      </c>
      <c r="L105" s="46">
        <v>437.51978460999999</v>
      </c>
      <c r="M105" s="46">
        <v>0.73648663999999997</v>
      </c>
      <c r="N105" s="46"/>
      <c r="O105" s="46"/>
      <c r="P105" s="46"/>
      <c r="Q105" s="46"/>
    </row>
    <row r="106" spans="1:17" hidden="1" outlineLevel="1" collapsed="1">
      <c r="A106" s="8">
        <v>43435</v>
      </c>
      <c r="B106" s="46">
        <v>4440.91204509</v>
      </c>
      <c r="C106" s="46">
        <f t="shared" ref="C106" si="118">G106+K106</f>
        <v>2637.2861383600002</v>
      </c>
      <c r="D106" s="46">
        <f t="shared" ref="D106" si="119">H106+L106</f>
        <v>1763.25652152</v>
      </c>
      <c r="E106" s="46">
        <f t="shared" ref="E106" si="120">I106+M106</f>
        <v>40.369385209999997</v>
      </c>
      <c r="F106" s="46">
        <v>3368.67440308</v>
      </c>
      <c r="G106" s="46">
        <v>1987.8633585</v>
      </c>
      <c r="H106" s="46">
        <v>1340.44165937</v>
      </c>
      <c r="I106" s="46">
        <v>40.369385209999997</v>
      </c>
      <c r="J106" s="46">
        <v>1072.2376420099999</v>
      </c>
      <c r="K106" s="46">
        <v>649.42277985999999</v>
      </c>
      <c r="L106" s="46">
        <v>422.81486215000001</v>
      </c>
      <c r="M106" s="46">
        <v>0</v>
      </c>
      <c r="N106" s="46"/>
      <c r="O106" s="46"/>
      <c r="P106" s="46"/>
      <c r="Q106" s="46"/>
    </row>
    <row r="107" spans="1:17" hidden="1" outlineLevel="1" collapsed="1">
      <c r="A107" s="8">
        <v>43466</v>
      </c>
      <c r="B107" s="46">
        <v>4472.6474806099995</v>
      </c>
      <c r="C107" s="46">
        <f t="shared" ref="C107" si="121">G107+K107</f>
        <v>2664.5327413800001</v>
      </c>
      <c r="D107" s="46">
        <f t="shared" ref="D107" si="122">H107+L107</f>
        <v>1765.96098031</v>
      </c>
      <c r="E107" s="46">
        <f t="shared" ref="E107" si="123">I107+M107</f>
        <v>42.153758920000001</v>
      </c>
      <c r="F107" s="46">
        <v>3385.7400762699999</v>
      </c>
      <c r="G107" s="46">
        <v>2017.2725238099999</v>
      </c>
      <c r="H107" s="46">
        <v>1326.31379354</v>
      </c>
      <c r="I107" s="46">
        <v>42.153758920000001</v>
      </c>
      <c r="J107" s="46">
        <v>1086.9074043400001</v>
      </c>
      <c r="K107" s="46">
        <v>647.26021757000001</v>
      </c>
      <c r="L107" s="46">
        <v>439.64718677000002</v>
      </c>
      <c r="M107" s="46">
        <v>0</v>
      </c>
      <c r="N107" s="46"/>
      <c r="O107" s="46"/>
      <c r="P107" s="46"/>
      <c r="Q107" s="46"/>
    </row>
    <row r="108" spans="1:17" hidden="1" outlineLevel="1" collapsed="1">
      <c r="A108" s="8">
        <v>43497</v>
      </c>
      <c r="B108" s="46">
        <v>4351.7795884300003</v>
      </c>
      <c r="C108" s="46">
        <f t="shared" ref="C108" si="124">G108+K108</f>
        <v>2619.7233899499997</v>
      </c>
      <c r="D108" s="46">
        <f t="shared" ref="D108" si="125">H108+L108</f>
        <v>1689.1721892800001</v>
      </c>
      <c r="E108" s="46">
        <f t="shared" ref="E108" si="126">I108+M108</f>
        <v>42.884009199999994</v>
      </c>
      <c r="F108" s="46">
        <v>3293.7240303200001</v>
      </c>
      <c r="G108" s="46">
        <v>1984.92325624</v>
      </c>
      <c r="H108" s="46">
        <v>1268.4647795000001</v>
      </c>
      <c r="I108" s="46">
        <v>40.335994579999998</v>
      </c>
      <c r="J108" s="46">
        <v>1058.05555811</v>
      </c>
      <c r="K108" s="46">
        <v>634.80013370999995</v>
      </c>
      <c r="L108" s="46">
        <v>420.70740977999998</v>
      </c>
      <c r="M108" s="46">
        <v>2.54801462</v>
      </c>
      <c r="N108" s="46"/>
      <c r="O108" s="46"/>
      <c r="P108" s="46"/>
      <c r="Q108" s="46"/>
    </row>
    <row r="109" spans="1:17" hidden="1" outlineLevel="1" collapsed="1">
      <c r="A109" s="8">
        <v>43525</v>
      </c>
      <c r="B109" s="46">
        <v>4336.2889193299998</v>
      </c>
      <c r="C109" s="46">
        <f t="shared" ref="C109" si="127">G109+K109</f>
        <v>2542.8392376700003</v>
      </c>
      <c r="D109" s="46">
        <f t="shared" ref="D109" si="128">H109+L109</f>
        <v>1750.2486541799999</v>
      </c>
      <c r="E109" s="46">
        <f t="shared" ref="E109" si="129">I109+M109</f>
        <v>43.20102748</v>
      </c>
      <c r="F109" s="46">
        <v>3263.4363644</v>
      </c>
      <c r="G109" s="46">
        <v>1955.5862339600001</v>
      </c>
      <c r="H109" s="46">
        <v>1267.2240374099999</v>
      </c>
      <c r="I109" s="46">
        <v>40.62609303</v>
      </c>
      <c r="J109" s="46">
        <v>1072.85255493</v>
      </c>
      <c r="K109" s="46">
        <v>587.25300371000003</v>
      </c>
      <c r="L109" s="46">
        <v>483.02461677000002</v>
      </c>
      <c r="M109" s="46">
        <v>2.5749344500000002</v>
      </c>
      <c r="N109" s="46"/>
      <c r="O109" s="46"/>
      <c r="P109" s="46"/>
      <c r="Q109" s="46"/>
    </row>
    <row r="110" spans="1:17" hidden="1" outlineLevel="1" collapsed="1">
      <c r="A110" s="8">
        <v>43556</v>
      </c>
      <c r="B110" s="46">
        <v>3830.4689748400001</v>
      </c>
      <c r="C110" s="46">
        <f t="shared" ref="C110" si="130">G110+K110</f>
        <v>2085.6478379</v>
      </c>
      <c r="D110" s="46">
        <f t="shared" ref="D110" si="131">H110+L110</f>
        <v>1701.9304620100002</v>
      </c>
      <c r="E110" s="46">
        <f t="shared" ref="E110" si="132">I110+M110</f>
        <v>42.890674930000003</v>
      </c>
      <c r="F110" s="46">
        <v>3230.38333229</v>
      </c>
      <c r="G110" s="46">
        <v>1931.3974666900001</v>
      </c>
      <c r="H110" s="46">
        <v>1258.6101416500001</v>
      </c>
      <c r="I110" s="46">
        <v>40.375723950000001</v>
      </c>
      <c r="J110" s="46">
        <v>600.08564254999999</v>
      </c>
      <c r="K110" s="46">
        <v>154.25037121</v>
      </c>
      <c r="L110" s="46">
        <v>443.32032035999998</v>
      </c>
      <c r="M110" s="46">
        <v>2.5149509800000001</v>
      </c>
      <c r="N110" s="46"/>
      <c r="O110" s="46"/>
      <c r="P110" s="46"/>
      <c r="Q110" s="46"/>
    </row>
    <row r="111" spans="1:17" hidden="1" outlineLevel="1" collapsed="1">
      <c r="A111" s="8">
        <v>43586</v>
      </c>
      <c r="B111" s="46">
        <v>3689.6613048499999</v>
      </c>
      <c r="C111" s="46">
        <f t="shared" ref="C111" si="133">G111+K111</f>
        <v>1959.42966462</v>
      </c>
      <c r="D111" s="46">
        <f t="shared" ref="D111" si="134">H111+L111</f>
        <v>1686.99992896</v>
      </c>
      <c r="E111" s="46">
        <f t="shared" ref="E111" si="135">I111+M111</f>
        <v>43.231711269999998</v>
      </c>
      <c r="F111" s="46">
        <v>3114.3478286899999</v>
      </c>
      <c r="G111" s="46">
        <v>1831.0778583599999</v>
      </c>
      <c r="H111" s="46">
        <v>1242.57764438</v>
      </c>
      <c r="I111" s="46">
        <v>40.692325949999997</v>
      </c>
      <c r="J111" s="46">
        <v>575.31347616000005</v>
      </c>
      <c r="K111" s="46">
        <v>128.35180625999999</v>
      </c>
      <c r="L111" s="46">
        <v>444.42228458</v>
      </c>
      <c r="M111" s="46">
        <v>2.5393853200000001</v>
      </c>
      <c r="N111" s="46"/>
      <c r="O111" s="46"/>
      <c r="P111" s="46"/>
      <c r="Q111" s="46"/>
    </row>
    <row r="112" spans="1:17" hidden="1" outlineLevel="1" collapsed="1">
      <c r="A112" s="8">
        <v>43617</v>
      </c>
      <c r="B112" s="46">
        <v>3916.5704046999999</v>
      </c>
      <c r="C112" s="46">
        <f t="shared" ref="C112" si="136">G112+K112</f>
        <v>2081.8982107399997</v>
      </c>
      <c r="D112" s="46">
        <f t="shared" ref="D112" si="137">H112+L112</f>
        <v>1792.67917147</v>
      </c>
      <c r="E112" s="46">
        <f t="shared" ref="E112" si="138">I112+M112</f>
        <v>41.993022490000001</v>
      </c>
      <c r="F112" s="46">
        <v>3311.31184566</v>
      </c>
      <c r="G112" s="46">
        <v>1899.2978525399999</v>
      </c>
      <c r="H112" s="46">
        <v>1372.49312801</v>
      </c>
      <c r="I112" s="46">
        <v>39.520865110000003</v>
      </c>
      <c r="J112" s="46">
        <v>605.25855904000002</v>
      </c>
      <c r="K112" s="46">
        <v>182.60035819999999</v>
      </c>
      <c r="L112" s="46">
        <v>420.18604346000001</v>
      </c>
      <c r="M112" s="46">
        <v>2.4721573800000001</v>
      </c>
      <c r="N112" s="46"/>
      <c r="O112" s="46"/>
      <c r="P112" s="46"/>
      <c r="Q112" s="46"/>
    </row>
    <row r="113" spans="1:17" hidden="1" outlineLevel="1" collapsed="1">
      <c r="A113" s="8">
        <v>43647</v>
      </c>
      <c r="B113" s="46">
        <v>3819.5169903800002</v>
      </c>
      <c r="C113" s="46">
        <f t="shared" ref="C113" si="139">G113+K113</f>
        <v>2005.8812185500001</v>
      </c>
      <c r="D113" s="46">
        <f t="shared" ref="D113" si="140">H113+L113</f>
        <v>1772.0417737</v>
      </c>
      <c r="E113" s="46">
        <f t="shared" ref="E113" si="141">I113+M113</f>
        <v>41.593998129999996</v>
      </c>
      <c r="F113" s="46">
        <v>3188.7866067</v>
      </c>
      <c r="G113" s="46">
        <v>1746.4640348</v>
      </c>
      <c r="H113" s="46">
        <v>1403.09908705</v>
      </c>
      <c r="I113" s="46">
        <v>39.223484849999998</v>
      </c>
      <c r="J113" s="46">
        <v>630.73038368000005</v>
      </c>
      <c r="K113" s="46">
        <v>259.41718374999999</v>
      </c>
      <c r="L113" s="46">
        <v>368.94268664999998</v>
      </c>
      <c r="M113" s="46">
        <v>2.3705132799999999</v>
      </c>
      <c r="N113" s="46"/>
      <c r="O113" s="46"/>
      <c r="P113" s="46"/>
      <c r="Q113" s="46"/>
    </row>
    <row r="114" spans="1:17" hidden="1" outlineLevel="1" collapsed="1">
      <c r="A114" s="8">
        <v>43678</v>
      </c>
      <c r="B114" s="46">
        <v>3802.9018735999998</v>
      </c>
      <c r="C114" s="46">
        <f t="shared" ref="C114" si="142">G114+K114</f>
        <v>1970.3968244099999</v>
      </c>
      <c r="D114" s="46">
        <f t="shared" ref="D114" si="143">H114+L114</f>
        <v>1790.98249025</v>
      </c>
      <c r="E114" s="46">
        <f t="shared" ref="E114" si="144">I114+M114</f>
        <v>41.522558940000003</v>
      </c>
      <c r="F114" s="46">
        <v>3176.8469088900001</v>
      </c>
      <c r="G114" s="46">
        <v>1710.4427681699999</v>
      </c>
      <c r="H114" s="46">
        <v>1427.26596565</v>
      </c>
      <c r="I114" s="46">
        <v>39.138175070000003</v>
      </c>
      <c r="J114" s="46">
        <v>626.05496471000004</v>
      </c>
      <c r="K114" s="46">
        <v>259.95405624</v>
      </c>
      <c r="L114" s="46">
        <v>363.71652460000001</v>
      </c>
      <c r="M114" s="46">
        <v>2.3843838700000002</v>
      </c>
      <c r="N114" s="46"/>
      <c r="O114" s="46"/>
      <c r="P114" s="46"/>
      <c r="Q114" s="46"/>
    </row>
    <row r="115" spans="1:17" hidden="1" outlineLevel="1" collapsed="1">
      <c r="A115" s="8">
        <v>43709</v>
      </c>
      <c r="B115" s="46">
        <v>3910.18598793</v>
      </c>
      <c r="C115" s="46">
        <f t="shared" ref="C115" si="145">G115+K115</f>
        <v>2147.16584152</v>
      </c>
      <c r="D115" s="46">
        <f t="shared" ref="D115" si="146">H115+L115</f>
        <v>1721.8094605899998</v>
      </c>
      <c r="E115" s="46">
        <f t="shared" ref="E115" si="147">I115+M115</f>
        <v>41.210685820000002</v>
      </c>
      <c r="F115" s="46">
        <v>3314.40040585</v>
      </c>
      <c r="G115" s="46">
        <v>1887.8612679</v>
      </c>
      <c r="H115" s="46">
        <v>1387.6037569099999</v>
      </c>
      <c r="I115" s="46">
        <v>38.935381040000003</v>
      </c>
      <c r="J115" s="46">
        <v>595.78558208000004</v>
      </c>
      <c r="K115" s="46">
        <v>259.30457361999999</v>
      </c>
      <c r="L115" s="46">
        <v>334.20570368</v>
      </c>
      <c r="M115" s="46">
        <v>2.2753047799999999</v>
      </c>
      <c r="N115" s="46"/>
      <c r="O115" s="46"/>
      <c r="P115" s="46"/>
      <c r="Q115" s="46"/>
    </row>
    <row r="116" spans="1:17" hidden="1" outlineLevel="1" collapsed="1">
      <c r="A116" s="8">
        <v>43739</v>
      </c>
      <c r="B116" s="46">
        <v>3997.7141533700001</v>
      </c>
      <c r="C116" s="46">
        <f t="shared" ref="C116" si="148">G116+K116</f>
        <v>2107.3687775799999</v>
      </c>
      <c r="D116" s="46">
        <f t="shared" ref="D116" si="149">H116+L116</f>
        <v>1849.4201633</v>
      </c>
      <c r="E116" s="46">
        <f t="shared" ref="E116" si="150">I116+M116</f>
        <v>40.92521249</v>
      </c>
      <c r="F116" s="46">
        <v>3369.8280234099998</v>
      </c>
      <c r="G116" s="46">
        <v>1833.5135503700001</v>
      </c>
      <c r="H116" s="46">
        <v>1497.7512601000001</v>
      </c>
      <c r="I116" s="46">
        <v>38.56321294</v>
      </c>
      <c r="J116" s="46">
        <v>627.88612995999995</v>
      </c>
      <c r="K116" s="46">
        <v>273.85522721000001</v>
      </c>
      <c r="L116" s="46">
        <v>351.66890319999999</v>
      </c>
      <c r="M116" s="46">
        <v>2.3619995500000002</v>
      </c>
      <c r="N116" s="46"/>
      <c r="O116" s="46"/>
      <c r="P116" s="46"/>
      <c r="Q116" s="46"/>
    </row>
    <row r="117" spans="1:17" hidden="1" outlineLevel="1" collapsed="1">
      <c r="A117" s="8">
        <v>43770</v>
      </c>
      <c r="B117" s="46">
        <v>3962.29590216</v>
      </c>
      <c r="C117" s="46">
        <f t="shared" ref="C117" si="151">G117+K117</f>
        <v>2179.9374023299997</v>
      </c>
      <c r="D117" s="46">
        <f t="shared" ref="D117" si="152">H117+L117</f>
        <v>1743.28658522</v>
      </c>
      <c r="E117" s="46">
        <f t="shared" ref="E117" si="153">I117+M117</f>
        <v>39.07191461</v>
      </c>
      <c r="F117" s="46">
        <v>3347.9738685699999</v>
      </c>
      <c r="G117" s="46">
        <v>1888.7814010899999</v>
      </c>
      <c r="H117" s="46">
        <v>1422.39139505</v>
      </c>
      <c r="I117" s="46">
        <v>36.801072429999998</v>
      </c>
      <c r="J117" s="46">
        <v>614.32203359000005</v>
      </c>
      <c r="K117" s="46">
        <v>291.15600124000002</v>
      </c>
      <c r="L117" s="46">
        <v>320.89519016999998</v>
      </c>
      <c r="M117" s="46">
        <v>2.2708421799999998</v>
      </c>
      <c r="N117" s="46"/>
      <c r="O117" s="46"/>
      <c r="P117" s="46"/>
      <c r="Q117" s="46"/>
    </row>
    <row r="118" spans="1:17" hidden="1" outlineLevel="1" collapsed="1">
      <c r="A118" s="8">
        <v>43800</v>
      </c>
      <c r="B118" s="46">
        <v>3837.13153078</v>
      </c>
      <c r="C118" s="46">
        <f t="shared" ref="C118" si="154">G118+K118</f>
        <v>2049.4754602200001</v>
      </c>
      <c r="D118" s="46">
        <f t="shared" ref="D118" si="155">H118+L118</f>
        <v>1748.97868569</v>
      </c>
      <c r="E118" s="46">
        <f t="shared" ref="E118" si="156">I118+M118</f>
        <v>38.677384870000004</v>
      </c>
      <c r="F118" s="46">
        <v>3149.17666216</v>
      </c>
      <c r="G118" s="46">
        <v>1806.6232626799999</v>
      </c>
      <c r="H118" s="46">
        <v>1306.11429632</v>
      </c>
      <c r="I118" s="46">
        <v>36.439103160000002</v>
      </c>
      <c r="J118" s="46">
        <v>687.95486861999996</v>
      </c>
      <c r="K118" s="46">
        <v>242.85219753999999</v>
      </c>
      <c r="L118" s="46">
        <v>442.86438937000003</v>
      </c>
      <c r="M118" s="46">
        <v>2.2382817099999999</v>
      </c>
      <c r="N118" s="46"/>
      <c r="O118" s="46"/>
      <c r="P118" s="46"/>
      <c r="Q118" s="46"/>
    </row>
    <row r="119" spans="1:17" hidden="1" outlineLevel="1" collapsed="1">
      <c r="A119" s="8">
        <v>43831</v>
      </c>
      <c r="B119" s="46">
        <v>3641.69690881</v>
      </c>
      <c r="C119" s="46">
        <f t="shared" ref="C119" si="157">G119+K119</f>
        <v>1869.05155726</v>
      </c>
      <c r="D119" s="46">
        <f t="shared" ref="D119" si="158">H119+L119</f>
        <v>1733.5163048699999</v>
      </c>
      <c r="E119" s="46">
        <f t="shared" ref="E119" si="159">I119+M119</f>
        <v>39.129046680000002</v>
      </c>
      <c r="F119" s="46">
        <v>2927.12520094</v>
      </c>
      <c r="G119" s="46">
        <v>1617.35340774</v>
      </c>
      <c r="H119" s="46">
        <v>1272.9975811899999</v>
      </c>
      <c r="I119" s="46">
        <v>36.774212009999999</v>
      </c>
      <c r="J119" s="46">
        <v>714.57170786999995</v>
      </c>
      <c r="K119" s="46">
        <v>251.69814951999999</v>
      </c>
      <c r="L119" s="46">
        <v>460.51872367999999</v>
      </c>
      <c r="M119" s="46">
        <v>2.3548346699999998</v>
      </c>
      <c r="N119" s="46"/>
      <c r="O119" s="46"/>
      <c r="P119" s="46"/>
      <c r="Q119" s="46"/>
    </row>
    <row r="120" spans="1:17" hidden="1" outlineLevel="1" collapsed="1">
      <c r="A120" s="8">
        <v>43862</v>
      </c>
      <c r="B120" s="46">
        <v>3489.1242176699998</v>
      </c>
      <c r="C120" s="46">
        <f t="shared" ref="C120" si="160">G120+K120</f>
        <v>1770.3923225899998</v>
      </c>
      <c r="D120" s="46">
        <f t="shared" ref="D120" si="161">H120+L120</f>
        <v>1682.51358325</v>
      </c>
      <c r="E120" s="46">
        <f t="shared" ref="E120" si="162">I120+M120</f>
        <v>36.218311829999998</v>
      </c>
      <c r="F120" s="46">
        <v>2790.2381034300001</v>
      </c>
      <c r="G120" s="46">
        <v>1541.2093808899999</v>
      </c>
      <c r="H120" s="46">
        <v>1212.81041071</v>
      </c>
      <c r="I120" s="46">
        <v>36.218311829999998</v>
      </c>
      <c r="J120" s="46">
        <v>698.88611423999998</v>
      </c>
      <c r="K120" s="46">
        <v>229.18294169999999</v>
      </c>
      <c r="L120" s="46">
        <v>469.70317254000003</v>
      </c>
      <c r="M120" s="46">
        <v>0</v>
      </c>
      <c r="N120" s="46"/>
      <c r="O120" s="46"/>
      <c r="P120" s="46"/>
      <c r="Q120" s="46"/>
    </row>
    <row r="121" spans="1:17" hidden="1" outlineLevel="1" collapsed="1">
      <c r="A121" s="8">
        <v>43891</v>
      </c>
      <c r="B121" s="46">
        <v>3805.7070870399998</v>
      </c>
      <c r="C121" s="46">
        <f t="shared" ref="C121" si="163">G121+K121</f>
        <v>2043.3844761599998</v>
      </c>
      <c r="D121" s="46">
        <f t="shared" ref="D121" si="164">H121+L121</f>
        <v>1727.14112811</v>
      </c>
      <c r="E121" s="46">
        <f t="shared" ref="E121" si="165">I121+M121</f>
        <v>35.181482770000002</v>
      </c>
      <c r="F121" s="46">
        <v>3024.9133590500001</v>
      </c>
      <c r="G121" s="46">
        <v>1790.6548217699999</v>
      </c>
      <c r="H121" s="46">
        <v>1199.0770545099999</v>
      </c>
      <c r="I121" s="46">
        <v>35.181482770000002</v>
      </c>
      <c r="J121" s="46">
        <v>780.79372798999998</v>
      </c>
      <c r="K121" s="46">
        <v>252.72965439000001</v>
      </c>
      <c r="L121" s="46">
        <v>528.06407360000003</v>
      </c>
      <c r="M121" s="46">
        <v>0</v>
      </c>
      <c r="N121" s="46"/>
      <c r="O121" s="46"/>
      <c r="P121" s="46"/>
      <c r="Q121" s="46"/>
    </row>
    <row r="122" spans="1:17" hidden="1" outlineLevel="1" collapsed="1">
      <c r="A122" s="8">
        <v>43922</v>
      </c>
      <c r="B122" s="46">
        <v>3465.7970248400002</v>
      </c>
      <c r="C122" s="46">
        <f t="shared" ref="C122" si="166">G122+K122</f>
        <v>1750.98948116</v>
      </c>
      <c r="D122" s="46">
        <f t="shared" ref="D122" si="167">H122+L122</f>
        <v>1696.4183692000001</v>
      </c>
      <c r="E122" s="46">
        <f t="shared" ref="E122" si="168">I122+M122</f>
        <v>18.389174480000001</v>
      </c>
      <c r="F122" s="46">
        <v>2776.6510477800002</v>
      </c>
      <c r="G122" s="46">
        <v>1567.8836543299999</v>
      </c>
      <c r="H122" s="46">
        <v>1190.37821897</v>
      </c>
      <c r="I122" s="46">
        <v>18.389174480000001</v>
      </c>
      <c r="J122" s="46">
        <v>689.14597705999995</v>
      </c>
      <c r="K122" s="46">
        <v>183.10582683000001</v>
      </c>
      <c r="L122" s="46">
        <v>506.04015022999999</v>
      </c>
      <c r="M122" s="46">
        <v>0</v>
      </c>
      <c r="N122" s="46"/>
      <c r="O122" s="46"/>
      <c r="P122" s="46"/>
      <c r="Q122" s="46"/>
    </row>
    <row r="123" spans="1:17" hidden="1" outlineLevel="1" collapsed="1">
      <c r="A123" s="8">
        <v>43952</v>
      </c>
      <c r="B123" s="46">
        <v>3402.3052379999999</v>
      </c>
      <c r="C123" s="46">
        <f t="shared" ref="C123" si="169">G123+K123</f>
        <v>1690.90276279</v>
      </c>
      <c r="D123" s="46">
        <f t="shared" ref="D123" si="170">H123+L123</f>
        <v>1693.5402368599998</v>
      </c>
      <c r="E123" s="46">
        <f t="shared" ref="E123" si="171">I123+M123</f>
        <v>17.862238349999998</v>
      </c>
      <c r="F123" s="46">
        <v>2787.1231739999998</v>
      </c>
      <c r="G123" s="46">
        <v>1569.9618828</v>
      </c>
      <c r="H123" s="46">
        <v>1199.29905285</v>
      </c>
      <c r="I123" s="46">
        <v>17.862238349999998</v>
      </c>
      <c r="J123" s="46">
        <v>615.18206399999997</v>
      </c>
      <c r="K123" s="46">
        <v>120.94087999</v>
      </c>
      <c r="L123" s="46">
        <v>494.24118400999998</v>
      </c>
      <c r="M123" s="46">
        <v>0</v>
      </c>
      <c r="N123" s="46"/>
      <c r="O123" s="46"/>
      <c r="P123" s="46"/>
      <c r="Q123" s="46"/>
    </row>
    <row r="124" spans="1:17" hidden="1" outlineLevel="1" collapsed="1">
      <c r="A124" s="8">
        <v>43983</v>
      </c>
      <c r="B124" s="46">
        <v>3432.96756792</v>
      </c>
      <c r="C124" s="46">
        <f t="shared" ref="C124" si="172">G124+K124</f>
        <v>1740.8066822699998</v>
      </c>
      <c r="D124" s="46">
        <f t="shared" ref="D124" si="173">H124+L124</f>
        <v>1674.0011351400001</v>
      </c>
      <c r="E124" s="46">
        <f t="shared" ref="E124" si="174">I124+M124</f>
        <v>18.159750509999999</v>
      </c>
      <c r="F124" s="46">
        <v>2786.3104764099999</v>
      </c>
      <c r="G124" s="46">
        <v>1605.1682228699999</v>
      </c>
      <c r="H124" s="46">
        <v>1162.9825030300001</v>
      </c>
      <c r="I124" s="46">
        <v>18.159750509999999</v>
      </c>
      <c r="J124" s="46">
        <v>646.65709150999999</v>
      </c>
      <c r="K124" s="46">
        <v>135.63845939999999</v>
      </c>
      <c r="L124" s="46">
        <v>511.01863211</v>
      </c>
      <c r="M124" s="46">
        <v>0</v>
      </c>
      <c r="N124" s="46"/>
      <c r="O124" s="46"/>
      <c r="P124" s="46"/>
      <c r="Q124" s="46"/>
    </row>
    <row r="125" spans="1:17" hidden="1" outlineLevel="1" collapsed="1">
      <c r="A125" s="8">
        <v>44013</v>
      </c>
      <c r="B125" s="46">
        <v>3440.0143446400002</v>
      </c>
      <c r="C125" s="46">
        <f t="shared" ref="C125" si="175">G125+K125</f>
        <v>1708.91750439</v>
      </c>
      <c r="D125" s="46">
        <f t="shared" ref="D125" si="176">H125+L125</f>
        <v>1712.94221655</v>
      </c>
      <c r="E125" s="46">
        <f t="shared" ref="E125" si="177">I125+M125</f>
        <v>18.154623699999998</v>
      </c>
      <c r="F125" s="46">
        <v>2763.0472895100002</v>
      </c>
      <c r="G125" s="46">
        <v>1562.9958582199999</v>
      </c>
      <c r="H125" s="46">
        <v>1181.89680759</v>
      </c>
      <c r="I125" s="46">
        <v>18.154623699999998</v>
      </c>
      <c r="J125" s="46">
        <v>676.96705512999995</v>
      </c>
      <c r="K125" s="46">
        <v>145.92164617</v>
      </c>
      <c r="L125" s="46">
        <v>531.04540896000003</v>
      </c>
      <c r="M125" s="46">
        <v>0</v>
      </c>
      <c r="N125" s="46"/>
      <c r="O125" s="46"/>
      <c r="P125" s="46"/>
      <c r="Q125" s="46"/>
    </row>
    <row r="126" spans="1:17" hidden="1" outlineLevel="1" collapsed="1">
      <c r="A126" s="8">
        <v>44044</v>
      </c>
      <c r="B126" s="46">
        <v>3432.82312314</v>
      </c>
      <c r="C126" s="46">
        <f t="shared" ref="C126" si="178">G126+K126</f>
        <v>1931.84378431</v>
      </c>
      <c r="D126" s="46">
        <f t="shared" ref="D126" si="179">H126+L126</f>
        <v>1482.07031972</v>
      </c>
      <c r="E126" s="46">
        <f t="shared" ref="E126" si="180">I126+M126</f>
        <v>18.909019109999999</v>
      </c>
      <c r="F126" s="46">
        <v>2820.73566837</v>
      </c>
      <c r="G126" s="46">
        <v>1753.4104817100001</v>
      </c>
      <c r="H126" s="46">
        <v>1048.41616755</v>
      </c>
      <c r="I126" s="46">
        <v>18.909019109999999</v>
      </c>
      <c r="J126" s="46">
        <v>612.08745477000002</v>
      </c>
      <c r="K126" s="46">
        <v>178.43330259999999</v>
      </c>
      <c r="L126" s="46">
        <v>433.65415216999997</v>
      </c>
      <c r="M126" s="46">
        <v>0</v>
      </c>
      <c r="N126" s="46"/>
      <c r="O126" s="46"/>
      <c r="P126" s="46"/>
      <c r="Q126" s="46"/>
    </row>
    <row r="127" spans="1:17" hidden="1" outlineLevel="1" collapsed="1">
      <c r="A127" s="8">
        <v>44075</v>
      </c>
      <c r="B127" s="46">
        <v>3517.2690954999998</v>
      </c>
      <c r="C127" s="46">
        <f t="shared" ref="C127" si="181">G127+K127</f>
        <v>1895.9332356300001</v>
      </c>
      <c r="D127" s="46">
        <f t="shared" ref="D127" si="182">H127+L127</f>
        <v>1602.4446788499999</v>
      </c>
      <c r="E127" s="46">
        <f t="shared" ref="E127" si="183">I127+M127</f>
        <v>18.891181020000001</v>
      </c>
      <c r="F127" s="46">
        <v>2884.9882450300001</v>
      </c>
      <c r="G127" s="46">
        <v>1706.9376507500001</v>
      </c>
      <c r="H127" s="46">
        <v>1159.1594132600001</v>
      </c>
      <c r="I127" s="46">
        <v>18.891181020000001</v>
      </c>
      <c r="J127" s="46">
        <v>632.28085047000002</v>
      </c>
      <c r="K127" s="46">
        <v>188.99558488</v>
      </c>
      <c r="L127" s="46">
        <v>443.28526558999999</v>
      </c>
      <c r="M127" s="46">
        <v>0</v>
      </c>
      <c r="N127" s="46"/>
      <c r="O127" s="46"/>
      <c r="P127" s="46"/>
      <c r="Q127" s="46"/>
    </row>
    <row r="128" spans="1:17" hidden="1" outlineLevel="1" collapsed="1">
      <c r="A128" s="8">
        <v>44105</v>
      </c>
      <c r="B128" s="46">
        <v>3603.3438991799999</v>
      </c>
      <c r="C128" s="46">
        <f t="shared" ref="C128" si="184">G128+K128</f>
        <v>1993.01880147</v>
      </c>
      <c r="D128" s="46">
        <f t="shared" ref="D128" si="185">H128+L128</f>
        <v>1591.9681404600001</v>
      </c>
      <c r="E128" s="46">
        <f t="shared" ref="E128" si="186">I128+M128</f>
        <v>18.356957250000001</v>
      </c>
      <c r="F128" s="46">
        <v>2997.8369052200001</v>
      </c>
      <c r="G128" s="46">
        <v>1834.2606926799999</v>
      </c>
      <c r="H128" s="46">
        <v>1145.2192552900001</v>
      </c>
      <c r="I128" s="46">
        <v>18.356957250000001</v>
      </c>
      <c r="J128" s="46">
        <v>605.50699396000005</v>
      </c>
      <c r="K128" s="46">
        <v>158.75810878999999</v>
      </c>
      <c r="L128" s="46">
        <v>446.74888516999999</v>
      </c>
      <c r="M128" s="46">
        <v>0</v>
      </c>
      <c r="N128" s="46"/>
      <c r="O128" s="46"/>
      <c r="P128" s="46"/>
      <c r="Q128" s="46"/>
    </row>
    <row r="129" spans="1:17" hidden="1" outlineLevel="1" collapsed="1">
      <c r="A129" s="8">
        <v>44136</v>
      </c>
      <c r="B129" s="46">
        <v>3569.5950732599999</v>
      </c>
      <c r="C129" s="46">
        <f t="shared" ref="C129" si="187">G129+K129</f>
        <v>1939.17419038</v>
      </c>
      <c r="D129" s="46">
        <f t="shared" ref="D129" si="188">H129+L129</f>
        <v>1620.5801182799999</v>
      </c>
      <c r="E129" s="46">
        <f t="shared" ref="E129" si="189">I129+M129</f>
        <v>9.8407646</v>
      </c>
      <c r="F129" s="46">
        <v>3038.99627065</v>
      </c>
      <c r="G129" s="46">
        <v>1772.8877611400001</v>
      </c>
      <c r="H129" s="46">
        <v>1256.2677449099999</v>
      </c>
      <c r="I129" s="46">
        <v>9.8407646</v>
      </c>
      <c r="J129" s="46">
        <v>530.59880261000001</v>
      </c>
      <c r="K129" s="46">
        <v>166.28642923999999</v>
      </c>
      <c r="L129" s="46">
        <v>364.31237336999999</v>
      </c>
      <c r="M129" s="46">
        <v>0</v>
      </c>
      <c r="N129" s="46"/>
      <c r="O129" s="46"/>
      <c r="P129" s="46"/>
      <c r="Q129" s="46"/>
    </row>
    <row r="130" spans="1:17" hidden="1" outlineLevel="1" collapsed="1">
      <c r="A130" s="8">
        <v>44166</v>
      </c>
      <c r="B130" s="46">
        <v>3609.0501148399999</v>
      </c>
      <c r="C130" s="46">
        <f t="shared" ref="C130" si="190">G130+K130</f>
        <v>1908.0862208400001</v>
      </c>
      <c r="D130" s="46">
        <f t="shared" ref="D130" si="191">H130+L130</f>
        <v>1691.21766011</v>
      </c>
      <c r="E130" s="46">
        <f t="shared" ref="E130" si="192">I130+M130</f>
        <v>9.7462338899999992</v>
      </c>
      <c r="F130" s="46">
        <v>3071.0574213999998</v>
      </c>
      <c r="G130" s="46">
        <v>1648.53183878</v>
      </c>
      <c r="H130" s="46">
        <v>1412.77934873</v>
      </c>
      <c r="I130" s="46">
        <v>9.7462338899999992</v>
      </c>
      <c r="J130" s="46">
        <v>537.99269344000004</v>
      </c>
      <c r="K130" s="46">
        <v>259.55438206000002</v>
      </c>
      <c r="L130" s="46">
        <v>278.43831138000002</v>
      </c>
      <c r="M130" s="46">
        <v>0</v>
      </c>
      <c r="N130" s="46"/>
      <c r="O130" s="46"/>
      <c r="P130" s="46"/>
      <c r="Q130" s="46"/>
    </row>
    <row r="131" spans="1:17" hidden="1" outlineLevel="1" collapsed="1">
      <c r="A131" s="8">
        <v>44197</v>
      </c>
      <c r="B131" s="46">
        <v>3549.8903846200001</v>
      </c>
      <c r="C131" s="46">
        <f t="shared" ref="C131" si="193">G131+K131</f>
        <v>1788.8986170200001</v>
      </c>
      <c r="D131" s="46">
        <f t="shared" ref="D131" si="194">H131+L131</f>
        <v>1752.1757407499999</v>
      </c>
      <c r="E131" s="46">
        <f t="shared" ref="E131" si="195">I131+M131</f>
        <v>8.8160268500000001</v>
      </c>
      <c r="F131" s="46">
        <v>3019.3797028600002</v>
      </c>
      <c r="G131" s="46">
        <v>1541.64667902</v>
      </c>
      <c r="H131" s="46">
        <v>1468.9169969899999</v>
      </c>
      <c r="I131" s="46">
        <v>8.8160268500000001</v>
      </c>
      <c r="J131" s="46">
        <v>530.51068176000001</v>
      </c>
      <c r="K131" s="46">
        <v>247.251938</v>
      </c>
      <c r="L131" s="46">
        <v>283.25874376000002</v>
      </c>
      <c r="M131" s="46">
        <v>0</v>
      </c>
      <c r="N131" s="46"/>
      <c r="O131" s="46"/>
      <c r="P131" s="46"/>
      <c r="Q131" s="46"/>
    </row>
    <row r="132" spans="1:17" hidden="1" outlineLevel="1" collapsed="1">
      <c r="A132" s="8">
        <v>44228</v>
      </c>
      <c r="B132" s="46">
        <v>3591.6333398199999</v>
      </c>
      <c r="C132" s="46">
        <f t="shared" ref="C132" si="196">G132+K132</f>
        <v>1745.5773677300001</v>
      </c>
      <c r="D132" s="46">
        <f t="shared" ref="D132" si="197">H132+L132</f>
        <v>1837.30650537</v>
      </c>
      <c r="E132" s="46">
        <f t="shared" ref="E132" si="198">I132+M132</f>
        <v>8.7494667199999991</v>
      </c>
      <c r="F132" s="46">
        <v>3081.3095469099999</v>
      </c>
      <c r="G132" s="46">
        <v>1563.2743912200001</v>
      </c>
      <c r="H132" s="46">
        <v>1509.2856889699999</v>
      </c>
      <c r="I132" s="46">
        <v>8.7494667199999991</v>
      </c>
      <c r="J132" s="46">
        <v>510.32379291000001</v>
      </c>
      <c r="K132" s="46">
        <v>182.30297651000001</v>
      </c>
      <c r="L132" s="46">
        <v>328.0208164</v>
      </c>
      <c r="M132" s="46">
        <v>0</v>
      </c>
      <c r="N132" s="46"/>
      <c r="O132" s="46"/>
      <c r="P132" s="46"/>
      <c r="Q132" s="46"/>
    </row>
    <row r="133" spans="1:17" hidden="1" outlineLevel="1" collapsed="1">
      <c r="A133" s="8">
        <v>44256</v>
      </c>
      <c r="B133" s="46">
        <v>3549.27452137</v>
      </c>
      <c r="C133" s="46">
        <f t="shared" ref="C133" si="199">G133+K133</f>
        <v>1766.4476947599999</v>
      </c>
      <c r="D133" s="46">
        <f t="shared" ref="D133" si="200">H133+L133</f>
        <v>1774.05461702</v>
      </c>
      <c r="E133" s="46">
        <f t="shared" ref="E133" si="201">I133+M133</f>
        <v>8.7722095899999992</v>
      </c>
      <c r="F133" s="46">
        <v>3035.62264551</v>
      </c>
      <c r="G133" s="46">
        <v>1577.3542979199999</v>
      </c>
      <c r="H133" s="46">
        <v>1449.496138</v>
      </c>
      <c r="I133" s="46">
        <v>8.7722095899999992</v>
      </c>
      <c r="J133" s="46">
        <v>513.65187586000002</v>
      </c>
      <c r="K133" s="46">
        <v>189.09339684</v>
      </c>
      <c r="L133" s="46">
        <v>324.55847901999999</v>
      </c>
      <c r="M133" s="46">
        <v>0</v>
      </c>
      <c r="N133" s="46"/>
      <c r="O133" s="46"/>
      <c r="P133" s="46"/>
      <c r="Q133" s="46"/>
    </row>
    <row r="134" spans="1:17" hidden="1" outlineLevel="1" collapsed="1">
      <c r="A134" s="8">
        <v>44287</v>
      </c>
      <c r="B134" s="46">
        <v>3638.73503467</v>
      </c>
      <c r="C134" s="46">
        <f t="shared" ref="C134" si="202">G134+K134</f>
        <v>1758.2168842900001</v>
      </c>
      <c r="D134" s="46">
        <f t="shared" ref="D134" si="203">H134+L134</f>
        <v>1871.5870061100002</v>
      </c>
      <c r="E134" s="46">
        <f t="shared" ref="E134" si="204">I134+M134</f>
        <v>8.9311442700000008</v>
      </c>
      <c r="F134" s="46">
        <v>3137.5484082200001</v>
      </c>
      <c r="G134" s="46">
        <v>1576.65469745</v>
      </c>
      <c r="H134" s="46">
        <v>1551.9625665000001</v>
      </c>
      <c r="I134" s="46">
        <v>8.9311442700000008</v>
      </c>
      <c r="J134" s="46">
        <v>501.18662645000001</v>
      </c>
      <c r="K134" s="46">
        <v>181.56218684000001</v>
      </c>
      <c r="L134" s="46">
        <v>319.62443961000002</v>
      </c>
      <c r="M134" s="46">
        <v>0</v>
      </c>
      <c r="N134" s="46"/>
      <c r="O134" s="46"/>
      <c r="P134" s="46"/>
      <c r="Q134" s="46"/>
    </row>
    <row r="135" spans="1:17" hidden="1" outlineLevel="1" collapsed="1">
      <c r="A135" s="8">
        <v>44317</v>
      </c>
      <c r="B135" s="46">
        <v>3863.02475181</v>
      </c>
      <c r="C135" s="46">
        <f t="shared" ref="C135" si="205">G135+K135</f>
        <v>1853.7398367100002</v>
      </c>
      <c r="D135" s="46">
        <f t="shared" ref="D135" si="206">H135+L135</f>
        <v>1989.1826836800001</v>
      </c>
      <c r="E135" s="46">
        <f t="shared" ref="E135" si="207">I135+M135</f>
        <v>20.102231419999999</v>
      </c>
      <c r="F135" s="46">
        <v>3360.8311518999999</v>
      </c>
      <c r="G135" s="46">
        <v>1681.4650955300001</v>
      </c>
      <c r="H135" s="46">
        <v>1659.2638249500001</v>
      </c>
      <c r="I135" s="46">
        <v>20.102231419999999</v>
      </c>
      <c r="J135" s="46">
        <v>502.19359990999999</v>
      </c>
      <c r="K135" s="46">
        <v>172.27474118000001</v>
      </c>
      <c r="L135" s="46">
        <v>329.91885873000001</v>
      </c>
      <c r="M135" s="46">
        <v>0</v>
      </c>
      <c r="N135" s="46"/>
      <c r="O135" s="46"/>
      <c r="P135" s="46"/>
      <c r="Q135" s="46"/>
    </row>
    <row r="136" spans="1:17" hidden="1" outlineLevel="1" collapsed="1">
      <c r="A136" s="8">
        <v>44348</v>
      </c>
      <c r="B136" s="46">
        <v>4012.7617913600002</v>
      </c>
      <c r="C136" s="46">
        <f t="shared" ref="C136" si="208">G136+K136</f>
        <v>1884.97129425</v>
      </c>
      <c r="D136" s="46">
        <f t="shared" ref="D136" si="209">H136+L136</f>
        <v>2118.7139811799998</v>
      </c>
      <c r="E136" s="46">
        <f t="shared" ref="E136" si="210">I136+M136</f>
        <v>9.0765159299999993</v>
      </c>
      <c r="F136" s="46">
        <v>3522.4891084199999</v>
      </c>
      <c r="G136" s="46">
        <v>1754.51445066</v>
      </c>
      <c r="H136" s="46">
        <v>1758.89814183</v>
      </c>
      <c r="I136" s="46">
        <v>9.0765159299999993</v>
      </c>
      <c r="J136" s="46">
        <v>490.27268293999998</v>
      </c>
      <c r="K136" s="46">
        <v>130.45684359000001</v>
      </c>
      <c r="L136" s="46">
        <v>359.81583934999998</v>
      </c>
      <c r="M136" s="46">
        <v>0</v>
      </c>
      <c r="N136" s="46"/>
      <c r="O136" s="46"/>
      <c r="P136" s="46"/>
      <c r="Q136" s="46"/>
    </row>
    <row r="137" spans="1:17" hidden="1" outlineLevel="1" collapsed="1">
      <c r="A137" s="8">
        <v>44378</v>
      </c>
      <c r="B137" s="46">
        <v>4101.3592773999999</v>
      </c>
      <c r="C137" s="46">
        <f t="shared" ref="C137" si="211">G137+K137</f>
        <v>1900.5918921099999</v>
      </c>
      <c r="D137" s="46">
        <f t="shared" ref="D137" si="212">H137+L137</f>
        <v>2190.7896835199999</v>
      </c>
      <c r="E137" s="46">
        <f t="shared" ref="E137" si="213">I137+M137</f>
        <v>9.9777017699999995</v>
      </c>
      <c r="F137" s="46">
        <v>3641.2068774300001</v>
      </c>
      <c r="G137" s="46">
        <v>1766.68258223</v>
      </c>
      <c r="H137" s="46">
        <v>1864.54659343</v>
      </c>
      <c r="I137" s="46">
        <v>9.9777017699999995</v>
      </c>
      <c r="J137" s="46">
        <v>460.15239996999998</v>
      </c>
      <c r="K137" s="46">
        <v>133.90930988</v>
      </c>
      <c r="L137" s="46">
        <v>326.24309009000001</v>
      </c>
      <c r="M137" s="46">
        <v>0</v>
      </c>
      <c r="N137" s="46"/>
      <c r="O137" s="46"/>
      <c r="P137" s="46"/>
      <c r="Q137" s="46"/>
    </row>
    <row r="138" spans="1:17" hidden="1" outlineLevel="1" collapsed="1">
      <c r="A138" s="8">
        <v>44409</v>
      </c>
      <c r="B138" s="46">
        <v>4282.9698171600003</v>
      </c>
      <c r="C138" s="46">
        <f t="shared" ref="C138" si="214">G138+K138</f>
        <v>1922.62352384</v>
      </c>
      <c r="D138" s="46">
        <f t="shared" ref="D138" si="215">H138+L138</f>
        <v>2062.9891228400002</v>
      </c>
      <c r="E138" s="46">
        <f t="shared" ref="E138" si="216">I138+M138</f>
        <v>297.35717048000004</v>
      </c>
      <c r="F138" s="46">
        <v>3691.2200960099999</v>
      </c>
      <c r="G138" s="46">
        <v>1735.2226010300001</v>
      </c>
      <c r="H138" s="46">
        <v>1833.6149635500001</v>
      </c>
      <c r="I138" s="46">
        <v>122.38253143</v>
      </c>
      <c r="J138" s="46">
        <v>591.74972115000003</v>
      </c>
      <c r="K138" s="46">
        <v>187.40092281</v>
      </c>
      <c r="L138" s="46">
        <v>229.37415928999999</v>
      </c>
      <c r="M138" s="46">
        <v>174.97463905000001</v>
      </c>
      <c r="N138" s="46"/>
      <c r="O138" s="46"/>
      <c r="P138" s="46"/>
      <c r="Q138" s="46"/>
    </row>
    <row r="139" spans="1:17" hidden="1" outlineLevel="1" collapsed="1">
      <c r="A139" s="8">
        <v>44440</v>
      </c>
      <c r="B139" s="46">
        <v>4380.3174447700003</v>
      </c>
      <c r="C139" s="46">
        <f t="shared" ref="C139" si="217">G139+K139</f>
        <v>1922.4065445199999</v>
      </c>
      <c r="D139" s="46">
        <f t="shared" ref="D139" si="218">H139+L139</f>
        <v>2159.6547775399999</v>
      </c>
      <c r="E139" s="46">
        <f t="shared" ref="E139" si="219">I139+M139</f>
        <v>298.25612271</v>
      </c>
      <c r="F139" s="46">
        <v>3724.1729780700002</v>
      </c>
      <c r="G139" s="46">
        <v>1736.7593898</v>
      </c>
      <c r="H139" s="46">
        <v>1862.1499878300001</v>
      </c>
      <c r="I139" s="46">
        <v>125.26360044</v>
      </c>
      <c r="J139" s="46">
        <v>656.14446669999995</v>
      </c>
      <c r="K139" s="46">
        <v>185.64715472</v>
      </c>
      <c r="L139" s="46">
        <v>297.50478971000001</v>
      </c>
      <c r="M139" s="46">
        <v>172.99252226999999</v>
      </c>
      <c r="N139" s="46"/>
      <c r="O139" s="46"/>
      <c r="P139" s="46"/>
      <c r="Q139" s="46"/>
    </row>
    <row r="140" spans="1:17" hidden="1" outlineLevel="1" collapsed="1">
      <c r="A140" s="8">
        <v>44470</v>
      </c>
      <c r="B140" s="46">
        <v>4560.4573769299996</v>
      </c>
      <c r="C140" s="46">
        <f t="shared" ref="C140" si="220">G140+K140</f>
        <v>2069.60647939</v>
      </c>
      <c r="D140" s="46">
        <f t="shared" ref="D140" si="221">H140+L140</f>
        <v>2186.5906970400001</v>
      </c>
      <c r="E140" s="46">
        <f t="shared" ref="E140" si="222">I140+M140</f>
        <v>304.2602005</v>
      </c>
      <c r="F140" s="46">
        <v>3915.3739840399999</v>
      </c>
      <c r="G140" s="46">
        <v>1877.40669198</v>
      </c>
      <c r="H140" s="46">
        <v>1905.10159415</v>
      </c>
      <c r="I140" s="46">
        <v>132.86569790999999</v>
      </c>
      <c r="J140" s="46">
        <v>645.08339289000003</v>
      </c>
      <c r="K140" s="46">
        <v>192.19978741</v>
      </c>
      <c r="L140" s="46">
        <v>281.48910289000003</v>
      </c>
      <c r="M140" s="46">
        <v>171.39450259</v>
      </c>
      <c r="N140" s="46"/>
      <c r="O140" s="46"/>
      <c r="P140" s="46"/>
      <c r="Q140" s="46"/>
    </row>
    <row r="141" spans="1:17" hidden="1" outlineLevel="1" collapsed="1">
      <c r="A141" s="8">
        <v>44501</v>
      </c>
      <c r="B141" s="46">
        <v>4606.5808645099996</v>
      </c>
      <c r="C141" s="46">
        <f t="shared" ref="C141" si="223">G141+K141</f>
        <v>1966.4179176800001</v>
      </c>
      <c r="D141" s="46">
        <f t="shared" ref="D141" si="224">H141+L141</f>
        <v>2321.2639588100001</v>
      </c>
      <c r="E141" s="46">
        <f t="shared" ref="E141" si="225">I141+M141</f>
        <v>318.89898801999999</v>
      </c>
      <c r="F141" s="46">
        <v>3989.6790819799999</v>
      </c>
      <c r="G141" s="46">
        <v>1787.44307256</v>
      </c>
      <c r="H141" s="46">
        <v>2060.2214590600001</v>
      </c>
      <c r="I141" s="46">
        <v>142.01455035999999</v>
      </c>
      <c r="J141" s="46">
        <v>616.90178252999999</v>
      </c>
      <c r="K141" s="46">
        <v>178.97484512</v>
      </c>
      <c r="L141" s="46">
        <v>261.04249974999999</v>
      </c>
      <c r="M141" s="46">
        <v>176.88443766</v>
      </c>
      <c r="N141" s="46"/>
      <c r="O141" s="46"/>
      <c r="P141" s="46"/>
      <c r="Q141" s="46"/>
    </row>
    <row r="142" spans="1:17" hidden="1" outlineLevel="1" collapsed="1">
      <c r="A142" s="8">
        <v>44531</v>
      </c>
      <c r="B142" s="46">
        <v>4609.0678779600003</v>
      </c>
      <c r="C142" s="46">
        <f t="shared" ref="C142" si="226">G142+K142</f>
        <v>1838.17643892</v>
      </c>
      <c r="D142" s="46">
        <f t="shared" ref="D142" si="227">H142+L142</f>
        <v>2447.5626940900002</v>
      </c>
      <c r="E142" s="46">
        <f t="shared" ref="E142" si="228">I142+M142</f>
        <v>323.32874494999999</v>
      </c>
      <c r="F142" s="46">
        <v>3986.9431813299998</v>
      </c>
      <c r="G142" s="46">
        <v>1649.89635492</v>
      </c>
      <c r="H142" s="46">
        <v>2191.3084497700002</v>
      </c>
      <c r="I142" s="46">
        <v>145.73837664000001</v>
      </c>
      <c r="J142" s="46">
        <v>622.12469663000002</v>
      </c>
      <c r="K142" s="46">
        <v>188.28008399999999</v>
      </c>
      <c r="L142" s="46">
        <v>256.25424432</v>
      </c>
      <c r="M142" s="46">
        <v>177.59036831</v>
      </c>
      <c r="N142" s="46"/>
      <c r="O142" s="46"/>
      <c r="P142" s="46"/>
      <c r="Q142" s="46"/>
    </row>
    <row r="143" spans="1:17" hidden="1" outlineLevel="1" collapsed="1">
      <c r="A143" s="8">
        <v>44562</v>
      </c>
      <c r="B143" s="46">
        <v>4500.29653925</v>
      </c>
      <c r="C143" s="46">
        <f t="shared" ref="C143" si="229">G143+K143</f>
        <v>1714.2078637700001</v>
      </c>
      <c r="D143" s="46">
        <f t="shared" ref="D143" si="230">H143+L143</f>
        <v>2451.7046706799997</v>
      </c>
      <c r="E143" s="46">
        <f t="shared" ref="E143" si="231">I143+M143</f>
        <v>334.38400479999996</v>
      </c>
      <c r="F143" s="46">
        <v>3907.33751932</v>
      </c>
      <c r="G143" s="46">
        <v>1577.19178218</v>
      </c>
      <c r="H143" s="46">
        <v>2183.1547395399998</v>
      </c>
      <c r="I143" s="46">
        <v>146.99099759999999</v>
      </c>
      <c r="J143" s="46">
        <v>592.95901992999995</v>
      </c>
      <c r="K143" s="46">
        <v>137.01608159</v>
      </c>
      <c r="L143" s="46">
        <v>268.54993114000001</v>
      </c>
      <c r="M143" s="46">
        <v>187.3930072</v>
      </c>
      <c r="N143" s="46"/>
      <c r="O143" s="46"/>
      <c r="P143" s="46"/>
      <c r="Q143" s="46"/>
    </row>
    <row r="144" spans="1:17" hidden="1" outlineLevel="1" collapsed="1">
      <c r="A144" s="8">
        <v>44593</v>
      </c>
      <c r="B144" s="46">
        <v>4182.3568308599997</v>
      </c>
      <c r="C144" s="46">
        <f t="shared" ref="C144" si="232">G144+K144</f>
        <v>1413.4029834299999</v>
      </c>
      <c r="D144" s="46">
        <f t="shared" ref="D144" si="233">H144+L144</f>
        <v>2431.4686516000002</v>
      </c>
      <c r="E144" s="46">
        <f t="shared" ref="E144" si="234">I144+M144</f>
        <v>337.48519582999995</v>
      </c>
      <c r="F144" s="46">
        <v>3602.4196221399998</v>
      </c>
      <c r="G144" s="46">
        <v>1297.1583138799999</v>
      </c>
      <c r="H144" s="46">
        <v>2158.14824163</v>
      </c>
      <c r="I144" s="46">
        <v>147.11306662999999</v>
      </c>
      <c r="J144" s="46">
        <v>579.93720871999994</v>
      </c>
      <c r="K144" s="46">
        <v>116.24466955</v>
      </c>
      <c r="L144" s="46">
        <v>273.32040997000001</v>
      </c>
      <c r="M144" s="46">
        <v>190.37212919999999</v>
      </c>
      <c r="N144" s="46"/>
      <c r="O144" s="46"/>
      <c r="P144" s="46"/>
      <c r="Q144" s="46"/>
    </row>
    <row r="145" spans="1:17" hidden="1" outlineLevel="1" collapsed="1">
      <c r="A145" s="8">
        <v>44621</v>
      </c>
      <c r="B145" s="46">
        <v>4378.69803899</v>
      </c>
      <c r="C145" s="46">
        <f t="shared" ref="C145" si="235">G145+K145</f>
        <v>1523.1115399</v>
      </c>
      <c r="D145" s="46">
        <f t="shared" ref="D145" si="236">H145+L145</f>
        <v>2452.2224155899999</v>
      </c>
      <c r="E145" s="46">
        <f t="shared" ref="E145" si="237">I145+M145</f>
        <v>403.36408349999999</v>
      </c>
      <c r="F145" s="46">
        <v>3800.0920923799999</v>
      </c>
      <c r="G145" s="46">
        <v>1406.17562982</v>
      </c>
      <c r="H145" s="46">
        <v>2181.01135522</v>
      </c>
      <c r="I145" s="46">
        <v>212.90510734</v>
      </c>
      <c r="J145" s="46">
        <v>578.60594661000005</v>
      </c>
      <c r="K145" s="46">
        <v>116.93591008</v>
      </c>
      <c r="L145" s="46">
        <v>271.21106036999998</v>
      </c>
      <c r="M145" s="46">
        <v>190.45897615999999</v>
      </c>
      <c r="N145" s="46"/>
      <c r="O145" s="46"/>
      <c r="P145" s="46"/>
      <c r="Q145" s="46"/>
    </row>
    <row r="146" spans="1:17" hidden="1" outlineLevel="1" collapsed="1">
      <c r="A146" s="8">
        <v>44652</v>
      </c>
      <c r="B146" s="46">
        <v>5405.2024542099998</v>
      </c>
      <c r="C146" s="46">
        <f t="shared" ref="C146" si="238">G146+K146</f>
        <v>2490.7770555000002</v>
      </c>
      <c r="D146" s="46">
        <f t="shared" ref="D146" si="239">H146+L146</f>
        <v>2485.9209310000001</v>
      </c>
      <c r="E146" s="46">
        <f t="shared" ref="E146" si="240">I146+M146</f>
        <v>428.50446770999997</v>
      </c>
      <c r="F146" s="46">
        <v>4843.67203453</v>
      </c>
      <c r="G146" s="46">
        <v>2384.0375519600002</v>
      </c>
      <c r="H146" s="46">
        <v>2221.55565303</v>
      </c>
      <c r="I146" s="46">
        <v>238.07882953999999</v>
      </c>
      <c r="J146" s="46">
        <v>561.53041968000002</v>
      </c>
      <c r="K146" s="46">
        <v>106.73950354</v>
      </c>
      <c r="L146" s="46">
        <v>264.36527797000002</v>
      </c>
      <c r="M146" s="46">
        <v>190.42563817000001</v>
      </c>
      <c r="N146" s="46"/>
      <c r="O146" s="46"/>
      <c r="P146" s="46"/>
      <c r="Q146" s="46"/>
    </row>
    <row r="147" spans="1:17" hidden="1" outlineLevel="1" collapsed="1">
      <c r="A147" s="8">
        <v>44682</v>
      </c>
      <c r="B147" s="46">
        <v>6598.2415545800004</v>
      </c>
      <c r="C147" s="46">
        <f t="shared" ref="C147" si="241">G147+K147</f>
        <v>3840.17878518</v>
      </c>
      <c r="D147" s="46">
        <f t="shared" ref="D147" si="242">H147+L147</f>
        <v>2348.13149488</v>
      </c>
      <c r="E147" s="46">
        <f t="shared" ref="E147" si="243">I147+M147</f>
        <v>409.93127451999999</v>
      </c>
      <c r="F147" s="46">
        <v>6038.3472068199999</v>
      </c>
      <c r="G147" s="46">
        <v>3734.3852376499999</v>
      </c>
      <c r="H147" s="46">
        <v>2084.48963951</v>
      </c>
      <c r="I147" s="46">
        <v>219.47232966000001</v>
      </c>
      <c r="J147" s="46">
        <v>559.89434775999996</v>
      </c>
      <c r="K147" s="46">
        <v>105.79354753</v>
      </c>
      <c r="L147" s="46">
        <v>263.64185536999997</v>
      </c>
      <c r="M147" s="46">
        <v>190.45894486</v>
      </c>
      <c r="N147" s="46"/>
      <c r="O147" s="46"/>
      <c r="P147" s="46"/>
      <c r="Q147" s="46"/>
    </row>
    <row r="148" spans="1:17" hidden="1" outlineLevel="1" collapsed="1">
      <c r="A148" s="8">
        <v>44713</v>
      </c>
      <c r="B148" s="46">
        <v>6819.6655739999997</v>
      </c>
      <c r="C148" s="46">
        <f t="shared" ref="C148" si="244">G148+K148</f>
        <v>3941.59888675</v>
      </c>
      <c r="D148" s="46">
        <f t="shared" ref="D148" si="245">H148+L148</f>
        <v>2466.6215305300002</v>
      </c>
      <c r="E148" s="46">
        <f t="shared" ref="E148" si="246">I148+M148</f>
        <v>411.44515672</v>
      </c>
      <c r="F148" s="46">
        <v>6252.9954312099999</v>
      </c>
      <c r="G148" s="46">
        <v>3827.4536856999998</v>
      </c>
      <c r="H148" s="46">
        <v>2204.52654059</v>
      </c>
      <c r="I148" s="46">
        <v>221.01520492</v>
      </c>
      <c r="J148" s="46">
        <v>566.67014279</v>
      </c>
      <c r="K148" s="46">
        <v>114.14520105</v>
      </c>
      <c r="L148" s="46">
        <v>262.09498994</v>
      </c>
      <c r="M148" s="46">
        <v>190.4299518</v>
      </c>
      <c r="N148" s="46"/>
      <c r="O148" s="46"/>
      <c r="P148" s="46"/>
      <c r="Q148" s="46"/>
    </row>
    <row r="149" spans="1:17" hidden="1" outlineLevel="1" collapsed="1">
      <c r="A149" s="8">
        <v>44743</v>
      </c>
      <c r="B149" s="46">
        <v>7114.9939536700003</v>
      </c>
      <c r="C149" s="46">
        <f t="shared" ref="C149" si="247">G149+K149</f>
        <v>4097.4028769799997</v>
      </c>
      <c r="D149" s="46">
        <f t="shared" ref="D149" si="248">H149+L149</f>
        <v>2556.1431221800003</v>
      </c>
      <c r="E149" s="46">
        <f t="shared" ref="E149" si="249">I149+M149</f>
        <v>461.44795450999999</v>
      </c>
      <c r="F149" s="46">
        <v>6410.4924288299999</v>
      </c>
      <c r="G149" s="46">
        <v>3956.1957760199998</v>
      </c>
      <c r="H149" s="46">
        <v>2230.9221760400001</v>
      </c>
      <c r="I149" s="46">
        <v>223.37447677</v>
      </c>
      <c r="J149" s="46">
        <v>704.50152484</v>
      </c>
      <c r="K149" s="46">
        <v>141.20710095999999</v>
      </c>
      <c r="L149" s="46">
        <v>325.22094614000002</v>
      </c>
      <c r="M149" s="46">
        <v>238.07347773999999</v>
      </c>
      <c r="N149" s="46"/>
      <c r="O149" s="46"/>
      <c r="P149" s="46"/>
      <c r="Q149" s="46"/>
    </row>
    <row r="150" spans="1:17" hidden="1" outlineLevel="1" collapsed="1">
      <c r="A150" s="8">
        <v>44774</v>
      </c>
      <c r="B150" s="46">
        <v>7350.5883271800003</v>
      </c>
      <c r="C150" s="46">
        <f t="shared" ref="C150" si="250">G150+K150</f>
        <v>4249.3598924799999</v>
      </c>
      <c r="D150" s="46">
        <f t="shared" ref="D150" si="251">H150+L150</f>
        <v>2624.7255744199997</v>
      </c>
      <c r="E150" s="46">
        <f t="shared" ref="E150" si="252">I150+M150</f>
        <v>476.50286028000005</v>
      </c>
      <c r="F150" s="46">
        <v>6652.6513766500002</v>
      </c>
      <c r="G150" s="46">
        <v>4113.9788959999996</v>
      </c>
      <c r="H150" s="46">
        <v>2300.2474234299998</v>
      </c>
      <c r="I150" s="46">
        <v>238.42505722000001</v>
      </c>
      <c r="J150" s="46">
        <v>697.93695052999999</v>
      </c>
      <c r="K150" s="46">
        <v>135.38099647999999</v>
      </c>
      <c r="L150" s="46">
        <v>324.47815099000002</v>
      </c>
      <c r="M150" s="46">
        <v>238.07780306000001</v>
      </c>
      <c r="N150" s="46"/>
      <c r="O150" s="46"/>
      <c r="P150" s="46"/>
      <c r="Q150" s="46"/>
    </row>
    <row r="151" spans="1:17" hidden="1" outlineLevel="1" collapsed="1">
      <c r="A151" s="8">
        <v>44805</v>
      </c>
      <c r="B151" s="46">
        <v>7346.9465649599997</v>
      </c>
      <c r="C151" s="46">
        <f t="shared" ref="C151" si="253">G151+K151</f>
        <v>4193.4299281700005</v>
      </c>
      <c r="D151" s="46">
        <f t="shared" ref="D151" si="254">H151+L151</f>
        <v>2652.3390989199997</v>
      </c>
      <c r="E151" s="46">
        <f t="shared" ref="E151" si="255">I151+M151</f>
        <v>501.17753786999998</v>
      </c>
      <c r="F151" s="46">
        <v>6655.6028029600002</v>
      </c>
      <c r="G151" s="46">
        <v>4056.5720048200001</v>
      </c>
      <c r="H151" s="46">
        <v>2335.8752121299999</v>
      </c>
      <c r="I151" s="46">
        <v>263.15558600999998</v>
      </c>
      <c r="J151" s="46">
        <v>691.34376199999997</v>
      </c>
      <c r="K151" s="46">
        <v>136.85792334999999</v>
      </c>
      <c r="L151" s="46">
        <v>316.46388679</v>
      </c>
      <c r="M151" s="46">
        <v>238.02195186</v>
      </c>
      <c r="N151" s="46"/>
      <c r="O151" s="46"/>
      <c r="P151" s="46"/>
      <c r="Q151" s="46"/>
    </row>
    <row r="152" spans="1:17" hidden="1" outlineLevel="1" collapsed="1">
      <c r="A152" s="8">
        <v>44835</v>
      </c>
      <c r="B152" s="46">
        <v>7324.0600198399998</v>
      </c>
      <c r="C152" s="46">
        <f t="shared" ref="C152" si="256">G152+K152</f>
        <v>4085.0757575299999</v>
      </c>
      <c r="D152" s="46">
        <f t="shared" ref="D152" si="257">H152+L152</f>
        <v>2659.6135092200002</v>
      </c>
      <c r="E152" s="46">
        <f t="shared" ref="E152" si="258">I152+M152</f>
        <v>579.37075308999999</v>
      </c>
      <c r="F152" s="46">
        <v>6496.6078432800005</v>
      </c>
      <c r="G152" s="46">
        <v>3898.5675534500001</v>
      </c>
      <c r="H152" s="46">
        <v>2337.5827962200001</v>
      </c>
      <c r="I152" s="46">
        <v>260.45749360999997</v>
      </c>
      <c r="J152" s="46">
        <v>827.45217656</v>
      </c>
      <c r="K152" s="46">
        <v>186.50820408000001</v>
      </c>
      <c r="L152" s="46">
        <v>322.03071299999999</v>
      </c>
      <c r="M152" s="46">
        <v>318.91325948000002</v>
      </c>
      <c r="N152" s="46"/>
      <c r="O152" s="46"/>
      <c r="P152" s="46"/>
      <c r="Q152" s="46"/>
    </row>
    <row r="153" spans="1:17" hidden="1" outlineLevel="1" collapsed="1">
      <c r="A153" s="8">
        <v>44866</v>
      </c>
      <c r="B153" s="46">
        <v>7270.2491242400001</v>
      </c>
      <c r="C153" s="46">
        <f t="shared" ref="C153" si="259">G153+K153</f>
        <v>4011.2331014599999</v>
      </c>
      <c r="D153" s="46">
        <f t="shared" ref="D153" si="260">H153+L153</f>
        <v>2687.7948493399999</v>
      </c>
      <c r="E153" s="46">
        <f t="shared" ref="E153" si="261">I153+M153</f>
        <v>571.22117344000003</v>
      </c>
      <c r="F153" s="46">
        <v>6493.0721033</v>
      </c>
      <c r="G153" s="46">
        <v>3871.9937961800001</v>
      </c>
      <c r="H153" s="46">
        <v>2365.9746011799998</v>
      </c>
      <c r="I153" s="46">
        <v>255.10370594</v>
      </c>
      <c r="J153" s="46">
        <v>777.17702094000003</v>
      </c>
      <c r="K153" s="46">
        <v>139.23930528</v>
      </c>
      <c r="L153" s="46">
        <v>321.82024816000001</v>
      </c>
      <c r="M153" s="46">
        <v>316.11746749999998</v>
      </c>
      <c r="N153" s="46"/>
      <c r="O153" s="46"/>
      <c r="P153" s="46"/>
      <c r="Q153" s="46"/>
    </row>
    <row r="154" spans="1:17" hidden="1" outlineLevel="1" collapsed="1">
      <c r="A154" s="8">
        <v>44896</v>
      </c>
      <c r="B154" s="46">
        <v>7174.7273312799998</v>
      </c>
      <c r="C154" s="46">
        <f t="shared" ref="C154" si="262">G154+K154</f>
        <v>3795.8267487100002</v>
      </c>
      <c r="D154" s="46">
        <f t="shared" ref="D154" si="263">H154+L154</f>
        <v>2814.01000935</v>
      </c>
      <c r="E154" s="46">
        <f t="shared" ref="E154" si="264">I154+M154</f>
        <v>564.89057321999996</v>
      </c>
      <c r="F154" s="46">
        <v>6455.0077759899996</v>
      </c>
      <c r="G154" s="46">
        <v>3705.99822275</v>
      </c>
      <c r="H154" s="46">
        <v>2499.0450988500002</v>
      </c>
      <c r="I154" s="46">
        <v>249.96445438999999</v>
      </c>
      <c r="J154" s="46">
        <v>719.71955529000002</v>
      </c>
      <c r="K154" s="46">
        <v>89.828525959999993</v>
      </c>
      <c r="L154" s="46">
        <v>314.96491049999997</v>
      </c>
      <c r="M154" s="46">
        <v>314.92611883000001</v>
      </c>
      <c r="N154" s="46"/>
      <c r="O154" s="46"/>
      <c r="P154" s="46"/>
      <c r="Q154" s="46"/>
    </row>
    <row r="155" spans="1:17" hidden="1" outlineLevel="1" collapsed="1">
      <c r="A155" s="8">
        <v>44927</v>
      </c>
      <c r="B155" s="46">
        <v>7061.2367514600001</v>
      </c>
      <c r="C155" s="46">
        <f t="shared" ref="C155" si="265">G155+K155</f>
        <v>3483.2729069299999</v>
      </c>
      <c r="D155" s="46">
        <f t="shared" ref="D155" si="266">H155+L155</f>
        <v>3016.9655942099998</v>
      </c>
      <c r="E155" s="46">
        <f t="shared" ref="E155" si="267">I155+M155</f>
        <v>560.99825032000001</v>
      </c>
      <c r="F155" s="46">
        <v>6351.6491693600001</v>
      </c>
      <c r="G155" s="46">
        <v>3400.3008997299999</v>
      </c>
      <c r="H155" s="46">
        <v>2701.56970757</v>
      </c>
      <c r="I155" s="46">
        <v>249.77856206000001</v>
      </c>
      <c r="J155" s="46">
        <v>709.58758209999996</v>
      </c>
      <c r="K155" s="46">
        <v>82.972007199999993</v>
      </c>
      <c r="L155" s="46">
        <v>315.39588664000001</v>
      </c>
      <c r="M155" s="46">
        <v>311.21968826</v>
      </c>
      <c r="N155" s="46"/>
      <c r="O155" s="46"/>
      <c r="P155" s="46"/>
      <c r="Q155" s="46"/>
    </row>
    <row r="156" spans="1:17" hidden="1" outlineLevel="1" collapsed="1">
      <c r="A156" s="8">
        <v>44958</v>
      </c>
      <c r="B156" s="46">
        <v>6690.0220345799999</v>
      </c>
      <c r="C156" s="46">
        <f t="shared" ref="C156" si="268">G156+K156</f>
        <v>3003.9627717799999</v>
      </c>
      <c r="D156" s="46">
        <f t="shared" ref="D156" si="269">H156+L156</f>
        <v>3131.1408419899999</v>
      </c>
      <c r="E156" s="46">
        <f t="shared" ref="E156" si="270">I156+M156</f>
        <v>554.91842081000004</v>
      </c>
      <c r="F156" s="46">
        <v>5994.9716511400002</v>
      </c>
      <c r="G156" s="46">
        <v>2931.4872734</v>
      </c>
      <c r="H156" s="46">
        <v>2817.9333033399998</v>
      </c>
      <c r="I156" s="46">
        <v>245.5510744</v>
      </c>
      <c r="J156" s="46">
        <v>695.05038344000002</v>
      </c>
      <c r="K156" s="46">
        <v>72.475498380000005</v>
      </c>
      <c r="L156" s="46">
        <v>313.20753865</v>
      </c>
      <c r="M156" s="46">
        <v>309.36734640999998</v>
      </c>
      <c r="N156" s="46"/>
      <c r="O156" s="46"/>
      <c r="P156" s="46"/>
      <c r="Q156" s="46"/>
    </row>
    <row r="157" spans="1:17" hidden="1" outlineLevel="1" collapsed="1">
      <c r="A157" s="8">
        <v>44986</v>
      </c>
      <c r="B157" s="46">
        <v>6181.8785530900004</v>
      </c>
      <c r="C157" s="46">
        <f t="shared" ref="C157" si="271">G157+K157</f>
        <v>2421.8357532800001</v>
      </c>
      <c r="D157" s="46">
        <f t="shared" ref="D157" si="272">H157+L157</f>
        <v>3214.0134438000005</v>
      </c>
      <c r="E157" s="46">
        <f t="shared" ref="E157" si="273">I157+M157</f>
        <v>546.02935601000001</v>
      </c>
      <c r="F157" s="46">
        <v>5496.3252742100003</v>
      </c>
      <c r="G157" s="46">
        <v>2357.3439040600001</v>
      </c>
      <c r="H157" s="46">
        <v>2900.7528718100002</v>
      </c>
      <c r="I157" s="46">
        <v>238.22849833999999</v>
      </c>
      <c r="J157" s="46">
        <v>685.55327887999999</v>
      </c>
      <c r="K157" s="46">
        <v>64.491849220000006</v>
      </c>
      <c r="L157" s="46">
        <v>313.26057199000002</v>
      </c>
      <c r="M157" s="46">
        <v>307.80085767000003</v>
      </c>
      <c r="N157" s="46"/>
      <c r="O157" s="46"/>
      <c r="P157" s="46"/>
      <c r="Q157" s="46"/>
    </row>
    <row r="158" spans="1:17" hidden="1" outlineLevel="1" collapsed="1">
      <c r="A158" s="8">
        <v>45017</v>
      </c>
      <c r="B158" s="46">
        <v>6179.0096681000005</v>
      </c>
      <c r="C158" s="46">
        <f t="shared" ref="C158" si="274">G158+K158</f>
        <v>2364.8158531599997</v>
      </c>
      <c r="D158" s="46">
        <f t="shared" ref="D158" si="275">H158+L158</f>
        <v>3270.4721502100001</v>
      </c>
      <c r="E158" s="46">
        <f t="shared" ref="E158" si="276">I158+M158</f>
        <v>543.72166473000004</v>
      </c>
      <c r="F158" s="46">
        <v>5425.7268930500004</v>
      </c>
      <c r="G158" s="46">
        <v>2230.5744744399999</v>
      </c>
      <c r="H158" s="46">
        <v>2959.16419258</v>
      </c>
      <c r="I158" s="46">
        <v>235.98822602999999</v>
      </c>
      <c r="J158" s="46">
        <v>753.28277505000005</v>
      </c>
      <c r="K158" s="46">
        <v>134.24137872</v>
      </c>
      <c r="L158" s="46">
        <v>311.30795762999998</v>
      </c>
      <c r="M158" s="46">
        <v>307.73343870000002</v>
      </c>
      <c r="N158" s="46"/>
      <c r="O158" s="46"/>
      <c r="P158" s="46"/>
      <c r="Q158" s="46"/>
    </row>
    <row r="159" spans="1:17" hidden="1" outlineLevel="1" collapsed="1">
      <c r="A159" s="8">
        <v>45047</v>
      </c>
      <c r="B159" s="46">
        <v>6376.1215899600002</v>
      </c>
      <c r="C159" s="46">
        <f t="shared" ref="C159" si="277">G159+K159</f>
        <v>2346.2050984899997</v>
      </c>
      <c r="D159" s="46">
        <f t="shared" ref="D159" si="278">H159+L159</f>
        <v>3490.3296276999999</v>
      </c>
      <c r="E159" s="46">
        <f t="shared" ref="E159" si="279">I159+M159</f>
        <v>539.58686377000004</v>
      </c>
      <c r="F159" s="46">
        <v>5646.0802228700004</v>
      </c>
      <c r="G159" s="46">
        <v>2230.0246135799998</v>
      </c>
      <c r="H159" s="46">
        <v>3180.8060225099998</v>
      </c>
      <c r="I159" s="46">
        <v>235.24958677999999</v>
      </c>
      <c r="J159" s="46">
        <v>730.04136708999999</v>
      </c>
      <c r="K159" s="46">
        <v>116.18048491</v>
      </c>
      <c r="L159" s="46">
        <v>309.52360519000001</v>
      </c>
      <c r="M159" s="46">
        <v>304.33727699000002</v>
      </c>
      <c r="N159" s="46"/>
      <c r="O159" s="46"/>
      <c r="P159" s="46"/>
      <c r="Q159" s="46"/>
    </row>
    <row r="160" spans="1:17" hidden="1" outlineLevel="1" collapsed="1">
      <c r="A160" s="8">
        <v>45078</v>
      </c>
      <c r="B160" s="46">
        <v>6606.3488695200003</v>
      </c>
      <c r="C160" s="46">
        <f t="shared" ref="C160" si="280">G160+K160</f>
        <v>2297.93592661</v>
      </c>
      <c r="D160" s="46">
        <f t="shared" ref="D160" si="281">H160+L160</f>
        <v>3769.6187132099999</v>
      </c>
      <c r="E160" s="46">
        <f t="shared" ref="E160" si="282">I160+M160</f>
        <v>538.79422969999996</v>
      </c>
      <c r="F160" s="46">
        <v>5876.4029760900003</v>
      </c>
      <c r="G160" s="46">
        <v>2179.52403164</v>
      </c>
      <c r="H160" s="46">
        <v>3462.3527103199999</v>
      </c>
      <c r="I160" s="46">
        <v>234.52623413000001</v>
      </c>
      <c r="J160" s="46">
        <v>729.94589342999996</v>
      </c>
      <c r="K160" s="46">
        <v>118.41189497000001</v>
      </c>
      <c r="L160" s="46">
        <v>307.26600288999998</v>
      </c>
      <c r="M160" s="46">
        <v>304.26799556999998</v>
      </c>
      <c r="N160" s="46"/>
      <c r="O160" s="46"/>
      <c r="P160" s="46"/>
      <c r="Q160" s="46"/>
    </row>
    <row r="161" spans="1:17" hidden="1" outlineLevel="1" collapsed="1">
      <c r="A161" s="8">
        <v>45108</v>
      </c>
      <c r="B161" s="46">
        <v>6787.9082294500004</v>
      </c>
      <c r="C161" s="46">
        <f t="shared" ref="C161" si="283">G161+K161</f>
        <v>1969.75388114</v>
      </c>
      <c r="D161" s="46">
        <f t="shared" ref="D161" si="284">H161+L161</f>
        <v>4281.361637</v>
      </c>
      <c r="E161" s="46">
        <f t="shared" ref="E161" si="285">I161+M161</f>
        <v>536.79271130999996</v>
      </c>
      <c r="F161" s="46">
        <v>6072.8856100499997</v>
      </c>
      <c r="G161" s="46">
        <v>1862.6773696</v>
      </c>
      <c r="H161" s="46">
        <v>3976.0088795800002</v>
      </c>
      <c r="I161" s="46">
        <v>234.19936086999999</v>
      </c>
      <c r="J161" s="46">
        <v>715.02261940000005</v>
      </c>
      <c r="K161" s="46">
        <v>107.07651154</v>
      </c>
      <c r="L161" s="46">
        <v>305.35275741999999</v>
      </c>
      <c r="M161" s="46">
        <v>302.59335043999999</v>
      </c>
      <c r="N161" s="46"/>
      <c r="O161" s="46"/>
      <c r="P161" s="46"/>
      <c r="Q161" s="46"/>
    </row>
    <row r="162" spans="1:17" hidden="1" outlineLevel="1" collapsed="1">
      <c r="A162" s="8">
        <v>45139</v>
      </c>
      <c r="B162" s="46">
        <v>7051.6423997900001</v>
      </c>
      <c r="C162" s="46">
        <f t="shared" ref="C162" si="286">G162+K162</f>
        <v>1998.1418919</v>
      </c>
      <c r="D162" s="46">
        <f t="shared" ref="D162" si="287">H162+L162</f>
        <v>4521.2058490099998</v>
      </c>
      <c r="E162" s="46">
        <f t="shared" ref="E162" si="288">I162+M162</f>
        <v>532.29465888000004</v>
      </c>
      <c r="F162" s="46">
        <v>6233.1708363799999</v>
      </c>
      <c r="G162" s="46">
        <v>1917.4875378700001</v>
      </c>
      <c r="H162" s="46">
        <v>4084.2784433000002</v>
      </c>
      <c r="I162" s="46">
        <v>231.40485520999999</v>
      </c>
      <c r="J162" s="46">
        <v>818.47156341000004</v>
      </c>
      <c r="K162" s="46">
        <v>80.654354029999993</v>
      </c>
      <c r="L162" s="46">
        <v>436.92740571000002</v>
      </c>
      <c r="M162" s="46">
        <v>300.88980366999999</v>
      </c>
      <c r="N162" s="46"/>
      <c r="O162" s="46"/>
      <c r="P162" s="46"/>
      <c r="Q162" s="46"/>
    </row>
    <row r="163" spans="1:17" hidden="1" outlineLevel="1" collapsed="1">
      <c r="A163" s="8">
        <v>45170</v>
      </c>
      <c r="B163" s="46">
        <v>7159.5252161799999</v>
      </c>
      <c r="C163" s="46">
        <f t="shared" ref="C163" si="289">G163+K163</f>
        <v>2065.5578347000001</v>
      </c>
      <c r="D163" s="46">
        <f t="shared" ref="D163" si="290">H163+L163</f>
        <v>4565.00728239</v>
      </c>
      <c r="E163" s="46">
        <f t="shared" ref="E163" si="291">I163+M163</f>
        <v>528.96009908999997</v>
      </c>
      <c r="F163" s="46">
        <v>6391.4337688599999</v>
      </c>
      <c r="G163" s="46">
        <v>2031.2452810899999</v>
      </c>
      <c r="H163" s="46">
        <v>4130.3452262999999</v>
      </c>
      <c r="I163" s="46">
        <v>229.84326146999999</v>
      </c>
      <c r="J163" s="46">
        <v>768.09144732000004</v>
      </c>
      <c r="K163" s="46">
        <v>34.312553610000002</v>
      </c>
      <c r="L163" s="46">
        <v>434.66205609000002</v>
      </c>
      <c r="M163" s="46">
        <v>299.11683762000001</v>
      </c>
      <c r="N163" s="46"/>
      <c r="O163" s="46"/>
      <c r="P163" s="46"/>
      <c r="Q163" s="46"/>
    </row>
    <row r="164" spans="1:17" hidden="1" outlineLevel="1" collapsed="1">
      <c r="A164" s="8">
        <v>45200</v>
      </c>
      <c r="B164" s="46">
        <v>7249.5563137400004</v>
      </c>
      <c r="C164" s="46">
        <f t="shared" ref="C164" si="292">G164+K164</f>
        <v>2097.6389423400001</v>
      </c>
      <c r="D164" s="46">
        <f t="shared" ref="D164" si="293">H164+L164</f>
        <v>4637.7189292599996</v>
      </c>
      <c r="E164" s="46">
        <f t="shared" ref="E164" si="294">I164+M164</f>
        <v>514.19844214</v>
      </c>
      <c r="F164" s="46">
        <v>6526.3500373999996</v>
      </c>
      <c r="G164" s="46">
        <v>2082.0256257400001</v>
      </c>
      <c r="H164" s="46">
        <v>4217.0960115600001</v>
      </c>
      <c r="I164" s="46">
        <v>227.22840009999999</v>
      </c>
      <c r="J164" s="46">
        <v>723.20627634000004</v>
      </c>
      <c r="K164" s="46">
        <v>15.613316599999999</v>
      </c>
      <c r="L164" s="46">
        <v>420.62291770000002</v>
      </c>
      <c r="M164" s="46">
        <v>286.97004204000001</v>
      </c>
      <c r="N164" s="46"/>
      <c r="O164" s="46"/>
      <c r="P164" s="46"/>
      <c r="Q164" s="46"/>
    </row>
    <row r="165" spans="1:17" collapsed="1">
      <c r="A165" s="8">
        <v>45231</v>
      </c>
      <c r="B165" s="46">
        <v>7303.3793932899998</v>
      </c>
      <c r="C165" s="46">
        <f t="shared" ref="C165" si="295">G165+K165</f>
        <v>2314.83075229</v>
      </c>
      <c r="D165" s="46">
        <f t="shared" ref="D165" si="296">H165+L165</f>
        <v>4474.3951765900001</v>
      </c>
      <c r="E165" s="46">
        <f t="shared" ref="E165" si="297">I165+M165</f>
        <v>514.15346440999997</v>
      </c>
      <c r="F165" s="46">
        <v>6481.7973733099998</v>
      </c>
      <c r="G165" s="46">
        <v>2200.58841914</v>
      </c>
      <c r="H165" s="46">
        <v>4054.7535530199998</v>
      </c>
      <c r="I165" s="46">
        <v>226.45540115</v>
      </c>
      <c r="J165" s="46">
        <v>821.58201998000004</v>
      </c>
      <c r="K165" s="46">
        <v>114.24233314999999</v>
      </c>
      <c r="L165" s="46">
        <v>419.64162356999998</v>
      </c>
      <c r="M165" s="46">
        <v>287.69806326000003</v>
      </c>
      <c r="N165" s="46"/>
      <c r="O165" s="46"/>
      <c r="P165" s="46"/>
      <c r="Q165" s="46"/>
    </row>
    <row r="166" spans="1:17">
      <c r="A166" s="8">
        <v>45261</v>
      </c>
      <c r="B166" s="46">
        <v>7371.6970463400003</v>
      </c>
      <c r="C166" s="46">
        <f t="shared" ref="C166" si="298">G166+K166</f>
        <v>2407.1286679599998</v>
      </c>
      <c r="D166" s="46">
        <f t="shared" ref="D166" si="299">H166+L166</f>
        <v>4458.22049315</v>
      </c>
      <c r="E166" s="46">
        <f t="shared" ref="E166" si="300">I166+M166</f>
        <v>506.34788522999997</v>
      </c>
      <c r="F166" s="46">
        <v>6526.8887866799996</v>
      </c>
      <c r="G166" s="46">
        <v>2278.1972884699999</v>
      </c>
      <c r="H166" s="46">
        <v>4031.1194869000001</v>
      </c>
      <c r="I166" s="46">
        <v>217.57201130999999</v>
      </c>
      <c r="J166" s="46">
        <v>844.80825965999998</v>
      </c>
      <c r="K166" s="46">
        <v>128.93137949000001</v>
      </c>
      <c r="L166" s="46">
        <v>427.10100625000001</v>
      </c>
      <c r="M166" s="46">
        <v>288.77587391999998</v>
      </c>
      <c r="N166" s="46"/>
      <c r="O166" s="46"/>
      <c r="P166" s="46"/>
      <c r="Q166" s="46"/>
    </row>
    <row r="167" spans="1:17">
      <c r="A167" s="8">
        <v>45292</v>
      </c>
      <c r="B167" s="46">
        <v>7013.0104140599997</v>
      </c>
      <c r="C167" s="46">
        <f t="shared" ref="C167" si="301">G167+K167</f>
        <v>2170.6319430200001</v>
      </c>
      <c r="D167" s="46">
        <f t="shared" ref="D167" si="302">H167+L167</f>
        <v>4340.3045671099999</v>
      </c>
      <c r="E167" s="46">
        <f t="shared" ref="E167" si="303">I167+M167</f>
        <v>502.07390393000003</v>
      </c>
      <c r="F167" s="46">
        <v>6243.0148207900002</v>
      </c>
      <c r="G167" s="46">
        <v>2106.4974989100001</v>
      </c>
      <c r="H167" s="46">
        <v>3920.6494885400002</v>
      </c>
      <c r="I167" s="46">
        <v>215.86783334</v>
      </c>
      <c r="J167" s="46">
        <v>769.99559326999997</v>
      </c>
      <c r="K167" s="46">
        <v>64.134444110000004</v>
      </c>
      <c r="L167" s="46">
        <v>419.65507857</v>
      </c>
      <c r="M167" s="46">
        <v>286.20607059000002</v>
      </c>
      <c r="N167" s="46"/>
      <c r="O167" s="46"/>
      <c r="P167" s="46"/>
      <c r="Q167" s="46"/>
    </row>
    <row r="168" spans="1:17">
      <c r="A168" s="8">
        <v>45323</v>
      </c>
      <c r="B168" s="46">
        <v>6636.8119696900003</v>
      </c>
      <c r="C168" s="46">
        <f t="shared" ref="C168" si="304">G168+K168</f>
        <v>1960.70850505</v>
      </c>
      <c r="D168" s="46">
        <f t="shared" ref="D168" si="305">H168+L168</f>
        <v>4191.9579290499996</v>
      </c>
      <c r="E168" s="46">
        <f t="shared" ref="E168" si="306">I168+M168</f>
        <v>484.14553559000001</v>
      </c>
      <c r="F168" s="46">
        <v>5853.2956536399997</v>
      </c>
      <c r="G168" s="46">
        <v>1857.4453960400001</v>
      </c>
      <c r="H168" s="46">
        <v>3787.9745100499999</v>
      </c>
      <c r="I168" s="46">
        <v>207.87574755</v>
      </c>
      <c r="J168" s="46">
        <v>783.51631605</v>
      </c>
      <c r="K168" s="46">
        <v>103.26310900999999</v>
      </c>
      <c r="L168" s="46">
        <v>403.98341900000003</v>
      </c>
      <c r="M168" s="46">
        <v>276.26978803999998</v>
      </c>
      <c r="N168" s="46"/>
      <c r="O168" s="46"/>
      <c r="P168" s="46"/>
      <c r="Q168" s="46"/>
    </row>
    <row r="169" spans="1:17">
      <c r="A169" s="8">
        <v>45352</v>
      </c>
      <c r="B169" s="46">
        <v>6562.3989000700003</v>
      </c>
      <c r="C169" s="46">
        <f t="shared" ref="C169" si="307">G169+K169</f>
        <v>1833.12906413</v>
      </c>
      <c r="D169" s="46">
        <f t="shared" ref="D169" si="308">H169+L169</f>
        <v>4240.9157949500004</v>
      </c>
      <c r="E169" s="46">
        <f t="shared" ref="E169" si="309">I169+M169</f>
        <v>488.35404099000004</v>
      </c>
      <c r="F169" s="46">
        <v>5744.7231859399999</v>
      </c>
      <c r="G169" s="46">
        <v>1705.4682347099999</v>
      </c>
      <c r="H169" s="46">
        <v>3832.56472777</v>
      </c>
      <c r="I169" s="46">
        <v>206.69022346</v>
      </c>
      <c r="J169" s="46">
        <v>817.67571412999996</v>
      </c>
      <c r="K169" s="46">
        <v>127.66082942</v>
      </c>
      <c r="L169" s="46">
        <v>408.35106717999997</v>
      </c>
      <c r="M169" s="46">
        <v>281.66381753000002</v>
      </c>
      <c r="N169" s="46"/>
      <c r="O169" s="46"/>
      <c r="P169" s="46"/>
      <c r="Q169" s="46"/>
    </row>
    <row r="170" spans="1:17">
      <c r="A170" s="8">
        <v>45383</v>
      </c>
      <c r="B170" s="46">
        <v>6639.1734353299998</v>
      </c>
      <c r="C170" s="46">
        <f t="shared" ref="C170" si="310">G170+K170</f>
        <v>1810.8454869899999</v>
      </c>
      <c r="D170" s="46">
        <f t="shared" ref="D170" si="311">H170+L170</f>
        <v>4339.3812391399997</v>
      </c>
      <c r="E170" s="46">
        <f t="shared" ref="E170" si="312">I170+M170</f>
        <v>488.94670919999999</v>
      </c>
      <c r="F170" s="46">
        <v>5846.6240257600002</v>
      </c>
      <c r="G170" s="46">
        <v>1710.6773019</v>
      </c>
      <c r="H170" s="46">
        <v>3929.7564886800001</v>
      </c>
      <c r="I170" s="46">
        <v>206.19023518</v>
      </c>
      <c r="J170" s="46">
        <v>792.54940956999997</v>
      </c>
      <c r="K170" s="46">
        <v>100.16818508999999</v>
      </c>
      <c r="L170" s="46">
        <v>409.62475045999997</v>
      </c>
      <c r="M170" s="46">
        <v>282.75647401999998</v>
      </c>
      <c r="N170" s="46"/>
      <c r="O170" s="46"/>
      <c r="P170" s="46"/>
      <c r="Q170" s="46"/>
    </row>
    <row r="171" spans="1:17">
      <c r="A171" s="8">
        <v>45413</v>
      </c>
      <c r="B171" s="46">
        <v>6706.6983865399998</v>
      </c>
      <c r="C171" s="46">
        <f t="shared" ref="C171" si="313">G171+K171</f>
        <v>1868.0048672299999</v>
      </c>
      <c r="D171" s="46">
        <f t="shared" ref="D171" si="314">H171+L171</f>
        <v>4347.0512581700004</v>
      </c>
      <c r="E171" s="46">
        <f t="shared" ref="E171" si="315">I171+M171</f>
        <v>491.64226113999996</v>
      </c>
      <c r="F171" s="46">
        <v>5875.7533203399998</v>
      </c>
      <c r="G171" s="46">
        <v>1742.55457172</v>
      </c>
      <c r="H171" s="46">
        <v>3928.24554489</v>
      </c>
      <c r="I171" s="46">
        <v>204.95320373000001</v>
      </c>
      <c r="J171" s="46">
        <v>830.94506620000004</v>
      </c>
      <c r="K171" s="46">
        <v>125.45029551</v>
      </c>
      <c r="L171" s="46">
        <v>418.80571328000002</v>
      </c>
      <c r="M171" s="46">
        <v>286.68905740999998</v>
      </c>
      <c r="N171" s="46"/>
      <c r="O171" s="46"/>
      <c r="P171" s="46"/>
      <c r="Q171" s="46"/>
    </row>
    <row r="172" spans="1:17">
      <c r="A172" s="8">
        <v>45444</v>
      </c>
      <c r="B172" s="46">
        <v>6984.3009140499998</v>
      </c>
      <c r="C172" s="46">
        <f t="shared" ref="C172" si="316">G172+K172</f>
        <v>2484.9801582599998</v>
      </c>
      <c r="D172" s="46">
        <f t="shared" ref="D172" si="317">H172+L172</f>
        <v>4072.1101852399997</v>
      </c>
      <c r="E172" s="46">
        <f t="shared" ref="E172" si="318">I172+M172</f>
        <v>427.21057055</v>
      </c>
      <c r="F172" s="46">
        <v>6196.2090516300004</v>
      </c>
      <c r="G172" s="46">
        <v>2367.9697105999999</v>
      </c>
      <c r="H172" s="46">
        <v>3648.51060848</v>
      </c>
      <c r="I172" s="46">
        <v>179.72873254999999</v>
      </c>
      <c r="J172" s="46">
        <v>788.09186241999998</v>
      </c>
      <c r="K172" s="46">
        <v>117.01044766</v>
      </c>
      <c r="L172" s="46">
        <v>423.59957675999999</v>
      </c>
      <c r="M172" s="46">
        <v>247.48183800000001</v>
      </c>
      <c r="N172" s="46"/>
      <c r="O172" s="46"/>
      <c r="P172" s="46"/>
      <c r="Q172" s="46"/>
    </row>
    <row r="173" spans="1:17">
      <c r="A173" s="8">
        <v>45474</v>
      </c>
      <c r="B173" s="46">
        <v>7005.8502459900001</v>
      </c>
      <c r="C173" s="46">
        <f t="shared" ref="C173" si="319">G173+K173</f>
        <v>2484.2474998500002</v>
      </c>
      <c r="D173" s="46">
        <f t="shared" ref="D173" si="320">H173+L173</f>
        <v>4074.0136976000003</v>
      </c>
      <c r="E173" s="46">
        <f t="shared" ref="E173" si="321">I173+M173</f>
        <v>447.58904854000002</v>
      </c>
      <c r="F173" s="46">
        <v>6285.00417965</v>
      </c>
      <c r="G173" s="46">
        <v>2379.61829532</v>
      </c>
      <c r="H173" s="46">
        <v>3687.9970039200002</v>
      </c>
      <c r="I173" s="46">
        <v>217.38888041000001</v>
      </c>
      <c r="J173" s="46">
        <v>720.84606633999999</v>
      </c>
      <c r="K173" s="46">
        <v>104.62920453</v>
      </c>
      <c r="L173" s="46">
        <v>386.01669368</v>
      </c>
      <c r="M173" s="46">
        <v>230.20016813000001</v>
      </c>
      <c r="N173" s="46"/>
      <c r="O173" s="46"/>
      <c r="P173" s="46"/>
      <c r="Q173" s="46"/>
    </row>
    <row r="174" spans="1:17">
      <c r="A174" s="8">
        <v>45505</v>
      </c>
      <c r="B174" s="46">
        <v>7238.6981875399997</v>
      </c>
      <c r="C174" s="46">
        <f t="shared" ref="C174" si="322">G174+K174</f>
        <v>2592.41569347</v>
      </c>
      <c r="D174" s="46">
        <f t="shared" ref="D174" si="323">H174+L174</f>
        <v>4200.2542127500001</v>
      </c>
      <c r="E174" s="46">
        <f t="shared" ref="E174" si="324">I174+M174</f>
        <v>446.02828132000002</v>
      </c>
      <c r="F174" s="46">
        <v>6516.5071556100002</v>
      </c>
      <c r="G174" s="46">
        <v>2487.3108818999999</v>
      </c>
      <c r="H174" s="46">
        <v>3812.25195192</v>
      </c>
      <c r="I174" s="46">
        <v>216.94432179</v>
      </c>
      <c r="J174" s="46">
        <v>722.19103193000001</v>
      </c>
      <c r="K174" s="46">
        <v>105.10481157</v>
      </c>
      <c r="L174" s="46">
        <v>388.00226083000001</v>
      </c>
      <c r="M174" s="46">
        <v>229.08395952999999</v>
      </c>
      <c r="N174" s="46"/>
      <c r="O174" s="46"/>
      <c r="P174" s="46"/>
      <c r="Q174" s="46"/>
    </row>
    <row r="175" spans="1:17">
      <c r="A175" s="8">
        <v>45536</v>
      </c>
      <c r="B175" s="46">
        <v>7274.8542268299998</v>
      </c>
      <c r="C175" s="46">
        <f t="shared" ref="C175" si="325">G175+K175</f>
        <v>2493.9044980399999</v>
      </c>
      <c r="D175" s="46">
        <f t="shared" ref="D175" si="326">H175+L175</f>
        <v>4332.8606587599998</v>
      </c>
      <c r="E175" s="46">
        <f t="shared" ref="E175" si="327">I175+M175</f>
        <v>448.08907003000002</v>
      </c>
      <c r="F175" s="46">
        <v>6532.8967733700001</v>
      </c>
      <c r="G175" s="46">
        <v>2375.69388888</v>
      </c>
      <c r="H175" s="46">
        <v>3935.8509608300001</v>
      </c>
      <c r="I175" s="46">
        <v>221.35192366000001</v>
      </c>
      <c r="J175" s="46">
        <v>741.95745346000001</v>
      </c>
      <c r="K175" s="46">
        <v>118.21060916</v>
      </c>
      <c r="L175" s="46">
        <v>397.00969793000002</v>
      </c>
      <c r="M175" s="46">
        <v>226.73714637</v>
      </c>
      <c r="N175" s="46"/>
      <c r="O175" s="46"/>
      <c r="P175" s="46"/>
      <c r="Q175" s="46"/>
    </row>
    <row r="176" spans="1:17">
      <c r="A176" s="8">
        <v>45566</v>
      </c>
      <c r="B176" s="46">
        <v>7330.0130432699998</v>
      </c>
      <c r="C176" s="46">
        <f t="shared" ref="C176" si="328">G176+K176</f>
        <v>2538.32163451</v>
      </c>
      <c r="D176" s="46">
        <f t="shared" ref="D176" si="329">H176+L176</f>
        <v>4390.6251090300002</v>
      </c>
      <c r="E176" s="46">
        <f t="shared" ref="E176" si="330">I176+M176</f>
        <v>401.06629972999997</v>
      </c>
      <c r="F176" s="46">
        <v>6752.5502172400002</v>
      </c>
      <c r="G176" s="46">
        <v>2534.5131084999998</v>
      </c>
      <c r="H176" s="46">
        <v>3995.8282719099998</v>
      </c>
      <c r="I176" s="46">
        <v>222.20883683</v>
      </c>
      <c r="J176" s="46">
        <v>577.46282602999997</v>
      </c>
      <c r="K176" s="46">
        <v>3.80852601</v>
      </c>
      <c r="L176" s="46">
        <v>394.79683712000002</v>
      </c>
      <c r="M176" s="46">
        <v>178.8574629</v>
      </c>
      <c r="N176" s="46"/>
      <c r="O176" s="46"/>
      <c r="P176" s="46"/>
      <c r="Q176" s="46"/>
    </row>
    <row r="177" spans="1:17">
      <c r="A177" s="8">
        <v>45597</v>
      </c>
      <c r="B177" s="46">
        <v>7429.0328076400001</v>
      </c>
      <c r="C177" s="46">
        <f t="shared" ref="C177" si="331">G177+K177</f>
        <v>2600.2886717000001</v>
      </c>
      <c r="D177" s="46">
        <f t="shared" ref="D177" si="332">H177+L177</f>
        <v>4425.0946658499997</v>
      </c>
      <c r="E177" s="46">
        <f t="shared" ref="E177" si="333">I177+M177</f>
        <v>403.64947009000002</v>
      </c>
      <c r="F177" s="46">
        <v>6841.5522843500003</v>
      </c>
      <c r="G177" s="46">
        <v>2596.5453940000002</v>
      </c>
      <c r="H177" s="46">
        <v>4022.8876304300002</v>
      </c>
      <c r="I177" s="46">
        <v>222.11925991999999</v>
      </c>
      <c r="J177" s="46">
        <v>587.48052328999995</v>
      </c>
      <c r="K177" s="46">
        <v>3.7432777000000002</v>
      </c>
      <c r="L177" s="46">
        <v>402.20703542000001</v>
      </c>
      <c r="M177" s="46">
        <v>181.53021017</v>
      </c>
      <c r="N177" s="46"/>
      <c r="O177" s="46"/>
      <c r="P177" s="46"/>
      <c r="Q177" s="46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131</v>
      </c>
      <c r="B1" s="10"/>
    </row>
    <row r="2" spans="1:17" ht="5.25" customHeight="1"/>
    <row r="3" spans="1:17" ht="28.5" customHeight="1">
      <c r="A3" s="192" t="s">
        <v>78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130</v>
      </c>
    </row>
    <row r="5" spans="1:17" ht="12.75" customHeight="1">
      <c r="A5" s="13" t="s">
        <v>229</v>
      </c>
    </row>
    <row r="6" spans="1:17" s="20" customFormat="1" ht="12.75" customHeight="1">
      <c r="A6" s="194" t="s">
        <v>0</v>
      </c>
      <c r="B6" s="183" t="s">
        <v>16</v>
      </c>
      <c r="C6" s="202" t="s">
        <v>7</v>
      </c>
      <c r="D6" s="203"/>
      <c r="E6" s="204"/>
      <c r="F6" s="199" t="s">
        <v>2</v>
      </c>
      <c r="G6" s="200"/>
      <c r="H6" s="200"/>
      <c r="I6" s="200"/>
      <c r="J6" s="200"/>
      <c r="K6" s="200"/>
      <c r="L6" s="200"/>
      <c r="M6" s="201"/>
    </row>
    <row r="7" spans="1:17" s="20" customFormat="1" ht="16.5" customHeight="1">
      <c r="A7" s="195"/>
      <c r="B7" s="183"/>
      <c r="C7" s="205"/>
      <c r="D7" s="206"/>
      <c r="E7" s="207"/>
      <c r="F7" s="199" t="s">
        <v>17</v>
      </c>
      <c r="G7" s="200"/>
      <c r="H7" s="200"/>
      <c r="I7" s="201"/>
      <c r="J7" s="199" t="s">
        <v>9</v>
      </c>
      <c r="K7" s="200"/>
      <c r="L7" s="200"/>
      <c r="M7" s="201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6">
        <v>2028.2921179099999</v>
      </c>
      <c r="C11" s="46">
        <f>G11+K11</f>
        <v>301.54033532</v>
      </c>
      <c r="D11" s="46">
        <f t="shared" ref="D11:E11" si="0">H11+L11</f>
        <v>394.65224811999997</v>
      </c>
      <c r="E11" s="46">
        <f t="shared" si="0"/>
        <v>1332.09953447</v>
      </c>
      <c r="F11" s="46">
        <v>823.91380962000005</v>
      </c>
      <c r="G11" s="46">
        <v>278.67897040999998</v>
      </c>
      <c r="H11" s="46">
        <v>261.28976982</v>
      </c>
      <c r="I11" s="46">
        <v>283.94506939000001</v>
      </c>
      <c r="J11" s="46">
        <v>1204.3783082899999</v>
      </c>
      <c r="K11" s="46">
        <v>22.861364909999999</v>
      </c>
      <c r="L11" s="46">
        <v>133.36247829999999</v>
      </c>
      <c r="M11" s="46">
        <v>1048.1544650799999</v>
      </c>
      <c r="N11" s="46"/>
      <c r="O11" s="46"/>
      <c r="P11" s="46"/>
      <c r="Q11" s="46"/>
    </row>
    <row r="12" spans="1:17" ht="12.75" hidden="1" customHeight="1" outlineLevel="1">
      <c r="A12" s="8">
        <v>40575</v>
      </c>
      <c r="B12" s="46">
        <v>2015.48081714</v>
      </c>
      <c r="C12" s="46">
        <f t="shared" ref="C12:C67" si="1">G12+K12</f>
        <v>307.17546158000005</v>
      </c>
      <c r="D12" s="46">
        <f t="shared" ref="D12:D67" si="2">H12+L12</f>
        <v>397.04662130999998</v>
      </c>
      <c r="E12" s="46">
        <f t="shared" ref="E12:E67" si="3">I12+M12</f>
        <v>1311.2587342500001</v>
      </c>
      <c r="F12" s="46">
        <v>826.11553121999998</v>
      </c>
      <c r="G12" s="46">
        <v>285.55947114000003</v>
      </c>
      <c r="H12" s="46">
        <v>264.70862359</v>
      </c>
      <c r="I12" s="46">
        <v>275.84743649000001</v>
      </c>
      <c r="J12" s="46">
        <v>1189.3652859199999</v>
      </c>
      <c r="K12" s="46">
        <v>21.615990440000001</v>
      </c>
      <c r="L12" s="46">
        <v>132.33799772</v>
      </c>
      <c r="M12" s="46">
        <v>1035.41129776</v>
      </c>
      <c r="N12" s="46"/>
      <c r="O12" s="46"/>
      <c r="P12" s="46"/>
      <c r="Q12" s="46"/>
    </row>
    <row r="13" spans="1:17" ht="12.75" hidden="1" customHeight="1" outlineLevel="1">
      <c r="A13" s="8">
        <v>40603</v>
      </c>
      <c r="B13" s="46">
        <v>2009.63465881</v>
      </c>
      <c r="C13" s="46">
        <f t="shared" si="1"/>
        <v>320.12651376999997</v>
      </c>
      <c r="D13" s="46">
        <f t="shared" si="2"/>
        <v>395.97449059000002</v>
      </c>
      <c r="E13" s="46">
        <f t="shared" si="3"/>
        <v>1293.5336544500001</v>
      </c>
      <c r="F13" s="46">
        <v>833.09801503000006</v>
      </c>
      <c r="G13" s="46">
        <v>298.86129874</v>
      </c>
      <c r="H13" s="46">
        <v>264.89030585</v>
      </c>
      <c r="I13" s="46">
        <v>269.34641044</v>
      </c>
      <c r="J13" s="46">
        <v>1176.5366437800001</v>
      </c>
      <c r="K13" s="46">
        <v>21.26521503</v>
      </c>
      <c r="L13" s="46">
        <v>131.08418474000001</v>
      </c>
      <c r="M13" s="46">
        <v>1024.1872440100001</v>
      </c>
      <c r="N13" s="46"/>
      <c r="O13" s="46"/>
      <c r="P13" s="46"/>
      <c r="Q13" s="46"/>
    </row>
    <row r="14" spans="1:17" ht="12.75" hidden="1" customHeight="1" outlineLevel="1">
      <c r="A14" s="8">
        <v>40634</v>
      </c>
      <c r="B14" s="46">
        <v>2020.7782222999999</v>
      </c>
      <c r="C14" s="46">
        <f t="shared" si="1"/>
        <v>336.89149598</v>
      </c>
      <c r="D14" s="46">
        <f t="shared" si="2"/>
        <v>397.40576197999997</v>
      </c>
      <c r="E14" s="46">
        <f t="shared" si="3"/>
        <v>1286.4809643399999</v>
      </c>
      <c r="F14" s="46">
        <v>856.73836956000002</v>
      </c>
      <c r="G14" s="46">
        <v>315.96805546000002</v>
      </c>
      <c r="H14" s="46">
        <v>269.80706180999999</v>
      </c>
      <c r="I14" s="46">
        <v>270.96325229000001</v>
      </c>
      <c r="J14" s="46">
        <v>1164.03985274</v>
      </c>
      <c r="K14" s="46">
        <v>20.92344052</v>
      </c>
      <c r="L14" s="46">
        <v>127.59870017</v>
      </c>
      <c r="M14" s="46">
        <v>1015.51771205</v>
      </c>
      <c r="N14" s="46"/>
      <c r="O14" s="46"/>
      <c r="P14" s="46"/>
      <c r="Q14" s="46"/>
    </row>
    <row r="15" spans="1:17" ht="12.75" hidden="1" customHeight="1" outlineLevel="1">
      <c r="A15" s="8">
        <v>40664</v>
      </c>
      <c r="B15" s="46">
        <v>2022.93186767</v>
      </c>
      <c r="C15" s="46">
        <f t="shared" si="1"/>
        <v>354.90088716999998</v>
      </c>
      <c r="D15" s="46">
        <f t="shared" si="2"/>
        <v>400.58267756999999</v>
      </c>
      <c r="E15" s="46">
        <f t="shared" si="3"/>
        <v>1267.44830293</v>
      </c>
      <c r="F15" s="46">
        <v>879.42837960999998</v>
      </c>
      <c r="G15" s="46">
        <v>333.60883937</v>
      </c>
      <c r="H15" s="46">
        <v>276.69980722999998</v>
      </c>
      <c r="I15" s="46">
        <v>269.11973301</v>
      </c>
      <c r="J15" s="46">
        <v>1143.5034880600001</v>
      </c>
      <c r="K15" s="46">
        <v>21.292047799999999</v>
      </c>
      <c r="L15" s="46">
        <v>123.88287034</v>
      </c>
      <c r="M15" s="46">
        <v>998.32856991999995</v>
      </c>
      <c r="N15" s="46"/>
      <c r="O15" s="46"/>
      <c r="P15" s="46"/>
      <c r="Q15" s="46"/>
    </row>
    <row r="16" spans="1:17" ht="12.75" hidden="1" customHeight="1" outlineLevel="1">
      <c r="A16" s="8">
        <v>40695</v>
      </c>
      <c r="B16" s="46">
        <v>2034.7843366499999</v>
      </c>
      <c r="C16" s="46">
        <f t="shared" si="1"/>
        <v>374.3037162</v>
      </c>
      <c r="D16" s="46">
        <f t="shared" si="2"/>
        <v>405.75751080999999</v>
      </c>
      <c r="E16" s="46">
        <f t="shared" si="3"/>
        <v>1254.7231096400001</v>
      </c>
      <c r="F16" s="46">
        <v>915.12463595999998</v>
      </c>
      <c r="G16" s="46">
        <v>352.55884272999998</v>
      </c>
      <c r="H16" s="46">
        <v>284.30903265000001</v>
      </c>
      <c r="I16" s="46">
        <v>278.25676057999999</v>
      </c>
      <c r="J16" s="46">
        <v>1119.6597006899999</v>
      </c>
      <c r="K16" s="46">
        <v>21.744873470000002</v>
      </c>
      <c r="L16" s="46">
        <v>121.44847815999999</v>
      </c>
      <c r="M16" s="46">
        <v>976.46634905999997</v>
      </c>
      <c r="N16" s="46"/>
      <c r="O16" s="46"/>
      <c r="P16" s="46"/>
      <c r="Q16" s="46"/>
    </row>
    <row r="17" spans="1:17" ht="12.75" hidden="1" customHeight="1" outlineLevel="1">
      <c r="A17" s="8">
        <v>40725</v>
      </c>
      <c r="B17" s="46">
        <v>2040.5101828899999</v>
      </c>
      <c r="C17" s="46">
        <f t="shared" si="1"/>
        <v>385.63205661000001</v>
      </c>
      <c r="D17" s="46">
        <f t="shared" si="2"/>
        <v>374.75831974000005</v>
      </c>
      <c r="E17" s="46">
        <f t="shared" si="3"/>
        <v>1280.1198065399999</v>
      </c>
      <c r="F17" s="46">
        <v>941.82724143999997</v>
      </c>
      <c r="G17" s="46">
        <v>363.67848814000001</v>
      </c>
      <c r="H17" s="46">
        <v>267.53949010000002</v>
      </c>
      <c r="I17" s="46">
        <v>310.60926319999999</v>
      </c>
      <c r="J17" s="46">
        <v>1098.68294145</v>
      </c>
      <c r="K17" s="46">
        <v>21.95356847</v>
      </c>
      <c r="L17" s="46">
        <v>107.21882964</v>
      </c>
      <c r="M17" s="46">
        <v>969.51054334000003</v>
      </c>
      <c r="N17" s="46"/>
      <c r="O17" s="46"/>
      <c r="P17" s="46"/>
      <c r="Q17" s="46"/>
    </row>
    <row r="18" spans="1:17" ht="12.75" hidden="1" customHeight="1" outlineLevel="1">
      <c r="A18" s="8">
        <v>40756</v>
      </c>
      <c r="B18" s="46">
        <v>2035.4600502799999</v>
      </c>
      <c r="C18" s="46">
        <f t="shared" si="1"/>
        <v>421.33385475</v>
      </c>
      <c r="D18" s="46">
        <f t="shared" si="2"/>
        <v>392.90211054999997</v>
      </c>
      <c r="E18" s="46">
        <f t="shared" si="3"/>
        <v>1221.22408498</v>
      </c>
      <c r="F18" s="46">
        <v>994.46641899999997</v>
      </c>
      <c r="G18" s="46">
        <v>401.09856417999998</v>
      </c>
      <c r="H18" s="46">
        <v>274.48244505999998</v>
      </c>
      <c r="I18" s="46">
        <v>318.88540976000002</v>
      </c>
      <c r="J18" s="46">
        <v>1040.99363128</v>
      </c>
      <c r="K18" s="46">
        <v>20.23529057</v>
      </c>
      <c r="L18" s="46">
        <v>118.41966549</v>
      </c>
      <c r="M18" s="46">
        <v>902.33867522000003</v>
      </c>
      <c r="N18" s="46"/>
      <c r="O18" s="46"/>
      <c r="P18" s="46"/>
      <c r="Q18" s="46"/>
    </row>
    <row r="19" spans="1:17" ht="12.75" hidden="1" customHeight="1" outlineLevel="1">
      <c r="A19" s="8">
        <v>40787</v>
      </c>
      <c r="B19" s="46">
        <v>2022.2706024199999</v>
      </c>
      <c r="C19" s="46">
        <f t="shared" si="1"/>
        <v>425.61687397999998</v>
      </c>
      <c r="D19" s="46">
        <f t="shared" si="2"/>
        <v>403.16615002999998</v>
      </c>
      <c r="E19" s="46">
        <f t="shared" si="3"/>
        <v>1193.48757841</v>
      </c>
      <c r="F19" s="46">
        <v>1014.69367457</v>
      </c>
      <c r="G19" s="46">
        <v>405.89044132999999</v>
      </c>
      <c r="H19" s="46">
        <v>284.46988778999997</v>
      </c>
      <c r="I19" s="46">
        <v>324.33334545000002</v>
      </c>
      <c r="J19" s="46">
        <v>1007.5769278499999</v>
      </c>
      <c r="K19" s="46">
        <v>19.72643265</v>
      </c>
      <c r="L19" s="46">
        <v>118.69626224</v>
      </c>
      <c r="M19" s="46">
        <v>869.15423295999994</v>
      </c>
      <c r="N19" s="46"/>
      <c r="O19" s="46"/>
      <c r="P19" s="46"/>
      <c r="Q19" s="46"/>
    </row>
    <row r="20" spans="1:17" ht="12.75" hidden="1" customHeight="1" outlineLevel="1">
      <c r="A20" s="8">
        <v>40817</v>
      </c>
      <c r="B20" s="46">
        <v>2031.3961797500001</v>
      </c>
      <c r="C20" s="46">
        <f t="shared" si="1"/>
        <v>448.71885364000002</v>
      </c>
      <c r="D20" s="46">
        <f t="shared" si="2"/>
        <v>403.46243785999997</v>
      </c>
      <c r="E20" s="46">
        <f t="shared" si="3"/>
        <v>1179.2148882500001</v>
      </c>
      <c r="F20" s="46">
        <v>1030.8406502800001</v>
      </c>
      <c r="G20" s="46">
        <v>412.71162050999999</v>
      </c>
      <c r="H20" s="46">
        <v>288.97329682999998</v>
      </c>
      <c r="I20" s="46">
        <v>329.15573294000001</v>
      </c>
      <c r="J20" s="46">
        <v>1000.55552947</v>
      </c>
      <c r="K20" s="46">
        <v>36.007233130000003</v>
      </c>
      <c r="L20" s="46">
        <v>114.48914103</v>
      </c>
      <c r="M20" s="46">
        <v>850.05915531000005</v>
      </c>
      <c r="N20" s="46"/>
      <c r="O20" s="46"/>
      <c r="P20" s="46"/>
      <c r="Q20" s="46"/>
    </row>
    <row r="21" spans="1:17" ht="12.75" hidden="1" customHeight="1" outlineLevel="1">
      <c r="A21" s="8">
        <v>40848</v>
      </c>
      <c r="B21" s="46">
        <v>1998.72067827</v>
      </c>
      <c r="C21" s="46">
        <f t="shared" si="1"/>
        <v>462.82356290999996</v>
      </c>
      <c r="D21" s="46">
        <f t="shared" si="2"/>
        <v>412.17198972999995</v>
      </c>
      <c r="E21" s="46">
        <f t="shared" si="3"/>
        <v>1123.7251256300001</v>
      </c>
      <c r="F21" s="46">
        <v>1032.3631513800001</v>
      </c>
      <c r="G21" s="46">
        <v>409.86509690999998</v>
      </c>
      <c r="H21" s="46">
        <v>300.55174778999998</v>
      </c>
      <c r="I21" s="46">
        <v>321.94630668000002</v>
      </c>
      <c r="J21" s="46">
        <v>966.35752689000003</v>
      </c>
      <c r="K21" s="46">
        <v>52.958466000000001</v>
      </c>
      <c r="L21" s="46">
        <v>111.62024194</v>
      </c>
      <c r="M21" s="46">
        <v>801.77881894999996</v>
      </c>
      <c r="N21" s="46"/>
      <c r="O21" s="46"/>
      <c r="P21" s="46"/>
      <c r="Q21" s="46"/>
    </row>
    <row r="22" spans="1:17" ht="12.75" hidden="1" customHeight="1" outlineLevel="1">
      <c r="A22" s="8">
        <v>40878</v>
      </c>
      <c r="B22" s="46">
        <v>1899.67176879</v>
      </c>
      <c r="C22" s="46">
        <f t="shared" si="1"/>
        <v>469.22208537</v>
      </c>
      <c r="D22" s="46">
        <f t="shared" si="2"/>
        <v>392.40485150000001</v>
      </c>
      <c r="E22" s="46">
        <f t="shared" si="3"/>
        <v>1038.04483192</v>
      </c>
      <c r="F22" s="46">
        <v>1037.3643657299999</v>
      </c>
      <c r="G22" s="46">
        <v>414.77575653000002</v>
      </c>
      <c r="H22" s="46">
        <v>302.47033386999999</v>
      </c>
      <c r="I22" s="46">
        <v>320.11827533000002</v>
      </c>
      <c r="J22" s="46">
        <v>862.30740305999996</v>
      </c>
      <c r="K22" s="46">
        <v>54.44632884</v>
      </c>
      <c r="L22" s="46">
        <v>89.934517630000002</v>
      </c>
      <c r="M22" s="46">
        <v>717.92655659000002</v>
      </c>
      <c r="N22" s="46"/>
      <c r="O22" s="46"/>
      <c r="P22" s="46"/>
      <c r="Q22" s="46"/>
    </row>
    <row r="23" spans="1:17" ht="12.75" hidden="1" customHeight="1" outlineLevel="1">
      <c r="A23" s="8">
        <v>40909</v>
      </c>
      <c r="B23" s="46">
        <v>1895.2354062500001</v>
      </c>
      <c r="C23" s="46">
        <f t="shared" si="1"/>
        <v>474.79537182000001</v>
      </c>
      <c r="D23" s="46">
        <f t="shared" si="2"/>
        <v>399.47718347</v>
      </c>
      <c r="E23" s="46">
        <f t="shared" si="3"/>
        <v>1020.96285096</v>
      </c>
      <c r="F23" s="46">
        <v>1050.7102053599999</v>
      </c>
      <c r="G23" s="46">
        <v>420.10762836999999</v>
      </c>
      <c r="H23" s="46">
        <v>311.23323439000001</v>
      </c>
      <c r="I23" s="46">
        <v>319.36934259999998</v>
      </c>
      <c r="J23" s="46">
        <v>844.52520088999995</v>
      </c>
      <c r="K23" s="46">
        <v>54.687743449999999</v>
      </c>
      <c r="L23" s="46">
        <v>88.243949079999993</v>
      </c>
      <c r="M23" s="46">
        <v>701.59350835999999</v>
      </c>
      <c r="N23" s="46"/>
      <c r="O23" s="46"/>
      <c r="P23" s="46"/>
      <c r="Q23" s="46"/>
    </row>
    <row r="24" spans="1:17" ht="12.75" hidden="1" customHeight="1" outlineLevel="1">
      <c r="A24" s="8">
        <v>40940</v>
      </c>
      <c r="B24" s="46">
        <v>1858.9574824700001</v>
      </c>
      <c r="C24" s="46">
        <f t="shared" si="1"/>
        <v>473.68271906999996</v>
      </c>
      <c r="D24" s="46">
        <f t="shared" si="2"/>
        <v>391.48595865999999</v>
      </c>
      <c r="E24" s="46">
        <f t="shared" si="3"/>
        <v>993.78880474000005</v>
      </c>
      <c r="F24" s="46">
        <v>1037.70483124</v>
      </c>
      <c r="G24" s="46">
        <v>418.96111418999999</v>
      </c>
      <c r="H24" s="46">
        <v>304.49615003999997</v>
      </c>
      <c r="I24" s="46">
        <v>314.24756701000001</v>
      </c>
      <c r="J24" s="46">
        <v>821.25265122999997</v>
      </c>
      <c r="K24" s="46">
        <v>54.721604880000001</v>
      </c>
      <c r="L24" s="46">
        <v>86.989808620000005</v>
      </c>
      <c r="M24" s="46">
        <v>679.54123773000003</v>
      </c>
      <c r="N24" s="46"/>
      <c r="O24" s="46"/>
      <c r="P24" s="46"/>
      <c r="Q24" s="46"/>
    </row>
    <row r="25" spans="1:17" ht="12.75" hidden="1" customHeight="1" outlineLevel="1">
      <c r="A25" s="8">
        <v>40969</v>
      </c>
      <c r="B25" s="46">
        <v>1833.16115855</v>
      </c>
      <c r="C25" s="46">
        <f t="shared" si="1"/>
        <v>477.84119799000001</v>
      </c>
      <c r="D25" s="46">
        <f t="shared" si="2"/>
        <v>380.75330421000001</v>
      </c>
      <c r="E25" s="46">
        <f t="shared" si="3"/>
        <v>974.56665635000002</v>
      </c>
      <c r="F25" s="46">
        <v>1040.01373954</v>
      </c>
      <c r="G25" s="46">
        <v>424.34165958</v>
      </c>
      <c r="H25" s="46">
        <v>303.21439765000002</v>
      </c>
      <c r="I25" s="46">
        <v>312.45768231</v>
      </c>
      <c r="J25" s="46">
        <v>793.14741901000002</v>
      </c>
      <c r="K25" s="46">
        <v>53.49953841</v>
      </c>
      <c r="L25" s="46">
        <v>77.538906560000001</v>
      </c>
      <c r="M25" s="46">
        <v>662.10897404000002</v>
      </c>
      <c r="N25" s="46"/>
      <c r="O25" s="46"/>
      <c r="P25" s="46"/>
      <c r="Q25" s="46"/>
    </row>
    <row r="26" spans="1:17" ht="12.75" hidden="1" customHeight="1" outlineLevel="1">
      <c r="A26" s="8">
        <v>41000</v>
      </c>
      <c r="B26" s="46">
        <v>1819.4131486199999</v>
      </c>
      <c r="C26" s="46">
        <f t="shared" si="1"/>
        <v>476.88662828999998</v>
      </c>
      <c r="D26" s="46">
        <f t="shared" si="2"/>
        <v>383.58337016999997</v>
      </c>
      <c r="E26" s="46">
        <f t="shared" si="3"/>
        <v>958.94315015999996</v>
      </c>
      <c r="F26" s="46">
        <v>1041.9291543899999</v>
      </c>
      <c r="G26" s="46">
        <v>423.15877279</v>
      </c>
      <c r="H26" s="46">
        <v>307.97730163</v>
      </c>
      <c r="I26" s="46">
        <v>310.79307997000001</v>
      </c>
      <c r="J26" s="46">
        <v>777.48399423000001</v>
      </c>
      <c r="K26" s="46">
        <v>53.727855499999997</v>
      </c>
      <c r="L26" s="46">
        <v>75.606068539999995</v>
      </c>
      <c r="M26" s="46">
        <v>648.15007018999995</v>
      </c>
      <c r="N26" s="46"/>
      <c r="O26" s="46"/>
      <c r="P26" s="46"/>
      <c r="Q26" s="46"/>
    </row>
    <row r="27" spans="1:17" ht="12.75" hidden="1" customHeight="1" outlineLevel="1">
      <c r="A27" s="8">
        <v>41030</v>
      </c>
      <c r="B27" s="46">
        <v>1794.7068919599999</v>
      </c>
      <c r="C27" s="46">
        <f t="shared" si="1"/>
        <v>487.57856397</v>
      </c>
      <c r="D27" s="46">
        <f t="shared" si="2"/>
        <v>382.57438343000001</v>
      </c>
      <c r="E27" s="46">
        <f t="shared" si="3"/>
        <v>924.55394455999999</v>
      </c>
      <c r="F27" s="46">
        <v>1064.5720929300001</v>
      </c>
      <c r="G27" s="46">
        <v>434.27323796000002</v>
      </c>
      <c r="H27" s="46">
        <v>313.93676707999998</v>
      </c>
      <c r="I27" s="46">
        <v>316.36208789</v>
      </c>
      <c r="J27" s="46">
        <v>730.13479902999995</v>
      </c>
      <c r="K27" s="46">
        <v>53.305326010000002</v>
      </c>
      <c r="L27" s="46">
        <v>68.637616350000002</v>
      </c>
      <c r="M27" s="46">
        <v>608.19185666999999</v>
      </c>
      <c r="N27" s="46"/>
      <c r="O27" s="46"/>
      <c r="P27" s="46"/>
      <c r="Q27" s="46"/>
    </row>
    <row r="28" spans="1:17" ht="12.75" hidden="1" customHeight="1" outlineLevel="1">
      <c r="A28" s="8">
        <v>41061</v>
      </c>
      <c r="B28" s="46">
        <v>1778.9224861800001</v>
      </c>
      <c r="C28" s="46">
        <f t="shared" si="1"/>
        <v>482.09764900000005</v>
      </c>
      <c r="D28" s="46">
        <f t="shared" si="2"/>
        <v>389.17469600000004</v>
      </c>
      <c r="E28" s="46">
        <f t="shared" si="3"/>
        <v>907.65014117999999</v>
      </c>
      <c r="F28" s="46">
        <v>1080.50323789</v>
      </c>
      <c r="G28" s="46">
        <v>439.39056913000002</v>
      </c>
      <c r="H28" s="46">
        <v>321.18066383000001</v>
      </c>
      <c r="I28" s="46">
        <v>319.93200493000001</v>
      </c>
      <c r="J28" s="46">
        <v>698.41924829000004</v>
      </c>
      <c r="K28" s="46">
        <v>42.707079870000001</v>
      </c>
      <c r="L28" s="46">
        <v>67.994032169999997</v>
      </c>
      <c r="M28" s="46">
        <v>587.71813625000004</v>
      </c>
      <c r="N28" s="46"/>
      <c r="O28" s="46"/>
      <c r="P28" s="46"/>
      <c r="Q28" s="46"/>
    </row>
    <row r="29" spans="1:17" ht="12.75" hidden="1" customHeight="1" outlineLevel="1">
      <c r="A29" s="8">
        <v>41091</v>
      </c>
      <c r="B29" s="46">
        <v>1778.8017866600001</v>
      </c>
      <c r="C29" s="46">
        <f t="shared" si="1"/>
        <v>487.04776451000004</v>
      </c>
      <c r="D29" s="46">
        <f t="shared" si="2"/>
        <v>393.29565481999998</v>
      </c>
      <c r="E29" s="46">
        <f t="shared" si="3"/>
        <v>898.4583673300001</v>
      </c>
      <c r="F29" s="46">
        <v>1092.2373479800001</v>
      </c>
      <c r="G29" s="46">
        <v>443.86188843000002</v>
      </c>
      <c r="H29" s="46">
        <v>326.07243065</v>
      </c>
      <c r="I29" s="46">
        <v>322.30302890000002</v>
      </c>
      <c r="J29" s="46">
        <v>686.56443867999997</v>
      </c>
      <c r="K29" s="46">
        <v>43.18587608</v>
      </c>
      <c r="L29" s="46">
        <v>67.223224169999995</v>
      </c>
      <c r="M29" s="46">
        <v>576.15533843000003</v>
      </c>
      <c r="N29" s="46"/>
      <c r="O29" s="46"/>
      <c r="P29" s="46"/>
      <c r="Q29" s="46"/>
    </row>
    <row r="30" spans="1:17" ht="12.75" hidden="1" customHeight="1" outlineLevel="1">
      <c r="A30" s="8">
        <v>41122</v>
      </c>
      <c r="B30" s="46">
        <v>1793.5637368499999</v>
      </c>
      <c r="C30" s="46">
        <f t="shared" si="1"/>
        <v>501.49658183000003</v>
      </c>
      <c r="D30" s="46">
        <f t="shared" si="2"/>
        <v>397.86421058000002</v>
      </c>
      <c r="E30" s="46">
        <f t="shared" si="3"/>
        <v>894.20294444000001</v>
      </c>
      <c r="F30" s="46">
        <v>1119.95909431</v>
      </c>
      <c r="G30" s="46">
        <v>461.39095428000002</v>
      </c>
      <c r="H30" s="46">
        <v>331.79946149</v>
      </c>
      <c r="I30" s="46">
        <v>326.76867854</v>
      </c>
      <c r="J30" s="46">
        <v>673.60464253999999</v>
      </c>
      <c r="K30" s="46">
        <v>40.105627550000001</v>
      </c>
      <c r="L30" s="46">
        <v>66.064749090000007</v>
      </c>
      <c r="M30" s="46">
        <v>567.43426590000001</v>
      </c>
      <c r="N30" s="46"/>
      <c r="O30" s="46"/>
      <c r="P30" s="46"/>
      <c r="Q30" s="46"/>
    </row>
    <row r="31" spans="1:17" ht="12.75" hidden="1" customHeight="1" outlineLevel="1">
      <c r="A31" s="8">
        <v>41153</v>
      </c>
      <c r="B31" s="46">
        <v>1786.00451118</v>
      </c>
      <c r="C31" s="46">
        <f t="shared" si="1"/>
        <v>504.36157658999997</v>
      </c>
      <c r="D31" s="46">
        <f t="shared" si="2"/>
        <v>401.88244356000001</v>
      </c>
      <c r="E31" s="46">
        <f t="shared" si="3"/>
        <v>879.76049103000014</v>
      </c>
      <c r="F31" s="46">
        <v>1128.11243442</v>
      </c>
      <c r="G31" s="46">
        <v>465.04363074999998</v>
      </c>
      <c r="H31" s="46">
        <v>337.5562784</v>
      </c>
      <c r="I31" s="46">
        <v>325.51252527000003</v>
      </c>
      <c r="J31" s="46">
        <v>657.89207676000001</v>
      </c>
      <c r="K31" s="46">
        <v>39.31794584</v>
      </c>
      <c r="L31" s="46">
        <v>64.326165160000002</v>
      </c>
      <c r="M31" s="46">
        <v>554.24796576000006</v>
      </c>
      <c r="N31" s="46"/>
      <c r="O31" s="46"/>
      <c r="P31" s="46"/>
      <c r="Q31" s="46"/>
    </row>
    <row r="32" spans="1:17" ht="12.75" hidden="1" customHeight="1" outlineLevel="1">
      <c r="A32" s="8">
        <v>41183</v>
      </c>
      <c r="B32" s="46">
        <v>1766.33634213</v>
      </c>
      <c r="C32" s="46">
        <f t="shared" si="1"/>
        <v>492.20214516999999</v>
      </c>
      <c r="D32" s="46">
        <f t="shared" si="2"/>
        <v>407.40489988000002</v>
      </c>
      <c r="E32" s="46">
        <f t="shared" si="3"/>
        <v>866.72929707999992</v>
      </c>
      <c r="F32" s="46">
        <v>1132.59761944</v>
      </c>
      <c r="G32" s="46">
        <v>467.05210118999997</v>
      </c>
      <c r="H32" s="46">
        <v>341.45763719000001</v>
      </c>
      <c r="I32" s="46">
        <v>324.08788105999997</v>
      </c>
      <c r="J32" s="46">
        <v>633.73872269000003</v>
      </c>
      <c r="K32" s="46">
        <v>25.15004398</v>
      </c>
      <c r="L32" s="46">
        <v>65.947262690000002</v>
      </c>
      <c r="M32" s="46">
        <v>542.64141601999995</v>
      </c>
      <c r="N32" s="46"/>
      <c r="O32" s="46"/>
      <c r="P32" s="46"/>
      <c r="Q32" s="46"/>
    </row>
    <row r="33" spans="1:17" ht="12.75" hidden="1" customHeight="1" outlineLevel="1">
      <c r="A33" s="8">
        <v>41214</v>
      </c>
      <c r="B33" s="46">
        <v>1748.62067037</v>
      </c>
      <c r="C33" s="46">
        <f t="shared" si="1"/>
        <v>493.71441808999998</v>
      </c>
      <c r="D33" s="46">
        <f t="shared" si="2"/>
        <v>403.68693251000002</v>
      </c>
      <c r="E33" s="46">
        <f t="shared" si="3"/>
        <v>851.21931976999997</v>
      </c>
      <c r="F33" s="46">
        <v>1135.40581253</v>
      </c>
      <c r="G33" s="46">
        <v>471.46441301999999</v>
      </c>
      <c r="H33" s="46">
        <v>340.31864049000001</v>
      </c>
      <c r="I33" s="46">
        <v>323.62275901999999</v>
      </c>
      <c r="J33" s="46">
        <v>613.21485784000004</v>
      </c>
      <c r="K33" s="46">
        <v>22.25000507</v>
      </c>
      <c r="L33" s="46">
        <v>63.368292019999998</v>
      </c>
      <c r="M33" s="46">
        <v>527.59656074999998</v>
      </c>
      <c r="N33" s="46"/>
      <c r="O33" s="46"/>
      <c r="P33" s="46"/>
      <c r="Q33" s="46"/>
    </row>
    <row r="34" spans="1:17" ht="12.75" hidden="1" customHeight="1" outlineLevel="1">
      <c r="A34" s="8">
        <v>41244</v>
      </c>
      <c r="B34" s="46">
        <v>1727.8005562799999</v>
      </c>
      <c r="C34" s="46">
        <f t="shared" si="1"/>
        <v>495.30602467</v>
      </c>
      <c r="D34" s="46">
        <f t="shared" si="2"/>
        <v>400.08963628999999</v>
      </c>
      <c r="E34" s="46">
        <f t="shared" si="3"/>
        <v>832.40489532000004</v>
      </c>
      <c r="F34" s="46">
        <v>1139.2437297399999</v>
      </c>
      <c r="G34" s="46">
        <v>474.65649366000002</v>
      </c>
      <c r="H34" s="46">
        <v>339.19641887</v>
      </c>
      <c r="I34" s="46">
        <v>325.39081721000002</v>
      </c>
      <c r="J34" s="46">
        <v>588.55682653999997</v>
      </c>
      <c r="K34" s="46">
        <v>20.64953101</v>
      </c>
      <c r="L34" s="46">
        <v>60.893217419999999</v>
      </c>
      <c r="M34" s="46">
        <v>507.01407811000001</v>
      </c>
      <c r="N34" s="46"/>
      <c r="O34" s="46"/>
      <c r="P34" s="46"/>
      <c r="Q34" s="46"/>
    </row>
    <row r="35" spans="1:17" ht="12.75" hidden="1" customHeight="1" outlineLevel="1">
      <c r="A35" s="8">
        <v>41275</v>
      </c>
      <c r="B35" s="46">
        <v>1721.8169643700001</v>
      </c>
      <c r="C35" s="46">
        <f t="shared" si="1"/>
        <v>505.58797557000003</v>
      </c>
      <c r="D35" s="46">
        <f t="shared" si="2"/>
        <v>399.18217415999999</v>
      </c>
      <c r="E35" s="46">
        <f t="shared" si="3"/>
        <v>817.04681464000009</v>
      </c>
      <c r="F35" s="46">
        <v>1140.9423086500001</v>
      </c>
      <c r="G35" s="46">
        <v>484.42233804</v>
      </c>
      <c r="H35" s="46">
        <v>340.44141801000001</v>
      </c>
      <c r="I35" s="46">
        <v>316.07855260000002</v>
      </c>
      <c r="J35" s="46">
        <v>580.87465571999996</v>
      </c>
      <c r="K35" s="46">
        <v>21.165637530000001</v>
      </c>
      <c r="L35" s="46">
        <v>58.740756150000003</v>
      </c>
      <c r="M35" s="46">
        <v>500.96826204000001</v>
      </c>
      <c r="N35" s="46"/>
      <c r="O35" s="46"/>
      <c r="P35" s="46"/>
      <c r="Q35" s="46"/>
    </row>
    <row r="36" spans="1:17" ht="12.75" hidden="1" customHeight="1" outlineLevel="1">
      <c r="A36" s="8">
        <v>41306</v>
      </c>
      <c r="B36" s="46">
        <v>1718.89293993</v>
      </c>
      <c r="C36" s="46">
        <f t="shared" si="1"/>
        <v>563.41525353999998</v>
      </c>
      <c r="D36" s="46">
        <f t="shared" si="2"/>
        <v>353.73296132000002</v>
      </c>
      <c r="E36" s="46">
        <f t="shared" si="3"/>
        <v>801.74472506999996</v>
      </c>
      <c r="F36" s="46">
        <v>1147.0515093500001</v>
      </c>
      <c r="G36" s="46">
        <v>517.33999039000003</v>
      </c>
      <c r="H36" s="46">
        <v>316.76386393000001</v>
      </c>
      <c r="I36" s="46">
        <v>312.94765503000002</v>
      </c>
      <c r="J36" s="46">
        <v>571.84143057999995</v>
      </c>
      <c r="K36" s="46">
        <v>46.075263149999998</v>
      </c>
      <c r="L36" s="46">
        <v>36.969097390000002</v>
      </c>
      <c r="M36" s="46">
        <v>488.79707003999999</v>
      </c>
      <c r="N36" s="46"/>
      <c r="O36" s="46"/>
      <c r="P36" s="46"/>
      <c r="Q36" s="46"/>
    </row>
    <row r="37" spans="1:17" ht="12.75" hidden="1" customHeight="1" outlineLevel="1">
      <c r="A37" s="8">
        <v>41334</v>
      </c>
      <c r="B37" s="46">
        <v>1725.6134860699999</v>
      </c>
      <c r="C37" s="46">
        <f t="shared" si="1"/>
        <v>576.60968327</v>
      </c>
      <c r="D37" s="46">
        <f t="shared" si="2"/>
        <v>353.03657118000001</v>
      </c>
      <c r="E37" s="46">
        <f t="shared" si="3"/>
        <v>795.96723162000001</v>
      </c>
      <c r="F37" s="46">
        <v>1159.72418928</v>
      </c>
      <c r="G37" s="46">
        <v>529.69272192999995</v>
      </c>
      <c r="H37" s="46">
        <v>316.88840148999998</v>
      </c>
      <c r="I37" s="46">
        <v>313.14306585999998</v>
      </c>
      <c r="J37" s="46">
        <v>565.88929679</v>
      </c>
      <c r="K37" s="46">
        <v>46.91696134</v>
      </c>
      <c r="L37" s="46">
        <v>36.148169690000003</v>
      </c>
      <c r="M37" s="46">
        <v>482.82416576000003</v>
      </c>
      <c r="N37" s="46"/>
      <c r="O37" s="46"/>
      <c r="P37" s="46"/>
      <c r="Q37" s="46"/>
    </row>
    <row r="38" spans="1:17" ht="12.75" hidden="1" customHeight="1" outlineLevel="1">
      <c r="A38" s="8">
        <v>41365</v>
      </c>
      <c r="B38" s="46">
        <v>1756.88906477</v>
      </c>
      <c r="C38" s="46">
        <f t="shared" si="1"/>
        <v>603.63134474000003</v>
      </c>
      <c r="D38" s="46">
        <f t="shared" si="2"/>
        <v>358.63476584</v>
      </c>
      <c r="E38" s="46">
        <f t="shared" si="3"/>
        <v>794.62295418999997</v>
      </c>
      <c r="F38" s="46">
        <v>1197.01726747</v>
      </c>
      <c r="G38" s="46">
        <v>556.87425607</v>
      </c>
      <c r="H38" s="46">
        <v>323.95581346</v>
      </c>
      <c r="I38" s="46">
        <v>316.18719793999998</v>
      </c>
      <c r="J38" s="46">
        <v>559.87179730000003</v>
      </c>
      <c r="K38" s="46">
        <v>46.757088670000002</v>
      </c>
      <c r="L38" s="46">
        <v>34.678952379999998</v>
      </c>
      <c r="M38" s="46">
        <v>478.43575625</v>
      </c>
      <c r="N38" s="46"/>
      <c r="O38" s="46"/>
      <c r="P38" s="46"/>
      <c r="Q38" s="46"/>
    </row>
    <row r="39" spans="1:17" ht="12.75" hidden="1" customHeight="1" outlineLevel="1">
      <c r="A39" s="8">
        <v>41395</v>
      </c>
      <c r="B39" s="46">
        <v>1764.5721140799999</v>
      </c>
      <c r="C39" s="46">
        <f t="shared" si="1"/>
        <v>616.92615695000006</v>
      </c>
      <c r="D39" s="46">
        <f t="shared" si="2"/>
        <v>360.88019598</v>
      </c>
      <c r="E39" s="46">
        <f t="shared" si="3"/>
        <v>786.76576115</v>
      </c>
      <c r="F39" s="46">
        <v>1213.06748378</v>
      </c>
      <c r="G39" s="46">
        <v>570.70184554000002</v>
      </c>
      <c r="H39" s="46">
        <v>328.49070338000001</v>
      </c>
      <c r="I39" s="46">
        <v>313.87493486</v>
      </c>
      <c r="J39" s="46">
        <v>551.50463030000003</v>
      </c>
      <c r="K39" s="46">
        <v>46.224311409999999</v>
      </c>
      <c r="L39" s="46">
        <v>32.389492599999997</v>
      </c>
      <c r="M39" s="46">
        <v>472.89082629000001</v>
      </c>
      <c r="N39" s="46"/>
      <c r="O39" s="46"/>
      <c r="P39" s="46"/>
      <c r="Q39" s="46"/>
    </row>
    <row r="40" spans="1:17" ht="12.75" hidden="1" customHeight="1" outlineLevel="1">
      <c r="A40" s="8">
        <v>41426</v>
      </c>
      <c r="B40" s="46">
        <v>1762.06641212</v>
      </c>
      <c r="C40" s="46">
        <f t="shared" si="1"/>
        <v>621.42586524000001</v>
      </c>
      <c r="D40" s="46">
        <f t="shared" si="2"/>
        <v>364.62678225000002</v>
      </c>
      <c r="E40" s="46">
        <f t="shared" si="3"/>
        <v>776.01376462999997</v>
      </c>
      <c r="F40" s="46">
        <v>1219.79670351</v>
      </c>
      <c r="G40" s="46">
        <v>577.90503195999997</v>
      </c>
      <c r="H40" s="46">
        <v>332.52697877000003</v>
      </c>
      <c r="I40" s="46">
        <v>309.36469277999998</v>
      </c>
      <c r="J40" s="46">
        <v>542.26970860999995</v>
      </c>
      <c r="K40" s="46">
        <v>43.520833279999998</v>
      </c>
      <c r="L40" s="46">
        <v>32.099803479999999</v>
      </c>
      <c r="M40" s="46">
        <v>466.64907184999998</v>
      </c>
      <c r="N40" s="46"/>
      <c r="O40" s="46"/>
      <c r="P40" s="46"/>
      <c r="Q40" s="46"/>
    </row>
    <row r="41" spans="1:17" ht="12.75" hidden="1" customHeight="1" outlineLevel="1">
      <c r="A41" s="8">
        <v>41456</v>
      </c>
      <c r="B41" s="46">
        <v>1765.1803689400001</v>
      </c>
      <c r="C41" s="46">
        <f t="shared" si="1"/>
        <v>632.39930385000002</v>
      </c>
      <c r="D41" s="46">
        <f t="shared" si="2"/>
        <v>370.79462014000001</v>
      </c>
      <c r="E41" s="46">
        <f t="shared" si="3"/>
        <v>761.98644495000008</v>
      </c>
      <c r="F41" s="46">
        <v>1242.75682192</v>
      </c>
      <c r="G41" s="46">
        <v>590.73944125000003</v>
      </c>
      <c r="H41" s="46">
        <v>339.74449915000002</v>
      </c>
      <c r="I41" s="46">
        <v>312.27288152</v>
      </c>
      <c r="J41" s="46">
        <v>522.42354702</v>
      </c>
      <c r="K41" s="46">
        <v>41.659862599999997</v>
      </c>
      <c r="L41" s="46">
        <v>31.05012099</v>
      </c>
      <c r="M41" s="46">
        <v>449.71356343000002</v>
      </c>
      <c r="N41" s="46"/>
      <c r="O41" s="46"/>
      <c r="P41" s="46"/>
      <c r="Q41" s="46"/>
    </row>
    <row r="42" spans="1:17" ht="12.75" hidden="1" customHeight="1" outlineLevel="1">
      <c r="A42" s="8">
        <v>41487</v>
      </c>
      <c r="B42" s="46">
        <v>1781.55208791</v>
      </c>
      <c r="C42" s="46">
        <f t="shared" si="1"/>
        <v>651.05713315000003</v>
      </c>
      <c r="D42" s="46">
        <f t="shared" si="2"/>
        <v>374.86810011</v>
      </c>
      <c r="E42" s="46">
        <f t="shared" si="3"/>
        <v>755.62685465000004</v>
      </c>
      <c r="F42" s="46">
        <v>1266.7929243599999</v>
      </c>
      <c r="G42" s="46">
        <v>608.65394810999999</v>
      </c>
      <c r="H42" s="46">
        <v>346.35394861999998</v>
      </c>
      <c r="I42" s="46">
        <v>311.78502763</v>
      </c>
      <c r="J42" s="46">
        <v>514.75916355000004</v>
      </c>
      <c r="K42" s="46">
        <v>42.403185039999997</v>
      </c>
      <c r="L42" s="46">
        <v>28.51415149</v>
      </c>
      <c r="M42" s="46">
        <v>443.84182701999998</v>
      </c>
      <c r="N42" s="46"/>
      <c r="O42" s="46"/>
      <c r="P42" s="46"/>
      <c r="Q42" s="46"/>
    </row>
    <row r="43" spans="1:17" ht="12.75" hidden="1" customHeight="1" outlineLevel="1">
      <c r="A43" s="8">
        <v>41518</v>
      </c>
      <c r="B43" s="46">
        <v>1798.51382773</v>
      </c>
      <c r="C43" s="46">
        <f t="shared" si="1"/>
        <v>667.20931308000002</v>
      </c>
      <c r="D43" s="46">
        <f t="shared" si="2"/>
        <v>381.74828112</v>
      </c>
      <c r="E43" s="46">
        <f t="shared" si="3"/>
        <v>749.55623352999999</v>
      </c>
      <c r="F43" s="46">
        <v>1289.31306999</v>
      </c>
      <c r="G43" s="46">
        <v>625.41628259000004</v>
      </c>
      <c r="H43" s="46">
        <v>353.46221266999999</v>
      </c>
      <c r="I43" s="46">
        <v>310.43457473000001</v>
      </c>
      <c r="J43" s="46">
        <v>509.20075773999997</v>
      </c>
      <c r="K43" s="46">
        <v>41.79303049</v>
      </c>
      <c r="L43" s="46">
        <v>28.286068449999998</v>
      </c>
      <c r="M43" s="46">
        <v>439.12165879999998</v>
      </c>
      <c r="N43" s="46"/>
      <c r="O43" s="46"/>
      <c r="P43" s="46"/>
      <c r="Q43" s="46"/>
    </row>
    <row r="44" spans="1:17" ht="12.75" hidden="1" customHeight="1" outlineLevel="1">
      <c r="A44" s="8">
        <v>41548</v>
      </c>
      <c r="B44" s="46">
        <v>1799.5058710000001</v>
      </c>
      <c r="C44" s="46">
        <f t="shared" si="1"/>
        <v>674.19923530999995</v>
      </c>
      <c r="D44" s="46">
        <f t="shared" si="2"/>
        <v>382.55554054999999</v>
      </c>
      <c r="E44" s="46">
        <f t="shared" si="3"/>
        <v>742.75109513999996</v>
      </c>
      <c r="F44" s="46">
        <v>1298.41435243</v>
      </c>
      <c r="G44" s="46">
        <v>633.08966515999998</v>
      </c>
      <c r="H44" s="46">
        <v>353.99941360999998</v>
      </c>
      <c r="I44" s="46">
        <v>311.32527365999999</v>
      </c>
      <c r="J44" s="46">
        <v>501.09151857000001</v>
      </c>
      <c r="K44" s="46">
        <v>41.109570150000003</v>
      </c>
      <c r="L44" s="46">
        <v>28.556126939999999</v>
      </c>
      <c r="M44" s="46">
        <v>431.42582148000002</v>
      </c>
      <c r="N44" s="46"/>
      <c r="O44" s="46"/>
      <c r="P44" s="46"/>
      <c r="Q44" s="46"/>
    </row>
    <row r="45" spans="1:17" ht="12.75" hidden="1" customHeight="1" outlineLevel="1">
      <c r="A45" s="8">
        <v>41579</v>
      </c>
      <c r="B45" s="46">
        <v>1761.1201065099999</v>
      </c>
      <c r="C45" s="46">
        <f t="shared" si="1"/>
        <v>650.89661389000003</v>
      </c>
      <c r="D45" s="46">
        <f t="shared" si="2"/>
        <v>383.75340885999998</v>
      </c>
      <c r="E45" s="46">
        <f t="shared" si="3"/>
        <v>726.47008376000008</v>
      </c>
      <c r="F45" s="46">
        <v>1286.40016137</v>
      </c>
      <c r="G45" s="46">
        <v>623.43247639000003</v>
      </c>
      <c r="H45" s="46">
        <v>355.89675911</v>
      </c>
      <c r="I45" s="46">
        <v>307.07092587</v>
      </c>
      <c r="J45" s="46">
        <v>474.71994513999999</v>
      </c>
      <c r="K45" s="46">
        <v>27.4641375</v>
      </c>
      <c r="L45" s="46">
        <v>27.856649749999999</v>
      </c>
      <c r="M45" s="46">
        <v>419.39915789000003</v>
      </c>
      <c r="N45" s="46"/>
      <c r="O45" s="46"/>
      <c r="P45" s="46"/>
      <c r="Q45" s="46"/>
    </row>
    <row r="46" spans="1:17" ht="12.75" hidden="1" customHeight="1" outlineLevel="1">
      <c r="A46" s="8">
        <v>41609</v>
      </c>
      <c r="B46" s="46">
        <v>1756.8549329800001</v>
      </c>
      <c r="C46" s="46">
        <f t="shared" si="1"/>
        <v>654.98313280999992</v>
      </c>
      <c r="D46" s="46">
        <f t="shared" si="2"/>
        <v>383.68918156000001</v>
      </c>
      <c r="E46" s="46">
        <f t="shared" si="3"/>
        <v>718.18261860999996</v>
      </c>
      <c r="F46" s="46">
        <v>1293.0789642699999</v>
      </c>
      <c r="G46" s="46">
        <v>628.35738636999997</v>
      </c>
      <c r="H46" s="46">
        <v>356.32721885000001</v>
      </c>
      <c r="I46" s="46">
        <v>308.39435904999999</v>
      </c>
      <c r="J46" s="46">
        <v>463.77596870999997</v>
      </c>
      <c r="K46" s="46">
        <v>26.62574644</v>
      </c>
      <c r="L46" s="46">
        <v>27.36196271</v>
      </c>
      <c r="M46" s="46">
        <v>409.78825955999997</v>
      </c>
      <c r="N46" s="46"/>
      <c r="O46" s="46"/>
      <c r="P46" s="46"/>
      <c r="Q46" s="46"/>
    </row>
    <row r="47" spans="1:17" ht="12.75" hidden="1" customHeight="1" outlineLevel="1">
      <c r="A47" s="8">
        <v>41640</v>
      </c>
      <c r="B47" s="46">
        <v>1768.96105977</v>
      </c>
      <c r="C47" s="46">
        <f t="shared" si="1"/>
        <v>668.37342396999998</v>
      </c>
      <c r="D47" s="46">
        <f t="shared" si="2"/>
        <v>388.43386757000002</v>
      </c>
      <c r="E47" s="46">
        <f t="shared" si="3"/>
        <v>712.15376822999997</v>
      </c>
      <c r="F47" s="46">
        <v>1311.65889851</v>
      </c>
      <c r="G47" s="46">
        <v>641.21117469000001</v>
      </c>
      <c r="H47" s="46">
        <v>361.11920977</v>
      </c>
      <c r="I47" s="46">
        <v>309.32851405000002</v>
      </c>
      <c r="J47" s="46">
        <v>457.30216125999999</v>
      </c>
      <c r="K47" s="46">
        <v>27.162249280000001</v>
      </c>
      <c r="L47" s="46">
        <v>27.314657799999999</v>
      </c>
      <c r="M47" s="46">
        <v>402.82525418</v>
      </c>
      <c r="N47" s="46"/>
      <c r="O47" s="46"/>
      <c r="P47" s="46"/>
      <c r="Q47" s="46"/>
    </row>
    <row r="48" spans="1:17" ht="12.75" hidden="1" customHeight="1" outlineLevel="1">
      <c r="A48" s="8">
        <v>41671</v>
      </c>
      <c r="B48" s="46">
        <v>1889.09340488</v>
      </c>
      <c r="C48" s="46">
        <f t="shared" si="1"/>
        <v>679.66439216000003</v>
      </c>
      <c r="D48" s="46">
        <f t="shared" si="2"/>
        <v>427.66627710999995</v>
      </c>
      <c r="E48" s="46">
        <f t="shared" si="3"/>
        <v>781.76273560999994</v>
      </c>
      <c r="F48" s="46">
        <v>1326.77458344</v>
      </c>
      <c r="G48" s="46">
        <v>650.92256812000005</v>
      </c>
      <c r="H48" s="46">
        <v>370.59511866999998</v>
      </c>
      <c r="I48" s="46">
        <v>305.25689664999999</v>
      </c>
      <c r="J48" s="46">
        <v>562.31882143999997</v>
      </c>
      <c r="K48" s="46">
        <v>28.741824040000001</v>
      </c>
      <c r="L48" s="46">
        <v>57.071158439999998</v>
      </c>
      <c r="M48" s="46">
        <v>476.50583896000001</v>
      </c>
      <c r="N48" s="46"/>
      <c r="O48" s="46"/>
      <c r="P48" s="46"/>
      <c r="Q48" s="46"/>
    </row>
    <row r="49" spans="1:17" ht="12.75" hidden="1" customHeight="1" outlineLevel="1">
      <c r="A49" s="8">
        <v>41699</v>
      </c>
      <c r="B49" s="46">
        <v>1936.1893209</v>
      </c>
      <c r="C49" s="46">
        <f t="shared" si="1"/>
        <v>697.21152469000003</v>
      </c>
      <c r="D49" s="46">
        <f t="shared" si="2"/>
        <v>394.50080065000003</v>
      </c>
      <c r="E49" s="46">
        <f t="shared" si="3"/>
        <v>844.47699555999998</v>
      </c>
      <c r="F49" s="46">
        <v>1330.85648664</v>
      </c>
      <c r="G49" s="46">
        <v>665.47032095999998</v>
      </c>
      <c r="H49" s="46">
        <v>358.47105970000001</v>
      </c>
      <c r="I49" s="46">
        <v>306.91510598000002</v>
      </c>
      <c r="J49" s="46">
        <v>605.33283426000003</v>
      </c>
      <c r="K49" s="46">
        <v>31.741203729999999</v>
      </c>
      <c r="L49" s="46">
        <v>36.029740949999997</v>
      </c>
      <c r="M49" s="46">
        <v>537.56188957999996</v>
      </c>
      <c r="N49" s="46"/>
      <c r="O49" s="46"/>
      <c r="P49" s="46"/>
      <c r="Q49" s="46"/>
    </row>
    <row r="50" spans="1:17" ht="12.75" hidden="1" customHeight="1" outlineLevel="1">
      <c r="A50" s="8">
        <v>41730</v>
      </c>
      <c r="B50" s="46">
        <v>1962.43375242</v>
      </c>
      <c r="C50" s="46">
        <f t="shared" si="1"/>
        <v>706.70705676</v>
      </c>
      <c r="D50" s="46">
        <f t="shared" si="2"/>
        <v>401.99162939000001</v>
      </c>
      <c r="E50" s="46">
        <f t="shared" si="3"/>
        <v>853.73506627000006</v>
      </c>
      <c r="F50" s="46">
        <v>1343.0883426800001</v>
      </c>
      <c r="G50" s="46">
        <v>681.08780492999995</v>
      </c>
      <c r="H50" s="46">
        <v>357.67143202</v>
      </c>
      <c r="I50" s="46">
        <v>304.32910572999998</v>
      </c>
      <c r="J50" s="46">
        <v>619.34540974000004</v>
      </c>
      <c r="K50" s="46">
        <v>25.61925183</v>
      </c>
      <c r="L50" s="46">
        <v>44.320197370000002</v>
      </c>
      <c r="M50" s="46">
        <v>549.40596054000002</v>
      </c>
      <c r="N50" s="46"/>
      <c r="O50" s="46"/>
      <c r="P50" s="46"/>
      <c r="Q50" s="46"/>
    </row>
    <row r="51" spans="1:17" ht="12.75" hidden="1" customHeight="1" outlineLevel="1">
      <c r="A51" s="8">
        <v>41760</v>
      </c>
      <c r="B51" s="46">
        <v>1958.0756736000001</v>
      </c>
      <c r="C51" s="46">
        <f t="shared" si="1"/>
        <v>699.50295018999998</v>
      </c>
      <c r="D51" s="46">
        <f t="shared" si="2"/>
        <v>420.17596454</v>
      </c>
      <c r="E51" s="46">
        <f t="shared" si="3"/>
        <v>838.39675886999999</v>
      </c>
      <c r="F51" s="46">
        <v>1326.9463064500001</v>
      </c>
      <c r="G51" s="46">
        <v>673.10127827999997</v>
      </c>
      <c r="H51" s="46">
        <v>356.63881980000002</v>
      </c>
      <c r="I51" s="46">
        <v>297.20620837000001</v>
      </c>
      <c r="J51" s="46">
        <v>631.12936715000001</v>
      </c>
      <c r="K51" s="46">
        <v>26.401671910000001</v>
      </c>
      <c r="L51" s="46">
        <v>63.537144740000002</v>
      </c>
      <c r="M51" s="46">
        <v>541.19055049999997</v>
      </c>
      <c r="N51" s="46"/>
      <c r="O51" s="46"/>
      <c r="P51" s="46"/>
      <c r="Q51" s="46"/>
    </row>
    <row r="52" spans="1:17" ht="12.75" hidden="1" customHeight="1" outlineLevel="1">
      <c r="A52" s="8">
        <v>41791</v>
      </c>
      <c r="B52" s="46">
        <v>1919.38024645</v>
      </c>
      <c r="C52" s="46">
        <f t="shared" si="1"/>
        <v>699.80725801000006</v>
      </c>
      <c r="D52" s="46">
        <f t="shared" si="2"/>
        <v>384.31326094000002</v>
      </c>
      <c r="E52" s="46">
        <f t="shared" si="3"/>
        <v>835.25972750000005</v>
      </c>
      <c r="F52" s="46">
        <v>1320.80812145</v>
      </c>
      <c r="G52" s="46">
        <v>676.72932733000005</v>
      </c>
      <c r="H52" s="46">
        <v>344.00948017000002</v>
      </c>
      <c r="I52" s="46">
        <v>300.06931394999998</v>
      </c>
      <c r="J52" s="46">
        <v>598.57212500000003</v>
      </c>
      <c r="K52" s="46">
        <v>23.077930680000001</v>
      </c>
      <c r="L52" s="46">
        <v>40.303780770000003</v>
      </c>
      <c r="M52" s="46">
        <v>535.19041355000002</v>
      </c>
      <c r="N52" s="46"/>
      <c r="O52" s="46"/>
      <c r="P52" s="46"/>
      <c r="Q52" s="46"/>
    </row>
    <row r="53" spans="1:17" ht="12.75" hidden="1" customHeight="1" outlineLevel="1">
      <c r="A53" s="8">
        <v>41821</v>
      </c>
      <c r="B53" s="46">
        <v>1933.63184742</v>
      </c>
      <c r="C53" s="46">
        <f t="shared" si="1"/>
        <v>721.90696253999999</v>
      </c>
      <c r="D53" s="46">
        <f t="shared" si="2"/>
        <v>378.82378208</v>
      </c>
      <c r="E53" s="46">
        <f t="shared" si="3"/>
        <v>832.90110279999999</v>
      </c>
      <c r="F53" s="46">
        <v>1328.99738355</v>
      </c>
      <c r="G53" s="46">
        <v>696.88074778999999</v>
      </c>
      <c r="H53" s="46">
        <v>339.29968521000001</v>
      </c>
      <c r="I53" s="46">
        <v>292.81695055</v>
      </c>
      <c r="J53" s="46">
        <v>604.63446386999999</v>
      </c>
      <c r="K53" s="46">
        <v>25.026214750000001</v>
      </c>
      <c r="L53" s="46">
        <v>39.524096870000001</v>
      </c>
      <c r="M53" s="46">
        <v>540.08415224999999</v>
      </c>
      <c r="N53" s="46"/>
      <c r="O53" s="46"/>
      <c r="P53" s="46"/>
      <c r="Q53" s="46"/>
    </row>
    <row r="54" spans="1:17" hidden="1" outlineLevel="1">
      <c r="A54" s="8">
        <v>41852</v>
      </c>
      <c r="B54" s="46">
        <v>2028.27289219</v>
      </c>
      <c r="C54" s="46">
        <f t="shared" si="1"/>
        <v>747.05632123999999</v>
      </c>
      <c r="D54" s="46">
        <f t="shared" si="2"/>
        <v>366.63021938000003</v>
      </c>
      <c r="E54" s="46">
        <f t="shared" si="3"/>
        <v>914.58635157000003</v>
      </c>
      <c r="F54" s="46">
        <v>1332.59465282</v>
      </c>
      <c r="G54" s="46">
        <v>714.22714867000002</v>
      </c>
      <c r="H54" s="46">
        <v>327.24647191000003</v>
      </c>
      <c r="I54" s="46">
        <v>291.12103223999998</v>
      </c>
      <c r="J54" s="46">
        <v>695.67823937000003</v>
      </c>
      <c r="K54" s="46">
        <v>32.829172569999997</v>
      </c>
      <c r="L54" s="46">
        <v>39.383747470000003</v>
      </c>
      <c r="M54" s="46">
        <v>623.46531933000006</v>
      </c>
      <c r="N54" s="46"/>
      <c r="O54" s="46"/>
      <c r="P54" s="46"/>
      <c r="Q54" s="46"/>
    </row>
    <row r="55" spans="1:17" hidden="1" outlineLevel="1" collapsed="1">
      <c r="A55" s="8">
        <v>41883</v>
      </c>
      <c r="B55" s="46">
        <v>1965.2642560899999</v>
      </c>
      <c r="C55" s="46">
        <f t="shared" si="1"/>
        <v>727.73419066000008</v>
      </c>
      <c r="D55" s="46">
        <f t="shared" si="2"/>
        <v>370.16320521999995</v>
      </c>
      <c r="E55" s="46">
        <f t="shared" si="3"/>
        <v>867.36686021000003</v>
      </c>
      <c r="F55" s="46">
        <v>1314.8318942599999</v>
      </c>
      <c r="G55" s="46">
        <v>703.26005694000003</v>
      </c>
      <c r="H55" s="46">
        <v>326.61663327999997</v>
      </c>
      <c r="I55" s="46">
        <v>284.95520404000001</v>
      </c>
      <c r="J55" s="46">
        <v>650.43236182999999</v>
      </c>
      <c r="K55" s="46">
        <v>24.474133720000001</v>
      </c>
      <c r="L55" s="46">
        <v>43.54657194</v>
      </c>
      <c r="M55" s="46">
        <v>582.41165617000001</v>
      </c>
      <c r="N55" s="46"/>
      <c r="O55" s="46"/>
      <c r="P55" s="46"/>
      <c r="Q55" s="46"/>
    </row>
    <row r="56" spans="1:17" hidden="1" outlineLevel="1" collapsed="1">
      <c r="A56" s="8">
        <v>41913</v>
      </c>
      <c r="B56" s="46">
        <v>1933.7990617200001</v>
      </c>
      <c r="C56" s="46">
        <f t="shared" si="1"/>
        <v>722.31864159999998</v>
      </c>
      <c r="D56" s="46">
        <f t="shared" si="2"/>
        <v>358.22919874000002</v>
      </c>
      <c r="E56" s="46">
        <f t="shared" si="3"/>
        <v>853.25122138000006</v>
      </c>
      <c r="F56" s="46">
        <v>1295.1707289000001</v>
      </c>
      <c r="G56" s="46">
        <v>690.72717098999999</v>
      </c>
      <c r="H56" s="46">
        <v>320.90588745000002</v>
      </c>
      <c r="I56" s="46">
        <v>283.53767046000002</v>
      </c>
      <c r="J56" s="46">
        <v>638.62833281999997</v>
      </c>
      <c r="K56" s="46">
        <v>31.591470609999998</v>
      </c>
      <c r="L56" s="46">
        <v>37.323311289999999</v>
      </c>
      <c r="M56" s="46">
        <v>569.71355091999999</v>
      </c>
      <c r="N56" s="46"/>
      <c r="O56" s="46"/>
      <c r="P56" s="46"/>
      <c r="Q56" s="46"/>
    </row>
    <row r="57" spans="1:17" hidden="1" outlineLevel="1" collapsed="1">
      <c r="A57" s="8">
        <v>41944</v>
      </c>
      <c r="B57" s="46">
        <v>1993.7217669199999</v>
      </c>
      <c r="C57" s="46">
        <f t="shared" si="1"/>
        <v>713.91511646999993</v>
      </c>
      <c r="D57" s="46">
        <f t="shared" si="2"/>
        <v>354.12626021</v>
      </c>
      <c r="E57" s="46">
        <f t="shared" si="3"/>
        <v>925.68039023999995</v>
      </c>
      <c r="F57" s="46">
        <v>1267.14137155</v>
      </c>
      <c r="G57" s="46">
        <v>677.72194653999998</v>
      </c>
      <c r="H57" s="46">
        <v>310.94070259</v>
      </c>
      <c r="I57" s="46">
        <v>278.47872242</v>
      </c>
      <c r="J57" s="46">
        <v>726.58039537000002</v>
      </c>
      <c r="K57" s="46">
        <v>36.193169930000003</v>
      </c>
      <c r="L57" s="46">
        <v>43.185557619999997</v>
      </c>
      <c r="M57" s="46">
        <v>647.20166782000001</v>
      </c>
      <c r="N57" s="46"/>
      <c r="O57" s="46"/>
      <c r="P57" s="46"/>
      <c r="Q57" s="46"/>
    </row>
    <row r="58" spans="1:17" hidden="1" outlineLevel="1" collapsed="1">
      <c r="A58" s="8">
        <v>41974</v>
      </c>
      <c r="B58" s="46">
        <v>1993.4327220099999</v>
      </c>
      <c r="C58" s="46">
        <f t="shared" si="1"/>
        <v>732.34716397</v>
      </c>
      <c r="D58" s="46">
        <f t="shared" si="2"/>
        <v>331.64372469</v>
      </c>
      <c r="E58" s="46">
        <f t="shared" si="3"/>
        <v>929.44183335000002</v>
      </c>
      <c r="F58" s="46">
        <v>1252.08380803</v>
      </c>
      <c r="G58" s="46">
        <v>693.45699504000004</v>
      </c>
      <c r="H58" s="46">
        <v>287.50306769000002</v>
      </c>
      <c r="I58" s="46">
        <v>271.1237453</v>
      </c>
      <c r="J58" s="46">
        <v>741.34891398000002</v>
      </c>
      <c r="K58" s="46">
        <v>38.890168930000002</v>
      </c>
      <c r="L58" s="46">
        <v>44.140656999999997</v>
      </c>
      <c r="M58" s="46">
        <v>658.31808805000003</v>
      </c>
      <c r="N58" s="46"/>
      <c r="O58" s="46"/>
      <c r="P58" s="46"/>
      <c r="Q58" s="46"/>
    </row>
    <row r="59" spans="1:17" hidden="1" outlineLevel="1" collapsed="1">
      <c r="A59" s="8">
        <v>42005</v>
      </c>
      <c r="B59" s="46">
        <v>1988.81493697</v>
      </c>
      <c r="C59" s="46">
        <f t="shared" si="1"/>
        <v>719.43415228000003</v>
      </c>
      <c r="D59" s="46">
        <f t="shared" si="2"/>
        <v>332.03254630000004</v>
      </c>
      <c r="E59" s="46">
        <f t="shared" si="3"/>
        <v>937.34823839000001</v>
      </c>
      <c r="F59" s="46">
        <v>1236.0328109</v>
      </c>
      <c r="G59" s="46">
        <v>680.11688139</v>
      </c>
      <c r="H59" s="46">
        <v>286.67465005000003</v>
      </c>
      <c r="I59" s="46">
        <v>269.24127945999999</v>
      </c>
      <c r="J59" s="46">
        <v>752.78212607</v>
      </c>
      <c r="K59" s="46">
        <v>39.317270890000003</v>
      </c>
      <c r="L59" s="46">
        <v>45.357896250000003</v>
      </c>
      <c r="M59" s="46">
        <v>668.10695893000002</v>
      </c>
      <c r="N59" s="46"/>
      <c r="O59" s="46"/>
      <c r="P59" s="46"/>
      <c r="Q59" s="46"/>
    </row>
    <row r="60" spans="1:17" hidden="1" outlineLevel="1" collapsed="1">
      <c r="A60" s="8">
        <v>42036</v>
      </c>
      <c r="B60" s="46">
        <v>2449.6656742300001</v>
      </c>
      <c r="C60" s="46">
        <f t="shared" si="1"/>
        <v>744.14242457</v>
      </c>
      <c r="D60" s="46">
        <f t="shared" si="2"/>
        <v>354.54856128999995</v>
      </c>
      <c r="E60" s="46">
        <f t="shared" si="3"/>
        <v>1350.97468837</v>
      </c>
      <c r="F60" s="46">
        <v>1220.0579487499999</v>
      </c>
      <c r="G60" s="46">
        <v>678.20276557</v>
      </c>
      <c r="H60" s="46">
        <v>278.12486288999997</v>
      </c>
      <c r="I60" s="46">
        <v>263.73032029000001</v>
      </c>
      <c r="J60" s="46">
        <v>1229.60772548</v>
      </c>
      <c r="K60" s="46">
        <v>65.939659000000006</v>
      </c>
      <c r="L60" s="46">
        <v>76.423698400000006</v>
      </c>
      <c r="M60" s="46">
        <v>1087.24436808</v>
      </c>
      <c r="N60" s="46"/>
      <c r="O60" s="46"/>
      <c r="P60" s="46"/>
      <c r="Q60" s="46"/>
    </row>
    <row r="61" spans="1:17" hidden="1" outlineLevel="1" collapsed="1">
      <c r="A61" s="8">
        <v>42064</v>
      </c>
      <c r="B61" s="46">
        <v>2155.7479970999998</v>
      </c>
      <c r="C61" s="46">
        <f t="shared" si="1"/>
        <v>733.70264648</v>
      </c>
      <c r="D61" s="46">
        <f t="shared" si="2"/>
        <v>334.25953113999998</v>
      </c>
      <c r="E61" s="46">
        <f t="shared" si="3"/>
        <v>1087.7858194800001</v>
      </c>
      <c r="F61" s="46">
        <v>1206.2527551200001</v>
      </c>
      <c r="G61" s="46">
        <v>674.89314918000002</v>
      </c>
      <c r="H61" s="46">
        <v>270.12516950999998</v>
      </c>
      <c r="I61" s="46">
        <v>261.23443643000002</v>
      </c>
      <c r="J61" s="46">
        <v>949.49524197999995</v>
      </c>
      <c r="K61" s="46">
        <v>58.809497299999997</v>
      </c>
      <c r="L61" s="46">
        <v>64.134361630000001</v>
      </c>
      <c r="M61" s="46">
        <v>826.55138305000003</v>
      </c>
      <c r="N61" s="46"/>
      <c r="O61" s="46"/>
      <c r="P61" s="46"/>
      <c r="Q61" s="46"/>
    </row>
    <row r="62" spans="1:17" hidden="1" outlineLevel="1" collapsed="1">
      <c r="A62" s="8">
        <v>42095</v>
      </c>
      <c r="B62" s="46">
        <v>2045.20740028</v>
      </c>
      <c r="C62" s="46">
        <f t="shared" si="1"/>
        <v>727.34068524000008</v>
      </c>
      <c r="D62" s="46">
        <f t="shared" si="2"/>
        <v>325.98550444</v>
      </c>
      <c r="E62" s="46">
        <f t="shared" si="3"/>
        <v>991.88121060000003</v>
      </c>
      <c r="F62" s="46">
        <v>1201.8316611</v>
      </c>
      <c r="G62" s="46">
        <v>673.28539952000006</v>
      </c>
      <c r="H62" s="46">
        <v>268.46694969999999</v>
      </c>
      <c r="I62" s="46">
        <v>260.07931187999998</v>
      </c>
      <c r="J62" s="46">
        <v>843.37573917999998</v>
      </c>
      <c r="K62" s="46">
        <v>54.055285720000001</v>
      </c>
      <c r="L62" s="46">
        <v>57.518554739999999</v>
      </c>
      <c r="M62" s="46">
        <v>731.80189872000005</v>
      </c>
      <c r="N62" s="46"/>
      <c r="O62" s="46"/>
      <c r="P62" s="46"/>
      <c r="Q62" s="46"/>
    </row>
    <row r="63" spans="1:17" hidden="1" outlineLevel="1" collapsed="1">
      <c r="A63" s="8">
        <v>42125</v>
      </c>
      <c r="B63" s="46">
        <v>1819.0510738</v>
      </c>
      <c r="C63" s="46">
        <f t="shared" si="1"/>
        <v>699.67796654000006</v>
      </c>
      <c r="D63" s="46">
        <f t="shared" si="2"/>
        <v>261.39513658999999</v>
      </c>
      <c r="E63" s="46">
        <f t="shared" si="3"/>
        <v>857.97797066999999</v>
      </c>
      <c r="F63" s="46">
        <v>1129.4550413500001</v>
      </c>
      <c r="G63" s="46">
        <v>660.29940619000001</v>
      </c>
      <c r="H63" s="46">
        <v>231.50127072999999</v>
      </c>
      <c r="I63" s="46">
        <v>237.65436442999999</v>
      </c>
      <c r="J63" s="46">
        <v>689.59603245000005</v>
      </c>
      <c r="K63" s="46">
        <v>39.378560350000001</v>
      </c>
      <c r="L63" s="46">
        <v>29.893865859999998</v>
      </c>
      <c r="M63" s="46">
        <v>620.32360624</v>
      </c>
      <c r="N63" s="46"/>
      <c r="O63" s="46"/>
      <c r="P63" s="46"/>
      <c r="Q63" s="46"/>
    </row>
    <row r="64" spans="1:17" hidden="1" outlineLevel="1" collapsed="1">
      <c r="A64" s="8">
        <v>42156</v>
      </c>
      <c r="B64" s="46">
        <v>1818.7770656</v>
      </c>
      <c r="C64" s="46">
        <f t="shared" si="1"/>
        <v>700.73834922000003</v>
      </c>
      <c r="D64" s="46">
        <f t="shared" si="2"/>
        <v>261.06345749999997</v>
      </c>
      <c r="E64" s="46">
        <f t="shared" si="3"/>
        <v>856.97525887999996</v>
      </c>
      <c r="F64" s="46">
        <v>1124.9582314899999</v>
      </c>
      <c r="G64" s="46">
        <v>661.14066462000005</v>
      </c>
      <c r="H64" s="46">
        <v>231.15577802999999</v>
      </c>
      <c r="I64" s="46">
        <v>232.66178884000001</v>
      </c>
      <c r="J64" s="46">
        <v>693.81883411000001</v>
      </c>
      <c r="K64" s="46">
        <v>39.597684600000001</v>
      </c>
      <c r="L64" s="46">
        <v>29.907679470000001</v>
      </c>
      <c r="M64" s="46">
        <v>624.31347003999997</v>
      </c>
      <c r="N64" s="46"/>
      <c r="O64" s="46"/>
      <c r="P64" s="46"/>
      <c r="Q64" s="46"/>
    </row>
    <row r="65" spans="1:17" hidden="1" outlineLevel="1" collapsed="1">
      <c r="A65" s="8">
        <v>42186</v>
      </c>
      <c r="B65" s="46">
        <v>1830.02025357</v>
      </c>
      <c r="C65" s="46">
        <f t="shared" si="1"/>
        <v>701.50099332999991</v>
      </c>
      <c r="D65" s="46">
        <f t="shared" si="2"/>
        <v>263.98220559999999</v>
      </c>
      <c r="E65" s="46">
        <f t="shared" si="3"/>
        <v>864.53705464000006</v>
      </c>
      <c r="F65" s="46">
        <v>1121.9269309599999</v>
      </c>
      <c r="G65" s="46">
        <v>660.20926499999996</v>
      </c>
      <c r="H65" s="46">
        <v>233.17850482</v>
      </c>
      <c r="I65" s="46">
        <v>228.53916114</v>
      </c>
      <c r="J65" s="46">
        <v>708.09332260999997</v>
      </c>
      <c r="K65" s="46">
        <v>41.291728329999998</v>
      </c>
      <c r="L65" s="46">
        <v>30.80370078</v>
      </c>
      <c r="M65" s="46">
        <v>635.99789350000003</v>
      </c>
      <c r="N65" s="46"/>
      <c r="O65" s="46"/>
      <c r="P65" s="46"/>
      <c r="Q65" s="46"/>
    </row>
    <row r="66" spans="1:17" hidden="1" outlineLevel="1" collapsed="1">
      <c r="A66" s="8">
        <v>42217</v>
      </c>
      <c r="B66" s="46">
        <v>1807.1980413599999</v>
      </c>
      <c r="C66" s="46">
        <f t="shared" si="1"/>
        <v>691.86421585999994</v>
      </c>
      <c r="D66" s="46">
        <f t="shared" si="2"/>
        <v>267.04345079000001</v>
      </c>
      <c r="E66" s="46">
        <f t="shared" si="3"/>
        <v>848.29037471000004</v>
      </c>
      <c r="F66" s="46">
        <v>1114.4729866299999</v>
      </c>
      <c r="G66" s="46">
        <v>650.41904509999995</v>
      </c>
      <c r="H66" s="46">
        <v>236.97406541000001</v>
      </c>
      <c r="I66" s="46">
        <v>227.07987611999999</v>
      </c>
      <c r="J66" s="46">
        <v>692.72505473000001</v>
      </c>
      <c r="K66" s="46">
        <v>41.445170760000003</v>
      </c>
      <c r="L66" s="46">
        <v>30.06938538</v>
      </c>
      <c r="M66" s="46">
        <v>621.21049859000004</v>
      </c>
      <c r="N66" s="46"/>
      <c r="O66" s="46"/>
      <c r="P66" s="46"/>
      <c r="Q66" s="46"/>
    </row>
    <row r="67" spans="1:17" hidden="1" outlineLevel="1" collapsed="1">
      <c r="A67" s="8">
        <v>42248</v>
      </c>
      <c r="B67" s="46">
        <v>1793.34872217</v>
      </c>
      <c r="C67" s="46">
        <f t="shared" si="1"/>
        <v>684.46664881999993</v>
      </c>
      <c r="D67" s="46">
        <f t="shared" si="2"/>
        <v>265.18390297000002</v>
      </c>
      <c r="E67" s="46">
        <f t="shared" si="3"/>
        <v>843.69817038000008</v>
      </c>
      <c r="F67" s="46">
        <v>1094.0992767</v>
      </c>
      <c r="G67" s="46">
        <v>641.38668848999998</v>
      </c>
      <c r="H67" s="46">
        <v>234.99505805000001</v>
      </c>
      <c r="I67" s="46">
        <v>217.71753016</v>
      </c>
      <c r="J67" s="46">
        <v>699.24944546999996</v>
      </c>
      <c r="K67" s="46">
        <v>43.079960329999999</v>
      </c>
      <c r="L67" s="46">
        <v>30.188844920000001</v>
      </c>
      <c r="M67" s="46">
        <v>625.98064022000005</v>
      </c>
      <c r="N67" s="46"/>
      <c r="O67" s="46"/>
      <c r="P67" s="46"/>
      <c r="Q67" s="46"/>
    </row>
    <row r="68" spans="1:17" hidden="1" outlineLevel="1" collapsed="1">
      <c r="A68" s="8">
        <v>42278</v>
      </c>
      <c r="B68" s="46">
        <v>1761.69960391</v>
      </c>
      <c r="C68" s="46">
        <f t="shared" ref="C68" si="4">G68+K68</f>
        <v>677.31480554999996</v>
      </c>
      <c r="D68" s="46">
        <f t="shared" ref="D68" si="5">H68+L68</f>
        <v>265.10124664</v>
      </c>
      <c r="E68" s="46">
        <f t="shared" ref="E68" si="6">I68+M68</f>
        <v>819.28355171999999</v>
      </c>
      <c r="F68" s="46">
        <v>1073.6882032399999</v>
      </c>
      <c r="G68" s="46">
        <v>630.56394660000001</v>
      </c>
      <c r="H68" s="46">
        <v>233.61297039999999</v>
      </c>
      <c r="I68" s="46">
        <v>209.51128624</v>
      </c>
      <c r="J68" s="46">
        <v>688.01140066999994</v>
      </c>
      <c r="K68" s="46">
        <v>46.750858950000001</v>
      </c>
      <c r="L68" s="46">
        <v>31.488276240000001</v>
      </c>
      <c r="M68" s="46">
        <v>609.77226547999999</v>
      </c>
      <c r="N68" s="46"/>
      <c r="O68" s="46"/>
      <c r="P68" s="46"/>
      <c r="Q68" s="46"/>
    </row>
    <row r="69" spans="1:17" hidden="1" outlineLevel="1" collapsed="1">
      <c r="A69" s="8">
        <v>42309</v>
      </c>
      <c r="B69" s="46">
        <v>1791.44752288</v>
      </c>
      <c r="C69" s="46">
        <f t="shared" ref="C69" si="7">G69+K69</f>
        <v>671.03237924000007</v>
      </c>
      <c r="D69" s="46">
        <f t="shared" ref="D69" si="8">H69+L69</f>
        <v>269.01936904999997</v>
      </c>
      <c r="E69" s="46">
        <f t="shared" ref="E69" si="9">I69+M69</f>
        <v>851.39577458999997</v>
      </c>
      <c r="F69" s="46">
        <v>1072.1782718699999</v>
      </c>
      <c r="G69" s="46">
        <v>622.39166507000004</v>
      </c>
      <c r="H69" s="46">
        <v>237.04358264999999</v>
      </c>
      <c r="I69" s="46">
        <v>212.74302415</v>
      </c>
      <c r="J69" s="46">
        <v>719.26925100999995</v>
      </c>
      <c r="K69" s="46">
        <v>48.640714170000003</v>
      </c>
      <c r="L69" s="46">
        <v>31.9757864</v>
      </c>
      <c r="M69" s="46">
        <v>638.65275043999998</v>
      </c>
      <c r="N69" s="46"/>
      <c r="O69" s="46"/>
      <c r="P69" s="46"/>
      <c r="Q69" s="46"/>
    </row>
    <row r="70" spans="1:17" hidden="1" outlineLevel="1" collapsed="1">
      <c r="A70" s="8">
        <v>42339</v>
      </c>
      <c r="B70" s="46">
        <v>1684.1049222199999</v>
      </c>
      <c r="C70" s="46">
        <f t="shared" ref="C70" si="10">G70+K70</f>
        <v>680.84984415000008</v>
      </c>
      <c r="D70" s="46">
        <f t="shared" ref="D70" si="11">H70+L70</f>
        <v>240.25651465999999</v>
      </c>
      <c r="E70" s="46">
        <f t="shared" ref="E70" si="12">I70+M70</f>
        <v>762.99856341000009</v>
      </c>
      <c r="F70" s="46">
        <v>1052.55287593</v>
      </c>
      <c r="G70" s="46">
        <v>624.79486067000005</v>
      </c>
      <c r="H70" s="46">
        <v>221.26594907</v>
      </c>
      <c r="I70" s="46">
        <v>206.49206619</v>
      </c>
      <c r="J70" s="46">
        <v>631.55204629000002</v>
      </c>
      <c r="K70" s="46">
        <v>56.054983479999997</v>
      </c>
      <c r="L70" s="46">
        <v>18.990565589999999</v>
      </c>
      <c r="M70" s="46">
        <v>556.50649722000003</v>
      </c>
      <c r="N70" s="46"/>
      <c r="O70" s="46"/>
      <c r="P70" s="46"/>
      <c r="Q70" s="46"/>
    </row>
    <row r="71" spans="1:17" hidden="1" outlineLevel="1" collapsed="1">
      <c r="A71" s="8">
        <v>42370</v>
      </c>
      <c r="B71" s="46">
        <v>1707.27244845</v>
      </c>
      <c r="C71" s="46">
        <f t="shared" ref="C71" si="13">G71+K71</f>
        <v>683.31336784999996</v>
      </c>
      <c r="D71" s="46">
        <f t="shared" ref="D71" si="14">H71+L71</f>
        <v>243.80328996</v>
      </c>
      <c r="E71" s="46">
        <f t="shared" ref="E71" si="15">I71+M71</f>
        <v>780.15579063999996</v>
      </c>
      <c r="F71" s="46">
        <v>1046.8201565100001</v>
      </c>
      <c r="G71" s="46">
        <v>621.24320743999999</v>
      </c>
      <c r="H71" s="46">
        <v>222.83568177000001</v>
      </c>
      <c r="I71" s="46">
        <v>202.7412673</v>
      </c>
      <c r="J71" s="46">
        <v>660.45229194000001</v>
      </c>
      <c r="K71" s="46">
        <v>62.07016041</v>
      </c>
      <c r="L71" s="46">
        <v>20.96760819</v>
      </c>
      <c r="M71" s="46">
        <v>577.41452333999996</v>
      </c>
      <c r="N71" s="46"/>
      <c r="O71" s="46"/>
      <c r="P71" s="46"/>
      <c r="Q71" s="46"/>
    </row>
    <row r="72" spans="1:17" hidden="1" outlineLevel="1" collapsed="1">
      <c r="A72" s="8">
        <v>42401</v>
      </c>
      <c r="B72" s="46">
        <v>1752.7659770099999</v>
      </c>
      <c r="C72" s="46">
        <f t="shared" ref="C72" si="16">G72+K72</f>
        <v>697.64549992000002</v>
      </c>
      <c r="D72" s="46">
        <f t="shared" ref="D72" si="17">H72+L72</f>
        <v>244.22729282</v>
      </c>
      <c r="E72" s="46">
        <f t="shared" ref="E72" si="18">I72+M72</f>
        <v>810.89318427000001</v>
      </c>
      <c r="F72" s="46">
        <v>1057.00468269</v>
      </c>
      <c r="G72" s="46">
        <v>633.43880053999999</v>
      </c>
      <c r="H72" s="46">
        <v>221.68936403999999</v>
      </c>
      <c r="I72" s="46">
        <v>201.87651811000001</v>
      </c>
      <c r="J72" s="46">
        <v>695.76129432000005</v>
      </c>
      <c r="K72" s="46">
        <v>64.206699380000003</v>
      </c>
      <c r="L72" s="46">
        <v>22.537928780000001</v>
      </c>
      <c r="M72" s="46">
        <v>609.01666616</v>
      </c>
      <c r="N72" s="46"/>
      <c r="O72" s="46"/>
      <c r="P72" s="46"/>
      <c r="Q72" s="46"/>
    </row>
    <row r="73" spans="1:17" hidden="1" outlineLevel="1" collapsed="1">
      <c r="A73" s="8">
        <v>42430</v>
      </c>
      <c r="B73" s="46">
        <v>1720.3152616699999</v>
      </c>
      <c r="C73" s="46">
        <f t="shared" ref="C73" si="19">G73+K73</f>
        <v>663.12330784999995</v>
      </c>
      <c r="D73" s="46">
        <f t="shared" ref="D73" si="20">H73+L73</f>
        <v>244.23036404000001</v>
      </c>
      <c r="E73" s="46">
        <f t="shared" ref="E73" si="21">I73+M73</f>
        <v>812.96158978000005</v>
      </c>
      <c r="F73" s="46">
        <v>1056.42097904</v>
      </c>
      <c r="G73" s="46">
        <v>630.34073996999996</v>
      </c>
      <c r="H73" s="46">
        <v>223.10109610000001</v>
      </c>
      <c r="I73" s="46">
        <v>202.97914297</v>
      </c>
      <c r="J73" s="46">
        <v>663.89428263000002</v>
      </c>
      <c r="K73" s="46">
        <v>32.782567880000002</v>
      </c>
      <c r="L73" s="46">
        <v>21.129267939999998</v>
      </c>
      <c r="M73" s="46">
        <v>609.98244681000006</v>
      </c>
      <c r="N73" s="46"/>
      <c r="O73" s="46"/>
      <c r="P73" s="46"/>
      <c r="Q73" s="46"/>
    </row>
    <row r="74" spans="1:17" hidden="1" outlineLevel="1" collapsed="1">
      <c r="A74" s="8">
        <v>42461</v>
      </c>
      <c r="B74" s="46">
        <v>1667.0825487100001</v>
      </c>
      <c r="C74" s="46">
        <f t="shared" ref="C74" si="22">G74+K74</f>
        <v>613.01513187</v>
      </c>
      <c r="D74" s="46">
        <f t="shared" ref="D74" si="23">H74+L74</f>
        <v>262.78665424999997</v>
      </c>
      <c r="E74" s="46">
        <f t="shared" ref="E74" si="24">I74+M74</f>
        <v>791.28076258999999</v>
      </c>
      <c r="F74" s="46">
        <v>1027.9161705500001</v>
      </c>
      <c r="G74" s="46">
        <v>581.21639484000002</v>
      </c>
      <c r="H74" s="46">
        <v>242.77529591999999</v>
      </c>
      <c r="I74" s="46">
        <v>203.92447978999999</v>
      </c>
      <c r="J74" s="46">
        <v>639.16637816000002</v>
      </c>
      <c r="K74" s="46">
        <v>31.798737030000002</v>
      </c>
      <c r="L74" s="46">
        <v>20.01135833</v>
      </c>
      <c r="M74" s="46">
        <v>587.35628280000003</v>
      </c>
      <c r="N74" s="46"/>
      <c r="O74" s="46"/>
      <c r="P74" s="46"/>
      <c r="Q74" s="46"/>
    </row>
    <row r="75" spans="1:17" hidden="1" outlineLevel="1" collapsed="1">
      <c r="A75" s="8">
        <v>42491</v>
      </c>
      <c r="B75" s="46">
        <v>1676.9797456199999</v>
      </c>
      <c r="C75" s="46">
        <f t="shared" ref="C75" si="25">G75+K75</f>
        <v>647.39820319</v>
      </c>
      <c r="D75" s="46">
        <f t="shared" ref="D75" si="26">H75+L75</f>
        <v>243.30036214</v>
      </c>
      <c r="E75" s="46">
        <f t="shared" ref="E75" si="27">I75+M75</f>
        <v>786.28118029000007</v>
      </c>
      <c r="F75" s="46">
        <v>1041.91216033</v>
      </c>
      <c r="G75" s="46">
        <v>615.48847649000004</v>
      </c>
      <c r="H75" s="46">
        <v>223.31075609999999</v>
      </c>
      <c r="I75" s="46">
        <v>203.11292774</v>
      </c>
      <c r="J75" s="46">
        <v>635.06758529000001</v>
      </c>
      <c r="K75" s="46">
        <v>31.9097267</v>
      </c>
      <c r="L75" s="46">
        <v>19.989606040000002</v>
      </c>
      <c r="M75" s="46">
        <v>583.16825255000003</v>
      </c>
      <c r="N75" s="46"/>
      <c r="O75" s="46"/>
      <c r="P75" s="46"/>
      <c r="Q75" s="46"/>
    </row>
    <row r="76" spans="1:17" hidden="1" outlineLevel="1" collapsed="1">
      <c r="A76" s="8">
        <v>42522</v>
      </c>
      <c r="B76" s="46">
        <v>1657.7116475099999</v>
      </c>
      <c r="C76" s="46">
        <f t="shared" ref="C76" si="28">G76+K76</f>
        <v>637.70388507000007</v>
      </c>
      <c r="D76" s="46">
        <f t="shared" ref="D76" si="29">H76+L76</f>
        <v>246.68064816999998</v>
      </c>
      <c r="E76" s="46">
        <f t="shared" ref="E76" si="30">I76+M76</f>
        <v>773.32711426999992</v>
      </c>
      <c r="F76" s="46">
        <v>1048.21724178</v>
      </c>
      <c r="G76" s="46">
        <v>619.49480469000002</v>
      </c>
      <c r="H76" s="46">
        <v>226.95471517999999</v>
      </c>
      <c r="I76" s="46">
        <v>201.76772191000001</v>
      </c>
      <c r="J76" s="46">
        <v>609.49440573000004</v>
      </c>
      <c r="K76" s="46">
        <v>18.20908038</v>
      </c>
      <c r="L76" s="46">
        <v>19.72593299</v>
      </c>
      <c r="M76" s="46">
        <v>571.55939235999995</v>
      </c>
      <c r="N76" s="46"/>
      <c r="O76" s="46"/>
      <c r="P76" s="46"/>
      <c r="Q76" s="46"/>
    </row>
    <row r="77" spans="1:17" hidden="1" outlineLevel="1" collapsed="1">
      <c r="A77" s="8">
        <v>42552</v>
      </c>
      <c r="B77" s="46">
        <v>1638.4473372099999</v>
      </c>
      <c r="C77" s="46">
        <f t="shared" ref="C77" si="31">G77+K77</f>
        <v>621.62990339999999</v>
      </c>
      <c r="D77" s="46">
        <f t="shared" ref="D77" si="32">H77+L77</f>
        <v>249.95623898999997</v>
      </c>
      <c r="E77" s="46">
        <f t="shared" ref="E77" si="33">I77+M77</f>
        <v>766.86119482000004</v>
      </c>
      <c r="F77" s="46">
        <v>1034.6395691600001</v>
      </c>
      <c r="G77" s="46">
        <v>603.57485204</v>
      </c>
      <c r="H77" s="46">
        <v>230.46491058999999</v>
      </c>
      <c r="I77" s="46">
        <v>200.59980653</v>
      </c>
      <c r="J77" s="46">
        <v>603.80776805000005</v>
      </c>
      <c r="K77" s="46">
        <v>18.05505136</v>
      </c>
      <c r="L77" s="46">
        <v>19.4913284</v>
      </c>
      <c r="M77" s="46">
        <v>566.26138829000001</v>
      </c>
      <c r="N77" s="46"/>
      <c r="O77" s="46"/>
      <c r="P77" s="46"/>
      <c r="Q77" s="46"/>
    </row>
    <row r="78" spans="1:17" hidden="1" outlineLevel="1" collapsed="1">
      <c r="A78" s="8">
        <v>42583</v>
      </c>
      <c r="B78" s="46">
        <v>1685.018906</v>
      </c>
      <c r="C78" s="46">
        <f t="shared" ref="C78" si="34">G78+K78</f>
        <v>662.82406149999997</v>
      </c>
      <c r="D78" s="46">
        <f t="shared" ref="D78" si="35">H78+L78</f>
        <v>255.86994473999999</v>
      </c>
      <c r="E78" s="46">
        <f t="shared" ref="E78" si="36">I78+M78</f>
        <v>766.32489975999999</v>
      </c>
      <c r="F78" s="46">
        <v>1078.5991066900001</v>
      </c>
      <c r="G78" s="46">
        <v>644.05929036999999</v>
      </c>
      <c r="H78" s="46">
        <v>235.3662209</v>
      </c>
      <c r="I78" s="46">
        <v>199.17359542</v>
      </c>
      <c r="J78" s="46">
        <v>606.41979931000003</v>
      </c>
      <c r="K78" s="46">
        <v>18.76477113</v>
      </c>
      <c r="L78" s="46">
        <v>20.503723839999999</v>
      </c>
      <c r="M78" s="46">
        <v>567.15130434000002</v>
      </c>
      <c r="N78" s="46"/>
      <c r="O78" s="46"/>
      <c r="P78" s="46"/>
      <c r="Q78" s="46"/>
    </row>
    <row r="79" spans="1:17" hidden="1" outlineLevel="1" collapsed="1">
      <c r="A79" s="8">
        <v>42614</v>
      </c>
      <c r="B79" s="46">
        <v>1671.8353195699999</v>
      </c>
      <c r="C79" s="46">
        <f t="shared" ref="C79" si="37">G79+K79</f>
        <v>656.22061338000003</v>
      </c>
      <c r="D79" s="46">
        <f t="shared" ref="D79" si="38">H79+L79</f>
        <v>258.31455414999999</v>
      </c>
      <c r="E79" s="46">
        <f t="shared" ref="E79" si="39">I79+M79</f>
        <v>757.30015204000006</v>
      </c>
      <c r="F79" s="46">
        <v>1073.446537</v>
      </c>
      <c r="G79" s="46">
        <v>638.22924986999999</v>
      </c>
      <c r="H79" s="46">
        <v>237.75662908000001</v>
      </c>
      <c r="I79" s="46">
        <v>197.46065805000001</v>
      </c>
      <c r="J79" s="46">
        <v>598.38878256999999</v>
      </c>
      <c r="K79" s="46">
        <v>17.991363509999999</v>
      </c>
      <c r="L79" s="46">
        <v>20.55792507</v>
      </c>
      <c r="M79" s="46">
        <v>559.83949399000005</v>
      </c>
      <c r="N79" s="46"/>
      <c r="O79" s="46"/>
      <c r="P79" s="46"/>
      <c r="Q79" s="46"/>
    </row>
    <row r="80" spans="1:17" hidden="1" outlineLevel="1" collapsed="1">
      <c r="A80" s="8">
        <v>42644</v>
      </c>
      <c r="B80" s="46">
        <v>1660.4383199500001</v>
      </c>
      <c r="C80" s="46">
        <f t="shared" ref="C80" si="40">G80+K80</f>
        <v>656.24865995000005</v>
      </c>
      <c r="D80" s="46">
        <f t="shared" ref="D80" si="41">H80+L80</f>
        <v>261.22351193999998</v>
      </c>
      <c r="E80" s="46">
        <f t="shared" ref="E80" si="42">I80+M80</f>
        <v>742.96614806000002</v>
      </c>
      <c r="F80" s="46">
        <v>1078.4122747900001</v>
      </c>
      <c r="G80" s="46">
        <v>638.53796878000003</v>
      </c>
      <c r="H80" s="46">
        <v>241.00891199</v>
      </c>
      <c r="I80" s="46">
        <v>198.86539402</v>
      </c>
      <c r="J80" s="46">
        <v>582.02604515999997</v>
      </c>
      <c r="K80" s="46">
        <v>17.71069117</v>
      </c>
      <c r="L80" s="46">
        <v>20.21459995</v>
      </c>
      <c r="M80" s="46">
        <v>544.10075403999997</v>
      </c>
      <c r="N80" s="46"/>
      <c r="O80" s="46"/>
      <c r="P80" s="46"/>
      <c r="Q80" s="46"/>
    </row>
    <row r="81" spans="1:17" hidden="1" outlineLevel="1" collapsed="1">
      <c r="A81" s="8">
        <v>42675</v>
      </c>
      <c r="B81" s="46">
        <v>1659.3037649299999</v>
      </c>
      <c r="C81" s="46">
        <f t="shared" ref="C81" si="43">G81+K81</f>
        <v>654.70703913</v>
      </c>
      <c r="D81" s="46">
        <f t="shared" ref="D81" si="44">H81+L81</f>
        <v>265.91282897999997</v>
      </c>
      <c r="E81" s="46">
        <f t="shared" ref="E81" si="45">I81+M81</f>
        <v>738.68389681999997</v>
      </c>
      <c r="F81" s="46">
        <v>1079.8826339300001</v>
      </c>
      <c r="G81" s="46">
        <v>636.71097855000005</v>
      </c>
      <c r="H81" s="46">
        <v>246.07269545</v>
      </c>
      <c r="I81" s="46">
        <v>197.09895993000001</v>
      </c>
      <c r="J81" s="46">
        <v>579.42113099999995</v>
      </c>
      <c r="K81" s="46">
        <v>17.996060580000002</v>
      </c>
      <c r="L81" s="46">
        <v>19.840133529999999</v>
      </c>
      <c r="M81" s="46">
        <v>541.58493688999999</v>
      </c>
      <c r="N81" s="46"/>
      <c r="O81" s="46"/>
      <c r="P81" s="46"/>
      <c r="Q81" s="46"/>
    </row>
    <row r="82" spans="1:17" hidden="1" outlineLevel="1" collapsed="1">
      <c r="A82" s="8">
        <v>42705</v>
      </c>
      <c r="B82" s="46">
        <v>1680.88290108</v>
      </c>
      <c r="C82" s="46">
        <f t="shared" ref="C82" si="46">G82+K82</f>
        <v>661.15574317000005</v>
      </c>
      <c r="D82" s="46">
        <f t="shared" ref="D82" si="47">H82+L82</f>
        <v>264.68070456999999</v>
      </c>
      <c r="E82" s="46">
        <f t="shared" ref="E82" si="48">I82+M82</f>
        <v>755.04645333999997</v>
      </c>
      <c r="F82" s="46">
        <v>1073.88555425</v>
      </c>
      <c r="G82" s="46">
        <v>632.31977228000005</v>
      </c>
      <c r="H82" s="46">
        <v>244.16338633999999</v>
      </c>
      <c r="I82" s="46">
        <v>197.40239563</v>
      </c>
      <c r="J82" s="46">
        <v>606.99734682999997</v>
      </c>
      <c r="K82" s="46">
        <v>28.835970889999999</v>
      </c>
      <c r="L82" s="46">
        <v>20.517318230000001</v>
      </c>
      <c r="M82" s="46">
        <v>557.64405770999997</v>
      </c>
      <c r="N82" s="46"/>
      <c r="O82" s="46"/>
      <c r="P82" s="46"/>
      <c r="Q82" s="46"/>
    </row>
    <row r="83" spans="1:17" hidden="1" outlineLevel="1" collapsed="1">
      <c r="A83" s="8">
        <v>42736</v>
      </c>
      <c r="B83" s="46">
        <v>1699.3891330599999</v>
      </c>
      <c r="C83" s="46">
        <f t="shared" ref="C83" si="49">G83+K83</f>
        <v>682.91751932</v>
      </c>
      <c r="D83" s="46">
        <f t="shared" ref="D83" si="50">H83+L83</f>
        <v>268.26586764000001</v>
      </c>
      <c r="E83" s="46">
        <f t="shared" ref="E83" si="51">I83+M83</f>
        <v>748.20574609999994</v>
      </c>
      <c r="F83" s="46">
        <v>1099.5855253</v>
      </c>
      <c r="G83" s="46">
        <v>654.39350402000002</v>
      </c>
      <c r="H83" s="46">
        <v>247.84105453000001</v>
      </c>
      <c r="I83" s="46">
        <v>197.35096675</v>
      </c>
      <c r="J83" s="46">
        <v>599.80360775999998</v>
      </c>
      <c r="K83" s="46">
        <v>28.524015299999999</v>
      </c>
      <c r="L83" s="46">
        <v>20.424813109999999</v>
      </c>
      <c r="M83" s="46">
        <v>550.85477934999994</v>
      </c>
      <c r="N83" s="46"/>
      <c r="O83" s="46"/>
      <c r="P83" s="46"/>
      <c r="Q83" s="46"/>
    </row>
    <row r="84" spans="1:17" hidden="1" outlineLevel="1" collapsed="1">
      <c r="A84" s="8">
        <v>42767</v>
      </c>
      <c r="B84" s="46">
        <v>1773.8742270299999</v>
      </c>
      <c r="C84" s="46">
        <f t="shared" ref="C84" si="52">G84+K84</f>
        <v>768.76761153999996</v>
      </c>
      <c r="D84" s="46">
        <f t="shared" ref="D84" si="53">H84+L84</f>
        <v>267.71586482999999</v>
      </c>
      <c r="E84" s="46">
        <f t="shared" ref="E84" si="54">I84+M84</f>
        <v>737.39075066000009</v>
      </c>
      <c r="F84" s="46">
        <v>1185.5995699099999</v>
      </c>
      <c r="G84" s="46">
        <v>740.18505345999995</v>
      </c>
      <c r="H84" s="46">
        <v>247.99911019999999</v>
      </c>
      <c r="I84" s="46">
        <v>197.41540624999999</v>
      </c>
      <c r="J84" s="46">
        <v>588.27465712000003</v>
      </c>
      <c r="K84" s="46">
        <v>28.582558079999998</v>
      </c>
      <c r="L84" s="46">
        <v>19.716754630000001</v>
      </c>
      <c r="M84" s="46">
        <v>539.97534441000005</v>
      </c>
      <c r="N84" s="46"/>
      <c r="O84" s="46"/>
      <c r="P84" s="46"/>
      <c r="Q84" s="46"/>
    </row>
    <row r="85" spans="1:17" hidden="1" outlineLevel="1" collapsed="1">
      <c r="A85" s="8">
        <v>42795</v>
      </c>
      <c r="B85" s="46">
        <v>1834.0359805099999</v>
      </c>
      <c r="C85" s="46">
        <f t="shared" ref="C85" si="55">G85+K85</f>
        <v>795.6296765699999</v>
      </c>
      <c r="D85" s="46">
        <f t="shared" ref="D85" si="56">H85+L85</f>
        <v>288.27546112000005</v>
      </c>
      <c r="E85" s="46">
        <f t="shared" ref="E85" si="57">I85+M85</f>
        <v>750.13084282</v>
      </c>
      <c r="F85" s="46">
        <v>1254.1587727599999</v>
      </c>
      <c r="G85" s="46">
        <v>790.75511545999996</v>
      </c>
      <c r="H85" s="46">
        <v>261.94720890000002</v>
      </c>
      <c r="I85" s="46">
        <v>201.4564484</v>
      </c>
      <c r="J85" s="46">
        <v>579.87720775000003</v>
      </c>
      <c r="K85" s="46">
        <v>4.8745611100000001</v>
      </c>
      <c r="L85" s="46">
        <v>26.32825222</v>
      </c>
      <c r="M85" s="46">
        <v>548.67439442</v>
      </c>
      <c r="N85" s="46"/>
      <c r="O85" s="46"/>
      <c r="P85" s="46"/>
      <c r="Q85" s="46"/>
    </row>
    <row r="86" spans="1:17" hidden="1" outlineLevel="1" collapsed="1">
      <c r="A86" s="8">
        <v>42826</v>
      </c>
      <c r="B86" s="46">
        <v>1831.6047987699999</v>
      </c>
      <c r="C86" s="46">
        <f t="shared" ref="C86" si="58">G86+K86</f>
        <v>808.96455778999996</v>
      </c>
      <c r="D86" s="46">
        <f t="shared" ref="D86" si="59">H86+L86</f>
        <v>295.22523878999999</v>
      </c>
      <c r="E86" s="46">
        <f t="shared" ref="E86" si="60">I86+M86</f>
        <v>727.41500219</v>
      </c>
      <c r="F86" s="46">
        <v>1264.4166880600001</v>
      </c>
      <c r="G86" s="46">
        <v>796.2618023</v>
      </c>
      <c r="H86" s="46">
        <v>269.34840148000001</v>
      </c>
      <c r="I86" s="46">
        <v>198.80648428000001</v>
      </c>
      <c r="J86" s="46">
        <v>567.18811071000005</v>
      </c>
      <c r="K86" s="46">
        <v>12.702755489999999</v>
      </c>
      <c r="L86" s="46">
        <v>25.876837309999999</v>
      </c>
      <c r="M86" s="46">
        <v>528.60851791000005</v>
      </c>
      <c r="N86" s="46"/>
      <c r="O86" s="46"/>
      <c r="P86" s="46"/>
      <c r="Q86" s="46"/>
    </row>
    <row r="87" spans="1:17" hidden="1" outlineLevel="1" collapsed="1">
      <c r="A87" s="8">
        <v>42856</v>
      </c>
      <c r="B87" s="46">
        <v>1866.8462323000001</v>
      </c>
      <c r="C87" s="46">
        <f t="shared" ref="C87" si="61">G87+K87</f>
        <v>848.75301250999996</v>
      </c>
      <c r="D87" s="46">
        <f t="shared" ref="D87" si="62">H87+L87</f>
        <v>299.35060805999996</v>
      </c>
      <c r="E87" s="46">
        <f t="shared" ref="E87" si="63">I87+M87</f>
        <v>718.74261172999991</v>
      </c>
      <c r="F87" s="46">
        <v>1307.9693457400001</v>
      </c>
      <c r="G87" s="46">
        <v>836.13446075000002</v>
      </c>
      <c r="H87" s="46">
        <v>273.83575610999998</v>
      </c>
      <c r="I87" s="46">
        <v>197.99912888</v>
      </c>
      <c r="J87" s="46">
        <v>558.87688656</v>
      </c>
      <c r="K87" s="46">
        <v>12.618551760000001</v>
      </c>
      <c r="L87" s="46">
        <v>25.514851950000001</v>
      </c>
      <c r="M87" s="46">
        <v>520.74348284999996</v>
      </c>
      <c r="N87" s="46"/>
      <c r="O87" s="46"/>
      <c r="P87" s="46"/>
      <c r="Q87" s="46"/>
    </row>
    <row r="88" spans="1:17" hidden="1" outlineLevel="1" collapsed="1">
      <c r="A88" s="8">
        <v>42887</v>
      </c>
      <c r="B88" s="46">
        <v>1890.1652645199999</v>
      </c>
      <c r="C88" s="46">
        <f t="shared" ref="C88" si="64">G88+K88</f>
        <v>813.48186699999997</v>
      </c>
      <c r="D88" s="46">
        <f t="shared" ref="D88" si="65">H88+L88</f>
        <v>363.99927157999997</v>
      </c>
      <c r="E88" s="46">
        <f t="shared" ref="E88" si="66">I88+M88</f>
        <v>712.68412594000006</v>
      </c>
      <c r="F88" s="46">
        <v>1338.0379002899999</v>
      </c>
      <c r="G88" s="46">
        <v>800.97212535999995</v>
      </c>
      <c r="H88" s="46">
        <v>338.78635912999999</v>
      </c>
      <c r="I88" s="46">
        <v>198.27941580000001</v>
      </c>
      <c r="J88" s="46">
        <v>552.12736423000001</v>
      </c>
      <c r="K88" s="46">
        <v>12.50974164</v>
      </c>
      <c r="L88" s="46">
        <v>25.212912450000001</v>
      </c>
      <c r="M88" s="46">
        <v>514.40471014000002</v>
      </c>
      <c r="N88" s="46"/>
      <c r="O88" s="46"/>
      <c r="P88" s="46"/>
      <c r="Q88" s="46"/>
    </row>
    <row r="89" spans="1:17" hidden="1" outlineLevel="1" collapsed="1">
      <c r="A89" s="8">
        <v>42917</v>
      </c>
      <c r="B89" s="46">
        <v>1917.69432893</v>
      </c>
      <c r="C89" s="46">
        <f t="shared" ref="C89" si="67">G89+K89</f>
        <v>858.40585745999999</v>
      </c>
      <c r="D89" s="46">
        <f t="shared" ref="D89" si="68">H89+L89</f>
        <v>344.47024429999999</v>
      </c>
      <c r="E89" s="46">
        <f t="shared" ref="E89" si="69">I89+M89</f>
        <v>714.81822717</v>
      </c>
      <c r="F89" s="46">
        <v>1376.4485516899999</v>
      </c>
      <c r="G89" s="46">
        <v>853.72650090000002</v>
      </c>
      <c r="H89" s="46">
        <v>319.92244820000002</v>
      </c>
      <c r="I89" s="46">
        <v>202.79960259000001</v>
      </c>
      <c r="J89" s="46">
        <v>541.24577724000005</v>
      </c>
      <c r="K89" s="46">
        <v>4.6793565600000004</v>
      </c>
      <c r="L89" s="46">
        <v>24.547796099999999</v>
      </c>
      <c r="M89" s="46">
        <v>512.01862458000005</v>
      </c>
      <c r="N89" s="46"/>
      <c r="O89" s="46"/>
      <c r="P89" s="46"/>
      <c r="Q89" s="46"/>
    </row>
    <row r="90" spans="1:17" hidden="1" outlineLevel="1" collapsed="1">
      <c r="A90" s="8">
        <v>42948</v>
      </c>
      <c r="B90" s="46">
        <v>1973.3650813100001</v>
      </c>
      <c r="C90" s="46">
        <f t="shared" ref="C90" si="70">G90+K90</f>
        <v>913.61459738999997</v>
      </c>
      <c r="D90" s="46">
        <f t="shared" ref="D90" si="71">H90+L90</f>
        <v>353.07867850999997</v>
      </c>
      <c r="E90" s="46">
        <f t="shared" ref="E90" si="72">I90+M90</f>
        <v>706.67180541000005</v>
      </c>
      <c r="F90" s="46">
        <v>1441.7105578400001</v>
      </c>
      <c r="G90" s="46">
        <v>908.97869335999997</v>
      </c>
      <c r="H90" s="46">
        <v>328.95024341999999</v>
      </c>
      <c r="I90" s="46">
        <v>203.78162105999999</v>
      </c>
      <c r="J90" s="46">
        <v>531.65452346999996</v>
      </c>
      <c r="K90" s="46">
        <v>4.6359040299999998</v>
      </c>
      <c r="L90" s="46">
        <v>24.12843509</v>
      </c>
      <c r="M90" s="46">
        <v>502.89018435000003</v>
      </c>
      <c r="N90" s="46"/>
      <c r="O90" s="46"/>
      <c r="P90" s="46"/>
      <c r="Q90" s="46"/>
    </row>
    <row r="91" spans="1:17" hidden="1" outlineLevel="1" collapsed="1">
      <c r="A91" s="8">
        <v>42979</v>
      </c>
      <c r="B91" s="46">
        <v>2023.0749268500001</v>
      </c>
      <c r="C91" s="46">
        <f t="shared" ref="C91" si="73">G91+K91</f>
        <v>935.43130435</v>
      </c>
      <c r="D91" s="46">
        <f t="shared" ref="D91" si="74">H91+L91</f>
        <v>371.14148189999997</v>
      </c>
      <c r="E91" s="46">
        <f t="shared" ref="E91" si="75">I91+M91</f>
        <v>716.50214060000008</v>
      </c>
      <c r="F91" s="46">
        <v>1481.6735312200001</v>
      </c>
      <c r="G91" s="46">
        <v>930.63943553000001</v>
      </c>
      <c r="H91" s="46">
        <v>346.98357995999999</v>
      </c>
      <c r="I91" s="46">
        <v>204.05051573</v>
      </c>
      <c r="J91" s="46">
        <v>541.40139563000002</v>
      </c>
      <c r="K91" s="46">
        <v>4.7918688200000004</v>
      </c>
      <c r="L91" s="46">
        <v>24.157901939999999</v>
      </c>
      <c r="M91" s="46">
        <v>512.45162487000005</v>
      </c>
      <c r="N91" s="46"/>
      <c r="O91" s="46"/>
      <c r="P91" s="46"/>
      <c r="Q91" s="46"/>
    </row>
    <row r="92" spans="1:17" hidden="1" outlineLevel="1" collapsed="1">
      <c r="A92" s="8">
        <v>43009</v>
      </c>
      <c r="B92" s="46">
        <v>2041.98816543</v>
      </c>
      <c r="C92" s="46">
        <f t="shared" ref="C92" si="76">G92+K92</f>
        <v>957.12538343000006</v>
      </c>
      <c r="D92" s="46">
        <f t="shared" ref="D92" si="77">H92+L92</f>
        <v>364.65452597999996</v>
      </c>
      <c r="E92" s="46">
        <f t="shared" ref="E92" si="78">I92+M92</f>
        <v>720.20825601999991</v>
      </c>
      <c r="F92" s="46">
        <v>1497.87677985</v>
      </c>
      <c r="G92" s="46">
        <v>952.31573628000001</v>
      </c>
      <c r="H92" s="46">
        <v>340.29960433999997</v>
      </c>
      <c r="I92" s="46">
        <v>205.26143923000001</v>
      </c>
      <c r="J92" s="46">
        <v>544.11138558000005</v>
      </c>
      <c r="K92" s="46">
        <v>4.80964715</v>
      </c>
      <c r="L92" s="46">
        <v>24.354921640000001</v>
      </c>
      <c r="M92" s="46">
        <v>514.94681678999996</v>
      </c>
      <c r="N92" s="46"/>
      <c r="O92" s="46"/>
      <c r="P92" s="46"/>
      <c r="Q92" s="46"/>
    </row>
    <row r="93" spans="1:17" hidden="1" outlineLevel="1" collapsed="1">
      <c r="A93" s="8">
        <v>43040</v>
      </c>
      <c r="B93" s="46">
        <v>2065.1156966799999</v>
      </c>
      <c r="C93" s="46">
        <f t="shared" ref="C93" si="79">G93+K93</f>
        <v>978.81531141999994</v>
      </c>
      <c r="D93" s="46">
        <f t="shared" ref="D93" si="80">H93+L93</f>
        <v>371.69941706000003</v>
      </c>
      <c r="E93" s="46">
        <f t="shared" ref="E93" si="81">I93+M93</f>
        <v>714.60096820000001</v>
      </c>
      <c r="F93" s="46">
        <v>1529.1435452999999</v>
      </c>
      <c r="G93" s="46">
        <v>973.97078184999998</v>
      </c>
      <c r="H93" s="46">
        <v>347.40006232000002</v>
      </c>
      <c r="I93" s="46">
        <v>207.77270113</v>
      </c>
      <c r="J93" s="46">
        <v>535.97215138000001</v>
      </c>
      <c r="K93" s="46">
        <v>4.8445295699999997</v>
      </c>
      <c r="L93" s="46">
        <v>24.299354739999998</v>
      </c>
      <c r="M93" s="46">
        <v>506.82826706999998</v>
      </c>
      <c r="N93" s="46"/>
      <c r="O93" s="46"/>
      <c r="P93" s="46"/>
      <c r="Q93" s="46"/>
    </row>
    <row r="94" spans="1:17" hidden="1" outlineLevel="1" collapsed="1">
      <c r="A94" s="8">
        <v>43070</v>
      </c>
      <c r="B94" s="46">
        <v>2197.4600433599999</v>
      </c>
      <c r="C94" s="46">
        <f t="shared" ref="C94" si="82">G94+K94</f>
        <v>863.36226675</v>
      </c>
      <c r="D94" s="46">
        <f t="shared" ref="D94" si="83">H94+L94</f>
        <v>570.15198409000004</v>
      </c>
      <c r="E94" s="46">
        <f t="shared" ref="E94" si="84">I94+M94</f>
        <v>763.94579251999994</v>
      </c>
      <c r="F94" s="46">
        <v>1616.59236087</v>
      </c>
      <c r="G94" s="46">
        <v>858.21078037999996</v>
      </c>
      <c r="H94" s="46">
        <v>542.85257792000004</v>
      </c>
      <c r="I94" s="46">
        <v>215.52900256999999</v>
      </c>
      <c r="J94" s="46">
        <v>580.86768248999999</v>
      </c>
      <c r="K94" s="46">
        <v>5.1514863699999998</v>
      </c>
      <c r="L94" s="46">
        <v>27.299406170000001</v>
      </c>
      <c r="M94" s="46">
        <v>548.41678994999995</v>
      </c>
      <c r="N94" s="46"/>
      <c r="O94" s="46"/>
      <c r="P94" s="46"/>
      <c r="Q94" s="46"/>
    </row>
    <row r="95" spans="1:17" hidden="1" outlineLevel="1" collapsed="1">
      <c r="A95" s="8">
        <v>43101</v>
      </c>
      <c r="B95" s="46">
        <v>2260.3535219599999</v>
      </c>
      <c r="C95" s="46">
        <f t="shared" ref="C95" si="85">G95+K95</f>
        <v>1084.3230850100001</v>
      </c>
      <c r="D95" s="46">
        <f t="shared" ref="D95" si="86">H95+L95</f>
        <v>408.85146765999997</v>
      </c>
      <c r="E95" s="46">
        <f t="shared" ref="E95" si="87">I95+M95</f>
        <v>767.17896929000005</v>
      </c>
      <c r="F95" s="46">
        <v>1679.91807741</v>
      </c>
      <c r="G95" s="46">
        <v>1075.34757317</v>
      </c>
      <c r="H95" s="46">
        <v>388.28033994999998</v>
      </c>
      <c r="I95" s="46">
        <v>216.29016429000001</v>
      </c>
      <c r="J95" s="46">
        <v>580.43544455000006</v>
      </c>
      <c r="K95" s="46">
        <v>8.9755118399999994</v>
      </c>
      <c r="L95" s="46">
        <v>20.571127709999999</v>
      </c>
      <c r="M95" s="46">
        <v>550.88880500000005</v>
      </c>
      <c r="N95" s="46"/>
      <c r="O95" s="46"/>
      <c r="P95" s="46"/>
      <c r="Q95" s="46"/>
    </row>
    <row r="96" spans="1:17" hidden="1" outlineLevel="1" collapsed="1">
      <c r="A96" s="8">
        <v>43132</v>
      </c>
      <c r="B96" s="46">
        <v>2242.0239119799999</v>
      </c>
      <c r="C96" s="46">
        <f t="shared" ref="C96" si="88">G96+K96</f>
        <v>1090.2628332900001</v>
      </c>
      <c r="D96" s="46">
        <f t="shared" ref="D96" si="89">H96+L96</f>
        <v>415.82617920000001</v>
      </c>
      <c r="E96" s="46">
        <f t="shared" ref="E96" si="90">I96+M96</f>
        <v>735.93489949000002</v>
      </c>
      <c r="F96" s="46">
        <v>1696.1887127</v>
      </c>
      <c r="G96" s="46">
        <v>1085.27545295</v>
      </c>
      <c r="H96" s="46">
        <v>393.30559607999999</v>
      </c>
      <c r="I96" s="46">
        <v>217.60766366999999</v>
      </c>
      <c r="J96" s="46">
        <v>545.83519927999998</v>
      </c>
      <c r="K96" s="46">
        <v>4.9873803399999996</v>
      </c>
      <c r="L96" s="46">
        <v>22.520583120000001</v>
      </c>
      <c r="M96" s="46">
        <v>518.32723582000006</v>
      </c>
      <c r="N96" s="46"/>
      <c r="O96" s="46"/>
      <c r="P96" s="46"/>
      <c r="Q96" s="46"/>
    </row>
    <row r="97" spans="1:17" hidden="1" outlineLevel="1" collapsed="1">
      <c r="A97" s="8">
        <v>43160</v>
      </c>
      <c r="B97" s="46">
        <v>2277.4926279599999</v>
      </c>
      <c r="C97" s="46">
        <f t="shared" ref="C97" si="91">G97+K97</f>
        <v>1123.6207700299999</v>
      </c>
      <c r="D97" s="46">
        <f t="shared" ref="D97" si="92">H97+L97</f>
        <v>425.35602883000001</v>
      </c>
      <c r="E97" s="46">
        <f t="shared" ref="E97" si="93">I97+M97</f>
        <v>728.51582910000002</v>
      </c>
      <c r="F97" s="46">
        <v>1740.89772328</v>
      </c>
      <c r="G97" s="46">
        <v>1118.5608875999999</v>
      </c>
      <c r="H97" s="46">
        <v>403.59494677999999</v>
      </c>
      <c r="I97" s="46">
        <v>218.74188889999999</v>
      </c>
      <c r="J97" s="46">
        <v>536.59490468000001</v>
      </c>
      <c r="K97" s="46">
        <v>5.05988243</v>
      </c>
      <c r="L97" s="46">
        <v>21.761082049999999</v>
      </c>
      <c r="M97" s="46">
        <v>509.77394020000003</v>
      </c>
      <c r="N97" s="46"/>
      <c r="O97" s="46"/>
      <c r="P97" s="46"/>
      <c r="Q97" s="46"/>
    </row>
    <row r="98" spans="1:17" hidden="1" outlineLevel="1" collapsed="1">
      <c r="A98" s="8">
        <v>43191</v>
      </c>
      <c r="B98" s="46">
        <v>2310.48716565</v>
      </c>
      <c r="C98" s="46">
        <f t="shared" ref="C98" si="94">G98+K98</f>
        <v>1146.6587912800001</v>
      </c>
      <c r="D98" s="46">
        <f t="shared" ref="D98" si="95">H98+L98</f>
        <v>437.33977304000001</v>
      </c>
      <c r="E98" s="46">
        <f t="shared" ref="E98" si="96">I98+M98</f>
        <v>726.48860132999994</v>
      </c>
      <c r="F98" s="46">
        <v>1784.6855848299999</v>
      </c>
      <c r="G98" s="46">
        <v>1141.7680701199999</v>
      </c>
      <c r="H98" s="46">
        <v>415.77531275000001</v>
      </c>
      <c r="I98" s="46">
        <v>227.14220195999999</v>
      </c>
      <c r="J98" s="46">
        <v>525.80158082000003</v>
      </c>
      <c r="K98" s="46">
        <v>4.89072116</v>
      </c>
      <c r="L98" s="46">
        <v>21.56446029</v>
      </c>
      <c r="M98" s="46">
        <v>499.34639936999997</v>
      </c>
      <c r="N98" s="46"/>
      <c r="O98" s="46"/>
      <c r="P98" s="46"/>
      <c r="Q98" s="46"/>
    </row>
    <row r="99" spans="1:17" hidden="1" outlineLevel="1" collapsed="1">
      <c r="A99" s="8">
        <v>43221</v>
      </c>
      <c r="B99" s="46">
        <v>2393.2665061399998</v>
      </c>
      <c r="C99" s="46">
        <f t="shared" ref="C99" si="97">G99+K99</f>
        <v>1192.0348135900001</v>
      </c>
      <c r="D99" s="46">
        <f t="shared" ref="D99" si="98">H99+L99</f>
        <v>471.62238026</v>
      </c>
      <c r="E99" s="46">
        <f t="shared" ref="E99" si="99">I99+M99</f>
        <v>729.60931228999993</v>
      </c>
      <c r="F99" s="46">
        <v>1870.8356589699999</v>
      </c>
      <c r="G99" s="46">
        <v>1187.1529222300001</v>
      </c>
      <c r="H99" s="46">
        <v>450.74147029</v>
      </c>
      <c r="I99" s="46">
        <v>232.94126645</v>
      </c>
      <c r="J99" s="46">
        <v>522.43084716999999</v>
      </c>
      <c r="K99" s="46">
        <v>4.88189136</v>
      </c>
      <c r="L99" s="46">
        <v>20.880909970000001</v>
      </c>
      <c r="M99" s="46">
        <v>496.66804583999999</v>
      </c>
      <c r="N99" s="46"/>
      <c r="O99" s="46"/>
      <c r="P99" s="46"/>
      <c r="Q99" s="46"/>
    </row>
    <row r="100" spans="1:17" hidden="1" outlineLevel="1" collapsed="1">
      <c r="A100" s="8">
        <v>43252</v>
      </c>
      <c r="B100" s="46">
        <v>2395.6371321199999</v>
      </c>
      <c r="C100" s="46">
        <f t="shared" ref="C100" si="100">G100+K100</f>
        <v>1204.65795235</v>
      </c>
      <c r="D100" s="46">
        <f t="shared" ref="D100" si="101">H100+L100</f>
        <v>477.74808337000002</v>
      </c>
      <c r="E100" s="46">
        <f t="shared" ref="E100" si="102">I100+M100</f>
        <v>713.23109640000007</v>
      </c>
      <c r="F100" s="46">
        <v>1891.9032935499999</v>
      </c>
      <c r="G100" s="46">
        <v>1199.7554811</v>
      </c>
      <c r="H100" s="46">
        <v>456.76553301000001</v>
      </c>
      <c r="I100" s="46">
        <v>235.38227943999999</v>
      </c>
      <c r="J100" s="46">
        <v>503.73383856999999</v>
      </c>
      <c r="K100" s="46">
        <v>4.9024712499999996</v>
      </c>
      <c r="L100" s="46">
        <v>20.982550360000001</v>
      </c>
      <c r="M100" s="46">
        <v>477.84881696000002</v>
      </c>
      <c r="N100" s="46"/>
      <c r="O100" s="46"/>
      <c r="P100" s="46"/>
      <c r="Q100" s="46"/>
    </row>
    <row r="101" spans="1:17" hidden="1" outlineLevel="1" collapsed="1">
      <c r="A101" s="8">
        <v>43282</v>
      </c>
      <c r="B101" s="46">
        <v>2459.8657176299998</v>
      </c>
      <c r="C101" s="46">
        <f t="shared" ref="C101" si="103">G101+K101</f>
        <v>1236.89524254</v>
      </c>
      <c r="D101" s="46">
        <f t="shared" ref="D101" si="104">H101+L101</f>
        <v>491.80466615</v>
      </c>
      <c r="E101" s="46">
        <f t="shared" ref="E101" si="105">I101+M101</f>
        <v>731.16580894000003</v>
      </c>
      <c r="F101" s="46">
        <v>1944.06262689</v>
      </c>
      <c r="G101" s="46">
        <v>1231.8919939100001</v>
      </c>
      <c r="H101" s="46">
        <v>470.30138102000001</v>
      </c>
      <c r="I101" s="46">
        <v>241.86925196000001</v>
      </c>
      <c r="J101" s="46">
        <v>515.80309074000002</v>
      </c>
      <c r="K101" s="46">
        <v>5.0032486299999999</v>
      </c>
      <c r="L101" s="46">
        <v>21.503285129999998</v>
      </c>
      <c r="M101" s="46">
        <v>489.29655697999999</v>
      </c>
      <c r="N101" s="46"/>
      <c r="O101" s="46"/>
      <c r="P101" s="46"/>
      <c r="Q101" s="46"/>
    </row>
    <row r="102" spans="1:17" hidden="1" outlineLevel="1" collapsed="1">
      <c r="A102" s="8">
        <v>43313</v>
      </c>
      <c r="B102" s="46">
        <v>2633.4139066900002</v>
      </c>
      <c r="C102" s="46">
        <f t="shared" ref="C102" si="106">G102+K102</f>
        <v>1299.81133679</v>
      </c>
      <c r="D102" s="46">
        <f t="shared" ref="D102" si="107">H102+L102</f>
        <v>521.00671912999996</v>
      </c>
      <c r="E102" s="46">
        <f t="shared" ref="E102" si="108">I102+M102</f>
        <v>812.59585077000008</v>
      </c>
      <c r="F102" s="46">
        <v>2038.2638802199999</v>
      </c>
      <c r="G102" s="46">
        <v>1294.51924046</v>
      </c>
      <c r="H102" s="46">
        <v>492.90754741000001</v>
      </c>
      <c r="I102" s="46">
        <v>250.83709235000001</v>
      </c>
      <c r="J102" s="46">
        <v>595.15002646999994</v>
      </c>
      <c r="K102" s="46">
        <v>5.2920963299999997</v>
      </c>
      <c r="L102" s="46">
        <v>28.099171720000001</v>
      </c>
      <c r="M102" s="46">
        <v>561.75875842000005</v>
      </c>
      <c r="N102" s="46"/>
      <c r="O102" s="46"/>
      <c r="P102" s="46"/>
      <c r="Q102" s="46"/>
    </row>
    <row r="103" spans="1:17" hidden="1" outlineLevel="1" collapsed="1">
      <c r="A103" s="8">
        <v>43344</v>
      </c>
      <c r="B103" s="46">
        <v>2651.0419519699999</v>
      </c>
      <c r="C103" s="46">
        <f t="shared" ref="C103" si="109">G103+K103</f>
        <v>1305.6912307</v>
      </c>
      <c r="D103" s="46">
        <f t="shared" ref="D103" si="110">H103+L103</f>
        <v>530.06106866999994</v>
      </c>
      <c r="E103" s="46">
        <f t="shared" ref="E103" si="111">I103+M103</f>
        <v>815.28965259999995</v>
      </c>
      <c r="F103" s="46">
        <v>2060.7723845</v>
      </c>
      <c r="G103" s="46">
        <v>1300.37855857</v>
      </c>
      <c r="H103" s="46">
        <v>502.53143329</v>
      </c>
      <c r="I103" s="46">
        <v>257.86239264</v>
      </c>
      <c r="J103" s="46">
        <v>590.26956746999997</v>
      </c>
      <c r="K103" s="46">
        <v>5.3126721300000002</v>
      </c>
      <c r="L103" s="46">
        <v>27.529635379999998</v>
      </c>
      <c r="M103" s="46">
        <v>557.42725996000001</v>
      </c>
      <c r="N103" s="46"/>
      <c r="O103" s="46"/>
      <c r="P103" s="46"/>
      <c r="Q103" s="46"/>
    </row>
    <row r="104" spans="1:17" hidden="1" outlineLevel="1" collapsed="1">
      <c r="A104" s="8">
        <v>43374</v>
      </c>
      <c r="B104" s="46">
        <v>2668.7782073499998</v>
      </c>
      <c r="C104" s="46">
        <f t="shared" ref="C104" si="112">G104+K104</f>
        <v>1315.94702762</v>
      </c>
      <c r="D104" s="46">
        <f t="shared" ref="D104" si="113">H104+L104</f>
        <v>539.55304584999999</v>
      </c>
      <c r="E104" s="46">
        <f t="shared" ref="E104" si="114">I104+M104</f>
        <v>813.27813388000004</v>
      </c>
      <c r="F104" s="46">
        <v>2084.9724731599999</v>
      </c>
      <c r="G104" s="46">
        <v>1310.62863191</v>
      </c>
      <c r="H104" s="46">
        <v>512.07592449000003</v>
      </c>
      <c r="I104" s="46">
        <v>262.26791675999999</v>
      </c>
      <c r="J104" s="46">
        <v>583.80573418999995</v>
      </c>
      <c r="K104" s="46">
        <v>5.3183957099999999</v>
      </c>
      <c r="L104" s="46">
        <v>27.477121360000002</v>
      </c>
      <c r="M104" s="46">
        <v>551.01021711999999</v>
      </c>
      <c r="N104" s="46"/>
      <c r="O104" s="46"/>
      <c r="P104" s="46"/>
      <c r="Q104" s="46"/>
    </row>
    <row r="105" spans="1:17" hidden="1" outlineLevel="1" collapsed="1">
      <c r="A105" s="8">
        <v>43405</v>
      </c>
      <c r="B105" s="46">
        <v>2693.1213791999999</v>
      </c>
      <c r="C105" s="46">
        <f t="shared" ref="C105" si="115">G105+K105</f>
        <v>1324.3126912299999</v>
      </c>
      <c r="D105" s="46">
        <f t="shared" ref="D105" si="116">H105+L105</f>
        <v>554.44890608000003</v>
      </c>
      <c r="E105" s="46">
        <f t="shared" ref="E105" si="117">I105+M105</f>
        <v>814.35978189000002</v>
      </c>
      <c r="F105" s="46">
        <v>2109.5550104200001</v>
      </c>
      <c r="G105" s="46">
        <v>1318.97360951</v>
      </c>
      <c r="H105" s="46">
        <v>527.29388730000005</v>
      </c>
      <c r="I105" s="46">
        <v>263.28751361000002</v>
      </c>
      <c r="J105" s="46">
        <v>583.56636877999995</v>
      </c>
      <c r="K105" s="46">
        <v>5.3390817200000003</v>
      </c>
      <c r="L105" s="46">
        <v>27.155018779999999</v>
      </c>
      <c r="M105" s="46">
        <v>551.07226828</v>
      </c>
      <c r="N105" s="46"/>
      <c r="O105" s="46"/>
      <c r="P105" s="46"/>
      <c r="Q105" s="46"/>
    </row>
    <row r="106" spans="1:17" hidden="1" outlineLevel="1" collapsed="1">
      <c r="A106" s="8">
        <v>43435</v>
      </c>
      <c r="B106" s="46">
        <v>2614.33395071</v>
      </c>
      <c r="C106" s="46">
        <f t="shared" ref="C106" si="118">G106+K106</f>
        <v>1315.0257196300001</v>
      </c>
      <c r="D106" s="46">
        <f t="shared" ref="D106" si="119">H106+L106</f>
        <v>558.7635689</v>
      </c>
      <c r="E106" s="46">
        <f t="shared" ref="E106" si="120">I106+M106</f>
        <v>740.54466217999993</v>
      </c>
      <c r="F106" s="46">
        <v>2105.1366529299999</v>
      </c>
      <c r="G106" s="46">
        <v>1309.81117025</v>
      </c>
      <c r="H106" s="46">
        <v>532.47599992999994</v>
      </c>
      <c r="I106" s="46">
        <v>262.84948274999999</v>
      </c>
      <c r="J106" s="46">
        <v>509.19729777999999</v>
      </c>
      <c r="K106" s="46">
        <v>5.2145493800000002</v>
      </c>
      <c r="L106" s="46">
        <v>26.287568969999999</v>
      </c>
      <c r="M106" s="46">
        <v>477.69517943</v>
      </c>
      <c r="N106" s="46"/>
      <c r="O106" s="46"/>
      <c r="P106" s="46"/>
      <c r="Q106" s="46"/>
    </row>
    <row r="107" spans="1:17" hidden="1" outlineLevel="1" collapsed="1">
      <c r="A107" s="8">
        <v>43466</v>
      </c>
      <c r="B107" s="46">
        <v>2668.2825691799999</v>
      </c>
      <c r="C107" s="46">
        <f t="shared" ref="C107" si="121">G107+K107</f>
        <v>1348.91886245</v>
      </c>
      <c r="D107" s="46">
        <f t="shared" ref="D107" si="122">H107+L107</f>
        <v>576.76617041999998</v>
      </c>
      <c r="E107" s="46">
        <f t="shared" ref="E107" si="123">I107+M107</f>
        <v>742.59753631000001</v>
      </c>
      <c r="F107" s="46">
        <v>2160.56048814</v>
      </c>
      <c r="G107" s="46">
        <v>1343.6677155899999</v>
      </c>
      <c r="H107" s="46">
        <v>550.34034465000002</v>
      </c>
      <c r="I107" s="46">
        <v>266.5524279</v>
      </c>
      <c r="J107" s="46">
        <v>507.72208103999998</v>
      </c>
      <c r="K107" s="46">
        <v>5.2511468600000004</v>
      </c>
      <c r="L107" s="46">
        <v>26.425825769999999</v>
      </c>
      <c r="M107" s="46">
        <v>476.04510841000001</v>
      </c>
      <c r="N107" s="46"/>
      <c r="O107" s="46"/>
      <c r="P107" s="46"/>
      <c r="Q107" s="46"/>
    </row>
    <row r="108" spans="1:17" hidden="1" outlineLevel="1" collapsed="1">
      <c r="A108" s="8">
        <v>43497</v>
      </c>
      <c r="B108" s="46">
        <v>2685.8479789600001</v>
      </c>
      <c r="C108" s="46">
        <f t="shared" ref="C108" si="124">G108+K108</f>
        <v>1362.7924993700001</v>
      </c>
      <c r="D108" s="46">
        <f t="shared" ref="D108" si="125">H108+L108</f>
        <v>588.84359085000006</v>
      </c>
      <c r="E108" s="46">
        <f t="shared" ref="E108" si="126">I108+M108</f>
        <v>734.21188873999995</v>
      </c>
      <c r="F108" s="46">
        <v>2194.4645169199998</v>
      </c>
      <c r="G108" s="46">
        <v>1357.68125091</v>
      </c>
      <c r="H108" s="46">
        <v>563.07762801000001</v>
      </c>
      <c r="I108" s="46">
        <v>273.70563800000002</v>
      </c>
      <c r="J108" s="46">
        <v>491.38346203999998</v>
      </c>
      <c r="K108" s="46">
        <v>5.1112484599999997</v>
      </c>
      <c r="L108" s="46">
        <v>25.76596284</v>
      </c>
      <c r="M108" s="46">
        <v>460.50625073999998</v>
      </c>
      <c r="N108" s="46"/>
      <c r="O108" s="46"/>
      <c r="P108" s="46"/>
      <c r="Q108" s="46"/>
    </row>
    <row r="109" spans="1:17" hidden="1" outlineLevel="1" collapsed="1">
      <c r="A109" s="8">
        <v>43525</v>
      </c>
      <c r="B109" s="46">
        <v>2748.5090546800002</v>
      </c>
      <c r="C109" s="46">
        <f t="shared" ref="C109" si="127">G109+K109</f>
        <v>1446.54417887</v>
      </c>
      <c r="D109" s="46">
        <f t="shared" ref="D109" si="128">H109+L109</f>
        <v>596.19147568000005</v>
      </c>
      <c r="E109" s="46">
        <f t="shared" ref="E109" si="129">I109+M109</f>
        <v>705.77340013000003</v>
      </c>
      <c r="F109" s="46">
        <v>2254.1374302899999</v>
      </c>
      <c r="G109" s="46">
        <v>1418.5800624000001</v>
      </c>
      <c r="H109" s="46">
        <v>570.56583049000005</v>
      </c>
      <c r="I109" s="46">
        <v>264.99153740000003</v>
      </c>
      <c r="J109" s="46">
        <v>494.37162439000002</v>
      </c>
      <c r="K109" s="46">
        <v>27.96411647</v>
      </c>
      <c r="L109" s="46">
        <v>25.62564519</v>
      </c>
      <c r="M109" s="46">
        <v>440.78186273</v>
      </c>
      <c r="N109" s="46"/>
      <c r="O109" s="46"/>
      <c r="P109" s="46"/>
      <c r="Q109" s="46"/>
    </row>
    <row r="110" spans="1:17" hidden="1" outlineLevel="1" collapsed="1">
      <c r="A110" s="8">
        <v>43556</v>
      </c>
      <c r="B110" s="46">
        <v>2752.1595530899999</v>
      </c>
      <c r="C110" s="46">
        <f t="shared" ref="C110" si="130">G110+K110</f>
        <v>1414.34729571</v>
      </c>
      <c r="D110" s="46">
        <f t="shared" ref="D110" si="131">H110+L110</f>
        <v>641.20974188999992</v>
      </c>
      <c r="E110" s="46">
        <f t="shared" ref="E110" si="132">I110+M110</f>
        <v>696.60251549000009</v>
      </c>
      <c r="F110" s="46">
        <v>2295.3596878600001</v>
      </c>
      <c r="G110" s="46">
        <v>1403.0131791700001</v>
      </c>
      <c r="H110" s="46">
        <v>615.67062166999995</v>
      </c>
      <c r="I110" s="46">
        <v>276.67588702</v>
      </c>
      <c r="J110" s="46">
        <v>456.79986523000002</v>
      </c>
      <c r="K110" s="46">
        <v>11.33411654</v>
      </c>
      <c r="L110" s="46">
        <v>25.539120220000001</v>
      </c>
      <c r="M110" s="46">
        <v>419.92662847000003</v>
      </c>
      <c r="N110" s="46"/>
      <c r="O110" s="46"/>
      <c r="P110" s="46"/>
      <c r="Q110" s="46"/>
    </row>
    <row r="111" spans="1:17" hidden="1" outlineLevel="1" collapsed="1">
      <c r="A111" s="8">
        <v>43586</v>
      </c>
      <c r="B111" s="46">
        <v>2821.15819551</v>
      </c>
      <c r="C111" s="46">
        <f t="shared" ref="C111" si="133">G111+K111</f>
        <v>1451.42485018</v>
      </c>
      <c r="D111" s="46">
        <f t="shared" ref="D111" si="134">H111+L111</f>
        <v>670.07630656000003</v>
      </c>
      <c r="E111" s="46">
        <f t="shared" ref="E111" si="135">I111+M111</f>
        <v>699.65703876999999</v>
      </c>
      <c r="F111" s="46">
        <v>2363.7088368099999</v>
      </c>
      <c r="G111" s="46">
        <v>1439.95407488</v>
      </c>
      <c r="H111" s="46">
        <v>644.42676912000002</v>
      </c>
      <c r="I111" s="46">
        <v>279.32799281000001</v>
      </c>
      <c r="J111" s="46">
        <v>457.4493587</v>
      </c>
      <c r="K111" s="46">
        <v>11.4707753</v>
      </c>
      <c r="L111" s="46">
        <v>25.64953744</v>
      </c>
      <c r="M111" s="46">
        <v>420.32904595999997</v>
      </c>
      <c r="N111" s="46"/>
      <c r="O111" s="46"/>
      <c r="P111" s="46"/>
      <c r="Q111" s="46"/>
    </row>
    <row r="112" spans="1:17" hidden="1" outlineLevel="1" collapsed="1">
      <c r="A112" s="8">
        <v>43617</v>
      </c>
      <c r="B112" s="46">
        <v>2685.6866917799998</v>
      </c>
      <c r="C112" s="46">
        <f t="shared" ref="C112" si="136">G112+K112</f>
        <v>1517.99597943</v>
      </c>
      <c r="D112" s="46">
        <f t="shared" ref="D112" si="137">H112+L112</f>
        <v>614.16634094000005</v>
      </c>
      <c r="E112" s="46">
        <f t="shared" ref="E112" si="138">I112+M112</f>
        <v>553.52437140999996</v>
      </c>
      <c r="F112" s="46">
        <v>2378.4895673699998</v>
      </c>
      <c r="G112" s="46">
        <v>1506.8019159400001</v>
      </c>
      <c r="H112" s="46">
        <v>599.46633362</v>
      </c>
      <c r="I112" s="46">
        <v>272.22131781000002</v>
      </c>
      <c r="J112" s="46">
        <v>307.19712441000001</v>
      </c>
      <c r="K112" s="46">
        <v>11.19406349</v>
      </c>
      <c r="L112" s="46">
        <v>14.700007319999999</v>
      </c>
      <c r="M112" s="46">
        <v>281.3030536</v>
      </c>
      <c r="N112" s="46"/>
      <c r="O112" s="46"/>
      <c r="P112" s="46"/>
      <c r="Q112" s="46"/>
    </row>
    <row r="113" spans="1:17" hidden="1" outlineLevel="1" collapsed="1">
      <c r="A113" s="8">
        <v>43647</v>
      </c>
      <c r="B113" s="46">
        <v>2718.2488619000001</v>
      </c>
      <c r="C113" s="46">
        <f t="shared" ref="C113" si="139">G113+K113</f>
        <v>1540.2162856500001</v>
      </c>
      <c r="D113" s="46">
        <f t="shared" ref="D113" si="140">H113+L113</f>
        <v>636.93785071999991</v>
      </c>
      <c r="E113" s="46">
        <f t="shared" ref="E113" si="141">I113+M113</f>
        <v>541.09472553000001</v>
      </c>
      <c r="F113" s="46">
        <v>2434.0811913500002</v>
      </c>
      <c r="G113" s="46">
        <v>1529.8576944700001</v>
      </c>
      <c r="H113" s="46">
        <v>622.85082207999994</v>
      </c>
      <c r="I113" s="46">
        <v>281.37267480000003</v>
      </c>
      <c r="J113" s="46">
        <v>284.16767055000003</v>
      </c>
      <c r="K113" s="46">
        <v>10.358591179999999</v>
      </c>
      <c r="L113" s="46">
        <v>14.08702864</v>
      </c>
      <c r="M113" s="46">
        <v>259.72205072999998</v>
      </c>
      <c r="N113" s="46"/>
      <c r="O113" s="46"/>
      <c r="P113" s="46"/>
      <c r="Q113" s="46"/>
    </row>
    <row r="114" spans="1:17" hidden="1" outlineLevel="1" collapsed="1">
      <c r="A114" s="8">
        <v>43678</v>
      </c>
      <c r="B114" s="46">
        <v>2782.7129238399998</v>
      </c>
      <c r="C114" s="46">
        <f t="shared" ref="C114" si="142">G114+K114</f>
        <v>1561.7616461800001</v>
      </c>
      <c r="D114" s="46">
        <f t="shared" ref="D114" si="143">H114+L114</f>
        <v>675.92971225999997</v>
      </c>
      <c r="E114" s="46">
        <f t="shared" ref="E114" si="144">I114+M114</f>
        <v>545.02156539999999</v>
      </c>
      <c r="F114" s="46">
        <v>2500.4920191299998</v>
      </c>
      <c r="G114" s="46">
        <v>1551.31594976</v>
      </c>
      <c r="H114" s="46">
        <v>661.75948225000002</v>
      </c>
      <c r="I114" s="46">
        <v>287.41658711999997</v>
      </c>
      <c r="J114" s="46">
        <v>282.22090471000001</v>
      </c>
      <c r="K114" s="46">
        <v>10.445696420000001</v>
      </c>
      <c r="L114" s="46">
        <v>14.170230009999999</v>
      </c>
      <c r="M114" s="46">
        <v>257.60497828000001</v>
      </c>
      <c r="N114" s="46"/>
      <c r="O114" s="46"/>
      <c r="P114" s="46"/>
      <c r="Q114" s="46"/>
    </row>
    <row r="115" spans="1:17" hidden="1" outlineLevel="1" collapsed="1">
      <c r="A115" s="8">
        <v>43709</v>
      </c>
      <c r="B115" s="46">
        <v>2799.1186785</v>
      </c>
      <c r="C115" s="46">
        <f t="shared" ref="C115" si="145">G115+K115</f>
        <v>1573.8399890100002</v>
      </c>
      <c r="D115" s="46">
        <f t="shared" ref="D115" si="146">H115+L115</f>
        <v>690.17371794999997</v>
      </c>
      <c r="E115" s="46">
        <f t="shared" ref="E115" si="147">I115+M115</f>
        <v>535.10497153999995</v>
      </c>
      <c r="F115" s="46">
        <v>2529.4712750600002</v>
      </c>
      <c r="G115" s="46">
        <v>1563.8396618500001</v>
      </c>
      <c r="H115" s="46">
        <v>676.65359281999997</v>
      </c>
      <c r="I115" s="46">
        <v>288.97802038999998</v>
      </c>
      <c r="J115" s="46">
        <v>269.64740344000001</v>
      </c>
      <c r="K115" s="46">
        <v>10.000327159999999</v>
      </c>
      <c r="L115" s="46">
        <v>13.52012513</v>
      </c>
      <c r="M115" s="46">
        <v>246.12695115</v>
      </c>
      <c r="N115" s="46"/>
      <c r="O115" s="46"/>
      <c r="P115" s="46"/>
      <c r="Q115" s="46"/>
    </row>
    <row r="116" spans="1:17" hidden="1" outlineLevel="1" collapsed="1">
      <c r="A116" s="8">
        <v>43739</v>
      </c>
      <c r="B116" s="46">
        <v>2834.7458526099999</v>
      </c>
      <c r="C116" s="46">
        <f t="shared" ref="C116" si="148">G116+K116</f>
        <v>1544.1362988499998</v>
      </c>
      <c r="D116" s="46">
        <f t="shared" ref="D116" si="149">H116+L116</f>
        <v>708.58190753999997</v>
      </c>
      <c r="E116" s="46">
        <f t="shared" ref="E116" si="150">I116+M116</f>
        <v>582.02764621999995</v>
      </c>
      <c r="F116" s="46">
        <v>2557.52933846</v>
      </c>
      <c r="G116" s="46">
        <v>1533.7302345799999</v>
      </c>
      <c r="H116" s="46">
        <v>695.00302405000002</v>
      </c>
      <c r="I116" s="46">
        <v>328.79607983</v>
      </c>
      <c r="J116" s="46">
        <v>277.21651415000002</v>
      </c>
      <c r="K116" s="46">
        <v>10.40606427</v>
      </c>
      <c r="L116" s="46">
        <v>13.578883490000001</v>
      </c>
      <c r="M116" s="46">
        <v>253.23156639000001</v>
      </c>
      <c r="N116" s="46"/>
      <c r="O116" s="46"/>
      <c r="P116" s="46"/>
      <c r="Q116" s="46"/>
    </row>
    <row r="117" spans="1:17" hidden="1" outlineLevel="1" collapsed="1">
      <c r="A117" s="8">
        <v>43770</v>
      </c>
      <c r="B117" s="46">
        <v>2840.4666296</v>
      </c>
      <c r="C117" s="46">
        <f t="shared" ref="C117" si="151">G117+K117</f>
        <v>1547.35004443</v>
      </c>
      <c r="D117" s="46">
        <f t="shared" ref="D117" si="152">H117+L117</f>
        <v>717.02590143000009</v>
      </c>
      <c r="E117" s="46">
        <f t="shared" ref="E117" si="153">I117+M117</f>
        <v>576.09068374000003</v>
      </c>
      <c r="F117" s="46">
        <v>2574.2153229099999</v>
      </c>
      <c r="G117" s="46">
        <v>1537.31867994</v>
      </c>
      <c r="H117" s="46">
        <v>703.99143532000005</v>
      </c>
      <c r="I117" s="46">
        <v>332.90520765000002</v>
      </c>
      <c r="J117" s="46">
        <v>266.25130668999998</v>
      </c>
      <c r="K117" s="46">
        <v>10.03136449</v>
      </c>
      <c r="L117" s="46">
        <v>13.03446611</v>
      </c>
      <c r="M117" s="46">
        <v>243.18547609000001</v>
      </c>
      <c r="N117" s="46"/>
      <c r="O117" s="46"/>
      <c r="P117" s="46"/>
      <c r="Q117" s="46"/>
    </row>
    <row r="118" spans="1:17" hidden="1" outlineLevel="1" collapsed="1">
      <c r="A118" s="8">
        <v>43800</v>
      </c>
      <c r="B118" s="46">
        <v>2842.3188794399998</v>
      </c>
      <c r="C118" s="46">
        <f t="shared" ref="C118" si="154">G118+K118</f>
        <v>1559.0077313000002</v>
      </c>
      <c r="D118" s="46">
        <f t="shared" ref="D118" si="155">H118+L118</f>
        <v>718.18503341999997</v>
      </c>
      <c r="E118" s="46">
        <f t="shared" ref="E118" si="156">I118+M118</f>
        <v>565.12611472000003</v>
      </c>
      <c r="F118" s="46">
        <v>2583.66645135</v>
      </c>
      <c r="G118" s="46">
        <v>1549.0931115200001</v>
      </c>
      <c r="H118" s="46">
        <v>705.34280235999995</v>
      </c>
      <c r="I118" s="46">
        <v>329.23053747</v>
      </c>
      <c r="J118" s="46">
        <v>258.65242809</v>
      </c>
      <c r="K118" s="46">
        <v>9.9146197800000007</v>
      </c>
      <c r="L118" s="46">
        <v>12.84223106</v>
      </c>
      <c r="M118" s="46">
        <v>235.89557725</v>
      </c>
      <c r="N118" s="46"/>
      <c r="O118" s="46"/>
      <c r="P118" s="46"/>
      <c r="Q118" s="46"/>
    </row>
    <row r="119" spans="1:17" hidden="1" outlineLevel="1" collapsed="1">
      <c r="A119" s="8">
        <v>43831</v>
      </c>
      <c r="B119" s="46">
        <v>2905.9592819499999</v>
      </c>
      <c r="C119" s="46">
        <f t="shared" ref="C119" si="157">G119+K119</f>
        <v>1587.1242893400001</v>
      </c>
      <c r="D119" s="46">
        <f t="shared" ref="D119" si="158">H119+L119</f>
        <v>740.54711028000008</v>
      </c>
      <c r="E119" s="46">
        <f t="shared" ref="E119" si="159">I119+M119</f>
        <v>578.28788233</v>
      </c>
      <c r="F119" s="46">
        <v>2634.22533054</v>
      </c>
      <c r="G119" s="46">
        <v>1576.6656072400001</v>
      </c>
      <c r="H119" s="46">
        <v>727.03800576000003</v>
      </c>
      <c r="I119" s="46">
        <v>330.52171754</v>
      </c>
      <c r="J119" s="46">
        <v>271.73395140999997</v>
      </c>
      <c r="K119" s="46">
        <v>10.458682100000001</v>
      </c>
      <c r="L119" s="46">
        <v>13.509104519999999</v>
      </c>
      <c r="M119" s="46">
        <v>247.76616479</v>
      </c>
      <c r="N119" s="46"/>
      <c r="O119" s="46"/>
      <c r="P119" s="46"/>
      <c r="Q119" s="46"/>
    </row>
    <row r="120" spans="1:17" hidden="1" outlineLevel="1" collapsed="1">
      <c r="A120" s="8">
        <v>43862</v>
      </c>
      <c r="B120" s="46">
        <v>2930.9227477200002</v>
      </c>
      <c r="C120" s="46">
        <f t="shared" ref="C120" si="160">G120+K120</f>
        <v>1605.3584972599999</v>
      </c>
      <c r="D120" s="46">
        <f t="shared" ref="D120" si="161">H120+L120</f>
        <v>753.00088354000002</v>
      </c>
      <c r="E120" s="46">
        <f t="shared" ref="E120" si="162">I120+M120</f>
        <v>572.56336692000002</v>
      </c>
      <c r="F120" s="46">
        <v>2662.8891353899999</v>
      </c>
      <c r="G120" s="46">
        <v>1595.0243934499999</v>
      </c>
      <c r="H120" s="46">
        <v>739.70460981999997</v>
      </c>
      <c r="I120" s="46">
        <v>328.16013212000001</v>
      </c>
      <c r="J120" s="46">
        <v>268.03361232999998</v>
      </c>
      <c r="K120" s="46">
        <v>10.33410381</v>
      </c>
      <c r="L120" s="46">
        <v>13.29627372</v>
      </c>
      <c r="M120" s="46">
        <v>244.40323480000001</v>
      </c>
      <c r="N120" s="46"/>
      <c r="O120" s="46"/>
      <c r="P120" s="46"/>
      <c r="Q120" s="46"/>
    </row>
    <row r="121" spans="1:17" hidden="1" outlineLevel="1" collapsed="1">
      <c r="A121" s="8">
        <v>43891</v>
      </c>
      <c r="B121" s="46">
        <v>3012.71148915</v>
      </c>
      <c r="C121" s="46">
        <f t="shared" ref="C121" si="163">G121+K121</f>
        <v>1658.2078243399999</v>
      </c>
      <c r="D121" s="46">
        <f t="shared" ref="D121" si="164">H121+L121</f>
        <v>761.51012237999998</v>
      </c>
      <c r="E121" s="46">
        <f t="shared" ref="E121" si="165">I121+M121</f>
        <v>592.99354242999993</v>
      </c>
      <c r="F121" s="46">
        <v>2709.7814272999999</v>
      </c>
      <c r="G121" s="46">
        <v>1646.36910395</v>
      </c>
      <c r="H121" s="46">
        <v>746.83468044999995</v>
      </c>
      <c r="I121" s="46">
        <v>316.5776429</v>
      </c>
      <c r="J121" s="46">
        <v>302.93006185000002</v>
      </c>
      <c r="K121" s="46">
        <v>11.838720390000001</v>
      </c>
      <c r="L121" s="46">
        <v>14.67544193</v>
      </c>
      <c r="M121" s="46">
        <v>276.41589952999999</v>
      </c>
      <c r="N121" s="46"/>
      <c r="O121" s="46"/>
      <c r="P121" s="46"/>
      <c r="Q121" s="46"/>
    </row>
    <row r="122" spans="1:17" hidden="1" outlineLevel="1" collapsed="1">
      <c r="A122" s="8">
        <v>43922</v>
      </c>
      <c r="B122" s="46">
        <v>2927.11032647</v>
      </c>
      <c r="C122" s="46">
        <f t="shared" ref="C122" si="166">G122+K122</f>
        <v>1591.2137307400001</v>
      </c>
      <c r="D122" s="46">
        <f t="shared" ref="D122" si="167">H122+L122</f>
        <v>746.68536227000004</v>
      </c>
      <c r="E122" s="46">
        <f t="shared" ref="E122" si="168">I122+M122</f>
        <v>589.2112334599999</v>
      </c>
      <c r="F122" s="46">
        <v>2637.06156405</v>
      </c>
      <c r="G122" s="46">
        <v>1579.8027284100001</v>
      </c>
      <c r="H122" s="46">
        <v>732.58506795000005</v>
      </c>
      <c r="I122" s="46">
        <v>324.67376768999998</v>
      </c>
      <c r="J122" s="46">
        <v>290.04876242</v>
      </c>
      <c r="K122" s="46">
        <v>11.411002330000001</v>
      </c>
      <c r="L122" s="46">
        <v>14.10029432</v>
      </c>
      <c r="M122" s="46">
        <v>264.53746576999998</v>
      </c>
      <c r="N122" s="46"/>
      <c r="O122" s="46"/>
      <c r="P122" s="46"/>
      <c r="Q122" s="46"/>
    </row>
    <row r="123" spans="1:17" hidden="1" outlineLevel="1" collapsed="1">
      <c r="A123" s="8">
        <v>43952</v>
      </c>
      <c r="B123" s="46">
        <v>2931.2073476700002</v>
      </c>
      <c r="C123" s="46">
        <f t="shared" ref="C123" si="169">G123+K123</f>
        <v>1608.1202955199999</v>
      </c>
      <c r="D123" s="46">
        <f t="shared" ref="D123" si="170">H123+L123</f>
        <v>752.20601334000003</v>
      </c>
      <c r="E123" s="46">
        <f t="shared" ref="E123" si="171">I123+M123</f>
        <v>570.88103881000006</v>
      </c>
      <c r="F123" s="46">
        <v>2645.5445685999998</v>
      </c>
      <c r="G123" s="46">
        <v>1596.70730536</v>
      </c>
      <c r="H123" s="46">
        <v>738.15926868999998</v>
      </c>
      <c r="I123" s="46">
        <v>310.67799454999999</v>
      </c>
      <c r="J123" s="46">
        <v>285.66277907</v>
      </c>
      <c r="K123" s="46">
        <v>11.41299016</v>
      </c>
      <c r="L123" s="46">
        <v>14.046744650000001</v>
      </c>
      <c r="M123" s="46">
        <v>260.20304426000001</v>
      </c>
      <c r="N123" s="46"/>
      <c r="O123" s="46"/>
      <c r="P123" s="46"/>
      <c r="Q123" s="46"/>
    </row>
    <row r="124" spans="1:17" hidden="1" outlineLevel="1" collapsed="1">
      <c r="A124" s="8">
        <v>43983</v>
      </c>
      <c r="B124" s="46">
        <v>2955.0178391499999</v>
      </c>
      <c r="C124" s="46">
        <f t="shared" ref="C124" si="172">G124+K124</f>
        <v>1622.71378994</v>
      </c>
      <c r="D124" s="46">
        <f t="shared" ref="D124" si="173">H124+L124</f>
        <v>765.42599989999997</v>
      </c>
      <c r="E124" s="46">
        <f t="shared" ref="E124" si="174">I124+M124</f>
        <v>566.87804930999994</v>
      </c>
      <c r="F124" s="46">
        <v>2674.6084264800002</v>
      </c>
      <c r="G124" s="46">
        <v>1611.3625706400001</v>
      </c>
      <c r="H124" s="46">
        <v>751.50631784999996</v>
      </c>
      <c r="I124" s="46">
        <v>311.73953798999997</v>
      </c>
      <c r="J124" s="46">
        <v>280.40941266999999</v>
      </c>
      <c r="K124" s="46">
        <v>11.3512193</v>
      </c>
      <c r="L124" s="46">
        <v>13.91968205</v>
      </c>
      <c r="M124" s="46">
        <v>255.13851131999999</v>
      </c>
      <c r="N124" s="46"/>
      <c r="O124" s="46"/>
      <c r="P124" s="46"/>
      <c r="Q124" s="46"/>
    </row>
    <row r="125" spans="1:17" hidden="1" outlineLevel="1" collapsed="1">
      <c r="A125" s="8">
        <v>44013</v>
      </c>
      <c r="B125" s="46">
        <v>2981.7922839799999</v>
      </c>
      <c r="C125" s="46">
        <f t="shared" ref="C125" si="175">G125+K125</f>
        <v>1618.9645310400001</v>
      </c>
      <c r="D125" s="46">
        <f t="shared" ref="D125" si="176">H125+L125</f>
        <v>779.88198155999999</v>
      </c>
      <c r="E125" s="46">
        <f t="shared" ref="E125" si="177">I125+M125</f>
        <v>582.94577138</v>
      </c>
      <c r="F125" s="46">
        <v>2690.9769125799999</v>
      </c>
      <c r="G125" s="46">
        <v>1607.16384414</v>
      </c>
      <c r="H125" s="46">
        <v>765.44526292</v>
      </c>
      <c r="I125" s="46">
        <v>318.36780551999999</v>
      </c>
      <c r="J125" s="46">
        <v>290.8153714</v>
      </c>
      <c r="K125" s="46">
        <v>11.800686900000001</v>
      </c>
      <c r="L125" s="46">
        <v>14.43671864</v>
      </c>
      <c r="M125" s="46">
        <v>264.57796586000001</v>
      </c>
      <c r="N125" s="46"/>
      <c r="O125" s="46"/>
      <c r="P125" s="46"/>
      <c r="Q125" s="46"/>
    </row>
    <row r="126" spans="1:17" hidden="1" outlineLevel="1" collapsed="1">
      <c r="A126" s="8">
        <v>44044</v>
      </c>
      <c r="B126" s="46">
        <v>3044.1208688000002</v>
      </c>
      <c r="C126" s="46">
        <f t="shared" ref="C126" si="178">G126+K126</f>
        <v>1659.59771619</v>
      </c>
      <c r="D126" s="46">
        <f t="shared" ref="D126" si="179">H126+L126</f>
        <v>791.25514479000003</v>
      </c>
      <c r="E126" s="46">
        <f t="shared" ref="E126" si="180">I126+M126</f>
        <v>593.26800781999998</v>
      </c>
      <c r="F126" s="46">
        <v>2755.1242769300002</v>
      </c>
      <c r="G126" s="46">
        <v>1647.84065194</v>
      </c>
      <c r="H126" s="46">
        <v>776.93375006999997</v>
      </c>
      <c r="I126" s="46">
        <v>330.34987491999999</v>
      </c>
      <c r="J126" s="46">
        <v>288.99659186999997</v>
      </c>
      <c r="K126" s="46">
        <v>11.757064250000001</v>
      </c>
      <c r="L126" s="46">
        <v>14.321394720000001</v>
      </c>
      <c r="M126" s="46">
        <v>262.91813289999999</v>
      </c>
      <c r="N126" s="46"/>
      <c r="O126" s="46"/>
      <c r="P126" s="46"/>
      <c r="Q126" s="46"/>
    </row>
    <row r="127" spans="1:17" hidden="1" outlineLevel="1" collapsed="1">
      <c r="A127" s="8">
        <v>44075</v>
      </c>
      <c r="B127" s="46">
        <v>2940.1496698000001</v>
      </c>
      <c r="C127" s="46">
        <f t="shared" ref="C127" si="181">G127+K127</f>
        <v>1555.70005399</v>
      </c>
      <c r="D127" s="46">
        <f t="shared" ref="D127" si="182">H127+L127</f>
        <v>788.82183194999993</v>
      </c>
      <c r="E127" s="46">
        <f t="shared" ref="E127" si="183">I127+M127</f>
        <v>595.62778386000002</v>
      </c>
      <c r="F127" s="46">
        <v>2656.4602505600001</v>
      </c>
      <c r="G127" s="46">
        <v>1545.13276688</v>
      </c>
      <c r="H127" s="46">
        <v>774.43518850999999</v>
      </c>
      <c r="I127" s="46">
        <v>336.89229517000001</v>
      </c>
      <c r="J127" s="46">
        <v>283.68941924000001</v>
      </c>
      <c r="K127" s="46">
        <v>10.567287110000001</v>
      </c>
      <c r="L127" s="46">
        <v>14.38664344</v>
      </c>
      <c r="M127" s="46">
        <v>258.73548869000001</v>
      </c>
      <c r="N127" s="46"/>
      <c r="O127" s="46"/>
      <c r="P127" s="46"/>
      <c r="Q127" s="46"/>
    </row>
    <row r="128" spans="1:17" hidden="1" outlineLevel="1" collapsed="1">
      <c r="A128" s="8">
        <v>44105</v>
      </c>
      <c r="B128" s="46">
        <v>2901.9132611</v>
      </c>
      <c r="C128" s="46">
        <f t="shared" ref="C128" si="184">G128+K128</f>
        <v>1524.55340428</v>
      </c>
      <c r="D128" s="46">
        <f t="shared" ref="D128" si="185">H128+L128</f>
        <v>784.58227695999994</v>
      </c>
      <c r="E128" s="46">
        <f t="shared" ref="E128" si="186">I128+M128</f>
        <v>592.77757985999995</v>
      </c>
      <c r="F128" s="46">
        <v>2640.2487681100001</v>
      </c>
      <c r="G128" s="46">
        <v>1521.0618245799999</v>
      </c>
      <c r="H128" s="46">
        <v>777.94358928999998</v>
      </c>
      <c r="I128" s="46">
        <v>341.24335423999997</v>
      </c>
      <c r="J128" s="46">
        <v>261.66449298999999</v>
      </c>
      <c r="K128" s="46">
        <v>3.4915797</v>
      </c>
      <c r="L128" s="46">
        <v>6.6386876700000004</v>
      </c>
      <c r="M128" s="46">
        <v>251.53422562</v>
      </c>
      <c r="N128" s="46"/>
      <c r="O128" s="46"/>
      <c r="P128" s="46"/>
      <c r="Q128" s="46"/>
    </row>
    <row r="129" spans="1:17" hidden="1" outlineLevel="1" collapsed="1">
      <c r="A129" s="8">
        <v>44136</v>
      </c>
      <c r="B129" s="46">
        <v>2869.33538976</v>
      </c>
      <c r="C129" s="46">
        <f t="shared" ref="C129" si="187">G129+K129</f>
        <v>1516.1378824200001</v>
      </c>
      <c r="D129" s="46">
        <f t="shared" ref="D129" si="188">H129+L129</f>
        <v>789.06451161999996</v>
      </c>
      <c r="E129" s="46">
        <f t="shared" ref="E129" si="189">I129+M129</f>
        <v>564.13299572000005</v>
      </c>
      <c r="F129" s="46">
        <v>2632.97266042</v>
      </c>
      <c r="G129" s="46">
        <v>1512.63369356</v>
      </c>
      <c r="H129" s="46">
        <v>783.31611611999995</v>
      </c>
      <c r="I129" s="46">
        <v>337.02285074000002</v>
      </c>
      <c r="J129" s="46">
        <v>236.36272933999999</v>
      </c>
      <c r="K129" s="46">
        <v>3.5041888600000002</v>
      </c>
      <c r="L129" s="46">
        <v>5.7483955</v>
      </c>
      <c r="M129" s="46">
        <v>227.11014498</v>
      </c>
      <c r="N129" s="46"/>
      <c r="O129" s="46"/>
      <c r="P129" s="46"/>
      <c r="Q129" s="46"/>
    </row>
    <row r="130" spans="1:17" hidden="1" outlineLevel="1" collapsed="1">
      <c r="A130" s="8">
        <v>44166</v>
      </c>
      <c r="B130" s="46">
        <v>2815.2218198</v>
      </c>
      <c r="C130" s="46">
        <f t="shared" ref="C130" si="190">G130+K130</f>
        <v>1476.4051026</v>
      </c>
      <c r="D130" s="46">
        <f t="shared" ref="D130" si="191">H130+L130</f>
        <v>777.18991998000001</v>
      </c>
      <c r="E130" s="46">
        <f t="shared" ref="E130" si="192">I130+M130</f>
        <v>561.62679722000007</v>
      </c>
      <c r="F130" s="46">
        <v>2585.6666531000001</v>
      </c>
      <c r="G130" s="46">
        <v>1472.93304534</v>
      </c>
      <c r="H130" s="46">
        <v>771.48300410000002</v>
      </c>
      <c r="I130" s="46">
        <v>341.25060366000002</v>
      </c>
      <c r="J130" s="46">
        <v>229.5551667</v>
      </c>
      <c r="K130" s="46">
        <v>3.4720572600000001</v>
      </c>
      <c r="L130" s="46">
        <v>5.7069158800000004</v>
      </c>
      <c r="M130" s="46">
        <v>220.37619355999999</v>
      </c>
      <c r="N130" s="46"/>
      <c r="O130" s="46"/>
      <c r="P130" s="46"/>
      <c r="Q130" s="46"/>
    </row>
    <row r="131" spans="1:17" hidden="1" outlineLevel="1" collapsed="1">
      <c r="A131" s="8">
        <v>44197</v>
      </c>
      <c r="B131" s="46">
        <v>2826.6022965699999</v>
      </c>
      <c r="C131" s="46">
        <f t="shared" ref="C131" si="193">G131+K131</f>
        <v>1482.1259542399998</v>
      </c>
      <c r="D131" s="46">
        <f t="shared" ref="D131" si="194">H131+L131</f>
        <v>777.55166068999995</v>
      </c>
      <c r="E131" s="46">
        <f t="shared" ref="E131" si="195">I131+M131</f>
        <v>566.92468164000002</v>
      </c>
      <c r="F131" s="46">
        <v>2597.6766069700002</v>
      </c>
      <c r="G131" s="46">
        <v>1478.6640344499999</v>
      </c>
      <c r="H131" s="46">
        <v>771.86429905</v>
      </c>
      <c r="I131" s="46">
        <v>347.14827346999999</v>
      </c>
      <c r="J131" s="46">
        <v>228.9256896</v>
      </c>
      <c r="K131" s="46">
        <v>3.4619197900000001</v>
      </c>
      <c r="L131" s="46">
        <v>5.6873616399999998</v>
      </c>
      <c r="M131" s="46">
        <v>219.77640817</v>
      </c>
      <c r="N131" s="46"/>
      <c r="O131" s="46"/>
      <c r="P131" s="46"/>
      <c r="Q131" s="46"/>
    </row>
    <row r="132" spans="1:17" hidden="1" outlineLevel="1" collapsed="1">
      <c r="A132" s="8">
        <v>44228</v>
      </c>
      <c r="B132" s="46">
        <v>2841.8785035999999</v>
      </c>
      <c r="C132" s="46">
        <f t="shared" ref="C132" si="196">G132+K132</f>
        <v>1490.232188</v>
      </c>
      <c r="D132" s="46">
        <f t="shared" ref="D132" si="197">H132+L132</f>
        <v>786.92212476999998</v>
      </c>
      <c r="E132" s="46">
        <f t="shared" ref="E132" si="198">I132+M132</f>
        <v>564.72419083</v>
      </c>
      <c r="F132" s="46">
        <v>2622.4072791100002</v>
      </c>
      <c r="G132" s="46">
        <v>1486.7999528400001</v>
      </c>
      <c r="H132" s="46">
        <v>782.15255631000002</v>
      </c>
      <c r="I132" s="46">
        <v>353.45476996000002</v>
      </c>
      <c r="J132" s="46">
        <v>219.47122449</v>
      </c>
      <c r="K132" s="46">
        <v>3.4322351599999998</v>
      </c>
      <c r="L132" s="46">
        <v>4.7695684600000003</v>
      </c>
      <c r="M132" s="46">
        <v>211.26942087</v>
      </c>
      <c r="N132" s="46"/>
      <c r="O132" s="46"/>
      <c r="P132" s="46"/>
      <c r="Q132" s="46"/>
    </row>
    <row r="133" spans="1:17" hidden="1" outlineLevel="1" collapsed="1">
      <c r="A133" s="8">
        <v>44256</v>
      </c>
      <c r="B133" s="46">
        <v>2918.08001737</v>
      </c>
      <c r="C133" s="46">
        <f t="shared" ref="C133" si="199">G133+K133</f>
        <v>1538.0539168399998</v>
      </c>
      <c r="D133" s="46">
        <f t="shared" ref="D133" si="200">H133+L133</f>
        <v>807.56045030999996</v>
      </c>
      <c r="E133" s="46">
        <f t="shared" ref="E133" si="201">I133+M133</f>
        <v>572.46565022000004</v>
      </c>
      <c r="F133" s="46">
        <v>2699.5654143299998</v>
      </c>
      <c r="G133" s="46">
        <v>1534.6305083899999</v>
      </c>
      <c r="H133" s="46">
        <v>802.80181332999996</v>
      </c>
      <c r="I133" s="46">
        <v>362.13309261000001</v>
      </c>
      <c r="J133" s="46">
        <v>218.51460304</v>
      </c>
      <c r="K133" s="46">
        <v>3.4234084500000002</v>
      </c>
      <c r="L133" s="46">
        <v>4.7586369800000003</v>
      </c>
      <c r="M133" s="46">
        <v>210.33255761000001</v>
      </c>
      <c r="N133" s="46"/>
      <c r="O133" s="46"/>
      <c r="P133" s="46"/>
      <c r="Q133" s="46"/>
    </row>
    <row r="134" spans="1:17" hidden="1" outlineLevel="1" collapsed="1">
      <c r="A134" s="8">
        <v>44287</v>
      </c>
      <c r="B134" s="46">
        <v>2984.4976449800001</v>
      </c>
      <c r="C134" s="46">
        <f t="shared" ref="C134" si="202">G134+K134</f>
        <v>1559.5905954499999</v>
      </c>
      <c r="D134" s="46">
        <f t="shared" ref="D134" si="203">H134+L134</f>
        <v>844.86811897999996</v>
      </c>
      <c r="E134" s="46">
        <f t="shared" ref="E134" si="204">I134+M134</f>
        <v>580.03893055000003</v>
      </c>
      <c r="F134" s="46">
        <v>2766.65637646</v>
      </c>
      <c r="G134" s="46">
        <v>1556.182779</v>
      </c>
      <c r="H134" s="46">
        <v>840.13452144999997</v>
      </c>
      <c r="I134" s="46">
        <v>370.33907600999999</v>
      </c>
      <c r="J134" s="46">
        <v>217.84126852</v>
      </c>
      <c r="K134" s="46">
        <v>3.4078164499999999</v>
      </c>
      <c r="L134" s="46">
        <v>4.7335975299999999</v>
      </c>
      <c r="M134" s="46">
        <v>209.69985453999999</v>
      </c>
      <c r="N134" s="46"/>
      <c r="O134" s="46"/>
      <c r="P134" s="46"/>
      <c r="Q134" s="46"/>
    </row>
    <row r="135" spans="1:17" hidden="1" outlineLevel="1" collapsed="1">
      <c r="A135" s="8">
        <v>44317</v>
      </c>
      <c r="B135" s="46">
        <v>3057.30695105</v>
      </c>
      <c r="C135" s="46">
        <f t="shared" ref="C135" si="205">G135+K135</f>
        <v>1607.10381446</v>
      </c>
      <c r="D135" s="46">
        <f t="shared" ref="D135" si="206">H135+L135</f>
        <v>864.4568381900001</v>
      </c>
      <c r="E135" s="46">
        <f t="shared" ref="E135" si="207">I135+M135</f>
        <v>585.7462984</v>
      </c>
      <c r="F135" s="46">
        <v>2843.9746648099999</v>
      </c>
      <c r="G135" s="46">
        <v>1603.7266361100001</v>
      </c>
      <c r="H135" s="46">
        <v>859.99130891000004</v>
      </c>
      <c r="I135" s="46">
        <v>380.25671978999998</v>
      </c>
      <c r="J135" s="46">
        <v>213.33228624</v>
      </c>
      <c r="K135" s="46">
        <v>3.3771783499999999</v>
      </c>
      <c r="L135" s="46">
        <v>4.4655292800000002</v>
      </c>
      <c r="M135" s="46">
        <v>205.48957861</v>
      </c>
      <c r="N135" s="46"/>
      <c r="O135" s="46"/>
      <c r="P135" s="46"/>
      <c r="Q135" s="46"/>
    </row>
    <row r="136" spans="1:17" hidden="1" outlineLevel="1" collapsed="1">
      <c r="A136" s="8">
        <v>44348</v>
      </c>
      <c r="B136" s="46">
        <v>3137.87893476</v>
      </c>
      <c r="C136" s="46">
        <f t="shared" ref="C136" si="208">G136+K136</f>
        <v>1647.37324659</v>
      </c>
      <c r="D136" s="46">
        <f t="shared" ref="D136" si="209">H136+L136</f>
        <v>880.62843599000007</v>
      </c>
      <c r="E136" s="46">
        <f t="shared" ref="E136" si="210">I136+M136</f>
        <v>609.87725218000003</v>
      </c>
      <c r="F136" s="46">
        <v>2928.1304895899998</v>
      </c>
      <c r="G136" s="46">
        <v>1644.0125271899999</v>
      </c>
      <c r="H136" s="46">
        <v>876.21788202000005</v>
      </c>
      <c r="I136" s="46">
        <v>407.90008038000002</v>
      </c>
      <c r="J136" s="46">
        <v>209.74844517</v>
      </c>
      <c r="K136" s="46">
        <v>3.3607193999999998</v>
      </c>
      <c r="L136" s="46">
        <v>4.4105539699999996</v>
      </c>
      <c r="M136" s="46">
        <v>201.97717180000001</v>
      </c>
      <c r="N136" s="46"/>
      <c r="O136" s="46"/>
      <c r="P136" s="46"/>
      <c r="Q136" s="46"/>
    </row>
    <row r="137" spans="1:17" hidden="1" outlineLevel="1" collapsed="1">
      <c r="A137" s="8">
        <v>44378</v>
      </c>
      <c r="B137" s="46">
        <v>3181.11993502</v>
      </c>
      <c r="C137" s="46">
        <f t="shared" ref="C137" si="211">G137+K137</f>
        <v>1672.4203230000001</v>
      </c>
      <c r="D137" s="46">
        <f t="shared" ref="D137" si="212">H137+L137</f>
        <v>892.84618280000007</v>
      </c>
      <c r="E137" s="46">
        <f t="shared" ref="E137" si="213">I137+M137</f>
        <v>615.85342921999995</v>
      </c>
      <c r="F137" s="46">
        <v>2975.71975793</v>
      </c>
      <c r="G137" s="46">
        <v>1669.08467066</v>
      </c>
      <c r="H137" s="46">
        <v>888.48548972000003</v>
      </c>
      <c r="I137" s="46">
        <v>418.14959755000001</v>
      </c>
      <c r="J137" s="46">
        <v>205.40017709</v>
      </c>
      <c r="K137" s="46">
        <v>3.3356523400000002</v>
      </c>
      <c r="L137" s="46">
        <v>4.3606930799999999</v>
      </c>
      <c r="M137" s="46">
        <v>197.70383167</v>
      </c>
      <c r="N137" s="46"/>
      <c r="O137" s="46"/>
      <c r="P137" s="46"/>
      <c r="Q137" s="46"/>
    </row>
    <row r="138" spans="1:17" hidden="1" outlineLevel="1" collapsed="1">
      <c r="A138" s="8">
        <v>44409</v>
      </c>
      <c r="B138" s="46">
        <v>3260.8439816300001</v>
      </c>
      <c r="C138" s="46">
        <f t="shared" ref="C138" si="214">G138+K138</f>
        <v>1728.0897283499999</v>
      </c>
      <c r="D138" s="46">
        <f t="shared" ref="D138" si="215">H138+L138</f>
        <v>912.61159956000006</v>
      </c>
      <c r="E138" s="46">
        <f t="shared" ref="E138" si="216">I138+M138</f>
        <v>620.14265372</v>
      </c>
      <c r="F138" s="46">
        <v>3061.8680813699998</v>
      </c>
      <c r="G138" s="46">
        <v>1724.7714470599999</v>
      </c>
      <c r="H138" s="46">
        <v>908.25948096000002</v>
      </c>
      <c r="I138" s="46">
        <v>428.83715334999999</v>
      </c>
      <c r="J138" s="46">
        <v>198.97590026</v>
      </c>
      <c r="K138" s="46">
        <v>3.3182812899999998</v>
      </c>
      <c r="L138" s="46">
        <v>4.3521185999999998</v>
      </c>
      <c r="M138" s="46">
        <v>191.30550037</v>
      </c>
      <c r="N138" s="46"/>
      <c r="O138" s="46"/>
      <c r="P138" s="46"/>
      <c r="Q138" s="46"/>
    </row>
    <row r="139" spans="1:17" hidden="1" outlineLevel="1" collapsed="1">
      <c r="A139" s="8">
        <v>44440</v>
      </c>
      <c r="B139" s="46">
        <v>3266.96396</v>
      </c>
      <c r="C139" s="46">
        <f t="shared" ref="C139" si="217">G139+K139</f>
        <v>1650.3027068700001</v>
      </c>
      <c r="D139" s="46">
        <f t="shared" ref="D139" si="218">H139+L139</f>
        <v>993.14570260999994</v>
      </c>
      <c r="E139" s="46">
        <f t="shared" ref="E139" si="219">I139+M139</f>
        <v>623.51555052000003</v>
      </c>
      <c r="F139" s="46">
        <v>3075.4925504100001</v>
      </c>
      <c r="G139" s="46">
        <v>1647.03080705</v>
      </c>
      <c r="H139" s="46">
        <v>988.83961644999999</v>
      </c>
      <c r="I139" s="46">
        <v>439.62212691000002</v>
      </c>
      <c r="J139" s="46">
        <v>191.47140959000001</v>
      </c>
      <c r="K139" s="46">
        <v>3.2718998199999998</v>
      </c>
      <c r="L139" s="46">
        <v>4.3060861600000004</v>
      </c>
      <c r="M139" s="46">
        <v>183.89342361000001</v>
      </c>
      <c r="N139" s="46"/>
      <c r="O139" s="46"/>
      <c r="P139" s="46"/>
      <c r="Q139" s="46"/>
    </row>
    <row r="140" spans="1:17" hidden="1" outlineLevel="1" collapsed="1">
      <c r="A140" s="8">
        <v>44470</v>
      </c>
      <c r="B140" s="46">
        <v>3240.6876024100002</v>
      </c>
      <c r="C140" s="46">
        <f t="shared" ref="C140" si="220">G140+K140</f>
        <v>1593.93392002</v>
      </c>
      <c r="D140" s="46">
        <f t="shared" ref="D140" si="221">H140+L140</f>
        <v>995.40091520999999</v>
      </c>
      <c r="E140" s="46">
        <f t="shared" ref="E140" si="222">I140+M140</f>
        <v>651.35276718</v>
      </c>
      <c r="F140" s="46">
        <v>3065.9677075700001</v>
      </c>
      <c r="G140" s="46">
        <v>1590.69062437</v>
      </c>
      <c r="H140" s="46">
        <v>991.8780994</v>
      </c>
      <c r="I140" s="46">
        <v>483.3989838</v>
      </c>
      <c r="J140" s="46">
        <v>174.71989483999999</v>
      </c>
      <c r="K140" s="46">
        <v>3.2432956499999999</v>
      </c>
      <c r="L140" s="46">
        <v>3.52281581</v>
      </c>
      <c r="M140" s="46">
        <v>167.95378338</v>
      </c>
      <c r="N140" s="46"/>
      <c r="O140" s="46"/>
      <c r="P140" s="46"/>
      <c r="Q140" s="46"/>
    </row>
    <row r="141" spans="1:17" hidden="1" outlineLevel="1" collapsed="1">
      <c r="A141" s="8">
        <v>44501</v>
      </c>
      <c r="B141" s="46">
        <v>3280.0797964899998</v>
      </c>
      <c r="C141" s="46">
        <f t="shared" ref="C141" si="223">G141+K141</f>
        <v>1632.84537643</v>
      </c>
      <c r="D141" s="46">
        <f t="shared" ref="D141" si="224">H141+L141</f>
        <v>1012.71767419</v>
      </c>
      <c r="E141" s="46">
        <f t="shared" ref="E141" si="225">I141+M141</f>
        <v>634.51674587000002</v>
      </c>
      <c r="F141" s="46">
        <v>3099.8801161599999</v>
      </c>
      <c r="G141" s="46">
        <v>1629.4969236699999</v>
      </c>
      <c r="H141" s="46">
        <v>1009.08146557</v>
      </c>
      <c r="I141" s="46">
        <v>461.30172692000002</v>
      </c>
      <c r="J141" s="46">
        <v>180.19968033000001</v>
      </c>
      <c r="K141" s="46">
        <v>3.3484527599999998</v>
      </c>
      <c r="L141" s="46">
        <v>3.6362086200000001</v>
      </c>
      <c r="M141" s="46">
        <v>173.21501895</v>
      </c>
      <c r="N141" s="46"/>
      <c r="O141" s="46"/>
      <c r="P141" s="46"/>
      <c r="Q141" s="46"/>
    </row>
    <row r="142" spans="1:17" hidden="1" outlineLevel="1" collapsed="1">
      <c r="A142" s="8">
        <v>44531</v>
      </c>
      <c r="B142" s="46">
        <v>3293.3906605400002</v>
      </c>
      <c r="C142" s="46">
        <f t="shared" ref="C142" si="226">G142+K142</f>
        <v>1620.72895468</v>
      </c>
      <c r="D142" s="46">
        <f t="shared" ref="D142" si="227">H142+L142</f>
        <v>1030.6207544200001</v>
      </c>
      <c r="E142" s="46">
        <f t="shared" ref="E142" si="228">I142+M142</f>
        <v>642.04095144000007</v>
      </c>
      <c r="F142" s="46">
        <v>3115.1628193900001</v>
      </c>
      <c r="G142" s="46">
        <v>1617.36747139</v>
      </c>
      <c r="H142" s="46">
        <v>1026.97058917</v>
      </c>
      <c r="I142" s="46">
        <v>470.82475883000001</v>
      </c>
      <c r="J142" s="46">
        <v>178.22784114999999</v>
      </c>
      <c r="K142" s="46">
        <v>3.3614832899999998</v>
      </c>
      <c r="L142" s="46">
        <v>3.6501652500000001</v>
      </c>
      <c r="M142" s="46">
        <v>171.21619261000001</v>
      </c>
      <c r="N142" s="46"/>
      <c r="O142" s="46"/>
      <c r="P142" s="46"/>
      <c r="Q142" s="46"/>
    </row>
    <row r="143" spans="1:17" hidden="1" outlineLevel="1" collapsed="1">
      <c r="A143" s="8">
        <v>44562</v>
      </c>
      <c r="B143" s="46">
        <v>3383.6397166299998</v>
      </c>
      <c r="C143" s="46">
        <f t="shared" ref="C143" si="229">G143+K143</f>
        <v>1680.44892929</v>
      </c>
      <c r="D143" s="46">
        <f t="shared" ref="D143" si="230">H143+L143</f>
        <v>1052.0337312899999</v>
      </c>
      <c r="E143" s="46">
        <f t="shared" ref="E143" si="231">I143+M143</f>
        <v>651.15705605000005</v>
      </c>
      <c r="F143" s="46">
        <v>3200.4033834699999</v>
      </c>
      <c r="G143" s="46">
        <v>1676.86743166</v>
      </c>
      <c r="H143" s="46">
        <v>1048.25830142</v>
      </c>
      <c r="I143" s="46">
        <v>475.27765039000002</v>
      </c>
      <c r="J143" s="46">
        <v>183.23633315999999</v>
      </c>
      <c r="K143" s="46">
        <v>3.5814976299999999</v>
      </c>
      <c r="L143" s="46">
        <v>3.77542987</v>
      </c>
      <c r="M143" s="46">
        <v>175.87940566</v>
      </c>
      <c r="N143" s="46"/>
      <c r="O143" s="46"/>
      <c r="P143" s="46"/>
      <c r="Q143" s="46"/>
    </row>
    <row r="144" spans="1:17" hidden="1" outlineLevel="1" collapsed="1">
      <c r="A144" s="8">
        <v>44593</v>
      </c>
      <c r="B144" s="46">
        <v>3487.7584993700002</v>
      </c>
      <c r="C144" s="46">
        <f t="shared" ref="C144" si="232">G144+K144</f>
        <v>1747.41845564</v>
      </c>
      <c r="D144" s="46">
        <f t="shared" ref="D144" si="233">H144+L144</f>
        <v>1079.6514871699999</v>
      </c>
      <c r="E144" s="46">
        <f t="shared" ref="E144" si="234">I144+M144</f>
        <v>660.68855656000005</v>
      </c>
      <c r="F144" s="46">
        <v>3303.98668099</v>
      </c>
      <c r="G144" s="46">
        <v>1743.82031762</v>
      </c>
      <c r="H144" s="46">
        <v>1075.8143018599999</v>
      </c>
      <c r="I144" s="46">
        <v>484.35206151</v>
      </c>
      <c r="J144" s="46">
        <v>183.77181838000001</v>
      </c>
      <c r="K144" s="46">
        <v>3.5981380199999999</v>
      </c>
      <c r="L144" s="46">
        <v>3.8371853100000002</v>
      </c>
      <c r="M144" s="46">
        <v>176.33649505</v>
      </c>
      <c r="N144" s="46"/>
      <c r="O144" s="46"/>
      <c r="P144" s="46"/>
      <c r="Q144" s="46"/>
    </row>
    <row r="145" spans="1:17" hidden="1" outlineLevel="1" collapsed="1">
      <c r="A145" s="8">
        <v>44621</v>
      </c>
      <c r="B145" s="46">
        <v>3424.52521243</v>
      </c>
      <c r="C145" s="46">
        <f t="shared" ref="C145" si="235">G145+K145</f>
        <v>1704.05576956</v>
      </c>
      <c r="D145" s="46">
        <f t="shared" ref="D145" si="236">H145+L145</f>
        <v>1062.5292661899998</v>
      </c>
      <c r="E145" s="46">
        <f t="shared" ref="E145" si="237">I145+M145</f>
        <v>657.94017668000004</v>
      </c>
      <c r="F145" s="46">
        <v>3246.1190145800001</v>
      </c>
      <c r="G145" s="46">
        <v>1700.46898431</v>
      </c>
      <c r="H145" s="46">
        <v>1058.6920808699999</v>
      </c>
      <c r="I145" s="46">
        <v>486.95794940000002</v>
      </c>
      <c r="J145" s="46">
        <v>178.40619785000001</v>
      </c>
      <c r="K145" s="46">
        <v>3.5867852500000001</v>
      </c>
      <c r="L145" s="46">
        <v>3.8371853200000001</v>
      </c>
      <c r="M145" s="46">
        <v>170.98222727999999</v>
      </c>
      <c r="N145" s="46"/>
      <c r="O145" s="46"/>
      <c r="P145" s="46"/>
      <c r="Q145" s="46"/>
    </row>
    <row r="146" spans="1:17" hidden="1" outlineLevel="1" collapsed="1">
      <c r="A146" s="8">
        <v>44652</v>
      </c>
      <c r="B146" s="46">
        <v>3391.92522306</v>
      </c>
      <c r="C146" s="46">
        <f t="shared" ref="C146" si="238">G146+K146</f>
        <v>1729.31370868</v>
      </c>
      <c r="D146" s="46">
        <f t="shared" ref="D146" si="239">H146+L146</f>
        <v>1011.5693532400001</v>
      </c>
      <c r="E146" s="46">
        <f t="shared" ref="E146" si="240">I146+M146</f>
        <v>651.04216113999996</v>
      </c>
      <c r="F146" s="46">
        <v>3214.9116228299999</v>
      </c>
      <c r="G146" s="46">
        <v>1725.6626707099999</v>
      </c>
      <c r="H146" s="46">
        <v>1007.7321679200001</v>
      </c>
      <c r="I146" s="46">
        <v>481.51678420000002</v>
      </c>
      <c r="J146" s="46">
        <v>177.01360023000001</v>
      </c>
      <c r="K146" s="46">
        <v>3.65103797</v>
      </c>
      <c r="L146" s="46">
        <v>3.8371853200000001</v>
      </c>
      <c r="M146" s="46">
        <v>169.52537694</v>
      </c>
      <c r="N146" s="46"/>
      <c r="O146" s="46"/>
      <c r="P146" s="46"/>
      <c r="Q146" s="46"/>
    </row>
    <row r="147" spans="1:17" hidden="1" outlineLevel="1" collapsed="1">
      <c r="A147" s="8">
        <v>44682</v>
      </c>
      <c r="B147" s="46">
        <v>3360.9896026299998</v>
      </c>
      <c r="C147" s="46">
        <f t="shared" ref="C147" si="241">G147+K147</f>
        <v>1701.1402330399999</v>
      </c>
      <c r="D147" s="46">
        <f t="shared" ref="D147" si="242">H147+L147</f>
        <v>1020.1192733</v>
      </c>
      <c r="E147" s="46">
        <f t="shared" ref="E147" si="243">I147+M147</f>
        <v>639.73009629000001</v>
      </c>
      <c r="F147" s="46">
        <v>3184.0576073799998</v>
      </c>
      <c r="G147" s="46">
        <v>1697.5495830499999</v>
      </c>
      <c r="H147" s="46">
        <v>1016.28208798</v>
      </c>
      <c r="I147" s="46">
        <v>470.22593634999998</v>
      </c>
      <c r="J147" s="46">
        <v>176.93199525</v>
      </c>
      <c r="K147" s="46">
        <v>3.5906499900000002</v>
      </c>
      <c r="L147" s="46">
        <v>3.8371853200000001</v>
      </c>
      <c r="M147" s="46">
        <v>169.50415993999999</v>
      </c>
      <c r="N147" s="46"/>
      <c r="O147" s="46"/>
      <c r="P147" s="46"/>
      <c r="Q147" s="46"/>
    </row>
    <row r="148" spans="1:17" hidden="1" outlineLevel="1" collapsed="1">
      <c r="A148" s="8">
        <v>44713</v>
      </c>
      <c r="B148" s="46">
        <v>3293.2146629899999</v>
      </c>
      <c r="C148" s="46">
        <f t="shared" ref="C148" si="244">G148+K148</f>
        <v>1603.40496306</v>
      </c>
      <c r="D148" s="46">
        <f t="shared" ref="D148" si="245">H148+L148</f>
        <v>1029.8831570799998</v>
      </c>
      <c r="E148" s="46">
        <f t="shared" ref="E148" si="246">I148+M148</f>
        <v>659.92654285000003</v>
      </c>
      <c r="F148" s="46">
        <v>3120.19394951</v>
      </c>
      <c r="G148" s="46">
        <v>1599.8103548399999</v>
      </c>
      <c r="H148" s="46">
        <v>1026.0459717599999</v>
      </c>
      <c r="I148" s="46">
        <v>494.33762290999999</v>
      </c>
      <c r="J148" s="46">
        <v>173.02071348000001</v>
      </c>
      <c r="K148" s="46">
        <v>3.59460822</v>
      </c>
      <c r="L148" s="46">
        <v>3.8371853200000001</v>
      </c>
      <c r="M148" s="46">
        <v>165.58891994000001</v>
      </c>
      <c r="N148" s="46"/>
      <c r="O148" s="46"/>
      <c r="P148" s="46"/>
      <c r="Q148" s="46"/>
    </row>
    <row r="149" spans="1:17" hidden="1" outlineLevel="1" collapsed="1">
      <c r="A149" s="8">
        <v>44743</v>
      </c>
      <c r="B149" s="46">
        <v>3265.0905316499998</v>
      </c>
      <c r="C149" s="46">
        <f t="shared" ref="C149" si="247">G149+K149</f>
        <v>1623.9883801599999</v>
      </c>
      <c r="D149" s="46">
        <f t="shared" ref="D149" si="248">H149+L149</f>
        <v>979.31953410999995</v>
      </c>
      <c r="E149" s="46">
        <f t="shared" ref="E149" si="249">I149+M149</f>
        <v>661.78261738000003</v>
      </c>
      <c r="F149" s="46">
        <v>3049.3418803499999</v>
      </c>
      <c r="G149" s="46">
        <v>1619.48773839</v>
      </c>
      <c r="H149" s="46">
        <v>974.52280449</v>
      </c>
      <c r="I149" s="46">
        <v>455.33133746999999</v>
      </c>
      <c r="J149" s="46">
        <v>215.74865130000001</v>
      </c>
      <c r="K149" s="46">
        <v>4.5006417699999997</v>
      </c>
      <c r="L149" s="46">
        <v>4.7967296199999998</v>
      </c>
      <c r="M149" s="46">
        <v>206.45127991000001</v>
      </c>
      <c r="N149" s="46"/>
      <c r="O149" s="46"/>
      <c r="P149" s="46"/>
      <c r="Q149" s="46"/>
    </row>
    <row r="150" spans="1:17" hidden="1" outlineLevel="1" collapsed="1">
      <c r="A150" s="8">
        <v>44774</v>
      </c>
      <c r="B150" s="46">
        <v>3220.67567435</v>
      </c>
      <c r="C150" s="46">
        <f t="shared" ref="C150" si="250">G150+K150</f>
        <v>1625.4955238599998</v>
      </c>
      <c r="D150" s="46">
        <f t="shared" ref="D150" si="251">H150+L150</f>
        <v>953.40571321000004</v>
      </c>
      <c r="E150" s="46">
        <f t="shared" ref="E150" si="252">I150+M150</f>
        <v>641.77443728000003</v>
      </c>
      <c r="F150" s="46">
        <v>3010.8515322500002</v>
      </c>
      <c r="G150" s="46">
        <v>1621.0035795199999</v>
      </c>
      <c r="H150" s="46">
        <v>948.59872683000003</v>
      </c>
      <c r="I150" s="46">
        <v>441.2492259</v>
      </c>
      <c r="J150" s="46">
        <v>209.82414209999999</v>
      </c>
      <c r="K150" s="46">
        <v>4.4919443399999999</v>
      </c>
      <c r="L150" s="46">
        <v>4.8069863799999997</v>
      </c>
      <c r="M150" s="46">
        <v>200.52521138</v>
      </c>
      <c r="N150" s="46"/>
      <c r="O150" s="46"/>
      <c r="P150" s="46"/>
      <c r="Q150" s="46"/>
    </row>
    <row r="151" spans="1:17" hidden="1" outlineLevel="1" collapsed="1">
      <c r="A151" s="8">
        <v>44805</v>
      </c>
      <c r="B151" s="46">
        <v>3163.98421659</v>
      </c>
      <c r="C151" s="46">
        <f t="shared" ref="C151" si="253">G151+K151</f>
        <v>1617.03175814</v>
      </c>
      <c r="D151" s="46">
        <f t="shared" ref="D151" si="254">H151+L151</f>
        <v>914.15462506000006</v>
      </c>
      <c r="E151" s="46">
        <f t="shared" ref="E151" si="255">I151+M151</f>
        <v>632.79783339000005</v>
      </c>
      <c r="F151" s="46">
        <v>2953.8561753200001</v>
      </c>
      <c r="G151" s="46">
        <v>1612.22072753</v>
      </c>
      <c r="H151" s="46">
        <v>909.34721677000005</v>
      </c>
      <c r="I151" s="46">
        <v>432.28823102000001</v>
      </c>
      <c r="J151" s="46">
        <v>210.12804127000001</v>
      </c>
      <c r="K151" s="46">
        <v>4.8110306100000004</v>
      </c>
      <c r="L151" s="46">
        <v>4.8074082899999997</v>
      </c>
      <c r="M151" s="46">
        <v>200.50960237000001</v>
      </c>
      <c r="N151" s="46"/>
      <c r="O151" s="46"/>
      <c r="P151" s="46"/>
      <c r="Q151" s="46"/>
    </row>
    <row r="152" spans="1:17" hidden="1" outlineLevel="1" collapsed="1">
      <c r="A152" s="8">
        <v>44835</v>
      </c>
      <c r="B152" s="46">
        <v>3080.10634635</v>
      </c>
      <c r="C152" s="46">
        <f t="shared" ref="C152" si="256">G152+K152</f>
        <v>1588.04221897</v>
      </c>
      <c r="D152" s="46">
        <f t="shared" ref="D152" si="257">H152+L152</f>
        <v>885.11448795000001</v>
      </c>
      <c r="E152" s="46">
        <f t="shared" ref="E152" si="258">I152+M152</f>
        <v>606.94963942999993</v>
      </c>
      <c r="F152" s="46">
        <v>2872.03810441</v>
      </c>
      <c r="G152" s="46">
        <v>1583.51534373</v>
      </c>
      <c r="H152" s="46">
        <v>880.31637663000004</v>
      </c>
      <c r="I152" s="46">
        <v>408.20638405</v>
      </c>
      <c r="J152" s="46">
        <v>208.06824194000001</v>
      </c>
      <c r="K152" s="46">
        <v>4.5268752399999999</v>
      </c>
      <c r="L152" s="46">
        <v>4.7981113200000003</v>
      </c>
      <c r="M152" s="46">
        <v>198.74325537999999</v>
      </c>
      <c r="N152" s="46"/>
      <c r="O152" s="46"/>
      <c r="P152" s="46"/>
      <c r="Q152" s="46"/>
    </row>
    <row r="153" spans="1:17" hidden="1" outlineLevel="1" collapsed="1">
      <c r="A153" s="8">
        <v>44866</v>
      </c>
      <c r="B153" s="46">
        <v>3033.2344784699999</v>
      </c>
      <c r="C153" s="46">
        <f t="shared" ref="C153" si="259">G153+K153</f>
        <v>1575.35138162</v>
      </c>
      <c r="D153" s="46">
        <f t="shared" ref="D153" si="260">H153+L153</f>
        <v>858.93929141000001</v>
      </c>
      <c r="E153" s="46">
        <f t="shared" ref="E153" si="261">I153+M153</f>
        <v>598.94380544000001</v>
      </c>
      <c r="F153" s="46">
        <v>2825.9348809200001</v>
      </c>
      <c r="G153" s="46">
        <v>1570.82542255</v>
      </c>
      <c r="H153" s="46">
        <v>854.14111490000005</v>
      </c>
      <c r="I153" s="46">
        <v>400.96834346999998</v>
      </c>
      <c r="J153" s="46">
        <v>207.29959754999999</v>
      </c>
      <c r="K153" s="46">
        <v>4.5259590699999999</v>
      </c>
      <c r="L153" s="46">
        <v>4.7981765100000002</v>
      </c>
      <c r="M153" s="46">
        <v>197.97546197</v>
      </c>
      <c r="N153" s="46"/>
      <c r="O153" s="46"/>
      <c r="P153" s="46"/>
      <c r="Q153" s="46"/>
    </row>
    <row r="154" spans="1:17" hidden="1" outlineLevel="1" collapsed="1">
      <c r="A154" s="8">
        <v>44896</v>
      </c>
      <c r="B154" s="46">
        <v>2855.0001013999999</v>
      </c>
      <c r="C154" s="46">
        <f t="shared" ref="C154" si="262">G154+K154</f>
        <v>1518.4193641000002</v>
      </c>
      <c r="D154" s="46">
        <f t="shared" ref="D154" si="263">H154+L154</f>
        <v>820.78736781999999</v>
      </c>
      <c r="E154" s="46">
        <f t="shared" ref="E154" si="264">I154+M154</f>
        <v>515.79336948000002</v>
      </c>
      <c r="F154" s="46">
        <v>2725.5901329100002</v>
      </c>
      <c r="G154" s="46">
        <v>1513.8989335000001</v>
      </c>
      <c r="H154" s="46">
        <v>820.22608817000003</v>
      </c>
      <c r="I154" s="46">
        <v>391.46511124</v>
      </c>
      <c r="J154" s="46">
        <v>129.40996849000001</v>
      </c>
      <c r="K154" s="46">
        <v>4.5204306000000001</v>
      </c>
      <c r="L154" s="46">
        <v>0.56127965000000002</v>
      </c>
      <c r="M154" s="46">
        <v>124.32825824</v>
      </c>
      <c r="N154" s="46"/>
      <c r="O154" s="46"/>
      <c r="P154" s="46"/>
      <c r="Q154" s="46"/>
    </row>
    <row r="155" spans="1:17" hidden="1" outlineLevel="1" collapsed="1">
      <c r="A155" s="8">
        <v>44927</v>
      </c>
      <c r="B155" s="46">
        <v>2868.0507975999999</v>
      </c>
      <c r="C155" s="46">
        <f t="shared" ref="C155" si="265">G155+K155</f>
        <v>1560.1568334600001</v>
      </c>
      <c r="D155" s="46">
        <f t="shared" ref="D155" si="266">H155+L155</f>
        <v>803.04434818000004</v>
      </c>
      <c r="E155" s="46">
        <f t="shared" ref="E155" si="267">I155+M155</f>
        <v>504.84961596000005</v>
      </c>
      <c r="F155" s="46">
        <v>2739.1065448300001</v>
      </c>
      <c r="G155" s="46">
        <v>1555.6544527000001</v>
      </c>
      <c r="H155" s="46">
        <v>802.48298618000001</v>
      </c>
      <c r="I155" s="46">
        <v>380.96910595000003</v>
      </c>
      <c r="J155" s="46">
        <v>128.94425276999999</v>
      </c>
      <c r="K155" s="46">
        <v>4.5023807600000003</v>
      </c>
      <c r="L155" s="46">
        <v>0.56136200000000003</v>
      </c>
      <c r="M155" s="46">
        <v>123.88051000999999</v>
      </c>
      <c r="N155" s="46"/>
      <c r="O155" s="46"/>
      <c r="P155" s="46"/>
      <c r="Q155" s="46"/>
    </row>
    <row r="156" spans="1:17" hidden="1" outlineLevel="1" collapsed="1">
      <c r="A156" s="8">
        <v>44958</v>
      </c>
      <c r="B156" s="46">
        <v>2864.4386372200001</v>
      </c>
      <c r="C156" s="46">
        <f t="shared" ref="C156" si="268">G156+K156</f>
        <v>1563.52542584</v>
      </c>
      <c r="D156" s="46">
        <f t="shared" ref="D156" si="269">H156+L156</f>
        <v>803.62490076000006</v>
      </c>
      <c r="E156" s="46">
        <f t="shared" ref="E156" si="270">I156+M156</f>
        <v>497.28831061999995</v>
      </c>
      <c r="F156" s="46">
        <v>2735.6875117899999</v>
      </c>
      <c r="G156" s="46">
        <v>1559.0339807</v>
      </c>
      <c r="H156" s="46">
        <v>803.06348903000003</v>
      </c>
      <c r="I156" s="46">
        <v>373.59004205999997</v>
      </c>
      <c r="J156" s="46">
        <v>128.75112543</v>
      </c>
      <c r="K156" s="46">
        <v>4.4914451399999997</v>
      </c>
      <c r="L156" s="46">
        <v>0.56141173</v>
      </c>
      <c r="M156" s="46">
        <v>123.69826856</v>
      </c>
      <c r="N156" s="46"/>
      <c r="O156" s="46"/>
      <c r="P156" s="46"/>
      <c r="Q156" s="46"/>
    </row>
    <row r="157" spans="1:17" hidden="1" outlineLevel="1" collapsed="1">
      <c r="A157" s="8">
        <v>44986</v>
      </c>
      <c r="B157" s="46">
        <v>2917.47333794</v>
      </c>
      <c r="C157" s="46">
        <f t="shared" ref="C157" si="271">G157+K157</f>
        <v>1633.02455145</v>
      </c>
      <c r="D157" s="46">
        <f t="shared" ref="D157" si="272">H157+L157</f>
        <v>802.11023123999996</v>
      </c>
      <c r="E157" s="46">
        <f t="shared" ref="E157" si="273">I157+M157</f>
        <v>482.33855525000001</v>
      </c>
      <c r="F157" s="46">
        <v>2790.0115586799998</v>
      </c>
      <c r="G157" s="46">
        <v>1628.5280676699999</v>
      </c>
      <c r="H157" s="46">
        <v>801.54875124</v>
      </c>
      <c r="I157" s="46">
        <v>359.93473977000002</v>
      </c>
      <c r="J157" s="46">
        <v>127.46177926</v>
      </c>
      <c r="K157" s="46">
        <v>4.4964837800000002</v>
      </c>
      <c r="L157" s="46">
        <v>0.56147999999999998</v>
      </c>
      <c r="M157" s="46">
        <v>122.40381548000001</v>
      </c>
      <c r="N157" s="46"/>
      <c r="O157" s="46"/>
      <c r="P157" s="46"/>
      <c r="Q157" s="46"/>
    </row>
    <row r="158" spans="1:17" hidden="1" outlineLevel="1" collapsed="1">
      <c r="A158" s="8">
        <v>45017</v>
      </c>
      <c r="B158" s="46">
        <v>2954.2773269999998</v>
      </c>
      <c r="C158" s="46">
        <f t="shared" ref="C158" si="274">G158+K158</f>
        <v>1665.25774925</v>
      </c>
      <c r="D158" s="46">
        <f t="shared" ref="D158" si="275">H158+L158</f>
        <v>814.21497082000008</v>
      </c>
      <c r="E158" s="46">
        <f t="shared" ref="E158" si="276">I158+M158</f>
        <v>474.80460692999998</v>
      </c>
      <c r="F158" s="46">
        <v>2826.8258639800001</v>
      </c>
      <c r="G158" s="46">
        <v>1660.7628101099999</v>
      </c>
      <c r="H158" s="46">
        <v>813.65343053000004</v>
      </c>
      <c r="I158" s="46">
        <v>352.40962334</v>
      </c>
      <c r="J158" s="46">
        <v>127.45146302000001</v>
      </c>
      <c r="K158" s="46">
        <v>4.4949391399999996</v>
      </c>
      <c r="L158" s="46">
        <v>0.56154029000000005</v>
      </c>
      <c r="M158" s="46">
        <v>122.39498359</v>
      </c>
      <c r="N158" s="46"/>
      <c r="O158" s="46"/>
      <c r="P158" s="46"/>
      <c r="Q158" s="46"/>
    </row>
    <row r="159" spans="1:17" hidden="1" outlineLevel="1" collapsed="1">
      <c r="A159" s="8">
        <v>45047</v>
      </c>
      <c r="B159" s="46">
        <v>3026.7654301600001</v>
      </c>
      <c r="C159" s="46">
        <f t="shared" ref="C159" si="277">G159+K159</f>
        <v>1729.3779801799999</v>
      </c>
      <c r="D159" s="46">
        <f t="shared" ref="D159" si="278">H159+L159</f>
        <v>829.45628222999994</v>
      </c>
      <c r="E159" s="46">
        <f t="shared" ref="E159" si="279">I159+M159</f>
        <v>467.93116774999999</v>
      </c>
      <c r="F159" s="46">
        <v>2899.3791736100002</v>
      </c>
      <c r="G159" s="46">
        <v>1724.88200377</v>
      </c>
      <c r="H159" s="46">
        <v>828.89468214999999</v>
      </c>
      <c r="I159" s="46">
        <v>345.60248768999998</v>
      </c>
      <c r="J159" s="46">
        <v>127.38625655</v>
      </c>
      <c r="K159" s="46">
        <v>4.4959764099999999</v>
      </c>
      <c r="L159" s="46">
        <v>0.56160007999999995</v>
      </c>
      <c r="M159" s="46">
        <v>122.32868006</v>
      </c>
      <c r="N159" s="46"/>
      <c r="O159" s="46"/>
      <c r="P159" s="46"/>
      <c r="Q159" s="46"/>
    </row>
    <row r="160" spans="1:17" hidden="1" outlineLevel="1" collapsed="1">
      <c r="A160" s="8">
        <v>45078</v>
      </c>
      <c r="B160" s="46">
        <v>3064.0239735</v>
      </c>
      <c r="C160" s="46">
        <f t="shared" ref="C160" si="280">G160+K160</f>
        <v>1757.8041215400001</v>
      </c>
      <c r="D160" s="46">
        <f t="shared" ref="D160" si="281">H160+L160</f>
        <v>843.37982070999999</v>
      </c>
      <c r="E160" s="46">
        <f t="shared" ref="E160" si="282">I160+M160</f>
        <v>462.84003124999998</v>
      </c>
      <c r="F160" s="46">
        <v>2938.7520831000002</v>
      </c>
      <c r="G160" s="46">
        <v>1753.31235126</v>
      </c>
      <c r="H160" s="46">
        <v>842.81816130000004</v>
      </c>
      <c r="I160" s="46">
        <v>342.62157053999999</v>
      </c>
      <c r="J160" s="46">
        <v>125.2718904</v>
      </c>
      <c r="K160" s="46">
        <v>4.4917702799999999</v>
      </c>
      <c r="L160" s="46">
        <v>0.56165940999999997</v>
      </c>
      <c r="M160" s="46">
        <v>120.21846071</v>
      </c>
      <c r="N160" s="46"/>
      <c r="O160" s="46"/>
      <c r="P160" s="46"/>
      <c r="Q160" s="46"/>
    </row>
    <row r="161" spans="1:17" hidden="1" outlineLevel="1" collapsed="1">
      <c r="A161" s="8">
        <v>45108</v>
      </c>
      <c r="B161" s="46">
        <v>3117.6525606</v>
      </c>
      <c r="C161" s="46">
        <f t="shared" ref="C161" si="283">G161+K161</f>
        <v>1800.3794105799998</v>
      </c>
      <c r="D161" s="46">
        <f t="shared" ref="D161" si="284">H161+L161</f>
        <v>862.64348010000003</v>
      </c>
      <c r="E161" s="46">
        <f t="shared" ref="E161" si="285">I161+M161</f>
        <v>454.62966991999997</v>
      </c>
      <c r="F161" s="46">
        <v>2994.6764353799999</v>
      </c>
      <c r="G161" s="46">
        <v>1795.8798919599999</v>
      </c>
      <c r="H161" s="46">
        <v>862.08176265999998</v>
      </c>
      <c r="I161" s="46">
        <v>336.71478076</v>
      </c>
      <c r="J161" s="46">
        <v>122.97612522</v>
      </c>
      <c r="K161" s="46">
        <v>4.4995186199999999</v>
      </c>
      <c r="L161" s="46">
        <v>0.56171744000000001</v>
      </c>
      <c r="M161" s="46">
        <v>117.91488916</v>
      </c>
      <c r="N161" s="46"/>
      <c r="O161" s="46"/>
      <c r="P161" s="46"/>
      <c r="Q161" s="46"/>
    </row>
    <row r="162" spans="1:17" hidden="1" outlineLevel="1" collapsed="1">
      <c r="A162" s="8">
        <v>45139</v>
      </c>
      <c r="B162" s="46">
        <v>3210.90723007</v>
      </c>
      <c r="C162" s="46">
        <f t="shared" ref="C162" si="286">G162+K162</f>
        <v>1876.9616010999998</v>
      </c>
      <c r="D162" s="46">
        <f t="shared" ref="D162" si="287">H162+L162</f>
        <v>884.34629655000003</v>
      </c>
      <c r="E162" s="46">
        <f t="shared" ref="E162" si="288">I162+M162</f>
        <v>449.59933242</v>
      </c>
      <c r="F162" s="46">
        <v>3088.73007848</v>
      </c>
      <c r="G162" s="46">
        <v>1872.4712409599999</v>
      </c>
      <c r="H162" s="46">
        <v>883.78408920000004</v>
      </c>
      <c r="I162" s="46">
        <v>332.47474832</v>
      </c>
      <c r="J162" s="46">
        <v>122.17715158999999</v>
      </c>
      <c r="K162" s="46">
        <v>4.4903601399999999</v>
      </c>
      <c r="L162" s="46">
        <v>0.56220734999999999</v>
      </c>
      <c r="M162" s="46">
        <v>117.12458410000001</v>
      </c>
      <c r="N162" s="46"/>
      <c r="O162" s="46"/>
      <c r="P162" s="46"/>
      <c r="Q162" s="46"/>
    </row>
    <row r="163" spans="1:17" hidden="1" outlineLevel="1" collapsed="1">
      <c r="A163" s="8">
        <v>45170</v>
      </c>
      <c r="B163" s="46">
        <v>3228.1291732499999</v>
      </c>
      <c r="C163" s="46">
        <f t="shared" ref="C163" si="289">G163+K163</f>
        <v>1881.9262471</v>
      </c>
      <c r="D163" s="46">
        <f t="shared" ref="D163" si="290">H163+L163</f>
        <v>820.91740779999998</v>
      </c>
      <c r="E163" s="46">
        <f t="shared" ref="E163" si="291">I163+M163</f>
        <v>525.28551834999996</v>
      </c>
      <c r="F163" s="46">
        <v>3108.08275314</v>
      </c>
      <c r="G163" s="46">
        <v>1877.43514355</v>
      </c>
      <c r="H163" s="46">
        <v>820.35514690000002</v>
      </c>
      <c r="I163" s="46">
        <v>410.29246268999998</v>
      </c>
      <c r="J163" s="46">
        <v>120.04642011</v>
      </c>
      <c r="K163" s="46">
        <v>4.4911035500000001</v>
      </c>
      <c r="L163" s="46">
        <v>0.56226089999999995</v>
      </c>
      <c r="M163" s="46">
        <v>114.99305566</v>
      </c>
      <c r="N163" s="46"/>
      <c r="O163" s="46"/>
      <c r="P163" s="46"/>
      <c r="Q163" s="46"/>
    </row>
    <row r="164" spans="1:17" hidden="1" outlineLevel="1" collapsed="1">
      <c r="A164" s="8">
        <v>45200</v>
      </c>
      <c r="B164" s="46">
        <v>3266.16021146</v>
      </c>
      <c r="C164" s="46">
        <f t="shared" ref="C164" si="292">G164+K164</f>
        <v>1914.4160694100001</v>
      </c>
      <c r="D164" s="46">
        <f t="shared" ref="D164" si="293">H164+L164</f>
        <v>829.45771265999997</v>
      </c>
      <c r="E164" s="46">
        <f t="shared" ref="E164" si="294">I164+M164</f>
        <v>522.28642938999997</v>
      </c>
      <c r="F164" s="46">
        <v>3147.3131703399999</v>
      </c>
      <c r="G164" s="46">
        <v>1909.95217497</v>
      </c>
      <c r="H164" s="46">
        <v>828.89900926999996</v>
      </c>
      <c r="I164" s="46">
        <v>408.46198609999999</v>
      </c>
      <c r="J164" s="46">
        <v>118.84704112</v>
      </c>
      <c r="K164" s="46">
        <v>4.4638944399999998</v>
      </c>
      <c r="L164" s="46">
        <v>0.55870339000000002</v>
      </c>
      <c r="M164" s="46">
        <v>113.82444329</v>
      </c>
      <c r="N164" s="46"/>
      <c r="O164" s="46"/>
      <c r="P164" s="46"/>
      <c r="Q164" s="46"/>
    </row>
    <row r="165" spans="1:17" collapsed="1">
      <c r="A165" s="8">
        <v>45231</v>
      </c>
      <c r="B165" s="46">
        <v>3335.0682186200002</v>
      </c>
      <c r="C165" s="46">
        <f t="shared" ref="C165" si="295">G165+K165</f>
        <v>1963.9795713599999</v>
      </c>
      <c r="D165" s="46">
        <f t="shared" ref="D165" si="296">H165+L165</f>
        <v>846.37499735000006</v>
      </c>
      <c r="E165" s="46">
        <f t="shared" ref="E165" si="297">I165+M165</f>
        <v>524.71364990999996</v>
      </c>
      <c r="F165" s="46">
        <v>3216.49237911</v>
      </c>
      <c r="G165" s="46">
        <v>1959.51088155</v>
      </c>
      <c r="H165" s="46">
        <v>845.81613916000003</v>
      </c>
      <c r="I165" s="46">
        <v>411.1653584</v>
      </c>
      <c r="J165" s="46">
        <v>118.57583950999999</v>
      </c>
      <c r="K165" s="46">
        <v>4.4686898099999999</v>
      </c>
      <c r="L165" s="46">
        <v>0.55885819000000003</v>
      </c>
      <c r="M165" s="46">
        <v>113.54829151</v>
      </c>
      <c r="N165" s="46"/>
      <c r="O165" s="46"/>
      <c r="P165" s="46"/>
      <c r="Q165" s="46"/>
    </row>
    <row r="166" spans="1:17">
      <c r="A166" s="8">
        <v>45261</v>
      </c>
      <c r="B166" s="46">
        <v>3271.84855148</v>
      </c>
      <c r="C166" s="46">
        <f t="shared" ref="C166" si="298">G166+K166</f>
        <v>1880.66127319</v>
      </c>
      <c r="D166" s="46">
        <f t="shared" ref="D166" si="299">H166+L166</f>
        <v>861.68166459999998</v>
      </c>
      <c r="E166" s="46">
        <f t="shared" ref="E166" si="300">I166+M166</f>
        <v>529.50561369000002</v>
      </c>
      <c r="F166" s="46">
        <v>3148.1713553700001</v>
      </c>
      <c r="G166" s="46">
        <v>1875.9912198899999</v>
      </c>
      <c r="H166" s="46">
        <v>861.09812069999998</v>
      </c>
      <c r="I166" s="46">
        <v>411.08201478000001</v>
      </c>
      <c r="J166" s="46">
        <v>123.67719611</v>
      </c>
      <c r="K166" s="46">
        <v>4.6700533000000002</v>
      </c>
      <c r="L166" s="46">
        <v>0.5835439</v>
      </c>
      <c r="M166" s="46">
        <v>118.42359891</v>
      </c>
      <c r="N166" s="46"/>
      <c r="O166" s="46"/>
      <c r="P166" s="46"/>
      <c r="Q166" s="46"/>
    </row>
    <row r="167" spans="1:17">
      <c r="A167" s="8">
        <v>45292</v>
      </c>
      <c r="B167" s="46">
        <v>3344.8312047899999</v>
      </c>
      <c r="C167" s="46">
        <f t="shared" ref="C167" si="301">G167+K167</f>
        <v>1974.52850074</v>
      </c>
      <c r="D167" s="46">
        <f t="shared" ref="D167" si="302">H167+L167</f>
        <v>853.20163367000009</v>
      </c>
      <c r="E167" s="46">
        <f t="shared" ref="E167" si="303">I167+M167</f>
        <v>517.10107038000001</v>
      </c>
      <c r="F167" s="46">
        <v>3228.0987328199999</v>
      </c>
      <c r="G167" s="46">
        <v>1969.8715184</v>
      </c>
      <c r="H167" s="46">
        <v>852.61975457000005</v>
      </c>
      <c r="I167" s="46">
        <v>405.60745985</v>
      </c>
      <c r="J167" s="46">
        <v>116.73247197000001</v>
      </c>
      <c r="K167" s="46">
        <v>4.6569823399999999</v>
      </c>
      <c r="L167" s="46">
        <v>0.58187909999999998</v>
      </c>
      <c r="M167" s="46">
        <v>111.49361053</v>
      </c>
      <c r="N167" s="46"/>
      <c r="O167" s="46"/>
      <c r="P167" s="46"/>
      <c r="Q167" s="46"/>
    </row>
    <row r="168" spans="1:17">
      <c r="A168" s="8">
        <v>45323</v>
      </c>
      <c r="B168" s="46">
        <v>3362.6917251999998</v>
      </c>
      <c r="C168" s="46">
        <f t="shared" ref="C168" si="304">G168+K168</f>
        <v>1980.85083214</v>
      </c>
      <c r="D168" s="46">
        <f t="shared" ref="D168" si="305">H168+L168</f>
        <v>864.20389116000001</v>
      </c>
      <c r="E168" s="46">
        <f t="shared" ref="E168" si="306">I168+M168</f>
        <v>517.63700189999997</v>
      </c>
      <c r="F168" s="46">
        <v>3245.9312009300002</v>
      </c>
      <c r="G168" s="46">
        <v>1976.1544390500001</v>
      </c>
      <c r="H168" s="46">
        <v>863.61689588000002</v>
      </c>
      <c r="I168" s="46">
        <v>406.15986600000002</v>
      </c>
      <c r="J168" s="46">
        <v>116.76052427</v>
      </c>
      <c r="K168" s="46">
        <v>4.6963930899999999</v>
      </c>
      <c r="L168" s="46">
        <v>0.58699528000000001</v>
      </c>
      <c r="M168" s="46">
        <v>111.47713589999999</v>
      </c>
      <c r="N168" s="46"/>
      <c r="O168" s="46"/>
      <c r="P168" s="46"/>
      <c r="Q168" s="46"/>
    </row>
    <row r="169" spans="1:17">
      <c r="A169" s="8">
        <v>45352</v>
      </c>
      <c r="B169" s="46">
        <v>3454.3789095299999</v>
      </c>
      <c r="C169" s="46">
        <f t="shared" ref="C169" si="307">G169+K169</f>
        <v>2019.1628160299999</v>
      </c>
      <c r="D169" s="46">
        <f t="shared" ref="D169" si="308">H169+L169</f>
        <v>906.27831297</v>
      </c>
      <c r="E169" s="46">
        <f t="shared" ref="E169" si="309">I169+M169</f>
        <v>528.93778053000005</v>
      </c>
      <c r="F169" s="46">
        <v>3334.67354497</v>
      </c>
      <c r="G169" s="46">
        <v>2014.34694322</v>
      </c>
      <c r="H169" s="46">
        <v>905.67574410999998</v>
      </c>
      <c r="I169" s="46">
        <v>414.65085764000003</v>
      </c>
      <c r="J169" s="46">
        <v>119.70536456000001</v>
      </c>
      <c r="K169" s="46">
        <v>4.8158728100000001</v>
      </c>
      <c r="L169" s="46">
        <v>0.60256885999999998</v>
      </c>
      <c r="M169" s="46">
        <v>114.28692289</v>
      </c>
      <c r="N169" s="46"/>
      <c r="O169" s="46"/>
      <c r="P169" s="46"/>
      <c r="Q169" s="46"/>
    </row>
    <row r="170" spans="1:17">
      <c r="A170" s="8">
        <v>45383</v>
      </c>
      <c r="B170" s="46">
        <v>3547.4128761799998</v>
      </c>
      <c r="C170" s="46">
        <f t="shared" ref="C170" si="310">G170+K170</f>
        <v>2074.1929492999998</v>
      </c>
      <c r="D170" s="46">
        <f t="shared" ref="D170" si="311">H170+L170</f>
        <v>933.93625721000001</v>
      </c>
      <c r="E170" s="46">
        <f t="shared" ref="E170" si="312">I170+M170</f>
        <v>539.28366966999999</v>
      </c>
      <c r="F170" s="46">
        <v>3426.9045522500001</v>
      </c>
      <c r="G170" s="46">
        <v>2069.1952817299998</v>
      </c>
      <c r="H170" s="46">
        <v>933.41612858999997</v>
      </c>
      <c r="I170" s="46">
        <v>424.29314192999999</v>
      </c>
      <c r="J170" s="46">
        <v>120.50832393</v>
      </c>
      <c r="K170" s="46">
        <v>4.9976675699999999</v>
      </c>
      <c r="L170" s="46">
        <v>0.52012862000000004</v>
      </c>
      <c r="M170" s="46">
        <v>114.99052774</v>
      </c>
      <c r="N170" s="46"/>
      <c r="O170" s="46"/>
      <c r="P170" s="46"/>
      <c r="Q170" s="46"/>
    </row>
    <row r="171" spans="1:17">
      <c r="A171" s="8">
        <v>45413</v>
      </c>
      <c r="B171" s="46">
        <v>3626.9571559199999</v>
      </c>
      <c r="C171" s="46">
        <f t="shared" ref="C171" si="313">G171+K171</f>
        <v>2117.5805187800001</v>
      </c>
      <c r="D171" s="46">
        <f t="shared" ref="D171" si="314">H171+L171</f>
        <v>967.73815549000005</v>
      </c>
      <c r="E171" s="46">
        <f t="shared" ref="E171" si="315">I171+M171</f>
        <v>541.63848165000002</v>
      </c>
      <c r="F171" s="46">
        <v>3509.34968058</v>
      </c>
      <c r="G171" s="46">
        <v>2112.60345964</v>
      </c>
      <c r="H171" s="46">
        <v>967.20708806000005</v>
      </c>
      <c r="I171" s="46">
        <v>429.53913288000001</v>
      </c>
      <c r="J171" s="46">
        <v>117.60747533999999</v>
      </c>
      <c r="K171" s="46">
        <v>4.9770591399999997</v>
      </c>
      <c r="L171" s="46">
        <v>0.53106743000000001</v>
      </c>
      <c r="M171" s="46">
        <v>112.09934877000001</v>
      </c>
      <c r="N171" s="46"/>
      <c r="O171" s="46"/>
      <c r="P171" s="46"/>
      <c r="Q171" s="46"/>
    </row>
    <row r="172" spans="1:17">
      <c r="A172" s="8">
        <v>45444</v>
      </c>
      <c r="B172" s="46">
        <v>3715.8300886299999</v>
      </c>
      <c r="C172" s="46">
        <f t="shared" ref="C172" si="316">G172+K172</f>
        <v>2160.9667147</v>
      </c>
      <c r="D172" s="46">
        <f t="shared" ref="D172" si="317">H172+L172</f>
        <v>1004.06907988</v>
      </c>
      <c r="E172" s="46">
        <f t="shared" ref="E172" si="318">I172+M172</f>
        <v>550.79429404999996</v>
      </c>
      <c r="F172" s="46">
        <v>3598.3677950800002</v>
      </c>
      <c r="G172" s="46">
        <v>2155.98782678</v>
      </c>
      <c r="H172" s="46">
        <v>1003.53752528</v>
      </c>
      <c r="I172" s="46">
        <v>438.84244302000002</v>
      </c>
      <c r="J172" s="46">
        <v>117.46229355</v>
      </c>
      <c r="K172" s="46">
        <v>4.97888792</v>
      </c>
      <c r="L172" s="46">
        <v>0.53155459999999999</v>
      </c>
      <c r="M172" s="46">
        <v>111.95185103</v>
      </c>
      <c r="N172" s="46"/>
      <c r="O172" s="46"/>
      <c r="P172" s="46"/>
      <c r="Q172" s="46"/>
    </row>
    <row r="173" spans="1:17">
      <c r="A173" s="8">
        <v>45474</v>
      </c>
      <c r="B173" s="46">
        <v>3825.0664608000002</v>
      </c>
      <c r="C173" s="46">
        <f t="shared" ref="C173" si="319">G173+K173</f>
        <v>2252.39812321</v>
      </c>
      <c r="D173" s="46">
        <f t="shared" ref="D173" si="320">H173+L173</f>
        <v>1016.4701721800001</v>
      </c>
      <c r="E173" s="46">
        <f t="shared" ref="E173" si="321">I173+M173</f>
        <v>556.19816541</v>
      </c>
      <c r="F173" s="46">
        <v>3706.1701264100002</v>
      </c>
      <c r="G173" s="46">
        <v>2247.26200096</v>
      </c>
      <c r="H173" s="46">
        <v>1015.9338370200001</v>
      </c>
      <c r="I173" s="46">
        <v>442.97428843</v>
      </c>
      <c r="J173" s="46">
        <v>118.89633439000001</v>
      </c>
      <c r="K173" s="46">
        <v>5.1361222499999997</v>
      </c>
      <c r="L173" s="46">
        <v>0.53633516000000003</v>
      </c>
      <c r="M173" s="46">
        <v>113.22387698</v>
      </c>
      <c r="N173" s="46"/>
      <c r="O173" s="46"/>
      <c r="P173" s="46"/>
      <c r="Q173" s="46"/>
    </row>
    <row r="174" spans="1:17">
      <c r="A174" s="8">
        <v>45505</v>
      </c>
      <c r="B174" s="46">
        <v>3936.44982106</v>
      </c>
      <c r="C174" s="46">
        <f t="shared" ref="C174" si="322">G174+K174</f>
        <v>2306.6789930199998</v>
      </c>
      <c r="D174" s="46">
        <f t="shared" ref="D174" si="323">H174+L174</f>
        <v>1067.711951</v>
      </c>
      <c r="E174" s="46">
        <f t="shared" ref="E174" si="324">I174+M174</f>
        <v>562.05887703999997</v>
      </c>
      <c r="F174" s="46">
        <v>3818.5375201699999</v>
      </c>
      <c r="G174" s="46">
        <v>2301.6139907299998</v>
      </c>
      <c r="H174" s="46">
        <v>1067.17350048</v>
      </c>
      <c r="I174" s="46">
        <v>449.75002896000001</v>
      </c>
      <c r="J174" s="46">
        <v>117.91230089</v>
      </c>
      <c r="K174" s="46">
        <v>5.0650022899999998</v>
      </c>
      <c r="L174" s="46">
        <v>0.53845052000000004</v>
      </c>
      <c r="M174" s="46">
        <v>112.30884808</v>
      </c>
      <c r="N174" s="46"/>
      <c r="O174" s="46"/>
      <c r="P174" s="46"/>
      <c r="Q174" s="46"/>
    </row>
    <row r="175" spans="1:17">
      <c r="A175" s="8">
        <v>45536</v>
      </c>
      <c r="B175" s="46">
        <v>3968.82058117</v>
      </c>
      <c r="C175" s="46">
        <f t="shared" ref="C175" si="325">G175+K175</f>
        <v>2308.9447690900001</v>
      </c>
      <c r="D175" s="46">
        <f t="shared" ref="D175" si="326">H175+L175</f>
        <v>1088.18539788</v>
      </c>
      <c r="E175" s="46">
        <f t="shared" ref="E175" si="327">I175+M175</f>
        <v>571.69041420000008</v>
      </c>
      <c r="F175" s="46">
        <v>3851.4503151600002</v>
      </c>
      <c r="G175" s="46">
        <v>2303.8892045299999</v>
      </c>
      <c r="H175" s="46">
        <v>1087.9864597599999</v>
      </c>
      <c r="I175" s="46">
        <v>459.57465087000003</v>
      </c>
      <c r="J175" s="46">
        <v>117.37026600999999</v>
      </c>
      <c r="K175" s="46">
        <v>5.0555645599999997</v>
      </c>
      <c r="L175" s="46">
        <v>0.19893812</v>
      </c>
      <c r="M175" s="46">
        <v>112.11576332999999</v>
      </c>
      <c r="N175" s="46"/>
      <c r="O175" s="46"/>
      <c r="P175" s="46"/>
      <c r="Q175" s="46"/>
    </row>
    <row r="176" spans="1:17">
      <c r="A176" s="8">
        <v>45566</v>
      </c>
      <c r="B176" s="46">
        <v>3956.5623709199999</v>
      </c>
      <c r="C176" s="46">
        <f t="shared" ref="C176" si="328">G176+K176</f>
        <v>2327.4682645299999</v>
      </c>
      <c r="D176" s="46">
        <f t="shared" ref="D176" si="329">H176+L176</f>
        <v>1099.7746406700001</v>
      </c>
      <c r="E176" s="46">
        <f t="shared" ref="E176" si="330">I176+M176</f>
        <v>529.31946572000004</v>
      </c>
      <c r="F176" s="46">
        <v>3887.13914131</v>
      </c>
      <c r="G176" s="46">
        <v>2327.38318071</v>
      </c>
      <c r="H176" s="46">
        <v>1099.6104139900001</v>
      </c>
      <c r="I176" s="46">
        <v>460.14554661</v>
      </c>
      <c r="J176" s="46">
        <v>69.423229610000007</v>
      </c>
      <c r="K176" s="46">
        <v>8.5083820000000004E-2</v>
      </c>
      <c r="L176" s="46">
        <v>0.16422668000000001</v>
      </c>
      <c r="M176" s="46">
        <v>69.17391911</v>
      </c>
      <c r="N176" s="46"/>
      <c r="O176" s="46"/>
      <c r="P176" s="46"/>
      <c r="Q176" s="46"/>
    </row>
    <row r="177" spans="1:17">
      <c r="A177" s="8">
        <v>45597</v>
      </c>
      <c r="B177" s="46">
        <v>4015.3083912000002</v>
      </c>
      <c r="C177" s="46">
        <f t="shared" ref="C177" si="331">G177+K177</f>
        <v>2358.0439363199998</v>
      </c>
      <c r="D177" s="46">
        <f t="shared" ref="D177" si="332">H177+L177</f>
        <v>1124.2576463600001</v>
      </c>
      <c r="E177" s="46">
        <f t="shared" ref="E177" si="333">I177+M177</f>
        <v>533.00680852000005</v>
      </c>
      <c r="F177" s="46">
        <v>3945.66129671</v>
      </c>
      <c r="G177" s="46">
        <v>2357.95801299</v>
      </c>
      <c r="H177" s="46">
        <v>1124.2362106</v>
      </c>
      <c r="I177" s="46">
        <v>463.46707312000001</v>
      </c>
      <c r="J177" s="46">
        <v>69.647094490000001</v>
      </c>
      <c r="K177" s="46">
        <v>8.5923330000000006E-2</v>
      </c>
      <c r="L177" s="46">
        <v>2.1435760000000002E-2</v>
      </c>
      <c r="M177" s="46">
        <v>69.539735399999998</v>
      </c>
      <c r="N177" s="46"/>
      <c r="O177" s="46"/>
      <c r="P177" s="46"/>
      <c r="Q177" s="46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5546875" style="23" customWidth="1"/>
    <col min="4" max="4" width="14.1093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131</v>
      </c>
      <c r="B1" s="10"/>
    </row>
    <row r="2" spans="1:702" ht="5.25" customHeight="1"/>
    <row r="3" spans="1:702">
      <c r="A3" s="112" t="s">
        <v>51</v>
      </c>
    </row>
    <row r="4" spans="1:702" ht="12.75" customHeight="1">
      <c r="A4" s="12" t="s">
        <v>130</v>
      </c>
      <c r="B4" s="24"/>
      <c r="C4" s="25"/>
    </row>
    <row r="5" spans="1:702" ht="12.75" customHeight="1">
      <c r="A5" s="13" t="s">
        <v>229</v>
      </c>
    </row>
    <row r="6" spans="1:702" ht="12.75" customHeight="1">
      <c r="A6" s="210" t="s">
        <v>0</v>
      </c>
      <c r="B6" s="212" t="s">
        <v>1</v>
      </c>
      <c r="C6" s="214" t="s">
        <v>50</v>
      </c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</row>
    <row r="7" spans="1:702" s="27" customFormat="1" ht="12.75" customHeight="1">
      <c r="A7" s="210"/>
      <c r="B7" s="212"/>
      <c r="C7" s="208" t="s">
        <v>259</v>
      </c>
      <c r="D7" s="208" t="s">
        <v>260</v>
      </c>
      <c r="E7" s="208" t="s">
        <v>47</v>
      </c>
      <c r="F7" s="208" t="s">
        <v>46</v>
      </c>
      <c r="G7" s="208" t="s">
        <v>45</v>
      </c>
      <c r="H7" s="208" t="s">
        <v>44</v>
      </c>
      <c r="I7" s="208" t="s">
        <v>43</v>
      </c>
      <c r="J7" s="208" t="s">
        <v>42</v>
      </c>
      <c r="K7" s="208" t="s">
        <v>41</v>
      </c>
      <c r="L7" s="208" t="s">
        <v>64</v>
      </c>
      <c r="M7" s="208" t="s">
        <v>261</v>
      </c>
      <c r="N7" s="208" t="s">
        <v>39</v>
      </c>
      <c r="O7" s="208" t="s">
        <v>38</v>
      </c>
      <c r="P7" s="208" t="s">
        <v>52</v>
      </c>
      <c r="Q7" s="208" t="s">
        <v>37</v>
      </c>
      <c r="R7" s="208" t="s">
        <v>36</v>
      </c>
      <c r="S7" s="208" t="s">
        <v>35</v>
      </c>
      <c r="T7" s="208" t="s">
        <v>34</v>
      </c>
    </row>
    <row r="8" spans="1:702" s="27" customFormat="1" ht="12.75" customHeight="1">
      <c r="A8" s="211"/>
      <c r="B8" s="213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</row>
    <row r="9" spans="1:702" s="27" customFormat="1" ht="65.25" customHeight="1">
      <c r="A9" s="211"/>
      <c r="B9" s="213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</row>
    <row r="10" spans="1:702" s="27" customFormat="1" ht="11.25" customHeight="1" collapsed="1">
      <c r="A10" s="22">
        <v>1</v>
      </c>
      <c r="B10" s="167">
        <v>2</v>
      </c>
      <c r="C10" s="22">
        <v>3</v>
      </c>
      <c r="D10" s="167">
        <v>4</v>
      </c>
      <c r="E10" s="22">
        <v>5</v>
      </c>
      <c r="F10" s="167">
        <v>6</v>
      </c>
      <c r="G10" s="22">
        <v>7</v>
      </c>
      <c r="H10" s="167">
        <v>8</v>
      </c>
      <c r="I10" s="22">
        <v>9</v>
      </c>
      <c r="J10" s="167">
        <v>10</v>
      </c>
      <c r="K10" s="22">
        <v>11</v>
      </c>
      <c r="L10" s="167">
        <v>12</v>
      </c>
      <c r="M10" s="22">
        <v>13</v>
      </c>
      <c r="N10" s="167">
        <v>14</v>
      </c>
      <c r="O10" s="22">
        <v>15</v>
      </c>
      <c r="P10" s="167">
        <v>16</v>
      </c>
      <c r="Q10" s="22">
        <v>17</v>
      </c>
      <c r="R10" s="167">
        <v>18</v>
      </c>
      <c r="S10" s="22">
        <v>19</v>
      </c>
      <c r="T10" s="167">
        <v>20</v>
      </c>
    </row>
    <row r="11" spans="1:702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8">
        <v>41275</v>
      </c>
      <c r="B35" s="130">
        <v>4005.58612498</v>
      </c>
      <c r="C35" s="130">
        <v>504.23607564999998</v>
      </c>
      <c r="D35" s="130">
        <v>14.9508554</v>
      </c>
      <c r="E35" s="130">
        <v>2820.49907527</v>
      </c>
      <c r="F35" s="130">
        <v>150.74517767</v>
      </c>
      <c r="G35" s="130">
        <v>2.3007369500000001</v>
      </c>
      <c r="H35" s="130">
        <v>34.730152709999999</v>
      </c>
      <c r="I35" s="130">
        <v>412.76184035</v>
      </c>
      <c r="J35" s="130">
        <v>16.468773689999999</v>
      </c>
      <c r="K35" s="130">
        <v>4.1982773699999996</v>
      </c>
      <c r="L35" s="130">
        <v>20.114019320000001</v>
      </c>
      <c r="M35" s="168" t="s">
        <v>188</v>
      </c>
      <c r="N35" s="130">
        <v>3.9461006599999999</v>
      </c>
      <c r="O35" s="130">
        <v>18.252714340000001</v>
      </c>
      <c r="P35" s="130">
        <v>0.38759046000000003</v>
      </c>
      <c r="Q35" s="130">
        <v>0.20409041</v>
      </c>
      <c r="R35" s="130">
        <v>0.40425046999999997</v>
      </c>
      <c r="S35" s="130">
        <v>0</v>
      </c>
      <c r="T35" s="130">
        <v>1.3863942600000001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8">
        <v>41306</v>
      </c>
      <c r="B36" s="130">
        <v>3988.4479304800002</v>
      </c>
      <c r="C36" s="130">
        <v>499.29032891000003</v>
      </c>
      <c r="D36" s="130">
        <v>105.28291062</v>
      </c>
      <c r="E36" s="130">
        <v>2745.54201607</v>
      </c>
      <c r="F36" s="130">
        <v>149.88595877</v>
      </c>
      <c r="G36" s="130">
        <v>2.0297373099999998</v>
      </c>
      <c r="H36" s="130">
        <v>38.566071649999998</v>
      </c>
      <c r="I36" s="130">
        <v>383.40850912000002</v>
      </c>
      <c r="J36" s="130">
        <v>15.46915926</v>
      </c>
      <c r="K36" s="130">
        <v>4.2082098200000004</v>
      </c>
      <c r="L36" s="130">
        <v>20.220169590000001</v>
      </c>
      <c r="M36" s="168" t="s">
        <v>188</v>
      </c>
      <c r="N36" s="130">
        <v>21.316403059999999</v>
      </c>
      <c r="O36" s="130">
        <v>0.88788498999999999</v>
      </c>
      <c r="P36" s="130">
        <v>0.26965208000000002</v>
      </c>
      <c r="Q36" s="130">
        <v>0.19981438000000001</v>
      </c>
      <c r="R36" s="130">
        <v>0.41524557000000001</v>
      </c>
      <c r="S36" s="130">
        <v>0</v>
      </c>
      <c r="T36" s="130">
        <v>1.4558592800000001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8">
        <v>41334</v>
      </c>
      <c r="B37" s="130">
        <v>4044.35675636</v>
      </c>
      <c r="C37" s="130">
        <v>541.97091140999999</v>
      </c>
      <c r="D37" s="130">
        <v>104.76067581</v>
      </c>
      <c r="E37" s="130">
        <v>2734.47398944</v>
      </c>
      <c r="F37" s="130">
        <v>129.12186641</v>
      </c>
      <c r="G37" s="130">
        <v>4.2676486100000002</v>
      </c>
      <c r="H37" s="130">
        <v>38.106850369999997</v>
      </c>
      <c r="I37" s="130">
        <v>427.75201199999998</v>
      </c>
      <c r="J37" s="130">
        <v>14.70872475</v>
      </c>
      <c r="K37" s="130">
        <v>4.1770917799999996</v>
      </c>
      <c r="L37" s="130">
        <v>20.53269654</v>
      </c>
      <c r="M37" s="168" t="s">
        <v>188</v>
      </c>
      <c r="N37" s="130">
        <v>21.17474404</v>
      </c>
      <c r="O37" s="130">
        <v>0.85987438000000005</v>
      </c>
      <c r="P37" s="130">
        <v>0.47248912999999998</v>
      </c>
      <c r="Q37" s="130">
        <v>0.19586882999999999</v>
      </c>
      <c r="R37" s="130">
        <v>0.35312472</v>
      </c>
      <c r="S37" s="130">
        <v>0</v>
      </c>
      <c r="T37" s="130">
        <v>1.4281881400000001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8">
        <v>41365</v>
      </c>
      <c r="B38" s="130">
        <v>4023.6471165500002</v>
      </c>
      <c r="C38" s="130">
        <v>604.53109470000004</v>
      </c>
      <c r="D38" s="130">
        <v>33.575780629999997</v>
      </c>
      <c r="E38" s="130">
        <v>2721.6956467700002</v>
      </c>
      <c r="F38" s="130">
        <v>128.73446568</v>
      </c>
      <c r="G38" s="130">
        <v>3.7651241899999999</v>
      </c>
      <c r="H38" s="130">
        <v>38.82692291</v>
      </c>
      <c r="I38" s="130">
        <v>426.68382421000001</v>
      </c>
      <c r="J38" s="130">
        <v>16.130457740000001</v>
      </c>
      <c r="K38" s="130">
        <v>4.1921428000000001</v>
      </c>
      <c r="L38" s="130">
        <v>20.780704610000001</v>
      </c>
      <c r="M38" s="168" t="s">
        <v>188</v>
      </c>
      <c r="N38" s="130">
        <v>21.130563110000001</v>
      </c>
      <c r="O38" s="130">
        <v>0.77660065</v>
      </c>
      <c r="P38" s="130">
        <v>0.60013443</v>
      </c>
      <c r="Q38" s="130">
        <v>0.19905317</v>
      </c>
      <c r="R38" s="130">
        <v>0.41766826000000001</v>
      </c>
      <c r="S38" s="130">
        <v>0</v>
      </c>
      <c r="T38" s="130">
        <v>1.6069326900000001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8">
        <v>41395</v>
      </c>
      <c r="B39" s="130">
        <v>4039.37541448</v>
      </c>
      <c r="C39" s="130">
        <v>669.32736223999996</v>
      </c>
      <c r="D39" s="130">
        <v>24.203491769999999</v>
      </c>
      <c r="E39" s="130">
        <v>2686.46691182</v>
      </c>
      <c r="F39" s="130">
        <v>128.67426659</v>
      </c>
      <c r="G39" s="130">
        <v>3.4068098899999999</v>
      </c>
      <c r="H39" s="130">
        <v>36.652397090000001</v>
      </c>
      <c r="I39" s="130">
        <v>424.53207028000003</v>
      </c>
      <c r="J39" s="130">
        <v>16.60892501</v>
      </c>
      <c r="K39" s="130">
        <v>4.1690639200000001</v>
      </c>
      <c r="L39" s="130">
        <v>20.973514210000001</v>
      </c>
      <c r="M39" s="168" t="s">
        <v>188</v>
      </c>
      <c r="N39" s="130">
        <v>21.04536615</v>
      </c>
      <c r="O39" s="130">
        <v>0.96306884000000004</v>
      </c>
      <c r="P39" s="130">
        <v>0.70545268999999999</v>
      </c>
      <c r="Q39" s="130">
        <v>0.19551586000000001</v>
      </c>
      <c r="R39" s="130">
        <v>1.9712179999999999E-2</v>
      </c>
      <c r="S39" s="130">
        <v>0</v>
      </c>
      <c r="T39" s="130">
        <v>1.43148594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8">
        <v>41426</v>
      </c>
      <c r="B40" s="130">
        <v>4491.4328761699999</v>
      </c>
      <c r="C40" s="130">
        <v>698.69385161000002</v>
      </c>
      <c r="D40" s="130">
        <v>22.509771400000002</v>
      </c>
      <c r="E40" s="130">
        <v>2723.0687730599998</v>
      </c>
      <c r="F40" s="130">
        <v>128.53758841000001</v>
      </c>
      <c r="G40" s="130">
        <v>2.7388098200000002</v>
      </c>
      <c r="H40" s="130">
        <v>38.698703989999998</v>
      </c>
      <c r="I40" s="130">
        <v>809.67933268000002</v>
      </c>
      <c r="J40" s="130">
        <v>16.89986068</v>
      </c>
      <c r="K40" s="130">
        <v>4.1883652800000002</v>
      </c>
      <c r="L40" s="130">
        <v>21.3134905</v>
      </c>
      <c r="M40" s="168" t="s">
        <v>188</v>
      </c>
      <c r="N40" s="130">
        <v>21.261629729999999</v>
      </c>
      <c r="O40" s="130">
        <v>0.93203943</v>
      </c>
      <c r="P40" s="130">
        <v>0.77074043000000003</v>
      </c>
      <c r="Q40" s="130">
        <v>0.19715856000000001</v>
      </c>
      <c r="R40" s="130">
        <v>0.52327942000000005</v>
      </c>
      <c r="S40" s="130">
        <v>0</v>
      </c>
      <c r="T40" s="130">
        <v>1.4194811700000001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8">
        <v>41456</v>
      </c>
      <c r="B41" s="130">
        <v>4182.1648827999998</v>
      </c>
      <c r="C41" s="130">
        <v>710.59387839999999</v>
      </c>
      <c r="D41" s="130">
        <v>21.842940129999999</v>
      </c>
      <c r="E41" s="130">
        <v>2753.99675101</v>
      </c>
      <c r="F41" s="130">
        <v>128.57258062</v>
      </c>
      <c r="G41" s="130">
        <v>5.0789611499999996</v>
      </c>
      <c r="H41" s="130">
        <v>33.971218190000002</v>
      </c>
      <c r="I41" s="130">
        <v>457.07450152000001</v>
      </c>
      <c r="J41" s="130">
        <v>20.1454509</v>
      </c>
      <c r="K41" s="130">
        <v>4.1553487899999997</v>
      </c>
      <c r="L41" s="130">
        <v>21.343317200000001</v>
      </c>
      <c r="M41" s="168" t="s">
        <v>188</v>
      </c>
      <c r="N41" s="130">
        <v>21.167154239999999</v>
      </c>
      <c r="O41" s="130">
        <v>1.0524775399999999</v>
      </c>
      <c r="P41" s="130">
        <v>0.86112628999999996</v>
      </c>
      <c r="Q41" s="130">
        <v>0.23051588000000001</v>
      </c>
      <c r="R41" s="130">
        <v>0.65404253999999995</v>
      </c>
      <c r="S41" s="130">
        <v>0</v>
      </c>
      <c r="T41" s="130">
        <v>1.4246184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8">
        <v>41487</v>
      </c>
      <c r="B42" s="130">
        <v>4283.6170591600003</v>
      </c>
      <c r="C42" s="130">
        <v>752.56765570000005</v>
      </c>
      <c r="D42" s="130">
        <v>20.0680084</v>
      </c>
      <c r="E42" s="130">
        <v>2821.6576102099998</v>
      </c>
      <c r="F42" s="130">
        <v>128.79540462</v>
      </c>
      <c r="G42" s="130">
        <v>4.6095362</v>
      </c>
      <c r="H42" s="130">
        <v>34.470809289999998</v>
      </c>
      <c r="I42" s="130">
        <v>449.50977561000002</v>
      </c>
      <c r="J42" s="130">
        <v>20.38728549</v>
      </c>
      <c r="K42" s="130">
        <v>4.1396517099999999</v>
      </c>
      <c r="L42" s="130">
        <v>21.353210600000001</v>
      </c>
      <c r="M42" s="168" t="s">
        <v>188</v>
      </c>
      <c r="N42" s="130">
        <v>21.590985839999998</v>
      </c>
      <c r="O42" s="130">
        <v>1.05616895</v>
      </c>
      <c r="P42" s="130">
        <v>1.1221317</v>
      </c>
      <c r="Q42" s="130">
        <v>0.20862802999999999</v>
      </c>
      <c r="R42" s="130">
        <v>0.65697952999999998</v>
      </c>
      <c r="S42" s="130">
        <v>0</v>
      </c>
      <c r="T42" s="130">
        <v>1.42321728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8">
        <v>41518</v>
      </c>
      <c r="B43" s="130">
        <v>4187.0911570099997</v>
      </c>
      <c r="C43" s="130">
        <v>751.18529625999997</v>
      </c>
      <c r="D43" s="130">
        <v>21.50631714</v>
      </c>
      <c r="E43" s="130">
        <v>2690.1338808800001</v>
      </c>
      <c r="F43" s="130">
        <v>128.78948162</v>
      </c>
      <c r="G43" s="130">
        <v>4.0052128800000002</v>
      </c>
      <c r="H43" s="130">
        <v>37.379736520000002</v>
      </c>
      <c r="I43" s="130">
        <v>495.43003680999999</v>
      </c>
      <c r="J43" s="130">
        <v>18.913384090000001</v>
      </c>
      <c r="K43" s="130">
        <v>4.1215261700000001</v>
      </c>
      <c r="L43" s="130">
        <v>21.495611390000001</v>
      </c>
      <c r="M43" s="168" t="s">
        <v>188</v>
      </c>
      <c r="N43" s="130">
        <v>10.05726258</v>
      </c>
      <c r="O43" s="130">
        <v>1.1101723699999999</v>
      </c>
      <c r="P43" s="130">
        <v>0.65855437999999999</v>
      </c>
      <c r="Q43" s="130">
        <v>0.21169138000000001</v>
      </c>
      <c r="R43" s="130">
        <v>0.62097893999999998</v>
      </c>
      <c r="S43" s="130">
        <v>0</v>
      </c>
      <c r="T43" s="130">
        <v>1.4720135999999999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8">
        <v>41548</v>
      </c>
      <c r="B44" s="130">
        <v>4238.2542859300002</v>
      </c>
      <c r="C44" s="130">
        <v>727.77819604000001</v>
      </c>
      <c r="D44" s="130">
        <v>23.272522030000001</v>
      </c>
      <c r="E44" s="130">
        <v>2748.8027341000002</v>
      </c>
      <c r="F44" s="130">
        <v>131.15126276999999</v>
      </c>
      <c r="G44" s="130">
        <v>3.3581550600000001</v>
      </c>
      <c r="H44" s="130">
        <v>38.269555519999997</v>
      </c>
      <c r="I44" s="130">
        <v>509.98270179000002</v>
      </c>
      <c r="J44" s="130">
        <v>12.303332490000001</v>
      </c>
      <c r="K44" s="130">
        <v>3.72947681</v>
      </c>
      <c r="L44" s="130">
        <v>21.974824080000001</v>
      </c>
      <c r="M44" s="168" t="s">
        <v>188</v>
      </c>
      <c r="N44" s="130">
        <v>5.3922307199999997</v>
      </c>
      <c r="O44" s="130">
        <v>1.0340141</v>
      </c>
      <c r="P44" s="130">
        <v>0.37809466000000003</v>
      </c>
      <c r="Q44" s="130">
        <v>0.21807587</v>
      </c>
      <c r="R44" s="130">
        <v>0.50520748000000004</v>
      </c>
      <c r="S44" s="130">
        <v>0</v>
      </c>
      <c r="T44" s="130">
        <v>10.10390241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8">
        <v>41579</v>
      </c>
      <c r="B45" s="130">
        <v>4338.3938128500004</v>
      </c>
      <c r="C45" s="130">
        <v>729.86205734999999</v>
      </c>
      <c r="D45" s="130">
        <v>23.927199479999999</v>
      </c>
      <c r="E45" s="130">
        <v>2750.5868260000002</v>
      </c>
      <c r="F45" s="130">
        <v>131.49485114000001</v>
      </c>
      <c r="G45" s="130">
        <v>2.6506675</v>
      </c>
      <c r="H45" s="130">
        <v>32.550837850000001</v>
      </c>
      <c r="I45" s="130">
        <v>600.99874476000002</v>
      </c>
      <c r="J45" s="130">
        <v>22.93396602</v>
      </c>
      <c r="K45" s="130">
        <v>3.73977966</v>
      </c>
      <c r="L45" s="130">
        <v>21.953481920000002</v>
      </c>
      <c r="M45" s="168" t="s">
        <v>188</v>
      </c>
      <c r="N45" s="130">
        <v>5.8906815999999997</v>
      </c>
      <c r="O45" s="130">
        <v>1.0073326199999999</v>
      </c>
      <c r="P45" s="130">
        <v>0.37328660000000002</v>
      </c>
      <c r="Q45" s="130">
        <v>0.21843657999999999</v>
      </c>
      <c r="R45" s="130">
        <v>0.50455636999999998</v>
      </c>
      <c r="S45" s="130">
        <v>0</v>
      </c>
      <c r="T45" s="130">
        <v>9.7011073999999997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8">
        <v>41609</v>
      </c>
      <c r="B46" s="130">
        <v>5175.7308850400004</v>
      </c>
      <c r="C46" s="130">
        <v>673.39932108999994</v>
      </c>
      <c r="D46" s="130">
        <v>24.356212679999999</v>
      </c>
      <c r="E46" s="130">
        <v>2750.6885305699998</v>
      </c>
      <c r="F46" s="130">
        <v>131.42924059000001</v>
      </c>
      <c r="G46" s="130">
        <v>2.0485803599999999</v>
      </c>
      <c r="H46" s="130">
        <v>232.04777622</v>
      </c>
      <c r="I46" s="130">
        <v>1243.1832108399999</v>
      </c>
      <c r="J46" s="130">
        <v>75.645147989999998</v>
      </c>
      <c r="K46" s="130">
        <v>3.7761001300000001</v>
      </c>
      <c r="L46" s="130">
        <v>22.01035809</v>
      </c>
      <c r="M46" s="168" t="s">
        <v>188</v>
      </c>
      <c r="N46" s="130">
        <v>5.1576073999999998</v>
      </c>
      <c r="O46" s="130">
        <v>0.90236068000000003</v>
      </c>
      <c r="P46" s="130">
        <v>0.67424585999999997</v>
      </c>
      <c r="Q46" s="130">
        <v>0.22641964000000001</v>
      </c>
      <c r="R46" s="130">
        <v>0.52386319000000003</v>
      </c>
      <c r="S46" s="130">
        <v>0</v>
      </c>
      <c r="T46" s="130">
        <v>9.6619097099999998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8">
        <v>41640</v>
      </c>
      <c r="B47" s="130">
        <v>4715.5329808300003</v>
      </c>
      <c r="C47" s="130">
        <v>684.85293306999995</v>
      </c>
      <c r="D47" s="130">
        <v>25.276361189999999</v>
      </c>
      <c r="E47" s="130">
        <v>2907.2839632599998</v>
      </c>
      <c r="F47" s="130">
        <v>131.14890564000001</v>
      </c>
      <c r="G47" s="130">
        <v>1.4470656399999999</v>
      </c>
      <c r="H47" s="130">
        <v>232.82559365</v>
      </c>
      <c r="I47" s="130">
        <v>613.34775887000001</v>
      </c>
      <c r="J47" s="130">
        <v>76.318987419999999</v>
      </c>
      <c r="K47" s="130">
        <v>3.7732519600000001</v>
      </c>
      <c r="L47" s="130">
        <v>22.23090607</v>
      </c>
      <c r="M47" s="168" t="s">
        <v>188</v>
      </c>
      <c r="N47" s="130">
        <v>5.1724356299999998</v>
      </c>
      <c r="O47" s="130">
        <v>0.88126291000000001</v>
      </c>
      <c r="P47" s="130">
        <v>0.40141152000000002</v>
      </c>
      <c r="Q47" s="130">
        <v>0.21704665000000001</v>
      </c>
      <c r="R47" s="130">
        <v>0.52311642000000003</v>
      </c>
      <c r="S47" s="130">
        <v>0</v>
      </c>
      <c r="T47" s="130">
        <v>9.8319809300000003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8">
        <v>41671</v>
      </c>
      <c r="B48" s="130">
        <v>5599.3243822200002</v>
      </c>
      <c r="C48" s="130">
        <v>725.53485410999997</v>
      </c>
      <c r="D48" s="130">
        <v>28.48216914</v>
      </c>
      <c r="E48" s="130">
        <v>3529.6163699899998</v>
      </c>
      <c r="F48" s="130">
        <v>160.73127880999999</v>
      </c>
      <c r="G48" s="130">
        <v>1.5077317100000001</v>
      </c>
      <c r="H48" s="130">
        <v>237.75675871999999</v>
      </c>
      <c r="I48" s="130">
        <v>779.3181707</v>
      </c>
      <c r="J48" s="130">
        <v>92.479962999999998</v>
      </c>
      <c r="K48" s="130">
        <v>3.7737772700000001</v>
      </c>
      <c r="L48" s="130">
        <v>22.381292049999999</v>
      </c>
      <c r="M48" s="168" t="s">
        <v>188</v>
      </c>
      <c r="N48" s="130">
        <v>5.7085990500000001</v>
      </c>
      <c r="O48" s="130">
        <v>0.95768474999999997</v>
      </c>
      <c r="P48" s="130">
        <v>0.38021157</v>
      </c>
      <c r="Q48" s="130">
        <v>0.22020714999999999</v>
      </c>
      <c r="R48" s="130">
        <v>0.52265563000000004</v>
      </c>
      <c r="S48" s="130">
        <v>0</v>
      </c>
      <c r="T48" s="130">
        <v>9.9526585700000005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8">
        <v>41699</v>
      </c>
      <c r="B49" s="130">
        <v>5819.2005759399999</v>
      </c>
      <c r="C49" s="130">
        <v>729.09601769999995</v>
      </c>
      <c r="D49" s="130">
        <v>17.25261974</v>
      </c>
      <c r="E49" s="130">
        <v>3805.7977510999999</v>
      </c>
      <c r="F49" s="130">
        <v>174.99998174999999</v>
      </c>
      <c r="G49" s="130">
        <v>0.20959555999999999</v>
      </c>
      <c r="H49" s="130">
        <v>36.276086149999998</v>
      </c>
      <c r="I49" s="130">
        <v>911.87124499000004</v>
      </c>
      <c r="J49" s="130">
        <v>99.911877230000002</v>
      </c>
      <c r="K49" s="130">
        <v>3.7766540900000001</v>
      </c>
      <c r="L49" s="130">
        <v>22.407610089999999</v>
      </c>
      <c r="M49" s="168" t="s">
        <v>188</v>
      </c>
      <c r="N49" s="130">
        <v>5.6817527099999996</v>
      </c>
      <c r="O49" s="130">
        <v>0.87317566999999996</v>
      </c>
      <c r="P49" s="130">
        <v>0.40448071000000002</v>
      </c>
      <c r="Q49" s="130">
        <v>0.22954758</v>
      </c>
      <c r="R49" s="130">
        <v>0.50569249999999999</v>
      </c>
      <c r="S49" s="130">
        <v>0</v>
      </c>
      <c r="T49" s="130">
        <v>9.9064883699999999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8">
        <v>41730</v>
      </c>
      <c r="B50" s="130">
        <v>5639.4611135499999</v>
      </c>
      <c r="C50" s="130">
        <v>696.73747762999994</v>
      </c>
      <c r="D50" s="130">
        <v>14.58208817</v>
      </c>
      <c r="E50" s="130">
        <v>3907.3821216400002</v>
      </c>
      <c r="F50" s="130">
        <v>181.36906343000001</v>
      </c>
      <c r="G50" s="130">
        <v>2.7172424099999999</v>
      </c>
      <c r="H50" s="130">
        <v>36.969745039999999</v>
      </c>
      <c r="I50" s="130">
        <v>653.45183431999999</v>
      </c>
      <c r="J50" s="130">
        <v>102.28407469</v>
      </c>
      <c r="K50" s="130">
        <v>3.7907401200000002</v>
      </c>
      <c r="L50" s="130">
        <v>22.149178249999999</v>
      </c>
      <c r="M50" s="168" t="s">
        <v>188</v>
      </c>
      <c r="N50" s="130">
        <v>5.7164640499999999</v>
      </c>
      <c r="O50" s="130">
        <v>0.75327608999999995</v>
      </c>
      <c r="P50" s="130">
        <v>0.62438488000000003</v>
      </c>
      <c r="Q50" s="130">
        <v>0.24696518000000001</v>
      </c>
      <c r="R50" s="130">
        <v>0.50589634000000006</v>
      </c>
      <c r="S50" s="130">
        <v>5.007E-5</v>
      </c>
      <c r="T50" s="130">
        <v>10.18051124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8">
        <v>41760</v>
      </c>
      <c r="B51" s="130">
        <v>5767.7753485499998</v>
      </c>
      <c r="C51" s="130">
        <v>721.06377029999999</v>
      </c>
      <c r="D51" s="130">
        <v>14.42083545</v>
      </c>
      <c r="E51" s="130">
        <v>4019.1477970699998</v>
      </c>
      <c r="F51" s="130">
        <v>186.92302998</v>
      </c>
      <c r="G51" s="130">
        <v>0.19121379999999999</v>
      </c>
      <c r="H51" s="130">
        <v>45.371107360000003</v>
      </c>
      <c r="I51" s="130">
        <v>629.38176080000005</v>
      </c>
      <c r="J51" s="130">
        <v>104.98606448</v>
      </c>
      <c r="K51" s="130">
        <v>3.7915476899999998</v>
      </c>
      <c r="L51" s="130">
        <v>22.21115189</v>
      </c>
      <c r="M51" s="168" t="s">
        <v>188</v>
      </c>
      <c r="N51" s="130">
        <v>4.87927131</v>
      </c>
      <c r="O51" s="130">
        <v>0.58718610999999998</v>
      </c>
      <c r="P51" s="130">
        <v>0.52617541999999995</v>
      </c>
      <c r="Q51" s="130">
        <v>0.23631969</v>
      </c>
      <c r="R51" s="130">
        <v>0.66334771000000003</v>
      </c>
      <c r="S51" s="130">
        <v>5.0569999999999999E-5</v>
      </c>
      <c r="T51" s="130">
        <v>13.394718920000001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8">
        <v>41791</v>
      </c>
      <c r="B52" s="130">
        <v>6775.5353530700004</v>
      </c>
      <c r="C52" s="130">
        <v>744.91452492999997</v>
      </c>
      <c r="D52" s="130">
        <v>13.4846904</v>
      </c>
      <c r="E52" s="130">
        <v>4045.9790463099998</v>
      </c>
      <c r="F52" s="130">
        <v>187.61320502000001</v>
      </c>
      <c r="G52" s="130">
        <v>0.16450677</v>
      </c>
      <c r="H52" s="130">
        <v>45.865369039999997</v>
      </c>
      <c r="I52" s="130">
        <v>1589.1803155800001</v>
      </c>
      <c r="J52" s="130">
        <v>105.21009372</v>
      </c>
      <c r="K52" s="130">
        <v>3.7935363999999998</v>
      </c>
      <c r="L52" s="130">
        <v>18.806245390000001</v>
      </c>
      <c r="M52" s="168" t="s">
        <v>188</v>
      </c>
      <c r="N52" s="130">
        <v>4.8548644000000003</v>
      </c>
      <c r="O52" s="130">
        <v>0.66445863999999999</v>
      </c>
      <c r="P52" s="130">
        <v>0.75352611999999997</v>
      </c>
      <c r="Q52" s="130">
        <v>0.24307350999999999</v>
      </c>
      <c r="R52" s="130">
        <v>0.52194370999999995</v>
      </c>
      <c r="S52" s="130">
        <v>8.7319999999999997E-5</v>
      </c>
      <c r="T52" s="130">
        <v>13.48586581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8">
        <v>41821</v>
      </c>
      <c r="B53" s="130">
        <v>5898.4227501699997</v>
      </c>
      <c r="C53" s="130">
        <v>736.19142383999997</v>
      </c>
      <c r="D53" s="130">
        <v>11.00935157</v>
      </c>
      <c r="E53" s="130">
        <v>4140.0260616300002</v>
      </c>
      <c r="F53" s="130">
        <v>191.86547168999999</v>
      </c>
      <c r="G53" s="130">
        <v>0.13347152000000001</v>
      </c>
      <c r="H53" s="130">
        <v>45.683010930000002</v>
      </c>
      <c r="I53" s="130">
        <v>623.96864885000002</v>
      </c>
      <c r="J53" s="130">
        <v>102.48401538</v>
      </c>
      <c r="K53" s="130">
        <v>3.7927458299999999</v>
      </c>
      <c r="L53" s="130">
        <v>18.731868259999999</v>
      </c>
      <c r="M53" s="168" t="s">
        <v>188</v>
      </c>
      <c r="N53" s="130">
        <v>5.7837548600000002</v>
      </c>
      <c r="O53" s="130">
        <v>0.74319537000000002</v>
      </c>
      <c r="P53" s="130">
        <v>0.88259399999999999</v>
      </c>
      <c r="Q53" s="130">
        <v>0.22127499</v>
      </c>
      <c r="R53" s="130">
        <v>0.65207864000000004</v>
      </c>
      <c r="S53" s="130">
        <v>9.2629999999999999E-5</v>
      </c>
      <c r="T53" s="130">
        <v>16.25369018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s="30" customFormat="1" hidden="1" outlineLevel="1">
      <c r="A54" s="29">
        <v>41852</v>
      </c>
      <c r="B54" s="130">
        <v>6355.2079009199997</v>
      </c>
      <c r="C54" s="130">
        <v>752.34887265999998</v>
      </c>
      <c r="D54" s="130">
        <v>9.6239452500000002</v>
      </c>
      <c r="E54" s="130">
        <v>4535.8740445200001</v>
      </c>
      <c r="F54" s="130">
        <v>214.62651432000001</v>
      </c>
      <c r="G54" s="130">
        <v>0.10934745</v>
      </c>
      <c r="H54" s="130">
        <v>47.963424119999999</v>
      </c>
      <c r="I54" s="130">
        <v>634.76204437000001</v>
      </c>
      <c r="J54" s="130">
        <v>111.76456129</v>
      </c>
      <c r="K54" s="130">
        <v>3.7971607399999998</v>
      </c>
      <c r="L54" s="130">
        <v>18.79680067</v>
      </c>
      <c r="M54" s="168" t="s">
        <v>188</v>
      </c>
      <c r="N54" s="130">
        <v>6.3720755999999996</v>
      </c>
      <c r="O54" s="130">
        <v>0.63067596999999997</v>
      </c>
      <c r="P54" s="130">
        <v>1.08207626</v>
      </c>
      <c r="Q54" s="130">
        <v>0.20333045</v>
      </c>
      <c r="R54" s="130">
        <v>0.66100734000000005</v>
      </c>
      <c r="S54" s="130">
        <v>0</v>
      </c>
      <c r="T54" s="130">
        <v>16.592019910000001</v>
      </c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  <c r="EC54" s="131"/>
      <c r="ED54" s="131"/>
      <c r="EE54" s="131"/>
      <c r="EF54" s="131"/>
      <c r="EG54" s="131"/>
      <c r="EH54" s="131"/>
      <c r="EI54" s="131"/>
      <c r="EJ54" s="131"/>
      <c r="EK54" s="131"/>
      <c r="EL54" s="131"/>
      <c r="EM54" s="131"/>
      <c r="EN54" s="131"/>
      <c r="EO54" s="131"/>
      <c r="EP54" s="131"/>
      <c r="EQ54" s="131"/>
      <c r="ER54" s="131"/>
      <c r="ES54" s="131"/>
      <c r="ET54" s="131"/>
      <c r="EU54" s="131"/>
      <c r="EV54" s="131"/>
      <c r="EW54" s="131"/>
      <c r="EX54" s="131"/>
      <c r="EY54" s="131"/>
      <c r="EZ54" s="131"/>
      <c r="FA54" s="131"/>
      <c r="FB54" s="131"/>
      <c r="FC54" s="131"/>
      <c r="FD54" s="131"/>
      <c r="FE54" s="131"/>
      <c r="FF54" s="131"/>
      <c r="FG54" s="131"/>
      <c r="FH54" s="131"/>
      <c r="FI54" s="131"/>
      <c r="FJ54" s="131"/>
      <c r="FK54" s="131"/>
      <c r="FL54" s="131"/>
      <c r="FM54" s="131"/>
      <c r="FN54" s="131"/>
      <c r="FO54" s="131"/>
      <c r="FP54" s="131"/>
      <c r="FQ54" s="131"/>
      <c r="FR54" s="131"/>
      <c r="FS54" s="131"/>
      <c r="FT54" s="131"/>
      <c r="FU54" s="131"/>
      <c r="FV54" s="131"/>
      <c r="FW54" s="131"/>
      <c r="FX54" s="131"/>
      <c r="FY54" s="131"/>
      <c r="FZ54" s="131"/>
      <c r="GA54" s="131"/>
      <c r="GB54" s="131"/>
      <c r="GC54" s="131"/>
      <c r="GD54" s="131"/>
      <c r="GE54" s="131"/>
      <c r="GF54" s="131"/>
      <c r="GG54" s="131"/>
      <c r="GH54" s="131"/>
      <c r="GI54" s="131"/>
      <c r="GJ54" s="131"/>
      <c r="GK54" s="131"/>
      <c r="GL54" s="131"/>
      <c r="GM54" s="131"/>
      <c r="GN54" s="131"/>
      <c r="GO54" s="131"/>
      <c r="GP54" s="131"/>
      <c r="GQ54" s="131"/>
      <c r="GR54" s="131"/>
      <c r="GS54" s="131"/>
      <c r="GT54" s="131"/>
      <c r="GU54" s="131"/>
      <c r="GV54" s="131"/>
      <c r="GW54" s="131"/>
      <c r="GX54" s="131"/>
      <c r="GY54" s="131"/>
      <c r="GZ54" s="131"/>
      <c r="HA54" s="131"/>
      <c r="HB54" s="131"/>
      <c r="HC54" s="131"/>
      <c r="HD54" s="131"/>
      <c r="HE54" s="131"/>
      <c r="HF54" s="131"/>
      <c r="HG54" s="131"/>
      <c r="HH54" s="131"/>
      <c r="HI54" s="131"/>
      <c r="HJ54" s="131"/>
      <c r="HK54" s="131"/>
      <c r="HL54" s="131"/>
      <c r="HM54" s="131"/>
      <c r="HN54" s="131"/>
      <c r="HO54" s="131"/>
      <c r="HP54" s="131"/>
      <c r="HQ54" s="131"/>
      <c r="HR54" s="131"/>
      <c r="HS54" s="131"/>
      <c r="HT54" s="131"/>
      <c r="HU54" s="131"/>
      <c r="HV54" s="131"/>
      <c r="HW54" s="131"/>
      <c r="HX54" s="131"/>
      <c r="HY54" s="131"/>
      <c r="HZ54" s="131"/>
      <c r="IA54" s="131"/>
      <c r="IB54" s="131"/>
      <c r="IC54" s="131"/>
      <c r="ID54" s="131"/>
      <c r="IE54" s="131"/>
      <c r="IF54" s="131"/>
      <c r="IG54" s="131"/>
      <c r="IH54" s="131"/>
      <c r="II54" s="131"/>
      <c r="IJ54" s="131"/>
      <c r="IK54" s="131"/>
      <c r="IL54" s="131"/>
      <c r="IM54" s="131"/>
      <c r="IN54" s="131"/>
      <c r="IO54" s="131"/>
      <c r="IP54" s="131"/>
      <c r="IQ54" s="131"/>
      <c r="IR54" s="131"/>
      <c r="IS54" s="131"/>
      <c r="IT54" s="131"/>
      <c r="IU54" s="131"/>
      <c r="IV54" s="131"/>
      <c r="IW54" s="131"/>
      <c r="IX54" s="131"/>
      <c r="IY54" s="131"/>
      <c r="IZ54" s="131"/>
      <c r="JA54" s="131"/>
      <c r="JB54" s="131"/>
      <c r="JC54" s="131"/>
      <c r="JD54" s="131"/>
      <c r="JE54" s="131"/>
      <c r="JF54" s="131"/>
      <c r="JG54" s="131"/>
      <c r="JH54" s="131"/>
      <c r="JI54" s="131"/>
      <c r="JJ54" s="131"/>
      <c r="JK54" s="131"/>
      <c r="JL54" s="131"/>
      <c r="JM54" s="131"/>
      <c r="JN54" s="131"/>
      <c r="JO54" s="131"/>
      <c r="JP54" s="131"/>
      <c r="JQ54" s="131"/>
      <c r="JR54" s="131"/>
      <c r="JS54" s="131"/>
      <c r="JT54" s="131"/>
      <c r="JU54" s="131"/>
      <c r="JV54" s="131"/>
      <c r="JW54" s="131"/>
      <c r="JX54" s="131"/>
      <c r="JY54" s="131"/>
      <c r="JZ54" s="131"/>
      <c r="KA54" s="131"/>
      <c r="KB54" s="131"/>
      <c r="KC54" s="131"/>
      <c r="KD54" s="131"/>
      <c r="KE54" s="131"/>
      <c r="KF54" s="131"/>
      <c r="KG54" s="131"/>
      <c r="KH54" s="131"/>
      <c r="KI54" s="131"/>
      <c r="KJ54" s="131"/>
      <c r="KK54" s="131"/>
      <c r="KL54" s="131"/>
      <c r="KM54" s="131"/>
      <c r="KN54" s="131"/>
      <c r="KO54" s="131"/>
      <c r="KP54" s="131"/>
      <c r="KQ54" s="131"/>
      <c r="KR54" s="131"/>
      <c r="KS54" s="131"/>
      <c r="KT54" s="131"/>
      <c r="KU54" s="131"/>
      <c r="KV54" s="131"/>
      <c r="KW54" s="131"/>
      <c r="KX54" s="131"/>
      <c r="KY54" s="131"/>
      <c r="KZ54" s="131"/>
      <c r="LA54" s="131"/>
      <c r="LB54" s="131"/>
      <c r="LC54" s="131"/>
      <c r="LD54" s="131"/>
      <c r="LE54" s="131"/>
      <c r="LF54" s="131"/>
      <c r="LG54" s="131"/>
      <c r="LH54" s="131"/>
      <c r="LI54" s="131"/>
      <c r="LJ54" s="131"/>
      <c r="LK54" s="131"/>
      <c r="LL54" s="131"/>
      <c r="LM54" s="131"/>
      <c r="LN54" s="131"/>
      <c r="LO54" s="131"/>
      <c r="LP54" s="131"/>
      <c r="LQ54" s="131"/>
      <c r="LR54" s="131"/>
      <c r="LS54" s="131"/>
      <c r="LT54" s="131"/>
      <c r="LU54" s="131"/>
      <c r="LV54" s="131"/>
      <c r="LW54" s="131"/>
      <c r="LX54" s="131"/>
      <c r="LY54" s="131"/>
      <c r="LZ54" s="131"/>
      <c r="MA54" s="131"/>
      <c r="MB54" s="131"/>
      <c r="MC54" s="131"/>
      <c r="MD54" s="131"/>
      <c r="ME54" s="131"/>
      <c r="MF54" s="131"/>
      <c r="MG54" s="131"/>
      <c r="MH54" s="131"/>
      <c r="MI54" s="131"/>
      <c r="MJ54" s="131"/>
      <c r="MK54" s="131"/>
      <c r="ML54" s="131"/>
      <c r="MM54" s="131"/>
      <c r="MN54" s="131"/>
      <c r="MO54" s="131"/>
      <c r="MP54" s="131"/>
      <c r="MQ54" s="131"/>
      <c r="MR54" s="131"/>
      <c r="MS54" s="131"/>
      <c r="MT54" s="131"/>
      <c r="MU54" s="131"/>
      <c r="MV54" s="131"/>
      <c r="MW54" s="131"/>
      <c r="MX54" s="131"/>
      <c r="MY54" s="131"/>
      <c r="MZ54" s="131"/>
      <c r="NA54" s="131"/>
      <c r="NB54" s="131"/>
      <c r="NC54" s="131"/>
      <c r="ND54" s="131"/>
      <c r="NE54" s="131"/>
      <c r="NF54" s="131"/>
      <c r="NG54" s="131"/>
      <c r="NH54" s="131"/>
      <c r="NI54" s="131"/>
      <c r="NJ54" s="131"/>
      <c r="NK54" s="131"/>
      <c r="NL54" s="131"/>
      <c r="NM54" s="131"/>
      <c r="NN54" s="131"/>
      <c r="NO54" s="131"/>
      <c r="NP54" s="131"/>
      <c r="NQ54" s="131"/>
      <c r="NR54" s="131"/>
      <c r="NS54" s="131"/>
      <c r="NT54" s="131"/>
      <c r="NU54" s="131"/>
      <c r="NV54" s="131"/>
      <c r="NW54" s="131"/>
      <c r="NX54" s="131"/>
      <c r="NY54" s="131"/>
      <c r="NZ54" s="131"/>
      <c r="OA54" s="131"/>
      <c r="OB54" s="131"/>
      <c r="OC54" s="131"/>
      <c r="OD54" s="131"/>
      <c r="OE54" s="131"/>
      <c r="OF54" s="131"/>
      <c r="OG54" s="131"/>
      <c r="OH54" s="131"/>
      <c r="OI54" s="131"/>
      <c r="OJ54" s="131"/>
      <c r="OK54" s="131"/>
      <c r="OL54" s="131"/>
      <c r="OM54" s="131"/>
      <c r="ON54" s="131"/>
      <c r="OO54" s="131"/>
      <c r="OP54" s="131"/>
      <c r="OQ54" s="131"/>
      <c r="OR54" s="131"/>
      <c r="OS54" s="131"/>
      <c r="OT54" s="131"/>
      <c r="OU54" s="131"/>
      <c r="OV54" s="131"/>
      <c r="OW54" s="131"/>
      <c r="OX54" s="131"/>
      <c r="OY54" s="131"/>
      <c r="OZ54" s="131"/>
      <c r="PA54" s="131"/>
      <c r="PB54" s="131"/>
      <c r="PC54" s="131"/>
      <c r="PD54" s="131"/>
      <c r="PE54" s="131"/>
      <c r="PF54" s="131"/>
      <c r="PG54" s="131"/>
      <c r="PH54" s="131"/>
      <c r="PI54" s="131"/>
      <c r="PJ54" s="131"/>
      <c r="PK54" s="131"/>
      <c r="PL54" s="131"/>
      <c r="PM54" s="131"/>
      <c r="PN54" s="131"/>
      <c r="PO54" s="131"/>
      <c r="PP54" s="131"/>
      <c r="PQ54" s="131"/>
      <c r="PR54" s="131"/>
      <c r="PS54" s="131"/>
      <c r="PT54" s="131"/>
      <c r="PU54" s="131"/>
      <c r="PV54" s="131"/>
      <c r="PW54" s="131"/>
      <c r="PX54" s="131"/>
      <c r="PY54" s="131"/>
      <c r="PZ54" s="131"/>
      <c r="QA54" s="131"/>
      <c r="QB54" s="131"/>
      <c r="QC54" s="131"/>
      <c r="QD54" s="131"/>
      <c r="QE54" s="131"/>
      <c r="QF54" s="131"/>
      <c r="QG54" s="131"/>
      <c r="QH54" s="131"/>
      <c r="QI54" s="131"/>
      <c r="QJ54" s="131"/>
      <c r="QK54" s="131"/>
      <c r="QL54" s="131"/>
      <c r="QM54" s="131"/>
      <c r="QN54" s="131"/>
      <c r="QO54" s="131"/>
      <c r="QP54" s="131"/>
      <c r="QQ54" s="131"/>
      <c r="QR54" s="131"/>
      <c r="QS54" s="131"/>
      <c r="QT54" s="131"/>
      <c r="QU54" s="131"/>
      <c r="QV54" s="131"/>
      <c r="QW54" s="131"/>
      <c r="QX54" s="131"/>
      <c r="QY54" s="131"/>
      <c r="QZ54" s="131"/>
      <c r="RA54" s="131"/>
      <c r="RB54" s="131"/>
      <c r="RC54" s="131"/>
      <c r="RD54" s="131"/>
      <c r="RE54" s="131"/>
      <c r="RF54" s="131"/>
      <c r="RG54" s="131"/>
      <c r="RH54" s="131"/>
      <c r="RI54" s="131"/>
      <c r="RJ54" s="131"/>
      <c r="RK54" s="131"/>
      <c r="RL54" s="131"/>
      <c r="RM54" s="131"/>
      <c r="RN54" s="131"/>
      <c r="RO54" s="131"/>
      <c r="RP54" s="131"/>
      <c r="RQ54" s="131"/>
      <c r="RR54" s="131"/>
      <c r="RS54" s="131"/>
      <c r="RT54" s="131"/>
      <c r="RU54" s="131"/>
      <c r="RV54" s="131"/>
      <c r="RW54" s="131"/>
      <c r="RX54" s="131"/>
      <c r="RY54" s="131"/>
      <c r="RZ54" s="131"/>
      <c r="SA54" s="131"/>
      <c r="SB54" s="131"/>
      <c r="SC54" s="131"/>
      <c r="SD54" s="131"/>
      <c r="SE54" s="131"/>
      <c r="SF54" s="131"/>
      <c r="SG54" s="131"/>
      <c r="SH54" s="131"/>
      <c r="SI54" s="131"/>
      <c r="SJ54" s="131"/>
      <c r="SK54" s="131"/>
      <c r="SL54" s="131"/>
      <c r="SM54" s="131"/>
      <c r="SN54" s="131"/>
      <c r="SO54" s="131"/>
      <c r="SP54" s="131"/>
      <c r="SQ54" s="131"/>
      <c r="SR54" s="131"/>
      <c r="SS54" s="131"/>
      <c r="ST54" s="131"/>
      <c r="SU54" s="131"/>
      <c r="SV54" s="131"/>
      <c r="SW54" s="131"/>
      <c r="SX54" s="131"/>
      <c r="SY54" s="131"/>
      <c r="SZ54" s="131"/>
      <c r="TA54" s="131"/>
      <c r="TB54" s="131"/>
      <c r="TC54" s="131"/>
      <c r="TD54" s="131"/>
      <c r="TE54" s="131"/>
      <c r="TF54" s="131"/>
      <c r="TG54" s="131"/>
      <c r="TH54" s="131"/>
      <c r="TI54" s="131"/>
      <c r="TJ54" s="131"/>
      <c r="TK54" s="131"/>
      <c r="TL54" s="131"/>
      <c r="TM54" s="131"/>
      <c r="TN54" s="131"/>
      <c r="TO54" s="131"/>
      <c r="TP54" s="131"/>
      <c r="TQ54" s="131"/>
      <c r="TR54" s="131"/>
      <c r="TS54" s="131"/>
      <c r="TT54" s="131"/>
      <c r="TU54" s="131"/>
      <c r="TV54" s="131"/>
      <c r="TW54" s="131"/>
      <c r="TX54" s="131"/>
      <c r="TY54" s="131"/>
      <c r="TZ54" s="131"/>
      <c r="UA54" s="131"/>
      <c r="UB54" s="131"/>
      <c r="UC54" s="131"/>
      <c r="UD54" s="131"/>
      <c r="UE54" s="131"/>
      <c r="UF54" s="131"/>
      <c r="UG54" s="131"/>
      <c r="UH54" s="131"/>
      <c r="UI54" s="131"/>
      <c r="UJ54" s="131"/>
      <c r="UK54" s="131"/>
      <c r="UL54" s="131"/>
      <c r="UM54" s="131"/>
      <c r="UN54" s="131"/>
      <c r="UO54" s="131"/>
      <c r="UP54" s="131"/>
      <c r="UQ54" s="131"/>
      <c r="UR54" s="131"/>
      <c r="US54" s="131"/>
      <c r="UT54" s="131"/>
      <c r="UU54" s="131"/>
      <c r="UV54" s="131"/>
      <c r="UW54" s="131"/>
      <c r="UX54" s="131"/>
      <c r="UY54" s="131"/>
      <c r="UZ54" s="131"/>
      <c r="VA54" s="131"/>
      <c r="VB54" s="131"/>
      <c r="VC54" s="131"/>
      <c r="VD54" s="131"/>
      <c r="VE54" s="131"/>
      <c r="VF54" s="131"/>
      <c r="VG54" s="131"/>
      <c r="VH54" s="131"/>
      <c r="VI54" s="131"/>
      <c r="VJ54" s="131"/>
      <c r="VK54" s="131"/>
      <c r="VL54" s="131"/>
      <c r="VM54" s="131"/>
      <c r="VN54" s="131"/>
      <c r="VO54" s="131"/>
      <c r="VP54" s="131"/>
      <c r="VQ54" s="131"/>
      <c r="VR54" s="131"/>
      <c r="VS54" s="131"/>
      <c r="VT54" s="131"/>
      <c r="VU54" s="131"/>
      <c r="VV54" s="131"/>
      <c r="VW54" s="131"/>
      <c r="VX54" s="131"/>
      <c r="VY54" s="131"/>
      <c r="VZ54" s="131"/>
      <c r="WA54" s="131"/>
      <c r="WB54" s="131"/>
      <c r="WC54" s="131"/>
      <c r="WD54" s="131"/>
      <c r="WE54" s="131"/>
      <c r="WF54" s="131"/>
      <c r="WG54" s="131"/>
      <c r="WH54" s="131"/>
      <c r="WI54" s="131"/>
      <c r="WJ54" s="131"/>
      <c r="WK54" s="131"/>
      <c r="WL54" s="131"/>
      <c r="WM54" s="131"/>
      <c r="WN54" s="131"/>
      <c r="WO54" s="131"/>
      <c r="WP54" s="131"/>
      <c r="WQ54" s="131"/>
      <c r="WR54" s="131"/>
      <c r="WS54" s="131"/>
      <c r="WT54" s="131"/>
      <c r="WU54" s="131"/>
      <c r="WV54" s="131"/>
      <c r="WW54" s="131"/>
      <c r="WX54" s="131"/>
      <c r="WY54" s="131"/>
      <c r="WZ54" s="131"/>
      <c r="XA54" s="131"/>
      <c r="XB54" s="131"/>
      <c r="XC54" s="131"/>
      <c r="XD54" s="131"/>
      <c r="XE54" s="131"/>
      <c r="XF54" s="131"/>
      <c r="XG54" s="131"/>
      <c r="XH54" s="131"/>
      <c r="XI54" s="131"/>
      <c r="XJ54" s="131"/>
      <c r="XK54" s="131"/>
      <c r="XL54" s="131"/>
      <c r="XM54" s="131"/>
      <c r="XN54" s="131"/>
      <c r="XO54" s="131"/>
      <c r="XP54" s="131"/>
      <c r="XQ54" s="131"/>
      <c r="XR54" s="131"/>
      <c r="XS54" s="131"/>
      <c r="XT54" s="131"/>
      <c r="XU54" s="131"/>
      <c r="XV54" s="131"/>
      <c r="XW54" s="131"/>
      <c r="XX54" s="131"/>
      <c r="XY54" s="131"/>
      <c r="XZ54" s="131"/>
      <c r="YA54" s="131"/>
      <c r="YB54" s="131"/>
      <c r="YC54" s="131"/>
      <c r="YD54" s="131"/>
      <c r="YE54" s="131"/>
      <c r="YF54" s="131"/>
      <c r="YG54" s="131"/>
      <c r="YH54" s="131"/>
      <c r="YI54" s="131"/>
      <c r="YJ54" s="131"/>
      <c r="YK54" s="131"/>
      <c r="YL54" s="131"/>
      <c r="YM54" s="131"/>
      <c r="YN54" s="131"/>
      <c r="YO54" s="131"/>
      <c r="YP54" s="131"/>
      <c r="YQ54" s="131"/>
      <c r="YR54" s="131"/>
      <c r="YS54" s="131"/>
      <c r="YT54" s="131"/>
      <c r="YU54" s="131"/>
      <c r="YV54" s="131"/>
      <c r="YW54" s="131"/>
      <c r="YX54" s="131"/>
      <c r="YY54" s="131"/>
      <c r="YZ54" s="131"/>
      <c r="ZA54" s="131"/>
      <c r="ZB54" s="131"/>
      <c r="ZC54" s="131"/>
      <c r="ZD54" s="131"/>
      <c r="ZE54" s="131"/>
      <c r="ZF54" s="131"/>
      <c r="ZG54" s="131"/>
      <c r="ZH54" s="131"/>
      <c r="ZI54" s="131"/>
      <c r="ZJ54" s="131"/>
      <c r="ZK54" s="131"/>
      <c r="ZL54" s="131"/>
      <c r="ZM54" s="131"/>
      <c r="ZN54" s="131"/>
      <c r="ZO54" s="131"/>
      <c r="ZP54" s="131"/>
      <c r="ZQ54" s="131"/>
      <c r="ZR54" s="131"/>
      <c r="ZS54" s="131"/>
      <c r="ZT54" s="131"/>
      <c r="ZU54" s="131"/>
      <c r="ZV54" s="131"/>
      <c r="ZW54" s="131"/>
      <c r="ZX54" s="131"/>
      <c r="ZY54" s="131"/>
      <c r="ZZ54" s="131"/>
    </row>
    <row r="55" spans="1:702" hidden="1" outlineLevel="1">
      <c r="A55" s="8">
        <v>41883</v>
      </c>
      <c r="B55" s="130">
        <v>6200.7282724699999</v>
      </c>
      <c r="C55" s="130">
        <v>759.51464888999999</v>
      </c>
      <c r="D55" s="130">
        <v>8.8825440499999999</v>
      </c>
      <c r="E55" s="130">
        <v>4322.4637300300001</v>
      </c>
      <c r="F55" s="130">
        <v>204.80878411</v>
      </c>
      <c r="G55" s="130">
        <v>0.10976072000000001</v>
      </c>
      <c r="H55" s="130">
        <v>47.757996159999998</v>
      </c>
      <c r="I55" s="130">
        <v>707.44921839000006</v>
      </c>
      <c r="J55" s="130">
        <v>103.62089053</v>
      </c>
      <c r="K55" s="130">
        <v>3.7993876100000001</v>
      </c>
      <c r="L55" s="130">
        <v>18.644773399999998</v>
      </c>
      <c r="M55" s="168" t="s">
        <v>188</v>
      </c>
      <c r="N55" s="130">
        <v>6.13664012</v>
      </c>
      <c r="O55" s="130">
        <v>0.71211128000000001</v>
      </c>
      <c r="P55" s="130">
        <v>0.51140746999999998</v>
      </c>
      <c r="Q55" s="130">
        <v>0.19486502</v>
      </c>
      <c r="R55" s="130">
        <v>0.65449139000000001</v>
      </c>
      <c r="S55" s="130">
        <v>0</v>
      </c>
      <c r="T55" s="130">
        <v>15.467023299999999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8">
        <v>41913</v>
      </c>
      <c r="B56" s="130">
        <v>6233.6257703600004</v>
      </c>
      <c r="C56" s="130">
        <v>750.57626249999998</v>
      </c>
      <c r="D56" s="130">
        <v>9.6876624400000004</v>
      </c>
      <c r="E56" s="130">
        <v>4374.4399346800001</v>
      </c>
      <c r="F56" s="130">
        <v>204.99288768</v>
      </c>
      <c r="G56" s="130">
        <v>0.13960048999999999</v>
      </c>
      <c r="H56" s="130">
        <v>44.62152176</v>
      </c>
      <c r="I56" s="130">
        <v>702.92597757999999</v>
      </c>
      <c r="J56" s="130">
        <v>100.61085423999999</v>
      </c>
      <c r="K56" s="130">
        <v>3.8031733499999998</v>
      </c>
      <c r="L56" s="130">
        <v>18.57305259</v>
      </c>
      <c r="M56" s="168" t="s">
        <v>188</v>
      </c>
      <c r="N56" s="130">
        <v>6.1331868299999996</v>
      </c>
      <c r="O56" s="130">
        <v>0.76709780999999999</v>
      </c>
      <c r="P56" s="130">
        <v>0.48793511000000001</v>
      </c>
      <c r="Q56" s="130">
        <v>0.18849511999999999</v>
      </c>
      <c r="R56" s="130">
        <v>0.66681084000000002</v>
      </c>
      <c r="S56" s="130">
        <v>0</v>
      </c>
      <c r="T56" s="130">
        <v>15.01131734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8">
        <v>41944</v>
      </c>
      <c r="B57" s="130">
        <v>6984.3139743499996</v>
      </c>
      <c r="C57" s="130">
        <v>749.81826441999999</v>
      </c>
      <c r="D57" s="130">
        <v>11.152400549999999</v>
      </c>
      <c r="E57" s="130">
        <v>4987.0608598899998</v>
      </c>
      <c r="F57" s="130">
        <v>235.29897829000001</v>
      </c>
      <c r="G57" s="130">
        <v>0.11077686</v>
      </c>
      <c r="H57" s="130">
        <v>46.341917049999999</v>
      </c>
      <c r="I57" s="130">
        <v>797.75751054</v>
      </c>
      <c r="J57" s="130">
        <v>110.23112114</v>
      </c>
      <c r="K57" s="130">
        <v>3.80806603</v>
      </c>
      <c r="L57" s="130">
        <v>18.496043910000001</v>
      </c>
      <c r="M57" s="168" t="s">
        <v>188</v>
      </c>
      <c r="N57" s="130">
        <v>6.35909572</v>
      </c>
      <c r="O57" s="130">
        <v>0.71589873000000004</v>
      </c>
      <c r="P57" s="130">
        <v>0.62258586999999999</v>
      </c>
      <c r="Q57" s="130">
        <v>0.1884845</v>
      </c>
      <c r="R57" s="130">
        <v>0.67019477999999999</v>
      </c>
      <c r="S57" s="130">
        <v>0</v>
      </c>
      <c r="T57" s="130">
        <v>15.68177607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8">
        <v>41974</v>
      </c>
      <c r="B58" s="130">
        <v>7306.8982810500002</v>
      </c>
      <c r="C58" s="130">
        <v>725.43590018999998</v>
      </c>
      <c r="D58" s="130">
        <v>10.268495140000001</v>
      </c>
      <c r="E58" s="130">
        <v>5256.8043010499996</v>
      </c>
      <c r="F58" s="130">
        <v>247.24757747999999</v>
      </c>
      <c r="G58" s="130">
        <v>0.15287133999999999</v>
      </c>
      <c r="H58" s="130">
        <v>47.163262099999997</v>
      </c>
      <c r="I58" s="130">
        <v>877.22151446999999</v>
      </c>
      <c r="J58" s="130">
        <v>111.48938597999999</v>
      </c>
      <c r="K58" s="130">
        <v>3.8109700200000001</v>
      </c>
      <c r="L58" s="130">
        <v>0.55582695999999998</v>
      </c>
      <c r="M58" s="168" t="s">
        <v>188</v>
      </c>
      <c r="N58" s="130">
        <v>11.525421039999999</v>
      </c>
      <c r="O58" s="130">
        <v>1.2159402399999999</v>
      </c>
      <c r="P58" s="130">
        <v>0.93146521000000004</v>
      </c>
      <c r="Q58" s="130">
        <v>0.20021347</v>
      </c>
      <c r="R58" s="130">
        <v>0.66816485000000003</v>
      </c>
      <c r="S58" s="130">
        <v>1.22E-6</v>
      </c>
      <c r="T58" s="130">
        <v>12.206970289999999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8">
        <v>42005</v>
      </c>
      <c r="B59" s="130">
        <v>7422.5794010899999</v>
      </c>
      <c r="C59" s="130">
        <v>727.13472141</v>
      </c>
      <c r="D59" s="130">
        <v>10.56585439</v>
      </c>
      <c r="E59" s="130">
        <v>5370.4890269099997</v>
      </c>
      <c r="F59" s="130">
        <v>253.03426873999999</v>
      </c>
      <c r="G59" s="130">
        <v>0.18058734000000001</v>
      </c>
      <c r="H59" s="130">
        <v>47.889896120000003</v>
      </c>
      <c r="I59" s="130">
        <v>869.41772565999997</v>
      </c>
      <c r="J59" s="130">
        <v>114.10940936</v>
      </c>
      <c r="K59" s="130">
        <v>3.81580707</v>
      </c>
      <c r="L59" s="130">
        <v>0.55565397000000005</v>
      </c>
      <c r="M59" s="168" t="s">
        <v>188</v>
      </c>
      <c r="N59" s="130">
        <v>11.48242922</v>
      </c>
      <c r="O59" s="130">
        <v>0.99558831000000003</v>
      </c>
      <c r="P59" s="130">
        <v>0.53755931999999995</v>
      </c>
      <c r="Q59" s="130">
        <v>0.18839917</v>
      </c>
      <c r="R59" s="130">
        <v>0.66191929000000005</v>
      </c>
      <c r="S59" s="130">
        <v>1.28E-6</v>
      </c>
      <c r="T59" s="130">
        <v>11.520553530000001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8">
        <v>42036</v>
      </c>
      <c r="B60" s="130">
        <v>11424.899950769999</v>
      </c>
      <c r="C60" s="130">
        <v>856.67950879</v>
      </c>
      <c r="D60" s="130">
        <v>9.3319791599999995</v>
      </c>
      <c r="E60" s="130">
        <v>8846.8141765700002</v>
      </c>
      <c r="F60" s="130">
        <v>430.89290538</v>
      </c>
      <c r="G60" s="130">
        <v>0.11372009</v>
      </c>
      <c r="H60" s="130">
        <v>52.108851450000003</v>
      </c>
      <c r="I60" s="130">
        <v>1011.5482851100001</v>
      </c>
      <c r="J60" s="130">
        <v>190.38110437</v>
      </c>
      <c r="K60" s="130">
        <v>3.8242464699999998</v>
      </c>
      <c r="L60" s="130">
        <v>0.51811501999999998</v>
      </c>
      <c r="M60" s="168" t="s">
        <v>188</v>
      </c>
      <c r="N60" s="130">
        <v>11.247873930000001</v>
      </c>
      <c r="O60" s="130">
        <v>0.96953067999999998</v>
      </c>
      <c r="P60" s="130">
        <v>0.60280423999999999</v>
      </c>
      <c r="Q60" s="130">
        <v>0.18317786999999999</v>
      </c>
      <c r="R60" s="130">
        <v>0.65150627999999999</v>
      </c>
      <c r="S60" s="130">
        <v>3.9400000000000004E-6</v>
      </c>
      <c r="T60" s="130">
        <v>9.0321614199999996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8">
        <v>42064</v>
      </c>
      <c r="B61" s="130">
        <v>9893.4719849400008</v>
      </c>
      <c r="C61" s="130">
        <v>753.01379781000003</v>
      </c>
      <c r="D61" s="130">
        <v>9.0107258300000002</v>
      </c>
      <c r="E61" s="130">
        <v>7626.3066980599997</v>
      </c>
      <c r="F61" s="130">
        <v>365.15347121999997</v>
      </c>
      <c r="G61" s="130">
        <v>0.11845567999999999</v>
      </c>
      <c r="H61" s="130">
        <v>45.836895149999997</v>
      </c>
      <c r="I61" s="130">
        <v>906.93522183000005</v>
      </c>
      <c r="J61" s="130">
        <v>162.35265304000001</v>
      </c>
      <c r="K61" s="130">
        <v>3.8277340400000002</v>
      </c>
      <c r="L61" s="130">
        <v>0.74063071000000003</v>
      </c>
      <c r="M61" s="168" t="s">
        <v>188</v>
      </c>
      <c r="N61" s="130">
        <v>6.6197865900000004</v>
      </c>
      <c r="O61" s="130">
        <v>0.86450992999999998</v>
      </c>
      <c r="P61" s="130">
        <v>0.97817341999999996</v>
      </c>
      <c r="Q61" s="130">
        <v>0.17903781999999999</v>
      </c>
      <c r="R61" s="130">
        <v>0.49467465999999999</v>
      </c>
      <c r="S61" s="130">
        <v>0</v>
      </c>
      <c r="T61" s="130">
        <v>11.03951915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8">
        <v>42095</v>
      </c>
      <c r="B62" s="130">
        <v>9055.9834771400001</v>
      </c>
      <c r="C62" s="130">
        <v>725.36728803000005</v>
      </c>
      <c r="D62" s="130">
        <v>7.0700327500000002</v>
      </c>
      <c r="E62" s="130">
        <v>6971.3234931099996</v>
      </c>
      <c r="F62" s="130">
        <v>329.75208296</v>
      </c>
      <c r="G62" s="130">
        <v>0.14591580000000001</v>
      </c>
      <c r="H62" s="130">
        <v>43.49535925</v>
      </c>
      <c r="I62" s="130">
        <v>813.51739083999996</v>
      </c>
      <c r="J62" s="130">
        <v>146.80329069000001</v>
      </c>
      <c r="K62" s="130">
        <v>3.8328618699999999</v>
      </c>
      <c r="L62" s="130">
        <v>0.74627953000000002</v>
      </c>
      <c r="M62" s="168" t="s">
        <v>188</v>
      </c>
      <c r="N62" s="130">
        <v>1.15850659</v>
      </c>
      <c r="O62" s="130">
        <v>1.0198929999999999</v>
      </c>
      <c r="P62" s="130">
        <v>0.53757896999999999</v>
      </c>
      <c r="Q62" s="130">
        <v>0.17717441</v>
      </c>
      <c r="R62" s="130">
        <v>0.36917415999999997</v>
      </c>
      <c r="S62" s="130">
        <v>0</v>
      </c>
      <c r="T62" s="130">
        <v>10.66715518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8">
        <v>42125</v>
      </c>
      <c r="B63" s="130">
        <v>9134.8001275999995</v>
      </c>
      <c r="C63" s="130">
        <v>768.24788333000004</v>
      </c>
      <c r="D63" s="130">
        <v>5.4886941800000004</v>
      </c>
      <c r="E63" s="130">
        <v>7061.3874095299998</v>
      </c>
      <c r="F63" s="130">
        <v>332.84595273999997</v>
      </c>
      <c r="G63" s="130">
        <v>0.11189739</v>
      </c>
      <c r="H63" s="130">
        <v>41.541724850000001</v>
      </c>
      <c r="I63" s="130">
        <v>761.33163324999998</v>
      </c>
      <c r="J63" s="130">
        <v>145.99845449</v>
      </c>
      <c r="K63" s="130">
        <v>3.8229599400000001</v>
      </c>
      <c r="L63" s="130">
        <v>0.83993689000000005</v>
      </c>
      <c r="M63" s="168" t="s">
        <v>188</v>
      </c>
      <c r="N63" s="130">
        <v>1.3716600999999999</v>
      </c>
      <c r="O63" s="130">
        <v>0.73626769000000003</v>
      </c>
      <c r="P63" s="130">
        <v>0.34890749999999998</v>
      </c>
      <c r="Q63" s="130">
        <v>0</v>
      </c>
      <c r="R63" s="130">
        <v>0.26484297000000001</v>
      </c>
      <c r="S63" s="130">
        <v>0</v>
      </c>
      <c r="T63" s="130">
        <v>10.46190275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8">
        <v>42156</v>
      </c>
      <c r="B64" s="130">
        <v>9185.9175761999995</v>
      </c>
      <c r="C64" s="130">
        <v>787.23838889000001</v>
      </c>
      <c r="D64" s="130">
        <v>3.51321679</v>
      </c>
      <c r="E64" s="130">
        <v>7100.7726110000003</v>
      </c>
      <c r="F64" s="130">
        <v>335.39578454000002</v>
      </c>
      <c r="G64" s="130">
        <v>8.4130090000000005E-2</v>
      </c>
      <c r="H64" s="130">
        <v>41.451689780000002</v>
      </c>
      <c r="I64" s="130">
        <v>753.80554358999996</v>
      </c>
      <c r="J64" s="130">
        <v>145.5798714</v>
      </c>
      <c r="K64" s="130">
        <v>3.31416194</v>
      </c>
      <c r="L64" s="130">
        <v>0.87983579999999995</v>
      </c>
      <c r="M64" s="168" t="s">
        <v>188</v>
      </c>
      <c r="N64" s="130">
        <v>1.2455383</v>
      </c>
      <c r="O64" s="130">
        <v>0.69783360999999999</v>
      </c>
      <c r="P64" s="130">
        <v>1.1493530999999999</v>
      </c>
      <c r="Q64" s="130">
        <v>0</v>
      </c>
      <c r="R64" s="130">
        <v>6.1203799999999999E-3</v>
      </c>
      <c r="S64" s="130">
        <v>0</v>
      </c>
      <c r="T64" s="130">
        <v>10.78349699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8">
        <v>42186</v>
      </c>
      <c r="B65" s="130">
        <v>9483.4235588899992</v>
      </c>
      <c r="C65" s="130">
        <v>806.00822669000001</v>
      </c>
      <c r="D65" s="130">
        <v>2.4751228300000001</v>
      </c>
      <c r="E65" s="130">
        <v>7300.6332371099998</v>
      </c>
      <c r="F65" s="130">
        <v>345.70875115000001</v>
      </c>
      <c r="G65" s="130">
        <v>8.0679550000000003E-2</v>
      </c>
      <c r="H65" s="130">
        <v>41.461408990000002</v>
      </c>
      <c r="I65" s="130">
        <v>822.66565586000002</v>
      </c>
      <c r="J65" s="130">
        <v>147.13054892</v>
      </c>
      <c r="K65" s="130">
        <v>3.3116670699999999</v>
      </c>
      <c r="L65" s="130">
        <v>1.3725343699999999</v>
      </c>
      <c r="M65" s="168" t="s">
        <v>188</v>
      </c>
      <c r="N65" s="130">
        <v>1.09590196</v>
      </c>
      <c r="O65" s="130">
        <v>0.65789286999999996</v>
      </c>
      <c r="P65" s="130">
        <v>0.51692000999999999</v>
      </c>
      <c r="Q65" s="130">
        <v>0</v>
      </c>
      <c r="R65" s="130">
        <v>2.79328E-3</v>
      </c>
      <c r="S65" s="130">
        <v>0</v>
      </c>
      <c r="T65" s="130">
        <v>10.302218229999999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8">
        <v>42217</v>
      </c>
      <c r="B66" s="130">
        <v>9335.6071377099997</v>
      </c>
      <c r="C66" s="130">
        <v>815.0345489</v>
      </c>
      <c r="D66" s="130">
        <v>1.7359035700000001</v>
      </c>
      <c r="E66" s="130">
        <v>7165.1177404800001</v>
      </c>
      <c r="F66" s="130">
        <v>341.01527383000001</v>
      </c>
      <c r="G66" s="130">
        <v>9.3122360000000001E-2</v>
      </c>
      <c r="H66" s="130">
        <v>41.44958149</v>
      </c>
      <c r="I66" s="130">
        <v>810.13242890000004</v>
      </c>
      <c r="J66" s="130">
        <v>143.45731631999999</v>
      </c>
      <c r="K66" s="130">
        <v>3.3177923499999999</v>
      </c>
      <c r="L66" s="130">
        <v>1.0148215300000001</v>
      </c>
      <c r="M66" s="168" t="s">
        <v>188</v>
      </c>
      <c r="N66" s="130">
        <v>1.0584219399999999</v>
      </c>
      <c r="O66" s="130">
        <v>0.67571325999999998</v>
      </c>
      <c r="P66" s="130">
        <v>1.1060658699999999</v>
      </c>
      <c r="Q66" s="130">
        <v>0</v>
      </c>
      <c r="R66" s="130">
        <v>3.1962000000000001E-4</v>
      </c>
      <c r="S66" s="130">
        <v>0.31079164999999997</v>
      </c>
      <c r="T66" s="130">
        <v>10.087295640000001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8">
        <v>42248</v>
      </c>
      <c r="B67" s="130">
        <v>9418.1900369300001</v>
      </c>
      <c r="C67" s="130">
        <v>806.22188048999999</v>
      </c>
      <c r="D67" s="130">
        <v>1.26785736</v>
      </c>
      <c r="E67" s="130">
        <v>7298.0613130299998</v>
      </c>
      <c r="F67" s="130">
        <v>347.88294682999998</v>
      </c>
      <c r="G67" s="130">
        <v>3.4046260000000002E-2</v>
      </c>
      <c r="H67" s="130">
        <v>41.397007029999997</v>
      </c>
      <c r="I67" s="130">
        <v>763.06575871999996</v>
      </c>
      <c r="J67" s="130">
        <v>143.50335476000001</v>
      </c>
      <c r="K67" s="130">
        <v>3.31068864</v>
      </c>
      <c r="L67" s="130">
        <v>0.94013524999999998</v>
      </c>
      <c r="M67" s="168" t="s">
        <v>188</v>
      </c>
      <c r="N67" s="130">
        <v>0.96283923000000005</v>
      </c>
      <c r="O67" s="130">
        <v>0.58599659999999998</v>
      </c>
      <c r="P67" s="130">
        <v>0.49360549999999997</v>
      </c>
      <c r="Q67" s="130">
        <v>0</v>
      </c>
      <c r="R67" s="130">
        <v>1.2807000000000001E-4</v>
      </c>
      <c r="S67" s="130">
        <v>0.30234136</v>
      </c>
      <c r="T67" s="130">
        <v>10.160137799999999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8">
        <v>42278</v>
      </c>
      <c r="B68" s="130">
        <v>9935.1176169600003</v>
      </c>
      <c r="C68" s="130">
        <v>765.81962390000001</v>
      </c>
      <c r="D68" s="130">
        <v>1.09174817</v>
      </c>
      <c r="E68" s="130">
        <v>7791.1434855300004</v>
      </c>
      <c r="F68" s="130">
        <v>372.08453379000002</v>
      </c>
      <c r="G68" s="130">
        <v>2.6759829999999998E-2</v>
      </c>
      <c r="H68" s="130">
        <v>39.304038910000003</v>
      </c>
      <c r="I68" s="130">
        <v>797.82171644000005</v>
      </c>
      <c r="J68" s="130">
        <v>151.00992070999999</v>
      </c>
      <c r="K68" s="130">
        <v>3.3143196599999998</v>
      </c>
      <c r="L68" s="130">
        <v>1.27715917</v>
      </c>
      <c r="M68" s="168" t="s">
        <v>188</v>
      </c>
      <c r="N68" s="130">
        <v>0.90403027000000002</v>
      </c>
      <c r="O68" s="130">
        <v>0.65628841999999998</v>
      </c>
      <c r="P68" s="130">
        <v>0.26606988999999998</v>
      </c>
      <c r="Q68" s="130">
        <v>0</v>
      </c>
      <c r="R68" s="130">
        <v>3.3900000000000002E-6</v>
      </c>
      <c r="S68" s="130">
        <v>0.29709553999999999</v>
      </c>
      <c r="T68" s="130">
        <v>10.10082334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8">
        <v>42309</v>
      </c>
      <c r="B69" s="130">
        <v>2685.4367618599999</v>
      </c>
      <c r="C69" s="130">
        <v>581.11698482999998</v>
      </c>
      <c r="D69" s="130">
        <v>2.5716441799999998</v>
      </c>
      <c r="E69" s="130">
        <v>652.74693560000003</v>
      </c>
      <c r="F69" s="130">
        <v>389.30620694999999</v>
      </c>
      <c r="G69" s="130">
        <v>2.7847150000000001E-2</v>
      </c>
      <c r="H69" s="130">
        <v>39.65878901</v>
      </c>
      <c r="I69" s="130">
        <v>853.47779465999997</v>
      </c>
      <c r="J69" s="130">
        <v>150.84657318000001</v>
      </c>
      <c r="K69" s="130">
        <v>3.3230100899999999</v>
      </c>
      <c r="L69" s="130">
        <v>0.65143728000000001</v>
      </c>
      <c r="M69" s="168" t="s">
        <v>188</v>
      </c>
      <c r="N69" s="130">
        <v>0.90576641000000002</v>
      </c>
      <c r="O69" s="130">
        <v>0.62919051999999998</v>
      </c>
      <c r="P69" s="130">
        <v>0.22662418000000001</v>
      </c>
      <c r="Q69" s="130">
        <v>0</v>
      </c>
      <c r="R69" s="130">
        <v>4.03989E-3</v>
      </c>
      <c r="S69" s="130">
        <v>0.29199192000000002</v>
      </c>
      <c r="T69" s="130">
        <v>9.6519260100000004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8">
        <v>42339</v>
      </c>
      <c r="B70" s="130">
        <v>2468.3679792900002</v>
      </c>
      <c r="C70" s="130">
        <v>594.33695559</v>
      </c>
      <c r="D70" s="130">
        <v>1.38277417</v>
      </c>
      <c r="E70" s="130">
        <v>559.48702213000001</v>
      </c>
      <c r="F70" s="130">
        <v>370.08847293000002</v>
      </c>
      <c r="G70" s="130">
        <v>5.0215250000000003E-2</v>
      </c>
      <c r="H70" s="130">
        <v>35.833431210000001</v>
      </c>
      <c r="I70" s="130">
        <v>745.33222264000005</v>
      </c>
      <c r="J70" s="130">
        <v>141.71411291999999</v>
      </c>
      <c r="K70" s="130">
        <v>3.27111448</v>
      </c>
      <c r="L70" s="130">
        <v>0.59382997999999998</v>
      </c>
      <c r="M70" s="168" t="s">
        <v>188</v>
      </c>
      <c r="N70" s="130">
        <v>7.6104951400000003</v>
      </c>
      <c r="O70" s="130">
        <v>5.3156219299999998</v>
      </c>
      <c r="P70" s="130">
        <v>0.24846513000000001</v>
      </c>
      <c r="Q70" s="130">
        <v>1.036E-3</v>
      </c>
      <c r="R70" s="130">
        <v>1.5920999999999999E-4</v>
      </c>
      <c r="S70" s="130">
        <v>0.28695457000000002</v>
      </c>
      <c r="T70" s="130">
        <v>2.81509601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8">
        <v>42370</v>
      </c>
      <c r="B71" s="130">
        <v>2510.4705087500001</v>
      </c>
      <c r="C71" s="130">
        <v>607.14445192999995</v>
      </c>
      <c r="D71" s="130">
        <v>2.6179815899999999</v>
      </c>
      <c r="E71" s="130">
        <v>559.04292370999997</v>
      </c>
      <c r="F71" s="130">
        <v>387.04197873999999</v>
      </c>
      <c r="G71" s="130">
        <v>7.2284420000000002E-2</v>
      </c>
      <c r="H71" s="130">
        <v>37.28640592</v>
      </c>
      <c r="I71" s="130">
        <v>744.26034600000003</v>
      </c>
      <c r="J71" s="130">
        <v>151.85798947999999</v>
      </c>
      <c r="K71" s="130">
        <v>3.2835865100000001</v>
      </c>
      <c r="L71" s="130">
        <v>0.61985456999999999</v>
      </c>
      <c r="M71" s="168" t="s">
        <v>188</v>
      </c>
      <c r="N71" s="130">
        <v>7.6036271199999996</v>
      </c>
      <c r="O71" s="130">
        <v>5.5656434600000004</v>
      </c>
      <c r="P71" s="130">
        <v>1.12601752</v>
      </c>
      <c r="Q71" s="130">
        <v>0</v>
      </c>
      <c r="R71" s="130">
        <v>9.6577000000000002E-4</v>
      </c>
      <c r="S71" s="130">
        <v>0.28106501</v>
      </c>
      <c r="T71" s="130">
        <v>2.665387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8">
        <v>42401</v>
      </c>
      <c r="B72" s="130">
        <v>2501.4564736399998</v>
      </c>
      <c r="C72" s="130">
        <v>620.84360947000005</v>
      </c>
      <c r="D72" s="130">
        <v>2.9108800399999999</v>
      </c>
      <c r="E72" s="130">
        <v>523.88465189999999</v>
      </c>
      <c r="F72" s="130">
        <v>415.49427064999998</v>
      </c>
      <c r="G72" s="130">
        <v>5.5569489999999999E-2</v>
      </c>
      <c r="H72" s="130">
        <v>7.3817710700000001</v>
      </c>
      <c r="I72" s="130">
        <v>744.29298956000002</v>
      </c>
      <c r="J72" s="130">
        <v>165.66430353000001</v>
      </c>
      <c r="K72" s="130">
        <v>3.2790058599999998</v>
      </c>
      <c r="L72" s="130">
        <v>0.71420201999999999</v>
      </c>
      <c r="M72" s="168" t="s">
        <v>188</v>
      </c>
      <c r="N72" s="130">
        <v>7.6567988700000003</v>
      </c>
      <c r="O72" s="130">
        <v>6.0722709899999998</v>
      </c>
      <c r="P72" s="130">
        <v>0.27633394</v>
      </c>
      <c r="Q72" s="130">
        <v>0</v>
      </c>
      <c r="R72" s="130">
        <v>1.4363500000000001E-3</v>
      </c>
      <c r="S72" s="130">
        <v>0.27526534000000003</v>
      </c>
      <c r="T72" s="130">
        <v>2.6531145600000001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8">
        <v>42430</v>
      </c>
      <c r="B73" s="130">
        <v>2431.8335439399998</v>
      </c>
      <c r="C73" s="130">
        <v>648.82939796000005</v>
      </c>
      <c r="D73" s="130">
        <v>3.8198375599999999</v>
      </c>
      <c r="E73" s="130">
        <v>485.33774627000003</v>
      </c>
      <c r="F73" s="130">
        <v>397.49933407999998</v>
      </c>
      <c r="G73" s="130">
        <v>1.527651E-2</v>
      </c>
      <c r="H73" s="130">
        <v>6.6092943799999997</v>
      </c>
      <c r="I73" s="130">
        <v>709.39695991999997</v>
      </c>
      <c r="J73" s="130">
        <v>160.84808899999999</v>
      </c>
      <c r="K73" s="130">
        <v>3.2706868999999998</v>
      </c>
      <c r="L73" s="130">
        <v>0.61049350999999996</v>
      </c>
      <c r="M73" s="168" t="s">
        <v>188</v>
      </c>
      <c r="N73" s="130">
        <v>7.5473443500000004</v>
      </c>
      <c r="O73" s="130">
        <v>4.93055618</v>
      </c>
      <c r="P73" s="130">
        <v>0.22836619999999999</v>
      </c>
      <c r="Q73" s="130">
        <v>0</v>
      </c>
      <c r="R73" s="130">
        <v>2.5799999999999999E-6</v>
      </c>
      <c r="S73" s="130">
        <v>0.26945907000000002</v>
      </c>
      <c r="T73" s="130">
        <v>2.6206994699999999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8">
        <v>42461</v>
      </c>
      <c r="B74" s="130">
        <v>2352.6008944800001</v>
      </c>
      <c r="C74" s="130">
        <v>590.89997324000001</v>
      </c>
      <c r="D74" s="130">
        <v>4.0202462399999996</v>
      </c>
      <c r="E74" s="130">
        <v>480.44783753000002</v>
      </c>
      <c r="F74" s="130">
        <v>382.14502255000002</v>
      </c>
      <c r="G74" s="130">
        <v>6.054238E-2</v>
      </c>
      <c r="H74" s="130">
        <v>7.3638919200000004</v>
      </c>
      <c r="I74" s="130">
        <v>718.54851183000005</v>
      </c>
      <c r="J74" s="130">
        <v>155.67045848999999</v>
      </c>
      <c r="K74" s="130">
        <v>3.26633409</v>
      </c>
      <c r="L74" s="130">
        <v>0.67213862000000002</v>
      </c>
      <c r="M74" s="168" t="s">
        <v>188</v>
      </c>
      <c r="N74" s="130">
        <v>4.2139619699999997</v>
      </c>
      <c r="O74" s="130">
        <v>4.7695398100000004</v>
      </c>
      <c r="P74" s="130">
        <v>0.23152179000000001</v>
      </c>
      <c r="Q74" s="130">
        <v>5.0499999999999998E-3</v>
      </c>
      <c r="R74" s="130">
        <v>0</v>
      </c>
      <c r="S74" s="130">
        <v>0.26308293999999999</v>
      </c>
      <c r="T74" s="130">
        <v>2.2781079999999999E-2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8">
        <v>42491</v>
      </c>
      <c r="B75" s="130">
        <v>2411.5997801499998</v>
      </c>
      <c r="C75" s="130">
        <v>606.99797556999999</v>
      </c>
      <c r="D75" s="130">
        <v>4.3867388700000003</v>
      </c>
      <c r="E75" s="130">
        <v>524.85381225000003</v>
      </c>
      <c r="F75" s="130">
        <v>384.88610925</v>
      </c>
      <c r="G75" s="130">
        <v>2.92808117</v>
      </c>
      <c r="H75" s="130">
        <v>7.5352278100000003</v>
      </c>
      <c r="I75" s="130">
        <v>708.09116401000006</v>
      </c>
      <c r="J75" s="130">
        <v>157.41236556999999</v>
      </c>
      <c r="K75" s="130">
        <v>3.2674152599999999</v>
      </c>
      <c r="L75" s="130">
        <v>0.54862875</v>
      </c>
      <c r="M75" s="168" t="s">
        <v>188</v>
      </c>
      <c r="N75" s="130">
        <v>4.3013022599999999</v>
      </c>
      <c r="O75" s="130">
        <v>4.9468719099999996</v>
      </c>
      <c r="P75" s="130">
        <v>1.1561424899999999</v>
      </c>
      <c r="Q75" s="130">
        <v>0</v>
      </c>
      <c r="R75" s="130">
        <v>0</v>
      </c>
      <c r="S75" s="130">
        <v>0.25715927</v>
      </c>
      <c r="T75" s="130">
        <v>3.0785710000000001E-2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8">
        <v>42522</v>
      </c>
      <c r="B76" s="130">
        <v>2462.7504173399998</v>
      </c>
      <c r="C76" s="130">
        <v>625.24065661999998</v>
      </c>
      <c r="D76" s="130">
        <v>5.8047092300000003</v>
      </c>
      <c r="E76" s="130">
        <v>524.30525737999994</v>
      </c>
      <c r="F76" s="130">
        <v>381.60546757999998</v>
      </c>
      <c r="G76" s="130">
        <v>2.9431823499999998</v>
      </c>
      <c r="H76" s="130">
        <v>7.4431541699999997</v>
      </c>
      <c r="I76" s="130">
        <v>747.05957688000001</v>
      </c>
      <c r="J76" s="130">
        <v>154.72727895</v>
      </c>
      <c r="K76" s="130">
        <v>3.2709692000000001</v>
      </c>
      <c r="L76" s="130">
        <v>0.29592414</v>
      </c>
      <c r="M76" s="168" t="s">
        <v>188</v>
      </c>
      <c r="N76" s="130">
        <v>4.3893772599999998</v>
      </c>
      <c r="O76" s="130">
        <v>3.6572305699999998</v>
      </c>
      <c r="P76" s="130">
        <v>1.7313334600000001</v>
      </c>
      <c r="Q76" s="130">
        <v>0</v>
      </c>
      <c r="R76" s="130">
        <v>1.7568999999999999E-4</v>
      </c>
      <c r="S76" s="130">
        <v>0.25533162999999998</v>
      </c>
      <c r="T76" s="130">
        <v>2.0792229999999998E-2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8">
        <v>42552</v>
      </c>
      <c r="B77" s="130">
        <v>2722.69331551</v>
      </c>
      <c r="C77" s="130">
        <v>714.86995245000003</v>
      </c>
      <c r="D77" s="130">
        <v>4.81621714</v>
      </c>
      <c r="E77" s="130">
        <v>491.78711521999998</v>
      </c>
      <c r="F77" s="130">
        <v>381.81177706</v>
      </c>
      <c r="G77" s="130">
        <v>2.8541029500000001</v>
      </c>
      <c r="H77" s="130">
        <v>7.26387553</v>
      </c>
      <c r="I77" s="130">
        <v>956.55358816</v>
      </c>
      <c r="J77" s="130">
        <v>150.28775164999999</v>
      </c>
      <c r="K77" s="130">
        <v>3.2733135099999999</v>
      </c>
      <c r="L77" s="130">
        <v>0.6381076</v>
      </c>
      <c r="M77" s="168" t="s">
        <v>188</v>
      </c>
      <c r="N77" s="130">
        <v>4.4251753799999998</v>
      </c>
      <c r="O77" s="130">
        <v>3.62216358</v>
      </c>
      <c r="P77" s="130">
        <v>0.22528185000000001</v>
      </c>
      <c r="Q77" s="130">
        <v>0</v>
      </c>
      <c r="R77" s="130">
        <v>0</v>
      </c>
      <c r="S77" s="130">
        <v>0.24385375000000001</v>
      </c>
      <c r="T77" s="130">
        <v>2.1039680000000002E-2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8">
        <v>42583</v>
      </c>
      <c r="B78" s="130">
        <v>2817.6749644000001</v>
      </c>
      <c r="C78" s="130">
        <v>804.12446447000002</v>
      </c>
      <c r="D78" s="130">
        <v>3.5663626499999999</v>
      </c>
      <c r="E78" s="130">
        <v>428.51446970000001</v>
      </c>
      <c r="F78" s="130">
        <v>395.89486900000003</v>
      </c>
      <c r="G78" s="130">
        <v>3.0758000999999999</v>
      </c>
      <c r="H78" s="130">
        <v>8.1314475000000002</v>
      </c>
      <c r="I78" s="130">
        <v>1007.61325246</v>
      </c>
      <c r="J78" s="130">
        <v>153.14414224999999</v>
      </c>
      <c r="K78" s="130">
        <v>3.2776223199999999</v>
      </c>
      <c r="L78" s="130">
        <v>0.49913766999999998</v>
      </c>
      <c r="M78" s="168" t="s">
        <v>188</v>
      </c>
      <c r="N78" s="130">
        <v>4.4044578799999998</v>
      </c>
      <c r="O78" s="130">
        <v>3.6541320700000002</v>
      </c>
      <c r="P78" s="130">
        <v>1.5136398</v>
      </c>
      <c r="Q78" s="130">
        <v>0</v>
      </c>
      <c r="R78" s="130">
        <v>0</v>
      </c>
      <c r="S78" s="130">
        <v>0.23759257</v>
      </c>
      <c r="T78" s="130">
        <v>2.3573960000000001E-2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8">
        <v>42614</v>
      </c>
      <c r="B79" s="130">
        <v>2740.0311191599999</v>
      </c>
      <c r="C79" s="130">
        <v>830.65589337999995</v>
      </c>
      <c r="D79" s="130">
        <v>3.2333869900000001</v>
      </c>
      <c r="E79" s="130">
        <v>307.26569114</v>
      </c>
      <c r="F79" s="130">
        <v>400.53738069000002</v>
      </c>
      <c r="G79" s="130">
        <v>2.97396152</v>
      </c>
      <c r="H79" s="130">
        <v>8.3976274499999999</v>
      </c>
      <c r="I79" s="130">
        <v>1025.9386985900001</v>
      </c>
      <c r="J79" s="130">
        <v>150.05903487</v>
      </c>
      <c r="K79" s="130">
        <v>3.2642759799999999</v>
      </c>
      <c r="L79" s="130">
        <v>0.43517834</v>
      </c>
      <c r="M79" s="168" t="s">
        <v>188</v>
      </c>
      <c r="N79" s="130">
        <v>4.4086117500000004</v>
      </c>
      <c r="O79" s="130">
        <v>2.4004553099999999</v>
      </c>
      <c r="P79" s="130">
        <v>0.20926832000000001</v>
      </c>
      <c r="Q79" s="130">
        <v>1E-3</v>
      </c>
      <c r="R79" s="130">
        <v>0</v>
      </c>
      <c r="S79" s="130">
        <v>0.23048856000000001</v>
      </c>
      <c r="T79" s="130">
        <v>2.016627E-2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8">
        <v>42644</v>
      </c>
      <c r="B80" s="130">
        <v>2686.3400075899999</v>
      </c>
      <c r="C80" s="130">
        <v>842.24209579000001</v>
      </c>
      <c r="D80" s="130">
        <v>3.6013739999999999</v>
      </c>
      <c r="E80" s="130">
        <v>337.47070457000001</v>
      </c>
      <c r="F80" s="130">
        <v>395.00753134000001</v>
      </c>
      <c r="G80" s="130">
        <v>3.0105537500000001</v>
      </c>
      <c r="H80" s="130">
        <v>8.5301464100000004</v>
      </c>
      <c r="I80" s="130">
        <v>941.69561684999996</v>
      </c>
      <c r="J80" s="130">
        <v>143.88993253999999</v>
      </c>
      <c r="K80" s="130">
        <v>3.2546256699999998</v>
      </c>
      <c r="L80" s="130">
        <v>0.43456475999999999</v>
      </c>
      <c r="M80" s="168" t="s">
        <v>188</v>
      </c>
      <c r="N80" s="130">
        <v>4.3855400299999996</v>
      </c>
      <c r="O80" s="130">
        <v>1.0971415799999999</v>
      </c>
      <c r="P80" s="130">
        <v>1.47051329</v>
      </c>
      <c r="Q80" s="130">
        <v>0</v>
      </c>
      <c r="R80" s="130">
        <v>2.9920000000000001E-4</v>
      </c>
      <c r="S80" s="130">
        <v>0.22336132</v>
      </c>
      <c r="T80" s="130">
        <v>2.600649E-2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8">
        <v>42675</v>
      </c>
      <c r="B81" s="130">
        <v>2852.8463025599999</v>
      </c>
      <c r="C81" s="130">
        <v>811.95749192999995</v>
      </c>
      <c r="D81" s="130">
        <v>4.1351100499999998</v>
      </c>
      <c r="E81" s="130">
        <v>452.44736075999998</v>
      </c>
      <c r="F81" s="130">
        <v>397.16991744000001</v>
      </c>
      <c r="G81" s="130">
        <v>3.4807004300000002</v>
      </c>
      <c r="H81" s="130">
        <v>6.6175029199999997</v>
      </c>
      <c r="I81" s="130">
        <v>1032.8704876899999</v>
      </c>
      <c r="J81" s="130">
        <v>134.82823678</v>
      </c>
      <c r="K81" s="130">
        <v>3.2497434300000001</v>
      </c>
      <c r="L81" s="130">
        <v>0.21233837</v>
      </c>
      <c r="M81" s="168" t="s">
        <v>188</v>
      </c>
      <c r="N81" s="130">
        <v>4.3652356599999997</v>
      </c>
      <c r="O81" s="130">
        <v>1.0687513500000001</v>
      </c>
      <c r="P81" s="130">
        <v>0.21935726</v>
      </c>
      <c r="Q81" s="130">
        <v>5.0000000000000001E-3</v>
      </c>
      <c r="R81" s="130">
        <v>1.6899999999999999E-6</v>
      </c>
      <c r="S81" s="130">
        <v>0.21586716</v>
      </c>
      <c r="T81" s="130">
        <v>3.1996400000000001E-3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8">
        <v>42705</v>
      </c>
      <c r="B82" s="130">
        <v>3415.4793656699999</v>
      </c>
      <c r="C82" s="130">
        <v>1114.20617408</v>
      </c>
      <c r="D82" s="130">
        <v>4.35847286</v>
      </c>
      <c r="E82" s="130">
        <v>470.40533305000002</v>
      </c>
      <c r="F82" s="130">
        <v>447.76779651999999</v>
      </c>
      <c r="G82" s="130">
        <v>3.5435712000000001</v>
      </c>
      <c r="H82" s="130">
        <v>7.0775071199999999</v>
      </c>
      <c r="I82" s="130">
        <v>1231.9574371399999</v>
      </c>
      <c r="J82" s="130">
        <v>127.37177067</v>
      </c>
      <c r="K82" s="130">
        <v>3.2696592600000001</v>
      </c>
      <c r="L82" s="130">
        <v>0.48771729000000003</v>
      </c>
      <c r="M82" s="168" t="s">
        <v>188</v>
      </c>
      <c r="N82" s="130">
        <v>4.0939380400000003</v>
      </c>
      <c r="O82" s="130">
        <v>0.53047979999999995</v>
      </c>
      <c r="P82" s="130">
        <v>0.16632672000000001</v>
      </c>
      <c r="Q82" s="130">
        <v>0.01</v>
      </c>
      <c r="R82" s="130">
        <v>0</v>
      </c>
      <c r="S82" s="130">
        <v>0.20848926000000001</v>
      </c>
      <c r="T82" s="130">
        <v>2.4692660000000002E-2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8">
        <v>42736</v>
      </c>
      <c r="B83" s="130">
        <v>3266.9217128099999</v>
      </c>
      <c r="C83" s="130">
        <v>1120.70799227</v>
      </c>
      <c r="D83" s="130">
        <v>4.1183283700000004</v>
      </c>
      <c r="E83" s="130">
        <v>370.33338524999999</v>
      </c>
      <c r="F83" s="130">
        <v>422.66338560000003</v>
      </c>
      <c r="G83" s="130">
        <v>3.1639304300000002</v>
      </c>
      <c r="H83" s="130">
        <v>6.9795120099999997</v>
      </c>
      <c r="I83" s="130">
        <v>1213.26102758</v>
      </c>
      <c r="J83" s="130">
        <v>116.50685436000001</v>
      </c>
      <c r="K83" s="130">
        <v>3.2686109499999998</v>
      </c>
      <c r="L83" s="130">
        <v>0.53331229000000002</v>
      </c>
      <c r="M83" s="168" t="s">
        <v>188</v>
      </c>
      <c r="N83" s="130">
        <v>4.2856116399999999</v>
      </c>
      <c r="O83" s="130">
        <v>0.62967614999999999</v>
      </c>
      <c r="P83" s="130">
        <v>0.24745854</v>
      </c>
      <c r="Q83" s="130">
        <v>0</v>
      </c>
      <c r="R83" s="130">
        <v>0</v>
      </c>
      <c r="S83" s="130">
        <v>0.20053383999999999</v>
      </c>
      <c r="T83" s="130">
        <v>2.209353E-2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8">
        <v>42767</v>
      </c>
      <c r="B84" s="130">
        <v>3253.3696301499999</v>
      </c>
      <c r="C84" s="130">
        <v>1089.5284941299999</v>
      </c>
      <c r="D84" s="130">
        <v>3.9638832000000002</v>
      </c>
      <c r="E84" s="130">
        <v>417.37491261000002</v>
      </c>
      <c r="F84" s="130">
        <v>422.75916109000002</v>
      </c>
      <c r="G84" s="130">
        <v>3.3611398100000001</v>
      </c>
      <c r="H84" s="130">
        <v>6.7326616799999996</v>
      </c>
      <c r="I84" s="130">
        <v>1193.6362874399999</v>
      </c>
      <c r="J84" s="130">
        <v>106.15539299</v>
      </c>
      <c r="K84" s="130">
        <v>3.2564980600000002</v>
      </c>
      <c r="L84" s="130">
        <v>0.60633373999999995</v>
      </c>
      <c r="M84" s="168" t="s">
        <v>188</v>
      </c>
      <c r="N84" s="130">
        <v>4.3119180100000003</v>
      </c>
      <c r="O84" s="130">
        <v>0.67586681999999998</v>
      </c>
      <c r="P84" s="130">
        <v>0.21603613999999999</v>
      </c>
      <c r="Q84" s="130">
        <v>5.4999999999999997E-3</v>
      </c>
      <c r="R84" s="130">
        <v>3.60918E-3</v>
      </c>
      <c r="S84" s="130">
        <v>0.19777732000000001</v>
      </c>
      <c r="T84" s="130">
        <v>0.58415793000000005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8">
        <v>42795</v>
      </c>
      <c r="B85" s="130">
        <v>3285.9827577800002</v>
      </c>
      <c r="C85" s="130">
        <v>1109.68570748</v>
      </c>
      <c r="D85" s="130">
        <v>3.2929927600000002</v>
      </c>
      <c r="E85" s="130">
        <v>390.26228202999999</v>
      </c>
      <c r="F85" s="130">
        <v>422.38788290999997</v>
      </c>
      <c r="G85" s="130">
        <v>3.1479017800000002</v>
      </c>
      <c r="H85" s="130">
        <v>7.6583011499999998</v>
      </c>
      <c r="I85" s="130">
        <v>1233.8686508599999</v>
      </c>
      <c r="J85" s="130">
        <v>105.93335973000001</v>
      </c>
      <c r="K85" s="130">
        <v>3.2594918599999998</v>
      </c>
      <c r="L85" s="130">
        <v>0.58531809000000001</v>
      </c>
      <c r="M85" s="168" t="s">
        <v>188</v>
      </c>
      <c r="N85" s="130">
        <v>3.8709386800000001</v>
      </c>
      <c r="O85" s="130">
        <v>0.95456867000000001</v>
      </c>
      <c r="P85" s="130">
        <v>0.32938041000000001</v>
      </c>
      <c r="Q85" s="130">
        <v>0</v>
      </c>
      <c r="R85" s="130">
        <v>3.8680000000000002E-5</v>
      </c>
      <c r="S85" s="130">
        <v>0.17870484</v>
      </c>
      <c r="T85" s="130">
        <v>0.56723785000000004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8">
        <v>42826</v>
      </c>
      <c r="B86" s="130">
        <v>3399.1138929799999</v>
      </c>
      <c r="C86" s="130">
        <v>1136.96144177</v>
      </c>
      <c r="D86" s="130">
        <v>2.4213463700000002</v>
      </c>
      <c r="E86" s="130">
        <v>421.26015470999999</v>
      </c>
      <c r="F86" s="130">
        <v>416.46426935</v>
      </c>
      <c r="G86" s="130">
        <v>1.6256915700000001</v>
      </c>
      <c r="H86" s="130">
        <v>7.4298850099999996</v>
      </c>
      <c r="I86" s="130">
        <v>1299.7747403599999</v>
      </c>
      <c r="J86" s="130">
        <v>104.29149855999999</v>
      </c>
      <c r="K86" s="130">
        <v>2.4692582000000001</v>
      </c>
      <c r="L86" s="130">
        <v>1.4098968999999999</v>
      </c>
      <c r="M86" s="168" t="s">
        <v>188</v>
      </c>
      <c r="N86" s="130">
        <v>3.0507747799999998</v>
      </c>
      <c r="O86" s="130">
        <v>1.0611659899999999</v>
      </c>
      <c r="P86" s="130">
        <v>0.18828631000000001</v>
      </c>
      <c r="Q86" s="130">
        <v>0</v>
      </c>
      <c r="R86" s="130">
        <v>4.3525500000000002E-3</v>
      </c>
      <c r="S86" s="130">
        <v>0.16962658</v>
      </c>
      <c r="T86" s="130">
        <v>0.53150397000000005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8">
        <v>42856</v>
      </c>
      <c r="B87" s="130">
        <v>3279.62219147</v>
      </c>
      <c r="C87" s="130">
        <v>1166.93143725</v>
      </c>
      <c r="D87" s="130">
        <v>1.44699143</v>
      </c>
      <c r="E87" s="130">
        <v>485.48067194999999</v>
      </c>
      <c r="F87" s="130">
        <v>414.5232762</v>
      </c>
      <c r="G87" s="130">
        <v>2.8488945700000001</v>
      </c>
      <c r="H87" s="130">
        <v>9.0334999600000003</v>
      </c>
      <c r="I87" s="130">
        <v>1084.0495498800001</v>
      </c>
      <c r="J87" s="130">
        <v>103.48448867</v>
      </c>
      <c r="K87" s="130">
        <v>2.4759488799999998</v>
      </c>
      <c r="L87" s="130">
        <v>2.3231655</v>
      </c>
      <c r="M87" s="168" t="s">
        <v>188</v>
      </c>
      <c r="N87" s="130">
        <v>4.10110595</v>
      </c>
      <c r="O87" s="130">
        <v>1.1216513299999999</v>
      </c>
      <c r="P87" s="130">
        <v>0.36884021</v>
      </c>
      <c r="Q87" s="130">
        <v>0</v>
      </c>
      <c r="R87" s="130">
        <v>4.9400000000000001E-6</v>
      </c>
      <c r="S87" s="130">
        <v>0.16098605999999999</v>
      </c>
      <c r="T87" s="130">
        <v>1.2716786899999999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8">
        <v>42887</v>
      </c>
      <c r="B88" s="130">
        <v>3254.9053834800002</v>
      </c>
      <c r="C88" s="130">
        <v>1204.6718886199999</v>
      </c>
      <c r="D88" s="130">
        <v>1.328103</v>
      </c>
      <c r="E88" s="130">
        <v>496.36186342000002</v>
      </c>
      <c r="F88" s="130">
        <v>411.02615501000002</v>
      </c>
      <c r="G88" s="130">
        <v>2.9340023</v>
      </c>
      <c r="H88" s="130">
        <v>10.34309916</v>
      </c>
      <c r="I88" s="130">
        <v>1027.5163468799999</v>
      </c>
      <c r="J88" s="130">
        <v>88.804350589999999</v>
      </c>
      <c r="K88" s="130">
        <v>2.4647213300000002</v>
      </c>
      <c r="L88" s="130">
        <v>2.2288406300000001</v>
      </c>
      <c r="M88" s="168" t="s">
        <v>188</v>
      </c>
      <c r="N88" s="130">
        <v>3.9354375899999998</v>
      </c>
      <c r="O88" s="130">
        <v>1.01855703</v>
      </c>
      <c r="P88" s="130">
        <v>0.9171011</v>
      </c>
      <c r="Q88" s="130">
        <v>0</v>
      </c>
      <c r="R88" s="130">
        <v>1.1799099999999999E-3</v>
      </c>
      <c r="S88" s="130">
        <v>0.15168814</v>
      </c>
      <c r="T88" s="130">
        <v>1.20204877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8">
        <v>42917</v>
      </c>
      <c r="B89" s="130">
        <v>3376.9521255899999</v>
      </c>
      <c r="C89" s="130">
        <v>1275.2047589399999</v>
      </c>
      <c r="D89" s="130">
        <v>1.1733986300000001</v>
      </c>
      <c r="E89" s="130">
        <v>525.14795078999998</v>
      </c>
      <c r="F89" s="130">
        <v>409.10620511000002</v>
      </c>
      <c r="G89" s="130">
        <v>2.9148437600000001</v>
      </c>
      <c r="H89" s="130">
        <v>9.9362736399999996</v>
      </c>
      <c r="I89" s="130">
        <v>1060.58852308</v>
      </c>
      <c r="J89" s="130">
        <v>81.609668529999993</v>
      </c>
      <c r="K89" s="130">
        <v>2.4776822799999998</v>
      </c>
      <c r="L89" s="130">
        <v>2.29202153</v>
      </c>
      <c r="M89" s="168" t="s">
        <v>188</v>
      </c>
      <c r="N89" s="130">
        <v>3.9843537599999999</v>
      </c>
      <c r="O89" s="130">
        <v>0.93159004000000001</v>
      </c>
      <c r="P89" s="130">
        <v>0.28631641000000002</v>
      </c>
      <c r="Q89" s="130">
        <v>0</v>
      </c>
      <c r="R89" s="130">
        <v>7.1999999999999999E-7</v>
      </c>
      <c r="S89" s="130">
        <v>0.14223201999999999</v>
      </c>
      <c r="T89" s="130">
        <v>1.1563063499999999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8">
        <v>42948</v>
      </c>
      <c r="B90" s="130">
        <v>3359.0829895799998</v>
      </c>
      <c r="C90" s="130">
        <v>1300.5231837399999</v>
      </c>
      <c r="D90" s="130">
        <v>7.4831179800000003</v>
      </c>
      <c r="E90" s="130">
        <v>449.22647615</v>
      </c>
      <c r="F90" s="130">
        <v>405.62449542000002</v>
      </c>
      <c r="G90" s="130">
        <v>4.0885174199999996</v>
      </c>
      <c r="H90" s="130">
        <v>11.4345984</v>
      </c>
      <c r="I90" s="130">
        <v>1094.8508867400001</v>
      </c>
      <c r="J90" s="130">
        <v>74.162812829999993</v>
      </c>
      <c r="K90" s="130">
        <v>2.4779651899999999</v>
      </c>
      <c r="L90" s="130">
        <v>2.29949622</v>
      </c>
      <c r="M90" s="168" t="s">
        <v>188</v>
      </c>
      <c r="N90" s="130">
        <v>3.9116414900000001</v>
      </c>
      <c r="O90" s="130">
        <v>1.2009549799999999</v>
      </c>
      <c r="P90" s="130">
        <v>0.25559126999999998</v>
      </c>
      <c r="Q90" s="130">
        <v>0</v>
      </c>
      <c r="R90" s="130">
        <v>0</v>
      </c>
      <c r="S90" s="130">
        <v>0.30334423999999999</v>
      </c>
      <c r="T90" s="130">
        <v>1.2399075100000001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8">
        <v>42979</v>
      </c>
      <c r="B91" s="130">
        <v>3185.7460516400001</v>
      </c>
      <c r="C91" s="130">
        <v>1330.3171061600001</v>
      </c>
      <c r="D91" s="130">
        <v>7.1762717299999998</v>
      </c>
      <c r="E91" s="130">
        <v>425.72171328000002</v>
      </c>
      <c r="F91" s="130">
        <v>420.82299270999999</v>
      </c>
      <c r="G91" s="130">
        <v>4.6162614399999997</v>
      </c>
      <c r="H91" s="130">
        <v>10.65938261</v>
      </c>
      <c r="I91" s="130">
        <v>956.80246328999999</v>
      </c>
      <c r="J91" s="130">
        <v>9.8968077799999996</v>
      </c>
      <c r="K91" s="130">
        <v>1.51073262</v>
      </c>
      <c r="L91" s="130">
        <v>3.8874711400000002</v>
      </c>
      <c r="M91" s="168" t="s">
        <v>188</v>
      </c>
      <c r="N91" s="130">
        <v>4.15111177</v>
      </c>
      <c r="O91" s="130">
        <v>3.62621576</v>
      </c>
      <c r="P91" s="130">
        <v>0.33996444999999997</v>
      </c>
      <c r="Q91" s="130">
        <v>0</v>
      </c>
      <c r="R91" s="130">
        <v>3.49599E-3</v>
      </c>
      <c r="S91" s="130">
        <v>5.1114858600000002</v>
      </c>
      <c r="T91" s="130">
        <v>1.10257505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8">
        <v>43009</v>
      </c>
      <c r="B92" s="130">
        <v>3421.5516910000001</v>
      </c>
      <c r="C92" s="130">
        <v>1383.62225334</v>
      </c>
      <c r="D92" s="130">
        <v>6.9818145700000001</v>
      </c>
      <c r="E92" s="130">
        <v>456.37930591000003</v>
      </c>
      <c r="F92" s="130">
        <v>426.94174329999998</v>
      </c>
      <c r="G92" s="130">
        <v>4.7754315099999998</v>
      </c>
      <c r="H92" s="130">
        <v>11.56532241</v>
      </c>
      <c r="I92" s="130">
        <v>1100.0232309400001</v>
      </c>
      <c r="J92" s="130">
        <v>11.89238566</v>
      </c>
      <c r="K92" s="130">
        <v>1.5088440400000001</v>
      </c>
      <c r="L92" s="130">
        <v>3.8642857300000002</v>
      </c>
      <c r="M92" s="168" t="s">
        <v>188</v>
      </c>
      <c r="N92" s="130">
        <v>3.9658076900000001</v>
      </c>
      <c r="O92" s="130">
        <v>3.8254319699999999</v>
      </c>
      <c r="P92" s="130">
        <v>0.25993065999999998</v>
      </c>
      <c r="Q92" s="130">
        <v>0</v>
      </c>
      <c r="R92" s="130">
        <v>3.38419E-3</v>
      </c>
      <c r="S92" s="130">
        <v>4.6893813299999998</v>
      </c>
      <c r="T92" s="130">
        <v>1.2531377500000001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8">
        <v>43040</v>
      </c>
      <c r="B93" s="130">
        <v>3495.8284648099998</v>
      </c>
      <c r="C93" s="130">
        <v>1357.87446722</v>
      </c>
      <c r="D93" s="130">
        <v>6.6931794699999996</v>
      </c>
      <c r="E93" s="130">
        <v>512.59003499999994</v>
      </c>
      <c r="F93" s="130">
        <v>430.89446965000002</v>
      </c>
      <c r="G93" s="130">
        <v>4.3423573900000001</v>
      </c>
      <c r="H93" s="130">
        <v>11.505922829999999</v>
      </c>
      <c r="I93" s="130">
        <v>1140.5220025900001</v>
      </c>
      <c r="J93" s="130">
        <v>12.02097352</v>
      </c>
      <c r="K93" s="130">
        <v>1.6080024399999999</v>
      </c>
      <c r="L93" s="130">
        <v>3.5838974000000001</v>
      </c>
      <c r="M93" s="168" t="s">
        <v>188</v>
      </c>
      <c r="N93" s="130">
        <v>4.2178500799999998</v>
      </c>
      <c r="O93" s="130">
        <v>3.7768677500000001</v>
      </c>
      <c r="P93" s="130">
        <v>0.33213045000000002</v>
      </c>
      <c r="Q93" s="130">
        <v>0</v>
      </c>
      <c r="R93" s="130">
        <v>2.03E-6</v>
      </c>
      <c r="S93" s="130">
        <v>4.74736534</v>
      </c>
      <c r="T93" s="130">
        <v>1.11894165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8">
        <v>43070</v>
      </c>
      <c r="B94" s="130">
        <v>3662.9673995799999</v>
      </c>
      <c r="C94" s="130">
        <v>1371.53133366</v>
      </c>
      <c r="D94" s="130">
        <v>6.6342276299999998</v>
      </c>
      <c r="E94" s="130">
        <v>669.53662983000004</v>
      </c>
      <c r="F94" s="130">
        <v>448.46040868</v>
      </c>
      <c r="G94" s="130">
        <v>5.2862836299999998</v>
      </c>
      <c r="H94" s="130">
        <v>14.08702484</v>
      </c>
      <c r="I94" s="130">
        <v>1111.9884741400001</v>
      </c>
      <c r="J94" s="130">
        <v>17.762273189999998</v>
      </c>
      <c r="K94" s="130">
        <v>1.7211552800000001</v>
      </c>
      <c r="L94" s="130">
        <v>3.25352072</v>
      </c>
      <c r="M94" s="168" t="s">
        <v>188</v>
      </c>
      <c r="N94" s="130">
        <v>4.05580753</v>
      </c>
      <c r="O94" s="130">
        <v>5.2525832599999998</v>
      </c>
      <c r="P94" s="130">
        <v>0.34781085</v>
      </c>
      <c r="Q94" s="130">
        <v>0</v>
      </c>
      <c r="R94" s="130">
        <v>0</v>
      </c>
      <c r="S94" s="130">
        <v>1.91188023</v>
      </c>
      <c r="T94" s="130">
        <v>1.1379861099999999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8">
        <v>43101</v>
      </c>
      <c r="B95" s="130">
        <v>3903.7016696800001</v>
      </c>
      <c r="C95" s="130">
        <v>1412.1323849</v>
      </c>
      <c r="D95" s="130">
        <v>6.3482385900000002</v>
      </c>
      <c r="E95" s="130">
        <v>708.55558824000002</v>
      </c>
      <c r="F95" s="130">
        <v>488.72914262</v>
      </c>
      <c r="G95" s="130">
        <v>4.9463887099999999</v>
      </c>
      <c r="H95" s="130">
        <v>15.29864295</v>
      </c>
      <c r="I95" s="130">
        <v>1233.9441356499999</v>
      </c>
      <c r="J95" s="130">
        <v>16.736058029999999</v>
      </c>
      <c r="K95" s="130">
        <v>1.73198038</v>
      </c>
      <c r="L95" s="130">
        <v>2.9544047500000001</v>
      </c>
      <c r="M95" s="168" t="s">
        <v>188</v>
      </c>
      <c r="N95" s="130">
        <v>3.95473995</v>
      </c>
      <c r="O95" s="130">
        <v>5.4947357700000001</v>
      </c>
      <c r="P95" s="130">
        <v>0.48885168000000001</v>
      </c>
      <c r="Q95" s="130">
        <v>0</v>
      </c>
      <c r="R95" s="130">
        <v>0</v>
      </c>
      <c r="S95" s="130">
        <v>1.4398837</v>
      </c>
      <c r="T95" s="130">
        <v>0.94649375999999996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8">
        <v>43132</v>
      </c>
      <c r="B96" s="130">
        <v>3989.8675468400002</v>
      </c>
      <c r="C96" s="130">
        <v>1365.40674711</v>
      </c>
      <c r="D96" s="130">
        <v>7.1033137599999998</v>
      </c>
      <c r="E96" s="130">
        <v>759.09670883000001</v>
      </c>
      <c r="F96" s="130">
        <v>471.18507275000002</v>
      </c>
      <c r="G96" s="130">
        <v>4.4418037100000003</v>
      </c>
      <c r="H96" s="130">
        <v>16.723745480000002</v>
      </c>
      <c r="I96" s="130">
        <v>1332.0205802999999</v>
      </c>
      <c r="J96" s="130">
        <v>17.230124620000002</v>
      </c>
      <c r="K96" s="130">
        <v>1.72048424</v>
      </c>
      <c r="L96" s="130">
        <v>2.8465119400000001</v>
      </c>
      <c r="M96" s="168" t="s">
        <v>188</v>
      </c>
      <c r="N96" s="130">
        <v>4.0186308999999998</v>
      </c>
      <c r="O96" s="130">
        <v>5.0501956200000002</v>
      </c>
      <c r="P96" s="130">
        <v>0.52533514000000003</v>
      </c>
      <c r="Q96" s="130">
        <v>0</v>
      </c>
      <c r="R96" s="130">
        <v>0</v>
      </c>
      <c r="S96" s="130">
        <v>1.19003934</v>
      </c>
      <c r="T96" s="130">
        <v>1.3082530999999999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8">
        <v>43160</v>
      </c>
      <c r="B97" s="130">
        <v>4011.9844441099999</v>
      </c>
      <c r="C97" s="130">
        <v>1340.1341232499999</v>
      </c>
      <c r="D97" s="130">
        <v>7.7154407899999997</v>
      </c>
      <c r="E97" s="130">
        <v>741.97552035000001</v>
      </c>
      <c r="F97" s="130">
        <v>465.27043228000002</v>
      </c>
      <c r="G97" s="130">
        <v>5.0392948300000002</v>
      </c>
      <c r="H97" s="130">
        <v>15.85431786</v>
      </c>
      <c r="I97" s="130">
        <v>1399.79015405</v>
      </c>
      <c r="J97" s="130">
        <v>20.289803939999999</v>
      </c>
      <c r="K97" s="130">
        <v>1.7578649200000001</v>
      </c>
      <c r="L97" s="130">
        <v>2.7782826799999998</v>
      </c>
      <c r="M97" s="168" t="s">
        <v>188</v>
      </c>
      <c r="N97" s="130">
        <v>3.5691882100000001</v>
      </c>
      <c r="O97" s="130">
        <v>5.1176265900000004</v>
      </c>
      <c r="P97" s="130">
        <v>0.39108524</v>
      </c>
      <c r="Q97" s="130">
        <v>0</v>
      </c>
      <c r="R97" s="130">
        <v>0</v>
      </c>
      <c r="S97" s="130">
        <v>1.0991799200000001</v>
      </c>
      <c r="T97" s="130">
        <v>1.2021291999999999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8">
        <v>43191</v>
      </c>
      <c r="B98" s="130">
        <v>3750.8611990300001</v>
      </c>
      <c r="C98" s="130">
        <v>1484.05145844</v>
      </c>
      <c r="D98" s="130">
        <v>7.4910887800000001</v>
      </c>
      <c r="E98" s="130">
        <v>737.31508742999995</v>
      </c>
      <c r="F98" s="130">
        <v>460.62394279</v>
      </c>
      <c r="G98" s="130">
        <v>4.8300668900000003</v>
      </c>
      <c r="H98" s="130">
        <v>17.954225910000002</v>
      </c>
      <c r="I98" s="130">
        <v>1002.07349601</v>
      </c>
      <c r="J98" s="130">
        <v>20.234632770000001</v>
      </c>
      <c r="K98" s="130">
        <v>1.74850306</v>
      </c>
      <c r="L98" s="130">
        <v>2.6614650100000001</v>
      </c>
      <c r="M98" s="168" t="s">
        <v>188</v>
      </c>
      <c r="N98" s="130">
        <v>3.87254538</v>
      </c>
      <c r="O98" s="130">
        <v>5.1981542300000001</v>
      </c>
      <c r="P98" s="130">
        <v>0.35555523999999999</v>
      </c>
      <c r="Q98" s="130">
        <v>0</v>
      </c>
      <c r="R98" s="130">
        <v>0</v>
      </c>
      <c r="S98" s="130">
        <v>0.98033555999999999</v>
      </c>
      <c r="T98" s="130">
        <v>1.47064153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8">
        <v>43221</v>
      </c>
      <c r="B99" s="130">
        <v>3957.2223245499999</v>
      </c>
      <c r="C99" s="130">
        <v>1630.8721290799999</v>
      </c>
      <c r="D99" s="130">
        <v>7.2001453</v>
      </c>
      <c r="E99" s="130">
        <v>787.73038839000003</v>
      </c>
      <c r="F99" s="130">
        <v>460.05159671000001</v>
      </c>
      <c r="G99" s="130">
        <v>5.2806635000000002</v>
      </c>
      <c r="H99" s="130">
        <v>19.796172550000001</v>
      </c>
      <c r="I99" s="130">
        <v>1009.3911614800001</v>
      </c>
      <c r="J99" s="130">
        <v>20.42162798</v>
      </c>
      <c r="K99" s="130">
        <v>1.7813801300000001</v>
      </c>
      <c r="L99" s="130">
        <v>2.4988220000000001</v>
      </c>
      <c r="M99" s="168" t="s">
        <v>188</v>
      </c>
      <c r="N99" s="130">
        <v>3.84729191</v>
      </c>
      <c r="O99" s="130">
        <v>5.1343936899999996</v>
      </c>
      <c r="P99" s="130">
        <v>0.82756863000000003</v>
      </c>
      <c r="Q99" s="130">
        <v>0</v>
      </c>
      <c r="R99" s="130">
        <v>0</v>
      </c>
      <c r="S99" s="130">
        <v>0.96048617999999997</v>
      </c>
      <c r="T99" s="130">
        <v>1.42849702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8">
        <v>43252</v>
      </c>
      <c r="B100" s="130">
        <v>4101.5432254699999</v>
      </c>
      <c r="C100" s="130">
        <v>1721.52657325</v>
      </c>
      <c r="D100" s="130">
        <v>9.3623645799999995</v>
      </c>
      <c r="E100" s="130">
        <v>817.75851381999996</v>
      </c>
      <c r="F100" s="130">
        <v>462.01216095000001</v>
      </c>
      <c r="G100" s="130">
        <v>5.5566960200000004</v>
      </c>
      <c r="H100" s="130">
        <v>19.662073469999999</v>
      </c>
      <c r="I100" s="130">
        <v>1025.6013875000001</v>
      </c>
      <c r="J100" s="130">
        <v>23.098174069999999</v>
      </c>
      <c r="K100" s="130">
        <v>1.8037713200000001</v>
      </c>
      <c r="L100" s="130">
        <v>2.37086117</v>
      </c>
      <c r="M100" s="168" t="s">
        <v>188</v>
      </c>
      <c r="N100" s="130">
        <v>3.8653949700000001</v>
      </c>
      <c r="O100" s="130">
        <v>1.1356564200000001</v>
      </c>
      <c r="P100" s="130">
        <v>1.49363903</v>
      </c>
      <c r="Q100" s="130">
        <v>0</v>
      </c>
      <c r="R100" s="130">
        <v>0</v>
      </c>
      <c r="S100" s="130">
        <v>4.9876420499999998</v>
      </c>
      <c r="T100" s="130">
        <v>1.30831685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8">
        <v>43282</v>
      </c>
      <c r="B101" s="130">
        <v>4269.4615066699998</v>
      </c>
      <c r="C101" s="130">
        <v>1784.9038834099999</v>
      </c>
      <c r="D101" s="130">
        <v>14.4250676</v>
      </c>
      <c r="E101" s="130">
        <v>890.75385052000001</v>
      </c>
      <c r="F101" s="130">
        <v>473.16597371</v>
      </c>
      <c r="G101" s="130">
        <v>5.69317122</v>
      </c>
      <c r="H101" s="130">
        <v>19.93295414</v>
      </c>
      <c r="I101" s="130">
        <v>1041.1344977000001</v>
      </c>
      <c r="J101" s="130">
        <v>23.177028629999999</v>
      </c>
      <c r="K101" s="130">
        <v>1.7460878099999999</v>
      </c>
      <c r="L101" s="130">
        <v>2.25795631</v>
      </c>
      <c r="M101" s="168" t="s">
        <v>188</v>
      </c>
      <c r="N101" s="130">
        <v>3.6411016200000001</v>
      </c>
      <c r="O101" s="130">
        <v>1.0298232300000001</v>
      </c>
      <c r="P101" s="130">
        <v>1.0539048499999999</v>
      </c>
      <c r="Q101" s="130">
        <v>0</v>
      </c>
      <c r="R101" s="130">
        <v>0</v>
      </c>
      <c r="S101" s="130">
        <v>4.9717926600000002</v>
      </c>
      <c r="T101" s="130">
        <v>1.57441326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8">
        <v>43313</v>
      </c>
      <c r="B102" s="130">
        <v>4501.6775970199997</v>
      </c>
      <c r="C102" s="130">
        <v>1871.58438828</v>
      </c>
      <c r="D102" s="130">
        <v>13.60505189</v>
      </c>
      <c r="E102" s="130">
        <v>865.83683450000001</v>
      </c>
      <c r="F102" s="130">
        <v>496.14469974000002</v>
      </c>
      <c r="G102" s="130">
        <v>5.7253573099999997</v>
      </c>
      <c r="H102" s="130">
        <v>16.326867360000001</v>
      </c>
      <c r="I102" s="130">
        <v>1195.5884467999999</v>
      </c>
      <c r="J102" s="130">
        <v>21.480200289999999</v>
      </c>
      <c r="K102" s="130">
        <v>0.34019305999999999</v>
      </c>
      <c r="L102" s="130">
        <v>2.13317866</v>
      </c>
      <c r="M102" s="168" t="s">
        <v>188</v>
      </c>
      <c r="N102" s="130">
        <v>3.50068819</v>
      </c>
      <c r="O102" s="130">
        <v>1.5446940199999999</v>
      </c>
      <c r="P102" s="130">
        <v>1.46166883</v>
      </c>
      <c r="Q102" s="130">
        <v>0</v>
      </c>
      <c r="R102" s="130">
        <v>0</v>
      </c>
      <c r="S102" s="130">
        <v>4.9371342699999996</v>
      </c>
      <c r="T102" s="130">
        <v>1.46819382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8">
        <v>43344</v>
      </c>
      <c r="B103" s="130">
        <v>4440.1932804799999</v>
      </c>
      <c r="C103" s="130">
        <v>1864.0878759300001</v>
      </c>
      <c r="D103" s="130">
        <v>15.02861738</v>
      </c>
      <c r="E103" s="130">
        <v>840.30172688000005</v>
      </c>
      <c r="F103" s="130">
        <v>497.69195203999999</v>
      </c>
      <c r="G103" s="130">
        <v>5.6616803000000004</v>
      </c>
      <c r="H103" s="130">
        <v>18.954156269999999</v>
      </c>
      <c r="I103" s="130">
        <v>1158.42108403</v>
      </c>
      <c r="J103" s="130">
        <v>24.63733058</v>
      </c>
      <c r="K103" s="130">
        <v>0.24731944</v>
      </c>
      <c r="L103" s="130">
        <v>2.0331300400000001</v>
      </c>
      <c r="M103" s="168" t="s">
        <v>188</v>
      </c>
      <c r="N103" s="130">
        <v>3.6529653999999998</v>
      </c>
      <c r="O103" s="130">
        <v>2.2598699500000001</v>
      </c>
      <c r="P103" s="130">
        <v>1.39312729</v>
      </c>
      <c r="Q103" s="130">
        <v>0</v>
      </c>
      <c r="R103" s="130">
        <v>0</v>
      </c>
      <c r="S103" s="130">
        <v>4.8602969900000002</v>
      </c>
      <c r="T103" s="130">
        <v>0.96214796000000002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8">
        <v>43374</v>
      </c>
      <c r="B104" s="130">
        <v>4397.4653796000002</v>
      </c>
      <c r="C104" s="130">
        <v>1809.7752879899999</v>
      </c>
      <c r="D104" s="130">
        <v>14.67445135</v>
      </c>
      <c r="E104" s="130">
        <v>848.60413131999996</v>
      </c>
      <c r="F104" s="130">
        <v>496.48621143999998</v>
      </c>
      <c r="G104" s="130">
        <v>7.9747224499999998</v>
      </c>
      <c r="H104" s="130">
        <v>22.65336405</v>
      </c>
      <c r="I104" s="130">
        <v>1143.06370352</v>
      </c>
      <c r="J104" s="130">
        <v>24.607161309999999</v>
      </c>
      <c r="K104" s="130">
        <v>0.25886755</v>
      </c>
      <c r="L104" s="130">
        <v>1.9318253400000001</v>
      </c>
      <c r="M104" s="168" t="s">
        <v>188</v>
      </c>
      <c r="N104" s="130">
        <v>18.576697379999999</v>
      </c>
      <c r="O104" s="130">
        <v>2.1434622999999999</v>
      </c>
      <c r="P104" s="130">
        <v>1.20262476</v>
      </c>
      <c r="Q104" s="130">
        <v>0</v>
      </c>
      <c r="R104" s="130">
        <v>0</v>
      </c>
      <c r="S104" s="130">
        <v>4.5764612600000003</v>
      </c>
      <c r="T104" s="130">
        <v>0.93640758000000002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8">
        <v>43405</v>
      </c>
      <c r="B105" s="130">
        <v>4461.6353649499997</v>
      </c>
      <c r="C105" s="130">
        <v>1813.4889575499999</v>
      </c>
      <c r="D105" s="130">
        <v>13.559232140000001</v>
      </c>
      <c r="E105" s="130">
        <v>868.75086383999997</v>
      </c>
      <c r="F105" s="130">
        <v>500.31118287999999</v>
      </c>
      <c r="G105" s="130">
        <v>8.0048313400000008</v>
      </c>
      <c r="H105" s="130">
        <v>19.600660919999999</v>
      </c>
      <c r="I105" s="130">
        <v>1182.8301315399999</v>
      </c>
      <c r="J105" s="130">
        <v>25.876629229999999</v>
      </c>
      <c r="K105" s="130">
        <v>0.35123049000000001</v>
      </c>
      <c r="L105" s="130">
        <v>1.93973119</v>
      </c>
      <c r="M105" s="168" t="s">
        <v>188</v>
      </c>
      <c r="N105" s="130">
        <v>18.39662598</v>
      </c>
      <c r="O105" s="130">
        <v>1.96672026</v>
      </c>
      <c r="P105" s="130">
        <v>1.2966815199999999</v>
      </c>
      <c r="Q105" s="130">
        <v>0</v>
      </c>
      <c r="R105" s="130">
        <v>6.9519999999999998E-5</v>
      </c>
      <c r="S105" s="130">
        <v>4.3526312000000003</v>
      </c>
      <c r="T105" s="130">
        <v>0.90918535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8">
        <v>43435</v>
      </c>
      <c r="B106" s="130">
        <v>4440.91204509</v>
      </c>
      <c r="C106" s="130">
        <v>1751.38430412</v>
      </c>
      <c r="D106" s="130">
        <v>12.762273690000001</v>
      </c>
      <c r="E106" s="130">
        <v>903.27195516999996</v>
      </c>
      <c r="F106" s="130">
        <v>488.04394760000002</v>
      </c>
      <c r="G106" s="130">
        <v>7.6313256000000003</v>
      </c>
      <c r="H106" s="130">
        <v>13.57917044</v>
      </c>
      <c r="I106" s="130">
        <v>1182.9510112800001</v>
      </c>
      <c r="J106" s="130">
        <v>53.145703500000003</v>
      </c>
      <c r="K106" s="130">
        <v>0.34393596999999998</v>
      </c>
      <c r="L106" s="130">
        <v>1.98406222</v>
      </c>
      <c r="M106" s="168" t="s">
        <v>188</v>
      </c>
      <c r="N106" s="130">
        <v>18.095330730000001</v>
      </c>
      <c r="O106" s="130">
        <v>1.8606462399999999</v>
      </c>
      <c r="P106" s="130">
        <v>0.77602272000000005</v>
      </c>
      <c r="Q106" s="130">
        <v>0</v>
      </c>
      <c r="R106" s="130">
        <v>0</v>
      </c>
      <c r="S106" s="130">
        <v>4.22911415</v>
      </c>
      <c r="T106" s="130">
        <v>0.85324166000000001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8">
        <v>43466</v>
      </c>
      <c r="B107" s="130">
        <v>4472.6474806099995</v>
      </c>
      <c r="C107" s="130">
        <v>1726.0629387700001</v>
      </c>
      <c r="D107" s="130">
        <v>12.701952410000001</v>
      </c>
      <c r="E107" s="130">
        <v>862.26120476000006</v>
      </c>
      <c r="F107" s="130">
        <v>489.18022232999999</v>
      </c>
      <c r="G107" s="130">
        <v>6.1734546200000002</v>
      </c>
      <c r="H107" s="130">
        <v>15.384263969999999</v>
      </c>
      <c r="I107" s="130">
        <v>1257.0806834800001</v>
      </c>
      <c r="J107" s="130">
        <v>77.969491239999996</v>
      </c>
      <c r="K107" s="130">
        <v>0.32558698000000003</v>
      </c>
      <c r="L107" s="130">
        <v>1.68438577</v>
      </c>
      <c r="M107" s="168" t="s">
        <v>188</v>
      </c>
      <c r="N107" s="130">
        <v>16.267738850000001</v>
      </c>
      <c r="O107" s="130">
        <v>1.7492549399999999</v>
      </c>
      <c r="P107" s="130">
        <v>1.1831448</v>
      </c>
      <c r="Q107" s="130">
        <v>1.844E-5</v>
      </c>
      <c r="R107" s="130">
        <v>0</v>
      </c>
      <c r="S107" s="130">
        <v>3.9749652200000001</v>
      </c>
      <c r="T107" s="130">
        <v>0.64817402999999996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8">
        <v>43497</v>
      </c>
      <c r="B108" s="130">
        <v>4351.7795884300003</v>
      </c>
      <c r="C108" s="130">
        <v>1656.87794495</v>
      </c>
      <c r="D108" s="130">
        <v>11.752731470000001</v>
      </c>
      <c r="E108" s="130">
        <v>813.61301469</v>
      </c>
      <c r="F108" s="130">
        <v>475.45659279</v>
      </c>
      <c r="G108" s="130">
        <v>7.4402493300000003</v>
      </c>
      <c r="H108" s="130">
        <v>16.47546423</v>
      </c>
      <c r="I108" s="130">
        <v>1268.5500230600001</v>
      </c>
      <c r="J108" s="130">
        <v>74.619337680000001</v>
      </c>
      <c r="K108" s="130">
        <v>0.30090063</v>
      </c>
      <c r="L108" s="130">
        <v>1.68622202</v>
      </c>
      <c r="M108" s="168" t="s">
        <v>188</v>
      </c>
      <c r="N108" s="130">
        <v>18.19404639</v>
      </c>
      <c r="O108" s="130">
        <v>1.42172382</v>
      </c>
      <c r="P108" s="130">
        <v>0.90646442000000005</v>
      </c>
      <c r="Q108" s="130">
        <v>0</v>
      </c>
      <c r="R108" s="130">
        <v>0</v>
      </c>
      <c r="S108" s="130">
        <v>3.9159350499999999</v>
      </c>
      <c r="T108" s="130">
        <v>0.5689379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8">
        <v>43525</v>
      </c>
      <c r="B109" s="130">
        <v>4336.2889193299998</v>
      </c>
      <c r="C109" s="130">
        <v>1709.24833306</v>
      </c>
      <c r="D109" s="130">
        <v>13.759227689999999</v>
      </c>
      <c r="E109" s="130">
        <v>828.18208950999997</v>
      </c>
      <c r="F109" s="130">
        <v>480.18866738000003</v>
      </c>
      <c r="G109" s="130">
        <v>4.2237186700000002</v>
      </c>
      <c r="H109" s="130">
        <v>21.015352190000002</v>
      </c>
      <c r="I109" s="130">
        <v>1175.5741417300001</v>
      </c>
      <c r="J109" s="130">
        <v>74.601955829999994</v>
      </c>
      <c r="K109" s="130">
        <v>0.27427030000000002</v>
      </c>
      <c r="L109" s="130">
        <v>1.4472308700000001</v>
      </c>
      <c r="M109" s="168" t="s">
        <v>188</v>
      </c>
      <c r="N109" s="130">
        <v>17.810604269999999</v>
      </c>
      <c r="O109" s="130">
        <v>1.1365644399999999</v>
      </c>
      <c r="P109" s="130">
        <v>1.12639665</v>
      </c>
      <c r="Q109" s="130">
        <v>0</v>
      </c>
      <c r="R109" s="130">
        <v>0</v>
      </c>
      <c r="S109" s="130">
        <v>4.3319683700000002</v>
      </c>
      <c r="T109" s="130">
        <v>3.36839837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8">
        <v>43556</v>
      </c>
      <c r="B110" s="130">
        <v>3830.4689748400001</v>
      </c>
      <c r="C110" s="130">
        <v>1806.61142875</v>
      </c>
      <c r="D110" s="130">
        <v>12.37328106</v>
      </c>
      <c r="E110" s="130">
        <v>688.30738350000001</v>
      </c>
      <c r="F110" s="130">
        <v>2.6073732999999999</v>
      </c>
      <c r="G110" s="130">
        <v>4.94712833</v>
      </c>
      <c r="H110" s="130">
        <v>21.3586025</v>
      </c>
      <c r="I110" s="130">
        <v>1195.69655655</v>
      </c>
      <c r="J110" s="130">
        <v>71.53833659</v>
      </c>
      <c r="K110" s="130">
        <v>0.26271634999999999</v>
      </c>
      <c r="L110" s="130">
        <v>1.31694676</v>
      </c>
      <c r="M110" s="168" t="s">
        <v>188</v>
      </c>
      <c r="N110" s="130">
        <v>15.604525110000001</v>
      </c>
      <c r="O110" s="130">
        <v>1.2403809699999999</v>
      </c>
      <c r="P110" s="130">
        <v>1.1957460200000001</v>
      </c>
      <c r="Q110" s="130">
        <v>0</v>
      </c>
      <c r="R110" s="130">
        <v>0</v>
      </c>
      <c r="S110" s="130">
        <v>4.2114581099999997</v>
      </c>
      <c r="T110" s="130">
        <v>3.19711094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8">
        <v>43586</v>
      </c>
      <c r="B111" s="130">
        <v>3689.6613048499999</v>
      </c>
      <c r="C111" s="130">
        <v>1886.6565900799999</v>
      </c>
      <c r="D111" s="130">
        <v>13.3554765</v>
      </c>
      <c r="E111" s="130">
        <v>619.68778323000004</v>
      </c>
      <c r="F111" s="130">
        <v>2.5579827800000001</v>
      </c>
      <c r="G111" s="130">
        <v>2.1488060500000001</v>
      </c>
      <c r="H111" s="130">
        <v>20.902572490000001</v>
      </c>
      <c r="I111" s="130">
        <v>1072.46332029</v>
      </c>
      <c r="J111" s="130">
        <v>41.826309500000001</v>
      </c>
      <c r="K111" s="130">
        <v>0.26299792999999999</v>
      </c>
      <c r="L111" s="130">
        <v>1.36653103</v>
      </c>
      <c r="M111" s="168" t="s">
        <v>188</v>
      </c>
      <c r="N111" s="130">
        <v>17.722552759999999</v>
      </c>
      <c r="O111" s="130">
        <v>1.26234175</v>
      </c>
      <c r="P111" s="130">
        <v>1.12352023</v>
      </c>
      <c r="Q111" s="130">
        <v>0</v>
      </c>
      <c r="R111" s="130">
        <v>0</v>
      </c>
      <c r="S111" s="130">
        <v>4.36582238</v>
      </c>
      <c r="T111" s="130">
        <v>3.9586978500000001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8">
        <v>43617</v>
      </c>
      <c r="B112" s="130">
        <v>3916.5704046999999</v>
      </c>
      <c r="C112" s="130">
        <v>2080.5119267700002</v>
      </c>
      <c r="D112" s="130">
        <v>17.201977540000001</v>
      </c>
      <c r="E112" s="130">
        <v>581.26359855999999</v>
      </c>
      <c r="F112" s="130">
        <v>30.60577966</v>
      </c>
      <c r="G112" s="130">
        <v>6.9183294100000001</v>
      </c>
      <c r="H112" s="130">
        <v>20.220224309999999</v>
      </c>
      <c r="I112" s="130">
        <v>1075.5723353599999</v>
      </c>
      <c r="J112" s="130">
        <v>71.803458250000006</v>
      </c>
      <c r="K112" s="130">
        <v>0.26514460000000001</v>
      </c>
      <c r="L112" s="130">
        <v>1.2613850099999999</v>
      </c>
      <c r="M112" s="168" t="s">
        <v>188</v>
      </c>
      <c r="N112" s="130">
        <v>19.639796990000001</v>
      </c>
      <c r="O112" s="130">
        <v>1.3220256699999999</v>
      </c>
      <c r="P112" s="130">
        <v>1.44027291</v>
      </c>
      <c r="Q112" s="130">
        <v>0</v>
      </c>
      <c r="R112" s="130">
        <v>0</v>
      </c>
      <c r="S112" s="130">
        <v>4.8877921200000003</v>
      </c>
      <c r="T112" s="130">
        <v>3.6563575400000001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8">
        <v>43647</v>
      </c>
      <c r="B113" s="130">
        <v>3819.5169903800002</v>
      </c>
      <c r="C113" s="130">
        <v>2058.6546226099999</v>
      </c>
      <c r="D113" s="130">
        <v>14.70363442</v>
      </c>
      <c r="E113" s="130">
        <v>525.55018458999996</v>
      </c>
      <c r="F113" s="130">
        <v>69.907611540000005</v>
      </c>
      <c r="G113" s="130">
        <v>6.9572429700000002</v>
      </c>
      <c r="H113" s="130">
        <v>20.037362300000002</v>
      </c>
      <c r="I113" s="130">
        <v>1022.42051573</v>
      </c>
      <c r="J113" s="130">
        <v>68.156621060000006</v>
      </c>
      <c r="K113" s="130">
        <v>0.26736282</v>
      </c>
      <c r="L113" s="130">
        <v>1.2355258200000001</v>
      </c>
      <c r="M113" s="168" t="s">
        <v>188</v>
      </c>
      <c r="N113" s="130">
        <v>21.616690949999999</v>
      </c>
      <c r="O113" s="130">
        <v>1.22750542</v>
      </c>
      <c r="P113" s="130">
        <v>1.26261866</v>
      </c>
      <c r="Q113" s="130">
        <v>0</v>
      </c>
      <c r="R113" s="130">
        <v>0</v>
      </c>
      <c r="S113" s="130">
        <v>4.6819563899999999</v>
      </c>
      <c r="T113" s="130">
        <v>2.8375351000000002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8">
        <v>43678</v>
      </c>
      <c r="B114" s="130">
        <v>3802.9018735999998</v>
      </c>
      <c r="C114" s="130">
        <v>2041.5083771899999</v>
      </c>
      <c r="D114" s="130">
        <v>11.6145529</v>
      </c>
      <c r="E114" s="130">
        <v>515.16133184</v>
      </c>
      <c r="F114" s="130">
        <v>69.755730700000001</v>
      </c>
      <c r="G114" s="130">
        <v>6.8925725</v>
      </c>
      <c r="H114" s="130">
        <v>21.60178797</v>
      </c>
      <c r="I114" s="130">
        <v>1036.14280955</v>
      </c>
      <c r="J114" s="130">
        <v>66.877560919999993</v>
      </c>
      <c r="K114" s="130">
        <v>0.26958103999999999</v>
      </c>
      <c r="L114" s="130">
        <v>1.08682195</v>
      </c>
      <c r="M114" s="168" t="s">
        <v>188</v>
      </c>
      <c r="N114" s="130">
        <v>22.005623960000001</v>
      </c>
      <c r="O114" s="130">
        <v>1.28640675</v>
      </c>
      <c r="P114" s="130">
        <v>1.2364337700000001</v>
      </c>
      <c r="Q114" s="130">
        <v>0</v>
      </c>
      <c r="R114" s="130">
        <v>0</v>
      </c>
      <c r="S114" s="130">
        <v>4.6363062399999997</v>
      </c>
      <c r="T114" s="130">
        <v>2.8259763200000001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8">
        <v>43709</v>
      </c>
      <c r="B115" s="130">
        <v>3910.18598793</v>
      </c>
      <c r="C115" s="130">
        <v>1967.59844122</v>
      </c>
      <c r="D115" s="130">
        <v>10.89050106</v>
      </c>
      <c r="E115" s="130">
        <v>736.61372696000001</v>
      </c>
      <c r="F115" s="130">
        <v>65.820780999999997</v>
      </c>
      <c r="G115" s="130">
        <v>6.7760612399999998</v>
      </c>
      <c r="H115" s="130">
        <v>19.81209522</v>
      </c>
      <c r="I115" s="130">
        <v>1025.0137468400001</v>
      </c>
      <c r="J115" s="130">
        <v>57.867726400000002</v>
      </c>
      <c r="K115" s="130">
        <v>0.27172771000000001</v>
      </c>
      <c r="L115" s="130">
        <v>0.85522065999999997</v>
      </c>
      <c r="M115" s="168" t="s">
        <v>188</v>
      </c>
      <c r="N115" s="130">
        <v>8.0447307800000001</v>
      </c>
      <c r="O115" s="130">
        <v>2.4576658400000002</v>
      </c>
      <c r="P115" s="130">
        <v>0.93705481000000002</v>
      </c>
      <c r="Q115" s="130">
        <v>0</v>
      </c>
      <c r="R115" s="130">
        <v>0</v>
      </c>
      <c r="S115" s="130">
        <v>4.55949252</v>
      </c>
      <c r="T115" s="130">
        <v>2.6670156700000001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8">
        <v>43739</v>
      </c>
      <c r="B116" s="130">
        <v>3997.7141533700001</v>
      </c>
      <c r="C116" s="130">
        <v>1960.9499983000001</v>
      </c>
      <c r="D116" s="130">
        <v>10.026553249999999</v>
      </c>
      <c r="E116" s="130">
        <v>707.18319755000005</v>
      </c>
      <c r="F116" s="130">
        <v>69.226639680000005</v>
      </c>
      <c r="G116" s="130">
        <v>6.7277721599999998</v>
      </c>
      <c r="H116" s="130">
        <v>21.518722520000001</v>
      </c>
      <c r="I116" s="130">
        <v>1148.8590692600001</v>
      </c>
      <c r="J116" s="130">
        <v>52.989324430000003</v>
      </c>
      <c r="K116" s="130">
        <v>0.26478681999999998</v>
      </c>
      <c r="L116" s="130">
        <v>0.88903052000000005</v>
      </c>
      <c r="M116" s="168" t="s">
        <v>188</v>
      </c>
      <c r="N116" s="130">
        <v>8.2214120099999999</v>
      </c>
      <c r="O116" s="130">
        <v>2.6384143999999998</v>
      </c>
      <c r="P116" s="130">
        <v>1.00559599</v>
      </c>
      <c r="Q116" s="130">
        <v>0</v>
      </c>
      <c r="R116" s="130">
        <v>0</v>
      </c>
      <c r="S116" s="130">
        <v>4.4916739200000002</v>
      </c>
      <c r="T116" s="130">
        <v>2.7219625600000001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8">
        <v>43770</v>
      </c>
      <c r="B117" s="130">
        <v>3962.29590216</v>
      </c>
      <c r="C117" s="130">
        <v>1895.6298693000001</v>
      </c>
      <c r="D117" s="130">
        <v>10.05955273</v>
      </c>
      <c r="E117" s="130">
        <v>755.82177745000001</v>
      </c>
      <c r="F117" s="130">
        <v>66.009818969999998</v>
      </c>
      <c r="G117" s="130">
        <v>6.6489294599999997</v>
      </c>
      <c r="H117" s="130">
        <v>15.87990649</v>
      </c>
      <c r="I117" s="130">
        <v>1137.9230463900001</v>
      </c>
      <c r="J117" s="130">
        <v>45.971829460000002</v>
      </c>
      <c r="K117" s="130">
        <v>0.35672312</v>
      </c>
      <c r="L117" s="130">
        <v>0.83051688000000001</v>
      </c>
      <c r="M117" s="168" t="s">
        <v>188</v>
      </c>
      <c r="N117" s="130">
        <v>17.156473470000002</v>
      </c>
      <c r="O117" s="130">
        <v>2.4857895399999999</v>
      </c>
      <c r="P117" s="130">
        <v>0.79391637999999998</v>
      </c>
      <c r="Q117" s="130">
        <v>0</v>
      </c>
      <c r="R117" s="130">
        <v>0</v>
      </c>
      <c r="S117" s="130">
        <v>4.1418614900000001</v>
      </c>
      <c r="T117" s="130">
        <v>2.58589103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8">
        <v>43800</v>
      </c>
      <c r="B118" s="130">
        <v>3837.13153078</v>
      </c>
      <c r="C118" s="130">
        <v>1857.6181021100001</v>
      </c>
      <c r="D118" s="130">
        <v>8.9989187200000007</v>
      </c>
      <c r="E118" s="130">
        <v>679.64512904000003</v>
      </c>
      <c r="F118" s="130">
        <v>65.91729239</v>
      </c>
      <c r="G118" s="130">
        <v>6.5645217599999999</v>
      </c>
      <c r="H118" s="130">
        <v>16.921399749999999</v>
      </c>
      <c r="I118" s="130">
        <v>1127.6056497100001</v>
      </c>
      <c r="J118" s="130">
        <v>41.246583350000002</v>
      </c>
      <c r="K118" s="130">
        <v>0.26647187</v>
      </c>
      <c r="L118" s="130">
        <v>0.84691514000000001</v>
      </c>
      <c r="M118" s="168" t="s">
        <v>188</v>
      </c>
      <c r="N118" s="130">
        <v>20.767894739999999</v>
      </c>
      <c r="O118" s="130">
        <v>1.2062363899999999</v>
      </c>
      <c r="P118" s="130">
        <v>0.79436004000000004</v>
      </c>
      <c r="Q118" s="130">
        <v>6.1015100000000001E-3</v>
      </c>
      <c r="R118" s="130">
        <v>0</v>
      </c>
      <c r="S118" s="130">
        <v>3.9215179099999999</v>
      </c>
      <c r="T118" s="130">
        <v>4.8044363499999996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8">
        <v>43831</v>
      </c>
      <c r="B119" s="130">
        <v>3641.69690881</v>
      </c>
      <c r="C119" s="130">
        <v>1762.43102417</v>
      </c>
      <c r="D119" s="130">
        <v>8.5475077000000006</v>
      </c>
      <c r="E119" s="130">
        <v>591.62858610000001</v>
      </c>
      <c r="F119" s="130">
        <v>68.410546060000001</v>
      </c>
      <c r="G119" s="130">
        <v>8.8793929600000006</v>
      </c>
      <c r="H119" s="130">
        <v>14.68466886</v>
      </c>
      <c r="I119" s="130">
        <v>1122.9129873700001</v>
      </c>
      <c r="J119" s="130">
        <v>43.874785039999999</v>
      </c>
      <c r="K119" s="130">
        <v>0.36174225999999998</v>
      </c>
      <c r="L119" s="130">
        <v>0.70176263000000005</v>
      </c>
      <c r="M119" s="168">
        <v>0</v>
      </c>
      <c r="N119" s="130">
        <v>5.6574720799999998</v>
      </c>
      <c r="O119" s="130">
        <v>1.1522915499999999</v>
      </c>
      <c r="P119" s="130">
        <v>7.91110633</v>
      </c>
      <c r="Q119" s="130">
        <v>4.77613E-3</v>
      </c>
      <c r="R119" s="130">
        <v>0</v>
      </c>
      <c r="S119" s="130">
        <v>4.46023032</v>
      </c>
      <c r="T119" s="130">
        <v>7.8029249999999994E-2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8">
        <v>43862</v>
      </c>
      <c r="B120" s="130">
        <v>3489.1242176699998</v>
      </c>
      <c r="C120" s="130">
        <v>1674.4211089400001</v>
      </c>
      <c r="D120" s="130">
        <v>8.0662504500000001</v>
      </c>
      <c r="E120" s="130">
        <v>557.10134533999997</v>
      </c>
      <c r="F120" s="130">
        <v>66.980455910000003</v>
      </c>
      <c r="G120" s="130">
        <v>8.5122052799999999</v>
      </c>
      <c r="H120" s="130">
        <v>17.408873669999998</v>
      </c>
      <c r="I120" s="130">
        <v>1106.1255989199999</v>
      </c>
      <c r="J120" s="130">
        <v>33.264603510000001</v>
      </c>
      <c r="K120" s="130">
        <v>0.36301560999999999</v>
      </c>
      <c r="L120" s="130">
        <v>0.36551221</v>
      </c>
      <c r="M120" s="169">
        <v>0</v>
      </c>
      <c r="N120" s="130">
        <v>5.6015715999999998</v>
      </c>
      <c r="O120" s="130">
        <v>1.1167784999999999</v>
      </c>
      <c r="P120" s="130">
        <v>4.2558772600000001</v>
      </c>
      <c r="Q120" s="130">
        <v>0.10080681</v>
      </c>
      <c r="R120" s="130">
        <v>0</v>
      </c>
      <c r="S120" s="130">
        <v>4.2484177599999997</v>
      </c>
      <c r="T120" s="130">
        <v>1.1917959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8">
        <v>43891</v>
      </c>
      <c r="B121" s="130">
        <v>3805.7070870399998</v>
      </c>
      <c r="C121" s="130">
        <v>1895.9390919099999</v>
      </c>
      <c r="D121" s="130">
        <v>7.6680186399999997</v>
      </c>
      <c r="E121" s="130">
        <v>720.11269923999998</v>
      </c>
      <c r="F121" s="130">
        <v>76.680386380000002</v>
      </c>
      <c r="G121" s="130">
        <v>3.2909799799999999</v>
      </c>
      <c r="H121" s="130">
        <v>18.107006370000001</v>
      </c>
      <c r="I121" s="130">
        <v>1042.2485950299999</v>
      </c>
      <c r="J121" s="130">
        <v>28.972257320000001</v>
      </c>
      <c r="K121" s="130">
        <v>0.35962601</v>
      </c>
      <c r="L121" s="130">
        <v>0.31898024000000003</v>
      </c>
      <c r="M121" s="130">
        <v>0</v>
      </c>
      <c r="N121" s="130">
        <v>4.8249708399999998</v>
      </c>
      <c r="O121" s="130">
        <v>1.5515498700000001</v>
      </c>
      <c r="P121" s="130">
        <v>0.52462237</v>
      </c>
      <c r="Q121" s="130">
        <v>9.3540230000000002E-2</v>
      </c>
      <c r="R121" s="130">
        <v>0</v>
      </c>
      <c r="S121" s="130">
        <v>3.8421931100000002</v>
      </c>
      <c r="T121" s="130">
        <v>1.1725695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8">
        <v>43922</v>
      </c>
      <c r="B122" s="130">
        <v>3465.7970248400002</v>
      </c>
      <c r="C122" s="130">
        <v>1884.2864094399999</v>
      </c>
      <c r="D122" s="130">
        <v>7.2530408399999997</v>
      </c>
      <c r="E122" s="130">
        <v>625.79820740000002</v>
      </c>
      <c r="F122" s="130">
        <v>72.483303699999993</v>
      </c>
      <c r="G122" s="130">
        <v>3.8379709100000001</v>
      </c>
      <c r="H122" s="130">
        <v>19.220653710000001</v>
      </c>
      <c r="I122" s="130">
        <v>813.02465838000001</v>
      </c>
      <c r="J122" s="130">
        <v>26.601569009999999</v>
      </c>
      <c r="K122" s="130">
        <v>0.36198000000000002</v>
      </c>
      <c r="L122" s="130">
        <v>0.77383636</v>
      </c>
      <c r="M122" s="130">
        <v>0</v>
      </c>
      <c r="N122" s="130">
        <v>4.6784171499999996</v>
      </c>
      <c r="O122" s="130">
        <v>1.3919846600000001</v>
      </c>
      <c r="P122" s="130">
        <v>0.49059730000000001</v>
      </c>
      <c r="Q122" s="130">
        <v>8.5968859999999994E-2</v>
      </c>
      <c r="R122" s="130">
        <v>0</v>
      </c>
      <c r="S122" s="130">
        <v>4.4963805499999996</v>
      </c>
      <c r="T122" s="130">
        <v>1.0120465700000001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8">
        <v>43952</v>
      </c>
      <c r="B123" s="130">
        <v>3402.3052379999999</v>
      </c>
      <c r="C123" s="130">
        <v>1893.07734802</v>
      </c>
      <c r="D123" s="130">
        <v>7.0305798299999998</v>
      </c>
      <c r="E123" s="130">
        <v>539.28292340999997</v>
      </c>
      <c r="F123" s="130">
        <v>73.362679979999996</v>
      </c>
      <c r="G123" s="130">
        <v>1.2801096599999999</v>
      </c>
      <c r="H123" s="130">
        <v>19.37357905</v>
      </c>
      <c r="I123" s="130">
        <v>830.39917302000003</v>
      </c>
      <c r="J123" s="130">
        <v>25.73325801</v>
      </c>
      <c r="K123" s="130">
        <v>0.35998794000000001</v>
      </c>
      <c r="L123" s="130">
        <v>0.78010597999999998</v>
      </c>
      <c r="M123" s="130">
        <v>0</v>
      </c>
      <c r="N123" s="130">
        <v>4.5947137900000001</v>
      </c>
      <c r="O123" s="130">
        <v>1.4636936599999999</v>
      </c>
      <c r="P123" s="130">
        <v>0.53785181999999998</v>
      </c>
      <c r="Q123" s="130">
        <v>7.6821100000000003E-2</v>
      </c>
      <c r="R123" s="130">
        <v>2.7984E-4</v>
      </c>
      <c r="S123" s="130">
        <v>4.24556194</v>
      </c>
      <c r="T123" s="130">
        <v>0.70657095000000003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8">
        <v>43983</v>
      </c>
      <c r="B124" s="130">
        <v>3432.96756792</v>
      </c>
      <c r="C124" s="130">
        <v>2028.4600509300001</v>
      </c>
      <c r="D124" s="130">
        <v>6.6056622999999997</v>
      </c>
      <c r="E124" s="130">
        <v>426.50794993</v>
      </c>
      <c r="F124" s="130">
        <v>74.087074659999999</v>
      </c>
      <c r="G124" s="130">
        <v>5.1310918000000001</v>
      </c>
      <c r="H124" s="130">
        <v>21.470396600000001</v>
      </c>
      <c r="I124" s="130">
        <v>835.26691427000003</v>
      </c>
      <c r="J124" s="130">
        <v>21.811804410000001</v>
      </c>
      <c r="K124" s="130">
        <v>0.36229433999999999</v>
      </c>
      <c r="L124" s="130">
        <v>0.78005276999999995</v>
      </c>
      <c r="M124" s="130">
        <v>0</v>
      </c>
      <c r="N124" s="130">
        <v>4.5484793300000002</v>
      </c>
      <c r="O124" s="130">
        <v>1.40255459</v>
      </c>
      <c r="P124" s="130">
        <v>0.80351130000000004</v>
      </c>
      <c r="Q124" s="130">
        <v>6.9156700000000002E-2</v>
      </c>
      <c r="R124" s="130">
        <v>0</v>
      </c>
      <c r="S124" s="130">
        <v>4.4922493799999996</v>
      </c>
      <c r="T124" s="130">
        <v>1.16832461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8">
        <v>44013</v>
      </c>
      <c r="B125" s="130">
        <v>3440.0143446400002</v>
      </c>
      <c r="C125" s="130">
        <v>2085.5850914600001</v>
      </c>
      <c r="D125" s="130">
        <v>6.7067319400000001</v>
      </c>
      <c r="E125" s="130">
        <v>360.92133165000001</v>
      </c>
      <c r="F125" s="130">
        <v>139.03995537</v>
      </c>
      <c r="G125" s="130">
        <v>1.1770957500000001</v>
      </c>
      <c r="H125" s="130">
        <v>19.6433456</v>
      </c>
      <c r="I125" s="130">
        <v>785.76271235000002</v>
      </c>
      <c r="J125" s="130">
        <v>26.155975649999998</v>
      </c>
      <c r="K125" s="130">
        <v>0.35205690000000001</v>
      </c>
      <c r="L125" s="130">
        <v>0.39279633000000003</v>
      </c>
      <c r="M125" s="130">
        <v>0</v>
      </c>
      <c r="N125" s="130">
        <v>5.2790317599999996</v>
      </c>
      <c r="O125" s="130">
        <v>2.1144341099999999</v>
      </c>
      <c r="P125" s="130">
        <v>1.6776254100000001</v>
      </c>
      <c r="Q125" s="130">
        <v>6.1207570000000003E-2</v>
      </c>
      <c r="R125" s="130">
        <v>0</v>
      </c>
      <c r="S125" s="130">
        <v>4.55643127</v>
      </c>
      <c r="T125" s="130">
        <v>0.58852152000000002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8">
        <v>44044</v>
      </c>
      <c r="B126" s="130">
        <v>3432.82312314</v>
      </c>
      <c r="C126" s="130">
        <v>2130.93484016</v>
      </c>
      <c r="D126" s="130">
        <v>6.3651062100000004</v>
      </c>
      <c r="E126" s="130">
        <v>237.03348559</v>
      </c>
      <c r="F126" s="130">
        <v>164.19675282</v>
      </c>
      <c r="G126" s="130">
        <v>4.8863101000000002</v>
      </c>
      <c r="H126" s="130">
        <v>18.87262587</v>
      </c>
      <c r="I126" s="130">
        <v>826.93185525000001</v>
      </c>
      <c r="J126" s="130">
        <v>30.398953129999999</v>
      </c>
      <c r="K126" s="130">
        <v>0.35414329999999999</v>
      </c>
      <c r="L126" s="130">
        <v>0.28763217000000002</v>
      </c>
      <c r="M126" s="130">
        <v>0</v>
      </c>
      <c r="N126" s="130">
        <v>5.0589090199999998</v>
      </c>
      <c r="O126" s="130">
        <v>1.5628018800000001</v>
      </c>
      <c r="P126" s="130">
        <v>1.20424519</v>
      </c>
      <c r="Q126" s="130">
        <v>2.5660000000000002E-5</v>
      </c>
      <c r="R126" s="130">
        <v>0</v>
      </c>
      <c r="S126" s="130">
        <v>4.6597985800000004</v>
      </c>
      <c r="T126" s="130">
        <v>7.5638209999999997E-2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8">
        <v>44075</v>
      </c>
      <c r="B127" s="130">
        <v>3517.2690954999998</v>
      </c>
      <c r="C127" s="130">
        <v>2114.8131823600002</v>
      </c>
      <c r="D127" s="130">
        <v>6.2389867499999996</v>
      </c>
      <c r="E127" s="130">
        <v>240.12087410999999</v>
      </c>
      <c r="F127" s="130">
        <v>190.00816318</v>
      </c>
      <c r="G127" s="130">
        <v>4.6516196799999996</v>
      </c>
      <c r="H127" s="130">
        <v>20.136764800000002</v>
      </c>
      <c r="I127" s="130">
        <v>900.90583183000001</v>
      </c>
      <c r="J127" s="130">
        <v>26.610207819999999</v>
      </c>
      <c r="K127" s="130">
        <v>0.34648727000000001</v>
      </c>
      <c r="L127" s="130">
        <v>0.82257723000000005</v>
      </c>
      <c r="M127" s="130">
        <v>0</v>
      </c>
      <c r="N127" s="130">
        <v>4.5506051799999998</v>
      </c>
      <c r="O127" s="130">
        <v>1.2948677900000001</v>
      </c>
      <c r="P127" s="130">
        <v>2.0285921600000001</v>
      </c>
      <c r="Q127" s="130">
        <v>4.3850000000000002E-5</v>
      </c>
      <c r="R127" s="130">
        <v>0</v>
      </c>
      <c r="S127" s="130">
        <v>4.6385541699999999</v>
      </c>
      <c r="T127" s="130">
        <v>0.10173732000000001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8">
        <v>44105</v>
      </c>
      <c r="B128" s="130">
        <v>3603.3438991799999</v>
      </c>
      <c r="C128" s="130">
        <v>2151.49604387</v>
      </c>
      <c r="D128" s="130">
        <v>6.1193697699999996</v>
      </c>
      <c r="E128" s="130">
        <v>260.38388822000002</v>
      </c>
      <c r="F128" s="130">
        <v>249.33740788</v>
      </c>
      <c r="G128" s="130">
        <v>0.88677954000000003</v>
      </c>
      <c r="H128" s="130">
        <v>21.947394460000002</v>
      </c>
      <c r="I128" s="130">
        <v>756.60738533999995</v>
      </c>
      <c r="J128" s="130">
        <v>132.02774633999999</v>
      </c>
      <c r="K128" s="130">
        <v>0.32606436</v>
      </c>
      <c r="L128" s="130">
        <v>1.29206117</v>
      </c>
      <c r="M128" s="130">
        <v>0</v>
      </c>
      <c r="N128" s="130">
        <v>14.83644917</v>
      </c>
      <c r="O128" s="130">
        <v>1.8513052800000001</v>
      </c>
      <c r="P128" s="130">
        <v>2.0977763500000002</v>
      </c>
      <c r="Q128" s="130">
        <v>1.3030000000000001E-5</v>
      </c>
      <c r="R128" s="130">
        <v>0</v>
      </c>
      <c r="S128" s="130">
        <v>4.0431112799999998</v>
      </c>
      <c r="T128" s="130">
        <v>9.1103119999999996E-2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8">
        <v>44136</v>
      </c>
      <c r="B129" s="130">
        <v>3569.5950732599999</v>
      </c>
      <c r="C129" s="130">
        <v>2084.4313408500002</v>
      </c>
      <c r="D129" s="130">
        <v>5.9927809099999996</v>
      </c>
      <c r="E129" s="130">
        <v>259.71108108999999</v>
      </c>
      <c r="F129" s="130">
        <v>251.60812970999999</v>
      </c>
      <c r="G129" s="130">
        <v>1.8133661999999999</v>
      </c>
      <c r="H129" s="130">
        <v>17.84405855</v>
      </c>
      <c r="I129" s="130">
        <v>826.93111615999999</v>
      </c>
      <c r="J129" s="130">
        <v>98.869187819999993</v>
      </c>
      <c r="K129" s="130">
        <v>6.9950000000000006E-5</v>
      </c>
      <c r="L129" s="130">
        <v>1.6353414100000001</v>
      </c>
      <c r="M129" s="130">
        <v>0</v>
      </c>
      <c r="N129" s="130">
        <v>14.96543509</v>
      </c>
      <c r="O129" s="130">
        <v>1.0148044899999999</v>
      </c>
      <c r="P129" s="130">
        <v>0.70252249</v>
      </c>
      <c r="Q129" s="130">
        <v>3.6827299999999999E-3</v>
      </c>
      <c r="R129" s="130">
        <v>0</v>
      </c>
      <c r="S129" s="130">
        <v>4.0476410700000001</v>
      </c>
      <c r="T129" s="130">
        <v>2.451474E-2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8">
        <v>44166</v>
      </c>
      <c r="B130" s="130">
        <v>3609.0501148399999</v>
      </c>
      <c r="C130" s="130">
        <v>2100.48706004</v>
      </c>
      <c r="D130" s="130">
        <v>5.8726491799999998</v>
      </c>
      <c r="E130" s="130">
        <v>283.63695679</v>
      </c>
      <c r="F130" s="130">
        <v>229.81544255</v>
      </c>
      <c r="G130" s="130">
        <v>4.4393188099999996</v>
      </c>
      <c r="H130" s="130">
        <v>16.01045517</v>
      </c>
      <c r="I130" s="130">
        <v>820.17111283999998</v>
      </c>
      <c r="J130" s="130">
        <v>127.60683834</v>
      </c>
      <c r="K130" s="130">
        <v>6.9950000000000006E-5</v>
      </c>
      <c r="L130" s="130">
        <v>1.4570160000000001</v>
      </c>
      <c r="M130" s="130">
        <v>0</v>
      </c>
      <c r="N130" s="130">
        <v>14.21906881</v>
      </c>
      <c r="O130" s="130">
        <v>1.00985437</v>
      </c>
      <c r="P130" s="130">
        <v>0.24658743999999999</v>
      </c>
      <c r="Q130" s="130">
        <v>8.2300000000000008E-6</v>
      </c>
      <c r="R130" s="130">
        <v>0</v>
      </c>
      <c r="S130" s="130">
        <v>4.0547374300000003</v>
      </c>
      <c r="T130" s="130">
        <v>2.293889E-2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8">
        <v>44197</v>
      </c>
      <c r="B131" s="130">
        <v>3549.8903846200001</v>
      </c>
      <c r="C131" s="130">
        <v>2055.88841503</v>
      </c>
      <c r="D131" s="130">
        <v>15.202779789999999</v>
      </c>
      <c r="E131" s="130">
        <v>288.63897917000003</v>
      </c>
      <c r="F131" s="130">
        <v>204.56217377999999</v>
      </c>
      <c r="G131" s="130">
        <v>3.8847934199999998</v>
      </c>
      <c r="H131" s="130">
        <v>18.15092263</v>
      </c>
      <c r="I131" s="130">
        <v>816.04266748999999</v>
      </c>
      <c r="J131" s="130">
        <v>126.30079195</v>
      </c>
      <c r="K131" s="130">
        <v>6.9950000000000006E-5</v>
      </c>
      <c r="L131" s="130">
        <v>1.49415835</v>
      </c>
      <c r="M131" s="130">
        <v>0</v>
      </c>
      <c r="N131" s="130">
        <v>15.054973990000001</v>
      </c>
      <c r="O131" s="130">
        <v>0.98255945</v>
      </c>
      <c r="P131" s="130">
        <v>0.57159019</v>
      </c>
      <c r="Q131" s="130">
        <v>0</v>
      </c>
      <c r="R131" s="130">
        <v>0</v>
      </c>
      <c r="S131" s="130">
        <v>3.0937383500000002</v>
      </c>
      <c r="T131" s="130">
        <v>2.1771080000000002E-2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8">
        <v>44228</v>
      </c>
      <c r="B132" s="130">
        <v>3591.6333398199999</v>
      </c>
      <c r="C132" s="130">
        <v>2040.1410156500001</v>
      </c>
      <c r="D132" s="130">
        <v>14.76066546</v>
      </c>
      <c r="E132" s="130">
        <v>335.27392553999999</v>
      </c>
      <c r="F132" s="130">
        <v>203.59503405999999</v>
      </c>
      <c r="G132" s="130">
        <v>0.56281926000000004</v>
      </c>
      <c r="H132" s="130">
        <v>17.95496361</v>
      </c>
      <c r="I132" s="130">
        <v>831.35674981</v>
      </c>
      <c r="J132" s="130">
        <v>127.58475312</v>
      </c>
      <c r="K132" s="130">
        <v>6.9950000000000006E-5</v>
      </c>
      <c r="L132" s="130">
        <v>1.06762015</v>
      </c>
      <c r="M132" s="130">
        <v>0</v>
      </c>
      <c r="N132" s="130">
        <v>14.53229863</v>
      </c>
      <c r="O132" s="130">
        <v>0.74932756</v>
      </c>
      <c r="P132" s="130">
        <v>0.92645182000000004</v>
      </c>
      <c r="Q132" s="130">
        <v>0</v>
      </c>
      <c r="R132" s="130">
        <v>0</v>
      </c>
      <c r="S132" s="130">
        <v>3.0939495699999999</v>
      </c>
      <c r="T132" s="130">
        <v>3.3695629999999997E-2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8">
        <v>44256</v>
      </c>
      <c r="B133" s="130">
        <v>3549.27452137</v>
      </c>
      <c r="C133" s="130">
        <v>1954.3870880899999</v>
      </c>
      <c r="D133" s="130">
        <v>14.39481054</v>
      </c>
      <c r="E133" s="130">
        <v>299.31599342999999</v>
      </c>
      <c r="F133" s="130">
        <v>203.58820029</v>
      </c>
      <c r="G133" s="130">
        <v>0.47912796000000002</v>
      </c>
      <c r="H133" s="130">
        <v>14.629111630000001</v>
      </c>
      <c r="I133" s="130">
        <v>892.56122955000001</v>
      </c>
      <c r="J133" s="130">
        <v>126.17717890999999</v>
      </c>
      <c r="K133" s="130">
        <v>6.9950000000000006E-5</v>
      </c>
      <c r="L133" s="130">
        <v>1.2076318699999999</v>
      </c>
      <c r="M133" s="130">
        <v>0</v>
      </c>
      <c r="N133" s="130">
        <v>13.978257019999999</v>
      </c>
      <c r="O133" s="130">
        <v>0.98966856999999997</v>
      </c>
      <c r="P133" s="130">
        <v>0.91905882000000005</v>
      </c>
      <c r="Q133" s="130">
        <v>0</v>
      </c>
      <c r="R133" s="130">
        <v>26.618079430000002</v>
      </c>
      <c r="S133" s="130">
        <v>0</v>
      </c>
      <c r="T133" s="130">
        <v>2.9015309999999999E-2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8">
        <v>44287</v>
      </c>
      <c r="B134" s="130">
        <v>3638.73503467</v>
      </c>
      <c r="C134" s="130">
        <v>2014.9402003499999</v>
      </c>
      <c r="D134" s="130">
        <v>14.00711508</v>
      </c>
      <c r="E134" s="130">
        <v>330.93437654000002</v>
      </c>
      <c r="F134" s="130">
        <v>203.12473363999999</v>
      </c>
      <c r="G134" s="130">
        <v>0.46118462999999998</v>
      </c>
      <c r="H134" s="130">
        <v>25.327061520000001</v>
      </c>
      <c r="I134" s="130">
        <v>860.57022945999995</v>
      </c>
      <c r="J134" s="130">
        <v>125.08189774</v>
      </c>
      <c r="K134" s="130">
        <v>6.9950000000000006E-5</v>
      </c>
      <c r="L134" s="130">
        <v>1.0888848900000001</v>
      </c>
      <c r="M134" s="130">
        <v>0</v>
      </c>
      <c r="N134" s="130">
        <v>13.812496169999999</v>
      </c>
      <c r="O134" s="130">
        <v>1.14437034</v>
      </c>
      <c r="P134" s="130">
        <v>0.63590265999999995</v>
      </c>
      <c r="Q134" s="130">
        <v>0</v>
      </c>
      <c r="R134" s="130">
        <v>47.572476299999998</v>
      </c>
      <c r="S134" s="130">
        <v>0</v>
      </c>
      <c r="T134" s="130">
        <v>3.40354E-2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8">
        <v>44317</v>
      </c>
      <c r="B135" s="130">
        <v>3863.02475181</v>
      </c>
      <c r="C135" s="130">
        <v>2162.9553188700002</v>
      </c>
      <c r="D135" s="130">
        <v>13.58207709</v>
      </c>
      <c r="E135" s="130">
        <v>343.37622895999999</v>
      </c>
      <c r="F135" s="130">
        <v>202.35720456999999</v>
      </c>
      <c r="G135" s="130">
        <v>0.36530048999999998</v>
      </c>
      <c r="H135" s="130">
        <v>27.709974599999999</v>
      </c>
      <c r="I135" s="130">
        <v>938.67163959000004</v>
      </c>
      <c r="J135" s="130">
        <v>110.03999714</v>
      </c>
      <c r="K135" s="130">
        <v>6.9950000000000006E-5</v>
      </c>
      <c r="L135" s="130">
        <v>1.33679557</v>
      </c>
      <c r="M135" s="130">
        <v>0</v>
      </c>
      <c r="N135" s="130">
        <v>13.250436260000001</v>
      </c>
      <c r="O135" s="130">
        <v>0.91417957999999999</v>
      </c>
      <c r="P135" s="130">
        <v>0.68782732000000002</v>
      </c>
      <c r="Q135" s="130">
        <v>0</v>
      </c>
      <c r="R135" s="130">
        <v>47.744635299999999</v>
      </c>
      <c r="S135" s="130">
        <v>0</v>
      </c>
      <c r="T135" s="130">
        <v>3.3066520000000002E-2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8">
        <v>44348</v>
      </c>
      <c r="B136" s="130">
        <v>4012.7617913600002</v>
      </c>
      <c r="C136" s="130">
        <v>2377.83091685</v>
      </c>
      <c r="D136" s="130">
        <v>13.82505913</v>
      </c>
      <c r="E136" s="130">
        <v>300.39328348999999</v>
      </c>
      <c r="F136" s="130">
        <v>161.28125782000001</v>
      </c>
      <c r="G136" s="130">
        <v>0.25933212</v>
      </c>
      <c r="H136" s="130">
        <v>25.562070980000001</v>
      </c>
      <c r="I136" s="130">
        <v>966.37509725999996</v>
      </c>
      <c r="J136" s="130">
        <v>103.79995079</v>
      </c>
      <c r="K136" s="130">
        <v>6.9950000000000006E-5</v>
      </c>
      <c r="L136" s="130">
        <v>1.87615427</v>
      </c>
      <c r="M136" s="130">
        <v>0</v>
      </c>
      <c r="N136" s="130">
        <v>13.01530518</v>
      </c>
      <c r="O136" s="130">
        <v>1.2010419699999999</v>
      </c>
      <c r="P136" s="130">
        <v>0.86036369000000001</v>
      </c>
      <c r="Q136" s="130">
        <v>0</v>
      </c>
      <c r="R136" s="130">
        <v>46.455169720000001</v>
      </c>
      <c r="S136" s="130">
        <v>0</v>
      </c>
      <c r="T136" s="130">
        <v>2.6718140000000001E-2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8">
        <v>44378</v>
      </c>
      <c r="B137" s="130">
        <v>4101.3592773999999</v>
      </c>
      <c r="C137" s="130">
        <v>2526.91624559</v>
      </c>
      <c r="D137" s="130">
        <v>18.93661552</v>
      </c>
      <c r="E137" s="130">
        <v>282.06008273999998</v>
      </c>
      <c r="F137" s="130">
        <v>173.16837057000001</v>
      </c>
      <c r="G137" s="130">
        <v>0.18730811</v>
      </c>
      <c r="H137" s="130">
        <v>26.41354166</v>
      </c>
      <c r="I137" s="130">
        <v>885.54299171000002</v>
      </c>
      <c r="J137" s="130">
        <v>110.16197008</v>
      </c>
      <c r="K137" s="130">
        <v>6.9950000000000006E-5</v>
      </c>
      <c r="L137" s="130">
        <v>2.3340826899999998</v>
      </c>
      <c r="M137" s="130">
        <v>0</v>
      </c>
      <c r="N137" s="130">
        <v>14.1569459</v>
      </c>
      <c r="O137" s="130">
        <v>1.35732035</v>
      </c>
      <c r="P137" s="130">
        <v>0.86317849999999996</v>
      </c>
      <c r="Q137" s="130">
        <v>0</v>
      </c>
      <c r="R137" s="130">
        <v>59.231078459999999</v>
      </c>
      <c r="S137" s="130">
        <v>0</v>
      </c>
      <c r="T137" s="130">
        <v>2.947557E-2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8">
        <v>44409</v>
      </c>
      <c r="B138" s="130">
        <v>4282.9698171600003</v>
      </c>
      <c r="C138" s="130">
        <v>2670.0961878399999</v>
      </c>
      <c r="D138" s="130">
        <v>18.872441569999999</v>
      </c>
      <c r="E138" s="130">
        <v>285.74835781000002</v>
      </c>
      <c r="F138" s="130">
        <v>89.507067019999994</v>
      </c>
      <c r="G138" s="130">
        <v>0.11505983</v>
      </c>
      <c r="H138" s="130">
        <v>28.60055028</v>
      </c>
      <c r="I138" s="130">
        <v>990.28750190000005</v>
      </c>
      <c r="J138" s="130">
        <v>112.4737604</v>
      </c>
      <c r="K138" s="130">
        <v>6.9950000000000006E-5</v>
      </c>
      <c r="L138" s="130">
        <v>2.8710252999999999</v>
      </c>
      <c r="M138" s="130">
        <v>0</v>
      </c>
      <c r="N138" s="130">
        <v>22.927750979999999</v>
      </c>
      <c r="O138" s="130">
        <v>1.0798724799999999</v>
      </c>
      <c r="P138" s="130">
        <v>0.86023760999999999</v>
      </c>
      <c r="Q138" s="130">
        <v>0</v>
      </c>
      <c r="R138" s="130">
        <v>59.499439240000001</v>
      </c>
      <c r="S138" s="130">
        <v>1.4999999999999999E-4</v>
      </c>
      <c r="T138" s="130">
        <v>3.0344949999999999E-2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8">
        <v>44440</v>
      </c>
      <c r="B139" s="130">
        <v>4380.3174447700003</v>
      </c>
      <c r="C139" s="130">
        <v>2617.1332668700002</v>
      </c>
      <c r="D139" s="130">
        <v>35.089703540000002</v>
      </c>
      <c r="E139" s="130">
        <v>286.95802268</v>
      </c>
      <c r="F139" s="130">
        <v>112.38665893</v>
      </c>
      <c r="G139" s="130">
        <v>1.092E-4</v>
      </c>
      <c r="H139" s="130">
        <v>29.11413014</v>
      </c>
      <c r="I139" s="130">
        <v>1074.9535990500001</v>
      </c>
      <c r="J139" s="130">
        <v>125.52401369</v>
      </c>
      <c r="K139" s="130">
        <v>6.9950000000000006E-5</v>
      </c>
      <c r="L139" s="130">
        <v>2.9660899299999999</v>
      </c>
      <c r="M139" s="130">
        <v>0</v>
      </c>
      <c r="N139" s="130">
        <v>22.902839119999999</v>
      </c>
      <c r="O139" s="130">
        <v>0.61440897000000005</v>
      </c>
      <c r="P139" s="130">
        <v>0.64736663000000005</v>
      </c>
      <c r="Q139" s="130">
        <v>0</v>
      </c>
      <c r="R139" s="130">
        <v>71.996944790000001</v>
      </c>
      <c r="S139" s="130">
        <v>0</v>
      </c>
      <c r="T139" s="130">
        <v>3.022128E-2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 hidden="1" outlineLevel="1">
      <c r="A140" s="8">
        <v>44470</v>
      </c>
      <c r="B140" s="130">
        <v>4560.4573769299996</v>
      </c>
      <c r="C140" s="130">
        <v>2585.1530787500001</v>
      </c>
      <c r="D140" s="130">
        <v>36.680439589999999</v>
      </c>
      <c r="E140" s="130">
        <v>296.53523675000002</v>
      </c>
      <c r="F140" s="130">
        <v>237.59289063</v>
      </c>
      <c r="G140" s="130">
        <v>0</v>
      </c>
      <c r="H140" s="130">
        <v>28.412162030000001</v>
      </c>
      <c r="I140" s="130">
        <v>1111.6541681399999</v>
      </c>
      <c r="J140" s="130">
        <v>126.40899799</v>
      </c>
      <c r="K140" s="130">
        <v>6.9950000000000006E-5</v>
      </c>
      <c r="L140" s="130">
        <v>2.99653715</v>
      </c>
      <c r="M140" s="130">
        <v>0</v>
      </c>
      <c r="N140" s="130">
        <v>46.813282379999997</v>
      </c>
      <c r="O140" s="130">
        <v>0.58953915000000001</v>
      </c>
      <c r="P140" s="130">
        <v>0.79623370999999998</v>
      </c>
      <c r="Q140" s="130">
        <v>0</v>
      </c>
      <c r="R140" s="130">
        <v>86.794467260000005</v>
      </c>
      <c r="S140" s="130">
        <v>0</v>
      </c>
      <c r="T140" s="130">
        <v>3.027345E-2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 hidden="1" outlineLevel="1">
      <c r="A141" s="8">
        <v>44501</v>
      </c>
      <c r="B141" s="130">
        <v>4606.5808645099996</v>
      </c>
      <c r="C141" s="130">
        <v>2520.7612078699999</v>
      </c>
      <c r="D141" s="130">
        <v>34.139242099999997</v>
      </c>
      <c r="E141" s="130">
        <v>301.63671445</v>
      </c>
      <c r="F141" s="130">
        <v>250.70465105</v>
      </c>
      <c r="G141" s="130">
        <v>0</v>
      </c>
      <c r="H141" s="130">
        <v>29.395489749999999</v>
      </c>
      <c r="I141" s="130">
        <v>1191.2178092900001</v>
      </c>
      <c r="J141" s="130">
        <v>116.21051242</v>
      </c>
      <c r="K141" s="130">
        <v>6.9950000000000006E-5</v>
      </c>
      <c r="L141" s="130">
        <v>3.2306499500000001</v>
      </c>
      <c r="M141" s="130">
        <v>0</v>
      </c>
      <c r="N141" s="130">
        <v>46.617387989999997</v>
      </c>
      <c r="O141" s="130">
        <v>0.4767305</v>
      </c>
      <c r="P141" s="130">
        <v>0.89437102999999996</v>
      </c>
      <c r="Q141" s="130">
        <v>0</v>
      </c>
      <c r="R141" s="130">
        <v>111.26981748999999</v>
      </c>
      <c r="S141" s="130">
        <v>0</v>
      </c>
      <c r="T141" s="130">
        <v>2.6210669999999998E-2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 hidden="1" outlineLevel="1">
      <c r="A142" s="8">
        <v>44531</v>
      </c>
      <c r="B142" s="130">
        <v>4609.0678779600003</v>
      </c>
      <c r="C142" s="130">
        <v>2474.1265772800002</v>
      </c>
      <c r="D142" s="130">
        <v>34.032106059999997</v>
      </c>
      <c r="E142" s="130">
        <v>300.02257968999999</v>
      </c>
      <c r="F142" s="130">
        <v>246.11247535999999</v>
      </c>
      <c r="G142" s="130">
        <v>3.43903E-3</v>
      </c>
      <c r="H142" s="130">
        <v>27.93119888</v>
      </c>
      <c r="I142" s="130">
        <v>1244.3264488100001</v>
      </c>
      <c r="J142" s="130">
        <v>115.61854839999999</v>
      </c>
      <c r="K142" s="130">
        <v>8.0010000000000001E-5</v>
      </c>
      <c r="L142" s="130">
        <v>3.2533227600000001</v>
      </c>
      <c r="M142" s="130">
        <v>0.83321758999999995</v>
      </c>
      <c r="N142" s="130">
        <v>45.946438360000002</v>
      </c>
      <c r="O142" s="130">
        <v>0.54875271999999997</v>
      </c>
      <c r="P142" s="130">
        <v>0.82712942</v>
      </c>
      <c r="Q142" s="130">
        <v>0</v>
      </c>
      <c r="R142" s="130">
        <v>115.45542218999999</v>
      </c>
      <c r="S142" s="130">
        <v>0</v>
      </c>
      <c r="T142" s="130">
        <v>3.0141399999999999E-2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 hidden="1" outlineLevel="1">
      <c r="A143" s="8">
        <v>44562</v>
      </c>
      <c r="B143" s="130">
        <v>4500.29653925</v>
      </c>
      <c r="C143" s="130">
        <v>2378.0391455499998</v>
      </c>
      <c r="D143" s="130">
        <v>33.896810889999998</v>
      </c>
      <c r="E143" s="130">
        <v>281.64900724</v>
      </c>
      <c r="F143" s="130">
        <v>150.20081231</v>
      </c>
      <c r="G143" s="130">
        <v>9.2671626000000007</v>
      </c>
      <c r="H143" s="130">
        <v>27.905662</v>
      </c>
      <c r="I143" s="130">
        <v>1295.66017809</v>
      </c>
      <c r="J143" s="130">
        <v>144.97106793</v>
      </c>
      <c r="K143" s="130">
        <v>8.1420000000000003E-5</v>
      </c>
      <c r="L143" s="130">
        <v>4.1215144099999996</v>
      </c>
      <c r="M143" s="130">
        <v>0</v>
      </c>
      <c r="N143" s="130">
        <v>45.634780550000002</v>
      </c>
      <c r="O143" s="130">
        <v>0.52673733</v>
      </c>
      <c r="P143" s="130">
        <v>0.86188781999999997</v>
      </c>
      <c r="Q143" s="130">
        <v>8.030292E-2</v>
      </c>
      <c r="R143" s="130">
        <v>127.4511308</v>
      </c>
      <c r="S143" s="130">
        <v>0</v>
      </c>
      <c r="T143" s="130">
        <v>3.0257389999999999E-2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 hidden="1" outlineLevel="1">
      <c r="A144" s="8">
        <v>44593</v>
      </c>
      <c r="B144" s="130">
        <v>4182.3568308599997</v>
      </c>
      <c r="C144" s="130">
        <v>2251.0587910499999</v>
      </c>
      <c r="D144" s="130">
        <v>33.666746179999997</v>
      </c>
      <c r="E144" s="130">
        <v>239.46650446000001</v>
      </c>
      <c r="F144" s="130">
        <v>72.889462550000005</v>
      </c>
      <c r="G144" s="130">
        <v>9.2717230599999994</v>
      </c>
      <c r="H144" s="130">
        <v>30.503259910000001</v>
      </c>
      <c r="I144" s="130">
        <v>1218.8763749899999</v>
      </c>
      <c r="J144" s="130">
        <v>140.28698754000001</v>
      </c>
      <c r="K144" s="130">
        <v>7.8440000000000001E-5</v>
      </c>
      <c r="L144" s="130">
        <v>3.9984439200000002</v>
      </c>
      <c r="M144" s="130">
        <v>0</v>
      </c>
      <c r="N144" s="130">
        <v>45.662825499999997</v>
      </c>
      <c r="O144" s="130">
        <v>1.49844591</v>
      </c>
      <c r="P144" s="130">
        <v>0.86498076999999995</v>
      </c>
      <c r="Q144" s="130">
        <v>7.2845220000000002E-2</v>
      </c>
      <c r="R144" s="130">
        <v>134.23918954000001</v>
      </c>
      <c r="S144" s="130">
        <v>0</v>
      </c>
      <c r="T144" s="130">
        <v>1.7181999999999999E-4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 hidden="1" outlineLevel="1">
      <c r="A145" s="8">
        <v>44621</v>
      </c>
      <c r="B145" s="130">
        <v>4378.69803899</v>
      </c>
      <c r="C145" s="130">
        <v>2452.0662820399998</v>
      </c>
      <c r="D145" s="130">
        <v>33.686650210000003</v>
      </c>
      <c r="E145" s="130">
        <v>233.01956662000001</v>
      </c>
      <c r="F145" s="130">
        <v>72.561831760000004</v>
      </c>
      <c r="G145" s="130">
        <v>9.7359323999999994</v>
      </c>
      <c r="H145" s="130">
        <v>30.0392726</v>
      </c>
      <c r="I145" s="130">
        <v>1217.5361228100001</v>
      </c>
      <c r="J145" s="130">
        <v>139.55239922999999</v>
      </c>
      <c r="K145" s="130">
        <v>7.5073000000000002E-4</v>
      </c>
      <c r="L145" s="130">
        <v>3.9159968100000002</v>
      </c>
      <c r="M145" s="130">
        <v>0</v>
      </c>
      <c r="N145" s="130">
        <v>45.039350120000002</v>
      </c>
      <c r="O145" s="130">
        <v>1.5080000200000001</v>
      </c>
      <c r="P145" s="130">
        <v>1.0729659899999999</v>
      </c>
      <c r="Q145" s="130">
        <v>7.4762060000000005E-2</v>
      </c>
      <c r="R145" s="130">
        <v>138.88815559</v>
      </c>
      <c r="S145" s="130">
        <v>0</v>
      </c>
      <c r="T145" s="130">
        <v>0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 hidden="1" outlineLevel="1">
      <c r="A146" s="8">
        <v>44652</v>
      </c>
      <c r="B146" s="130">
        <v>5405.2024542099998</v>
      </c>
      <c r="C146" s="130">
        <v>3476.6439761299998</v>
      </c>
      <c r="D146" s="130">
        <v>33.954775730000001</v>
      </c>
      <c r="E146" s="130">
        <v>225.67581465999999</v>
      </c>
      <c r="F146" s="130">
        <v>72.554772689999993</v>
      </c>
      <c r="G146" s="130">
        <v>10.074412669999999</v>
      </c>
      <c r="H146" s="130">
        <v>30.343249950000001</v>
      </c>
      <c r="I146" s="130">
        <v>1213.30663865</v>
      </c>
      <c r="J146" s="130">
        <v>141.68899314000001</v>
      </c>
      <c r="K146" s="130">
        <v>7.161E-5</v>
      </c>
      <c r="L146" s="130">
        <v>3.78165993</v>
      </c>
      <c r="M146" s="130">
        <v>0</v>
      </c>
      <c r="N146" s="130">
        <v>44.985400720000001</v>
      </c>
      <c r="O146" s="130">
        <v>1.4991601800000001</v>
      </c>
      <c r="P146" s="130">
        <v>1.2930168</v>
      </c>
      <c r="Q146" s="130">
        <v>6.0955339999999997E-2</v>
      </c>
      <c r="R146" s="130">
        <v>149.33955601</v>
      </c>
      <c r="S146" s="130">
        <v>0</v>
      </c>
      <c r="T146" s="130">
        <v>0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 hidden="1" outlineLevel="1">
      <c r="A147" s="8">
        <v>44682</v>
      </c>
      <c r="B147" s="130">
        <v>6598.2415545800004</v>
      </c>
      <c r="C147" s="130">
        <v>4738.2096345999998</v>
      </c>
      <c r="D147" s="130">
        <v>33.867871999999998</v>
      </c>
      <c r="E147" s="130">
        <v>165.97669335000001</v>
      </c>
      <c r="F147" s="130">
        <v>72.578967219999996</v>
      </c>
      <c r="G147" s="130">
        <v>10.035341689999999</v>
      </c>
      <c r="H147" s="130">
        <v>27.54192471</v>
      </c>
      <c r="I147" s="130">
        <v>1194.2335398600001</v>
      </c>
      <c r="J147" s="130">
        <v>155.99852256</v>
      </c>
      <c r="K147" s="130">
        <v>6.9950000000000006E-5</v>
      </c>
      <c r="L147" s="130">
        <v>3.6396021099999998</v>
      </c>
      <c r="M147" s="130">
        <v>0</v>
      </c>
      <c r="N147" s="130">
        <v>44.32569221</v>
      </c>
      <c r="O147" s="130">
        <v>1.42541567</v>
      </c>
      <c r="P147" s="130">
        <v>1.0312492600000001</v>
      </c>
      <c r="Q147" s="130">
        <v>5.4792819999999999E-2</v>
      </c>
      <c r="R147" s="130">
        <v>149.32223657</v>
      </c>
      <c r="S147" s="130">
        <v>0</v>
      </c>
      <c r="T147" s="130">
        <v>0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 hidden="1" outlineLevel="1">
      <c r="A148" s="8">
        <v>44713</v>
      </c>
      <c r="B148" s="130">
        <v>6819.6655739999997</v>
      </c>
      <c r="C148" s="130">
        <v>4951.8392937999997</v>
      </c>
      <c r="D148" s="130">
        <v>33.717892409999997</v>
      </c>
      <c r="E148" s="130">
        <v>175.88119646000001</v>
      </c>
      <c r="F148" s="130">
        <v>2.6271464999999998</v>
      </c>
      <c r="G148" s="130">
        <v>9.7942874900000003</v>
      </c>
      <c r="H148" s="130">
        <v>26.738605190000001</v>
      </c>
      <c r="I148" s="130">
        <v>1260.42674414</v>
      </c>
      <c r="J148" s="130">
        <v>160.58238358</v>
      </c>
      <c r="K148" s="130">
        <v>6.9950000000000006E-5</v>
      </c>
      <c r="L148" s="130">
        <v>3.2928273099999998</v>
      </c>
      <c r="M148" s="130">
        <v>0</v>
      </c>
      <c r="N148" s="130">
        <v>44.088044740000001</v>
      </c>
      <c r="O148" s="130">
        <v>1.3948633399999999</v>
      </c>
      <c r="P148" s="130">
        <v>1.0709528399999999</v>
      </c>
      <c r="Q148" s="130">
        <v>4.8420749999999999E-2</v>
      </c>
      <c r="R148" s="130">
        <v>148.1628455</v>
      </c>
      <c r="S148" s="130">
        <v>0</v>
      </c>
      <c r="T148" s="130">
        <v>0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 hidden="1" outlineLevel="1">
      <c r="A149" s="8">
        <v>44743</v>
      </c>
      <c r="B149" s="130">
        <v>7114.9939536700003</v>
      </c>
      <c r="C149" s="130">
        <v>5196.4245646700001</v>
      </c>
      <c r="D149" s="130">
        <v>29.421359750000001</v>
      </c>
      <c r="E149" s="130">
        <v>182.3939585</v>
      </c>
      <c r="F149" s="130">
        <v>2.6325168099999998</v>
      </c>
      <c r="G149" s="130">
        <v>10.04403205</v>
      </c>
      <c r="H149" s="130">
        <v>26.68020907</v>
      </c>
      <c r="I149" s="130">
        <v>1313.41006541</v>
      </c>
      <c r="J149" s="130">
        <v>147.92927610999999</v>
      </c>
      <c r="K149" s="130">
        <v>6.9950000000000006E-5</v>
      </c>
      <c r="L149" s="130">
        <v>3.1611848</v>
      </c>
      <c r="M149" s="130">
        <v>0</v>
      </c>
      <c r="N149" s="130">
        <v>44.880327020000003</v>
      </c>
      <c r="O149" s="130">
        <v>1.3708449300000001</v>
      </c>
      <c r="P149" s="130">
        <v>1.1473915400000001</v>
      </c>
      <c r="Q149" s="130">
        <v>4.1917290000000003E-2</v>
      </c>
      <c r="R149" s="130">
        <v>155.45623577000001</v>
      </c>
      <c r="S149" s="130">
        <v>0</v>
      </c>
      <c r="T149" s="130">
        <v>0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 hidden="1" outlineLevel="1">
      <c r="A150" s="8">
        <v>44774</v>
      </c>
      <c r="B150" s="130">
        <v>7350.5883271800003</v>
      </c>
      <c r="C150" s="130">
        <v>5343.6592345400004</v>
      </c>
      <c r="D150" s="130">
        <v>29.725138390000001</v>
      </c>
      <c r="E150" s="130">
        <v>174.77769816</v>
      </c>
      <c r="F150" s="130">
        <v>2.67113764</v>
      </c>
      <c r="G150" s="130">
        <v>9.5356901000000001</v>
      </c>
      <c r="H150" s="130">
        <v>25.62425193</v>
      </c>
      <c r="I150" s="130">
        <v>1397.6134145000001</v>
      </c>
      <c r="J150" s="130">
        <v>145.47993747999999</v>
      </c>
      <c r="K150" s="130">
        <v>6.9950000000000006E-5</v>
      </c>
      <c r="L150" s="130">
        <v>2.9323099099999999</v>
      </c>
      <c r="M150" s="130">
        <v>0</v>
      </c>
      <c r="N150" s="130">
        <v>44.186073690000001</v>
      </c>
      <c r="O150" s="130">
        <v>1.2352649</v>
      </c>
      <c r="P150" s="130">
        <v>0.55514511</v>
      </c>
      <c r="Q150" s="130">
        <v>3.5397650000000003E-2</v>
      </c>
      <c r="R150" s="130">
        <v>172.55756323</v>
      </c>
      <c r="S150" s="130">
        <v>0</v>
      </c>
      <c r="T150" s="130">
        <v>0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 hidden="1" outlineLevel="1">
      <c r="A151" s="8">
        <v>44805</v>
      </c>
      <c r="B151" s="130">
        <v>7346.9465649599997</v>
      </c>
      <c r="C151" s="130">
        <v>5324.9435129100002</v>
      </c>
      <c r="D151" s="130">
        <v>29.175664430000001</v>
      </c>
      <c r="E151" s="130">
        <v>195.57448787000001</v>
      </c>
      <c r="F151" s="130">
        <v>2.6214235700000001</v>
      </c>
      <c r="G151" s="130">
        <v>9.8339961999999996</v>
      </c>
      <c r="H151" s="130">
        <v>26.034914180000001</v>
      </c>
      <c r="I151" s="130">
        <v>1377.30738511</v>
      </c>
      <c r="J151" s="130">
        <v>136.55740073000001</v>
      </c>
      <c r="K151" s="130">
        <v>6.9950000000000006E-5</v>
      </c>
      <c r="L151" s="130">
        <v>2.8337115800000001</v>
      </c>
      <c r="M151" s="130">
        <v>0.74799000999999998</v>
      </c>
      <c r="N151" s="130">
        <v>44.192541509999998</v>
      </c>
      <c r="O151" s="130">
        <v>1.1783127</v>
      </c>
      <c r="P151" s="130">
        <v>0.64578669</v>
      </c>
      <c r="Q151" s="130">
        <v>2.8675840000000001E-2</v>
      </c>
      <c r="R151" s="130">
        <v>195.27069168</v>
      </c>
      <c r="S151" s="130">
        <v>0</v>
      </c>
      <c r="T151" s="130">
        <v>0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 hidden="1" outlineLevel="1">
      <c r="A152" s="8">
        <v>44835</v>
      </c>
      <c r="B152" s="130">
        <v>7324.0600198399998</v>
      </c>
      <c r="C152" s="130">
        <v>5290.2833796200002</v>
      </c>
      <c r="D152" s="130">
        <v>29.21865597</v>
      </c>
      <c r="E152" s="130">
        <v>324.68322989000001</v>
      </c>
      <c r="F152" s="130">
        <v>12.67036506</v>
      </c>
      <c r="G152" s="130">
        <v>10.112540689999999</v>
      </c>
      <c r="H152" s="130">
        <v>24.332565580000001</v>
      </c>
      <c r="I152" s="130">
        <v>1267.5442605999999</v>
      </c>
      <c r="J152" s="130">
        <v>124.07677471</v>
      </c>
      <c r="K152" s="130">
        <v>6.9950000000000006E-5</v>
      </c>
      <c r="L152" s="130">
        <v>2.6897694799999998</v>
      </c>
      <c r="M152" s="130">
        <v>0.96301349000000003</v>
      </c>
      <c r="N152" s="130">
        <v>43.61319907</v>
      </c>
      <c r="O152" s="130">
        <v>1.1229038099999999</v>
      </c>
      <c r="P152" s="130">
        <v>0.35150669000000001</v>
      </c>
      <c r="Q152" s="130">
        <v>2.1796039999999999E-2</v>
      </c>
      <c r="R152" s="130">
        <v>192.37598919000001</v>
      </c>
      <c r="S152" s="130">
        <v>0</v>
      </c>
      <c r="T152" s="130">
        <v>0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  <row r="153" spans="1:52" hidden="1" outlineLevel="1">
      <c r="A153" s="8">
        <v>44866</v>
      </c>
      <c r="B153" s="130">
        <v>7270.2491242400001</v>
      </c>
      <c r="C153" s="130">
        <v>5267.9509089000003</v>
      </c>
      <c r="D153" s="130">
        <v>29.230042340000001</v>
      </c>
      <c r="E153" s="130">
        <v>304.42124772</v>
      </c>
      <c r="F153" s="130">
        <v>22.63007988</v>
      </c>
      <c r="G153" s="130">
        <v>9.7548522900000005</v>
      </c>
      <c r="H153" s="130">
        <v>23.754779790000001</v>
      </c>
      <c r="I153" s="130">
        <v>1298.95034648</v>
      </c>
      <c r="J153" s="130">
        <v>75.320221840000002</v>
      </c>
      <c r="K153" s="130">
        <v>6.9950000000000006E-5</v>
      </c>
      <c r="L153" s="130">
        <v>2.6288705600000002</v>
      </c>
      <c r="M153" s="130">
        <v>0.40226430000000002</v>
      </c>
      <c r="N153" s="130">
        <v>43.348895730000002</v>
      </c>
      <c r="O153" s="130">
        <v>1.10739385</v>
      </c>
      <c r="P153" s="130">
        <v>0.35563337</v>
      </c>
      <c r="Q153" s="130">
        <v>1.4716369999999999E-2</v>
      </c>
      <c r="R153" s="130">
        <v>190.37880086999999</v>
      </c>
      <c r="S153" s="130">
        <v>0</v>
      </c>
      <c r="T153" s="130">
        <v>0</v>
      </c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</row>
    <row r="154" spans="1:52" hidden="1" outlineLevel="1">
      <c r="A154" s="8">
        <v>44896</v>
      </c>
      <c r="B154" s="130">
        <v>7174.7273312799998</v>
      </c>
      <c r="C154" s="130">
        <v>5217.5484964099996</v>
      </c>
      <c r="D154" s="130">
        <v>29.183745040000002</v>
      </c>
      <c r="E154" s="130">
        <v>276.34730096999999</v>
      </c>
      <c r="F154" s="130">
        <v>2.66093286</v>
      </c>
      <c r="G154" s="130">
        <v>14.227085519999999</v>
      </c>
      <c r="H154" s="130">
        <v>23.293285950000001</v>
      </c>
      <c r="I154" s="130">
        <v>1299.2121754499999</v>
      </c>
      <c r="J154" s="130">
        <v>74.207414999999997</v>
      </c>
      <c r="K154" s="130">
        <v>6.9950000000000006E-5</v>
      </c>
      <c r="L154" s="130">
        <v>2.5178461799999998</v>
      </c>
      <c r="M154" s="130">
        <v>0.35191967000000002</v>
      </c>
      <c r="N154" s="130">
        <v>43.067798680000003</v>
      </c>
      <c r="O154" s="130">
        <v>1.09277077</v>
      </c>
      <c r="P154" s="130">
        <v>0.52041610000000005</v>
      </c>
      <c r="Q154" s="130">
        <v>7.4568899999999999E-3</v>
      </c>
      <c r="R154" s="130">
        <v>190.48861583999999</v>
      </c>
      <c r="S154" s="130">
        <v>0</v>
      </c>
      <c r="T154" s="130">
        <v>0</v>
      </c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</row>
    <row r="155" spans="1:52" hidden="1" outlineLevel="1">
      <c r="A155" s="8">
        <v>44927</v>
      </c>
      <c r="B155" s="130">
        <v>7061.2367514600001</v>
      </c>
      <c r="C155" s="130">
        <v>5174.2820088099998</v>
      </c>
      <c r="D155" s="130">
        <v>29.089160830000001</v>
      </c>
      <c r="E155" s="130">
        <v>224.74372384</v>
      </c>
      <c r="F155" s="130">
        <v>12.51360261</v>
      </c>
      <c r="G155" s="130">
        <v>14.573969679999999</v>
      </c>
      <c r="H155" s="130">
        <v>23.720760760000001</v>
      </c>
      <c r="I155" s="130">
        <v>1272.2629096999999</v>
      </c>
      <c r="J155" s="130">
        <v>74.458128079999994</v>
      </c>
      <c r="K155" s="130">
        <v>6.9950000000000006E-5</v>
      </c>
      <c r="L155" s="130">
        <v>2.43629783</v>
      </c>
      <c r="M155" s="130">
        <v>0.12770851</v>
      </c>
      <c r="N155" s="130">
        <v>42.030837490000003</v>
      </c>
      <c r="O155" s="130">
        <v>1.0777563299999999</v>
      </c>
      <c r="P155" s="130">
        <v>0.41648395999999999</v>
      </c>
      <c r="Q155" s="130">
        <v>0</v>
      </c>
      <c r="R155" s="130">
        <v>189.50333308</v>
      </c>
      <c r="S155" s="130">
        <v>0</v>
      </c>
      <c r="T155" s="130">
        <v>0</v>
      </c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</row>
    <row r="156" spans="1:52" hidden="1" outlineLevel="1">
      <c r="A156" s="8">
        <v>44958</v>
      </c>
      <c r="B156" s="130">
        <v>6690.0220345799999</v>
      </c>
      <c r="C156" s="130">
        <v>4830.4109177800001</v>
      </c>
      <c r="D156" s="130">
        <v>28.958086789999999</v>
      </c>
      <c r="E156" s="130">
        <v>239.581096</v>
      </c>
      <c r="F156" s="130">
        <v>22.070858909999998</v>
      </c>
      <c r="G156" s="130">
        <v>13.2845061</v>
      </c>
      <c r="H156" s="130">
        <v>23.348252179999999</v>
      </c>
      <c r="I156" s="130">
        <v>1232.40444708</v>
      </c>
      <c r="J156" s="130">
        <v>70.025236509999999</v>
      </c>
      <c r="K156" s="130">
        <v>6.9950000000000006E-5</v>
      </c>
      <c r="L156" s="130">
        <v>2.29495871</v>
      </c>
      <c r="M156" s="130">
        <v>0.95933471999999997</v>
      </c>
      <c r="N156" s="130">
        <v>41.498024049999998</v>
      </c>
      <c r="O156" s="130">
        <v>1.0616480699999999</v>
      </c>
      <c r="P156" s="130">
        <v>0.48108709</v>
      </c>
      <c r="Q156" s="130">
        <v>0</v>
      </c>
      <c r="R156" s="130">
        <v>183.64351063999999</v>
      </c>
      <c r="S156" s="130">
        <v>0</v>
      </c>
      <c r="T156" s="130">
        <v>0</v>
      </c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</row>
    <row r="157" spans="1:52" hidden="1" outlineLevel="1">
      <c r="A157" s="8">
        <v>44986</v>
      </c>
      <c r="B157" s="130">
        <v>6181.8785530900004</v>
      </c>
      <c r="C157" s="130">
        <v>4433.6127234400001</v>
      </c>
      <c r="D157" s="130">
        <v>28.79019113</v>
      </c>
      <c r="E157" s="130">
        <v>209.43912585999999</v>
      </c>
      <c r="F157" s="130">
        <v>5.0673859999999999</v>
      </c>
      <c r="G157" s="130">
        <v>14.647666409999999</v>
      </c>
      <c r="H157" s="130">
        <v>21.217626920000001</v>
      </c>
      <c r="I157" s="130">
        <v>1168.10151539</v>
      </c>
      <c r="J157" s="130">
        <v>73.503861779999994</v>
      </c>
      <c r="K157" s="130">
        <v>6.9950000000000006E-5</v>
      </c>
      <c r="L157" s="130">
        <v>2.2180082400000001</v>
      </c>
      <c r="M157" s="130">
        <v>0.83505510000000005</v>
      </c>
      <c r="N157" s="130">
        <v>40.92766005</v>
      </c>
      <c r="O157" s="130">
        <v>1.0480439800000001</v>
      </c>
      <c r="P157" s="130">
        <v>0.25637880000000002</v>
      </c>
      <c r="Q157" s="130">
        <v>2.0374999999999999E-4</v>
      </c>
      <c r="R157" s="130">
        <v>182.21303628999999</v>
      </c>
      <c r="S157" s="130">
        <v>0</v>
      </c>
      <c r="T157" s="130">
        <v>0</v>
      </c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</row>
    <row r="158" spans="1:52" hidden="1" outlineLevel="1">
      <c r="A158" s="8">
        <v>45017</v>
      </c>
      <c r="B158" s="130">
        <v>6179.0096681000005</v>
      </c>
      <c r="C158" s="130">
        <v>4416.8940584000002</v>
      </c>
      <c r="D158" s="130">
        <v>28.598471109999998</v>
      </c>
      <c r="E158" s="130">
        <v>280.67253312999998</v>
      </c>
      <c r="F158" s="130">
        <v>5.5076300000000002E-2</v>
      </c>
      <c r="G158" s="130">
        <v>14.51162091</v>
      </c>
      <c r="H158" s="130">
        <v>17.29584827</v>
      </c>
      <c r="I158" s="130">
        <v>1121.46856245</v>
      </c>
      <c r="J158" s="130">
        <v>73.036384510000005</v>
      </c>
      <c r="K158" s="130">
        <v>6.9950000000000006E-5</v>
      </c>
      <c r="L158" s="130">
        <v>2.10968848</v>
      </c>
      <c r="M158" s="130">
        <v>0</v>
      </c>
      <c r="N158" s="130">
        <v>41.17699228</v>
      </c>
      <c r="O158" s="130">
        <v>1.0325566100000001</v>
      </c>
      <c r="P158" s="130">
        <v>8.5025409999999996E-2</v>
      </c>
      <c r="Q158" s="130">
        <v>0</v>
      </c>
      <c r="R158" s="130">
        <v>182.07278029</v>
      </c>
      <c r="S158" s="130">
        <v>0</v>
      </c>
      <c r="T158" s="130">
        <v>0</v>
      </c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</row>
    <row r="159" spans="1:52" hidden="1" outlineLevel="1">
      <c r="A159" s="8">
        <v>45047</v>
      </c>
      <c r="B159" s="130">
        <v>6376.1215899600002</v>
      </c>
      <c r="C159" s="130">
        <v>4702.1177392600002</v>
      </c>
      <c r="D159" s="130">
        <v>28.270290889999998</v>
      </c>
      <c r="E159" s="130">
        <v>267.66453407</v>
      </c>
      <c r="F159" s="130">
        <v>5.2251659999999998E-2</v>
      </c>
      <c r="G159" s="130">
        <v>14.65046302</v>
      </c>
      <c r="H159" s="130">
        <v>16.685159899999999</v>
      </c>
      <c r="I159" s="130">
        <v>1052.5581514600001</v>
      </c>
      <c r="J159" s="130">
        <v>70.432658720000006</v>
      </c>
      <c r="K159" s="130">
        <v>6.9950000000000006E-5</v>
      </c>
      <c r="L159" s="130">
        <v>2.0108116900000002</v>
      </c>
      <c r="M159" s="130">
        <v>0</v>
      </c>
      <c r="N159" s="130">
        <v>39.245339319999999</v>
      </c>
      <c r="O159" s="130">
        <v>1.01780246</v>
      </c>
      <c r="P159" s="130">
        <v>6.4219579999999998E-2</v>
      </c>
      <c r="Q159" s="130">
        <v>0</v>
      </c>
      <c r="R159" s="130">
        <v>181.35209798</v>
      </c>
      <c r="S159" s="130">
        <v>0</v>
      </c>
      <c r="T159" s="130">
        <v>0</v>
      </c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</row>
    <row r="160" spans="1:52" hidden="1" outlineLevel="1">
      <c r="A160" s="8">
        <v>45078</v>
      </c>
      <c r="B160" s="130">
        <v>6606.3488695200003</v>
      </c>
      <c r="C160" s="130">
        <v>4897.70041838</v>
      </c>
      <c r="D160" s="130">
        <v>27.913341970000001</v>
      </c>
      <c r="E160" s="130">
        <v>268.39429776999998</v>
      </c>
      <c r="F160" s="130">
        <v>15.085754870000001</v>
      </c>
      <c r="G160" s="130">
        <v>14.57769163</v>
      </c>
      <c r="H160" s="130">
        <v>15.68585524</v>
      </c>
      <c r="I160" s="130">
        <v>1074.7102892600001</v>
      </c>
      <c r="J160" s="130">
        <v>69.875949910000003</v>
      </c>
      <c r="K160" s="130">
        <v>6.9950000000000006E-5</v>
      </c>
      <c r="L160" s="130">
        <v>1.9023757299999999</v>
      </c>
      <c r="M160" s="130">
        <v>0</v>
      </c>
      <c r="N160" s="130">
        <v>37.815067229999997</v>
      </c>
      <c r="O160" s="130">
        <v>1.0024126499999999</v>
      </c>
      <c r="P160" s="130">
        <v>0.19239962999999999</v>
      </c>
      <c r="Q160" s="130">
        <v>1.31E-6</v>
      </c>
      <c r="R160" s="130">
        <v>181.49294398999999</v>
      </c>
      <c r="S160" s="130">
        <v>0</v>
      </c>
      <c r="T160" s="130">
        <v>0</v>
      </c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</row>
    <row r="161" spans="1:52" hidden="1" outlineLevel="1">
      <c r="A161" s="8">
        <v>45108</v>
      </c>
      <c r="B161" s="130">
        <v>6787.9082294500004</v>
      </c>
      <c r="C161" s="130">
        <v>5031.3258293099998</v>
      </c>
      <c r="D161" s="130">
        <v>27.902025500000001</v>
      </c>
      <c r="E161" s="130">
        <v>273.10870756000003</v>
      </c>
      <c r="F161" s="130">
        <v>10.05284486</v>
      </c>
      <c r="G161" s="130">
        <v>14.61993867</v>
      </c>
      <c r="H161" s="130">
        <v>22.52957378</v>
      </c>
      <c r="I161" s="130">
        <v>1118.3232826799999</v>
      </c>
      <c r="J161" s="130">
        <v>68.509520710000004</v>
      </c>
      <c r="K161" s="130">
        <v>6.9950000000000006E-5</v>
      </c>
      <c r="L161" s="130">
        <v>1.7904812999999999</v>
      </c>
      <c r="M161" s="130">
        <v>0</v>
      </c>
      <c r="N161" s="130">
        <v>37.572125300000003</v>
      </c>
      <c r="O161" s="130">
        <v>0.98764757999999997</v>
      </c>
      <c r="P161" s="130">
        <v>1.5672269999999999E-2</v>
      </c>
      <c r="Q161" s="130">
        <v>8.1000000000000004E-6</v>
      </c>
      <c r="R161" s="130">
        <v>181.17050187999999</v>
      </c>
      <c r="S161" s="130">
        <v>0</v>
      </c>
      <c r="T161" s="130">
        <v>0</v>
      </c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</row>
    <row r="162" spans="1:52" hidden="1" outlineLevel="1">
      <c r="A162" s="8">
        <v>45139</v>
      </c>
      <c r="B162" s="130">
        <v>7051.6423997900001</v>
      </c>
      <c r="C162" s="130">
        <v>5198.9546313299998</v>
      </c>
      <c r="D162" s="130">
        <v>27.640430949999999</v>
      </c>
      <c r="E162" s="130">
        <v>277.17200525999999</v>
      </c>
      <c r="F162" s="130">
        <v>20.66857559</v>
      </c>
      <c r="G162" s="130">
        <v>17.87936127</v>
      </c>
      <c r="H162" s="130">
        <v>19.791568519999998</v>
      </c>
      <c r="I162" s="130">
        <v>1059.9902303599999</v>
      </c>
      <c r="J162" s="130">
        <v>209.86877706000001</v>
      </c>
      <c r="K162" s="130">
        <v>6.9950000000000006E-5</v>
      </c>
      <c r="L162" s="130">
        <v>1.84021689</v>
      </c>
      <c r="M162" s="130">
        <v>0</v>
      </c>
      <c r="N162" s="130">
        <v>35.182825899999997</v>
      </c>
      <c r="O162" s="130">
        <v>0.97253626000000004</v>
      </c>
      <c r="P162" s="130">
        <v>0.11287089</v>
      </c>
      <c r="Q162" s="130">
        <v>0</v>
      </c>
      <c r="R162" s="130">
        <v>181.56829956000001</v>
      </c>
      <c r="S162" s="130">
        <v>0</v>
      </c>
      <c r="T162" s="130">
        <v>0</v>
      </c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</row>
    <row r="163" spans="1:52" hidden="1" outlineLevel="1">
      <c r="A163" s="8">
        <v>45170</v>
      </c>
      <c r="B163" s="130">
        <v>7159.5252161799999</v>
      </c>
      <c r="C163" s="130">
        <v>5228.0047390600002</v>
      </c>
      <c r="D163" s="130">
        <v>27.323013670000002</v>
      </c>
      <c r="E163" s="130">
        <v>222.42165027999999</v>
      </c>
      <c r="F163" s="130">
        <v>6.2525013700000001</v>
      </c>
      <c r="G163" s="130">
        <v>17.537554740000001</v>
      </c>
      <c r="H163" s="130">
        <v>18.24820463</v>
      </c>
      <c r="I163" s="130">
        <v>1209.09078628</v>
      </c>
      <c r="J163" s="130">
        <v>211.21924946999999</v>
      </c>
      <c r="K163" s="130">
        <v>6.9950000000000006E-5</v>
      </c>
      <c r="L163" s="130">
        <v>1.75552617</v>
      </c>
      <c r="M163" s="130">
        <v>0</v>
      </c>
      <c r="N163" s="130">
        <v>34.809513369999998</v>
      </c>
      <c r="O163" s="130">
        <v>0.95714372000000003</v>
      </c>
      <c r="P163" s="130">
        <v>9.4380569999999997E-2</v>
      </c>
      <c r="Q163" s="130">
        <v>0</v>
      </c>
      <c r="R163" s="130">
        <v>181.8108829</v>
      </c>
      <c r="S163" s="130">
        <v>0</v>
      </c>
      <c r="T163" s="130">
        <v>0</v>
      </c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</row>
    <row r="164" spans="1:52" hidden="1" outlineLevel="1">
      <c r="A164" s="8">
        <v>45200</v>
      </c>
      <c r="B164" s="130">
        <v>7249.5563137400004</v>
      </c>
      <c r="C164" s="130">
        <v>5233.4849898499997</v>
      </c>
      <c r="D164" s="130">
        <v>29.57881261</v>
      </c>
      <c r="E164" s="130">
        <v>185.46840524999999</v>
      </c>
      <c r="F164" s="130">
        <v>9.8466894600000003</v>
      </c>
      <c r="G164" s="130">
        <v>14.96015476</v>
      </c>
      <c r="H164" s="130">
        <v>19.331454000000001</v>
      </c>
      <c r="I164" s="130">
        <v>1323.9925624699999</v>
      </c>
      <c r="J164" s="130">
        <v>215.75498066</v>
      </c>
      <c r="K164" s="130">
        <v>6.9950000000000006E-5</v>
      </c>
      <c r="L164" s="130">
        <v>2.3838465200000001</v>
      </c>
      <c r="M164" s="130">
        <v>0</v>
      </c>
      <c r="N164" s="130">
        <v>32.36512845</v>
      </c>
      <c r="O164" s="130">
        <v>0.94221725999999995</v>
      </c>
      <c r="P164" s="130">
        <v>4.5575299999999999E-2</v>
      </c>
      <c r="Q164" s="130">
        <v>0</v>
      </c>
      <c r="R164" s="130">
        <v>181.4014272</v>
      </c>
      <c r="S164" s="130">
        <v>0</v>
      </c>
      <c r="T164" s="130">
        <v>0</v>
      </c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</row>
    <row r="165" spans="1:52">
      <c r="A165" s="8">
        <v>45231</v>
      </c>
      <c r="B165" s="130">
        <v>7303.3793932899998</v>
      </c>
      <c r="C165" s="130">
        <v>5134.1135350900004</v>
      </c>
      <c r="D165" s="130">
        <v>29.26309183</v>
      </c>
      <c r="E165" s="130">
        <v>272.71319240000003</v>
      </c>
      <c r="F165" s="130">
        <v>7.7484511600000001</v>
      </c>
      <c r="G165" s="130">
        <v>15.637453089999999</v>
      </c>
      <c r="H165" s="130">
        <v>18.73285869</v>
      </c>
      <c r="I165" s="130">
        <v>1388.98615993</v>
      </c>
      <c r="J165" s="130">
        <v>217.31270823</v>
      </c>
      <c r="K165" s="130">
        <v>6.9950000000000006E-5</v>
      </c>
      <c r="L165" s="130">
        <v>3.88602677</v>
      </c>
      <c r="M165" s="130">
        <v>0</v>
      </c>
      <c r="N165" s="130">
        <v>32.114035299999998</v>
      </c>
      <c r="O165" s="130">
        <v>0.92675911</v>
      </c>
      <c r="P165" s="130">
        <v>7.2114810000000001E-2</v>
      </c>
      <c r="Q165" s="130">
        <v>4.9599999999999999E-5</v>
      </c>
      <c r="R165" s="130">
        <v>181.87288733</v>
      </c>
      <c r="S165" s="130">
        <v>0</v>
      </c>
      <c r="T165" s="130">
        <v>0</v>
      </c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</row>
    <row r="166" spans="1:52">
      <c r="A166" s="8">
        <v>45261</v>
      </c>
      <c r="B166" s="130">
        <v>7371.6970463400003</v>
      </c>
      <c r="C166" s="130">
        <v>5085.6258153400004</v>
      </c>
      <c r="D166" s="130">
        <v>28.720540750000001</v>
      </c>
      <c r="E166" s="130">
        <v>281.03551014999999</v>
      </c>
      <c r="F166" s="130">
        <v>8.5680625199999998</v>
      </c>
      <c r="G166" s="130">
        <v>14.4427176</v>
      </c>
      <c r="H166" s="130">
        <v>15.256588669999999</v>
      </c>
      <c r="I166" s="130">
        <v>1510.1927213900001</v>
      </c>
      <c r="J166" s="130">
        <v>214.78613676000001</v>
      </c>
      <c r="K166" s="130">
        <v>6.9950000000000006E-5</v>
      </c>
      <c r="L166" s="130">
        <v>3.7236359700000001</v>
      </c>
      <c r="M166" s="130">
        <v>0</v>
      </c>
      <c r="N166" s="130">
        <v>31.431602389999998</v>
      </c>
      <c r="O166" s="130">
        <v>0.67787014999999995</v>
      </c>
      <c r="P166" s="130">
        <v>6.3474879999999997E-2</v>
      </c>
      <c r="Q166" s="130">
        <v>0</v>
      </c>
      <c r="R166" s="130">
        <v>177.17229982000001</v>
      </c>
      <c r="S166" s="130">
        <v>0</v>
      </c>
      <c r="T166" s="130">
        <v>0</v>
      </c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</row>
    <row r="167" spans="1:52">
      <c r="A167" s="8">
        <v>45292</v>
      </c>
      <c r="B167" s="130">
        <v>7013.0104140599997</v>
      </c>
      <c r="C167" s="130">
        <v>4821.1861742600004</v>
      </c>
      <c r="D167" s="130">
        <v>28.496230910000001</v>
      </c>
      <c r="E167" s="130">
        <v>236.68557573999999</v>
      </c>
      <c r="F167" s="130">
        <v>3.5566841199999999</v>
      </c>
      <c r="G167" s="130">
        <v>13.888605460000001</v>
      </c>
      <c r="H167" s="130">
        <v>15.85447639</v>
      </c>
      <c r="I167" s="130">
        <v>1465.5391443599999</v>
      </c>
      <c r="J167" s="130">
        <v>216.45137521000001</v>
      </c>
      <c r="K167" s="130">
        <v>6.9950000000000006E-5</v>
      </c>
      <c r="L167" s="130">
        <v>3.5214103699999999</v>
      </c>
      <c r="M167" s="130">
        <v>0</v>
      </c>
      <c r="N167" s="130">
        <v>28.367697320000001</v>
      </c>
      <c r="O167" s="130">
        <v>0.66292757999999996</v>
      </c>
      <c r="P167" s="130">
        <v>1.2825702400000001</v>
      </c>
      <c r="Q167" s="130">
        <v>0</v>
      </c>
      <c r="R167" s="130">
        <v>177.51747215</v>
      </c>
      <c r="S167" s="130">
        <v>0</v>
      </c>
      <c r="T167" s="130">
        <v>0</v>
      </c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</row>
    <row r="168" spans="1:52">
      <c r="A168" s="8">
        <v>45323</v>
      </c>
      <c r="B168" s="130">
        <v>6636.8119696900003</v>
      </c>
      <c r="C168" s="130">
        <v>4445.5107701899997</v>
      </c>
      <c r="D168" s="130">
        <v>28.078894470000002</v>
      </c>
      <c r="E168" s="130">
        <v>275.24215075000001</v>
      </c>
      <c r="F168" s="130">
        <v>1.8146596699999999</v>
      </c>
      <c r="G168" s="130">
        <v>14.335301019999999</v>
      </c>
      <c r="H168" s="130">
        <v>17.04768219</v>
      </c>
      <c r="I168" s="130">
        <v>1430.51672665</v>
      </c>
      <c r="J168" s="130">
        <v>215.96652549000001</v>
      </c>
      <c r="K168" s="130">
        <v>6.9950000000000006E-5</v>
      </c>
      <c r="L168" s="130">
        <v>3.3591207500000002</v>
      </c>
      <c r="M168" s="130">
        <v>0</v>
      </c>
      <c r="N168" s="130">
        <v>28.15823271</v>
      </c>
      <c r="O168" s="130">
        <v>0.28280424999999998</v>
      </c>
      <c r="P168" s="130">
        <v>1.3122985199999999</v>
      </c>
      <c r="Q168" s="130">
        <v>8.4701999999999998E-4</v>
      </c>
      <c r="R168" s="130">
        <v>175.18588606</v>
      </c>
      <c r="S168" s="130">
        <v>0</v>
      </c>
      <c r="T168" s="130">
        <v>0</v>
      </c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</row>
    <row r="169" spans="1:52">
      <c r="A169" s="8">
        <v>45352</v>
      </c>
      <c r="B169" s="130">
        <v>6562.3989000700003</v>
      </c>
      <c r="C169" s="130">
        <v>4430.1799676299997</v>
      </c>
      <c r="D169" s="130">
        <v>27.971086979999999</v>
      </c>
      <c r="E169" s="130">
        <v>293.14885978000001</v>
      </c>
      <c r="F169" s="130">
        <v>1.7125436300000001</v>
      </c>
      <c r="G169" s="130">
        <v>13.520433499999999</v>
      </c>
      <c r="H169" s="130">
        <v>12.17340199</v>
      </c>
      <c r="I169" s="130">
        <v>1454.3907743300001</v>
      </c>
      <c r="J169" s="130">
        <v>124.01093476</v>
      </c>
      <c r="K169" s="130">
        <v>4.5980300000000003E-3</v>
      </c>
      <c r="L169" s="130">
        <v>3.1963000199999998</v>
      </c>
      <c r="M169" s="130">
        <v>0</v>
      </c>
      <c r="N169" s="130">
        <v>26.89922138</v>
      </c>
      <c r="O169" s="130">
        <v>0.28421631000000003</v>
      </c>
      <c r="P169" s="130">
        <v>4.3523590000000001E-2</v>
      </c>
      <c r="Q169" s="130">
        <v>9.3983000000000001E-4</v>
      </c>
      <c r="R169" s="130">
        <v>174.86209830999999</v>
      </c>
      <c r="S169" s="130">
        <v>0</v>
      </c>
      <c r="T169" s="130">
        <v>0</v>
      </c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</row>
    <row r="170" spans="1:52">
      <c r="A170" s="8">
        <v>45383</v>
      </c>
      <c r="B170" s="130">
        <v>6639.1734353299998</v>
      </c>
      <c r="C170" s="130">
        <v>4659.9880962300003</v>
      </c>
      <c r="D170" s="130">
        <v>27.670914539999998</v>
      </c>
      <c r="E170" s="130">
        <v>279.73867919000003</v>
      </c>
      <c r="F170" s="130">
        <v>2.6210931099999999</v>
      </c>
      <c r="G170" s="130">
        <v>9.3339947799999994</v>
      </c>
      <c r="H170" s="130">
        <v>12.143022869999999</v>
      </c>
      <c r="I170" s="130">
        <v>1314.94300774</v>
      </c>
      <c r="J170" s="130">
        <v>127.56123484</v>
      </c>
      <c r="K170" s="130">
        <v>6.9950000000000006E-5</v>
      </c>
      <c r="L170" s="130">
        <v>3.0344276400000001</v>
      </c>
      <c r="M170" s="130">
        <v>0</v>
      </c>
      <c r="N170" s="130">
        <v>28.890862420000001</v>
      </c>
      <c r="O170" s="130">
        <v>0.28554924999999998</v>
      </c>
      <c r="P170" s="130">
        <v>5.373518E-2</v>
      </c>
      <c r="Q170" s="130">
        <v>0.10239479999999999</v>
      </c>
      <c r="R170" s="130">
        <v>172.80635279000001</v>
      </c>
      <c r="S170" s="130">
        <v>0</v>
      </c>
      <c r="T170" s="130">
        <v>0</v>
      </c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</row>
    <row r="171" spans="1:52">
      <c r="A171" s="8">
        <v>45413</v>
      </c>
      <c r="B171" s="130">
        <v>6706.6983865399998</v>
      </c>
      <c r="C171" s="130">
        <v>4683.8259318999999</v>
      </c>
      <c r="D171" s="130">
        <v>27.378567060000002</v>
      </c>
      <c r="E171" s="130">
        <v>309.54932158000003</v>
      </c>
      <c r="F171" s="130">
        <v>2.3721771299999999</v>
      </c>
      <c r="G171" s="130">
        <v>5.9699550300000004</v>
      </c>
      <c r="H171" s="130">
        <v>10.865876610000001</v>
      </c>
      <c r="I171" s="130">
        <v>1333.2953379</v>
      </c>
      <c r="J171" s="130">
        <v>127.43088259</v>
      </c>
      <c r="K171" s="130">
        <v>6.9950000000000006E-5</v>
      </c>
      <c r="L171" s="130">
        <v>3.44945002</v>
      </c>
      <c r="M171" s="130">
        <v>0</v>
      </c>
      <c r="N171" s="130">
        <v>30.344476350000001</v>
      </c>
      <c r="O171" s="130">
        <v>0.28676425</v>
      </c>
      <c r="P171" s="130">
        <v>5.1296849999999998E-2</v>
      </c>
      <c r="Q171" s="130">
        <v>7.4541780000000002E-2</v>
      </c>
      <c r="R171" s="130">
        <v>171.80297669999999</v>
      </c>
      <c r="S171" s="130">
        <v>0</v>
      </c>
      <c r="T171" s="130">
        <v>7.6084000000000004E-4</v>
      </c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</row>
    <row r="172" spans="1:52">
      <c r="A172" s="8">
        <v>45444</v>
      </c>
      <c r="B172" s="130">
        <v>6984.3009140499998</v>
      </c>
      <c r="C172" s="130">
        <v>4867.3790409699996</v>
      </c>
      <c r="D172" s="130">
        <v>26.968725689999999</v>
      </c>
      <c r="E172" s="130">
        <v>310.00305512</v>
      </c>
      <c r="F172" s="130">
        <v>1.6488698900000001</v>
      </c>
      <c r="G172" s="130">
        <v>1.5323654499999999</v>
      </c>
      <c r="H172" s="130">
        <v>11.63778299</v>
      </c>
      <c r="I172" s="130">
        <v>1440.19553004</v>
      </c>
      <c r="J172" s="130">
        <v>127.56609301</v>
      </c>
      <c r="K172" s="130">
        <v>6.9950000000000006E-5</v>
      </c>
      <c r="L172" s="130">
        <v>3.22917912</v>
      </c>
      <c r="M172" s="130">
        <v>0</v>
      </c>
      <c r="N172" s="130">
        <v>28.061782229999999</v>
      </c>
      <c r="O172" s="130">
        <v>0.28788924999999999</v>
      </c>
      <c r="P172" s="130">
        <v>0.40378246000000001</v>
      </c>
      <c r="Q172" s="130">
        <v>8.0345130000000001E-2</v>
      </c>
      <c r="R172" s="130">
        <v>165.30640274999999</v>
      </c>
      <c r="S172" s="130">
        <v>0</v>
      </c>
      <c r="T172" s="130">
        <v>0</v>
      </c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</row>
    <row r="173" spans="1:52">
      <c r="A173" s="8">
        <v>45474</v>
      </c>
      <c r="B173" s="130">
        <v>7005.8502459900001</v>
      </c>
      <c r="C173" s="130">
        <v>4794.0214083299998</v>
      </c>
      <c r="D173" s="130">
        <v>26.452644840000001</v>
      </c>
      <c r="E173" s="130">
        <v>317.26802789999999</v>
      </c>
      <c r="F173" s="130">
        <v>10.67006572</v>
      </c>
      <c r="G173" s="130">
        <v>13.72743198</v>
      </c>
      <c r="H173" s="130">
        <v>10.129022450000001</v>
      </c>
      <c r="I173" s="130">
        <v>1509.3314396799999</v>
      </c>
      <c r="J173" s="130">
        <v>126.34300570000001</v>
      </c>
      <c r="K173" s="130">
        <v>6.9950000000000006E-5</v>
      </c>
      <c r="L173" s="130">
        <v>3.0623989300000001</v>
      </c>
      <c r="M173" s="130">
        <v>0</v>
      </c>
      <c r="N173" s="130">
        <v>27.460337500000001</v>
      </c>
      <c r="O173" s="130">
        <v>0.28948907000000001</v>
      </c>
      <c r="P173" s="130">
        <v>1.08197783</v>
      </c>
      <c r="Q173" s="130">
        <v>0</v>
      </c>
      <c r="R173" s="130">
        <v>166.01292611</v>
      </c>
      <c r="S173" s="130">
        <v>0</v>
      </c>
      <c r="T173" s="130">
        <v>0</v>
      </c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</row>
    <row r="174" spans="1:52">
      <c r="A174" s="8">
        <v>45505</v>
      </c>
      <c r="B174" s="130">
        <v>7238.6981875399997</v>
      </c>
      <c r="C174" s="130">
        <v>4874.3888837699997</v>
      </c>
      <c r="D174" s="130">
        <v>26.31449314</v>
      </c>
      <c r="E174" s="130">
        <v>331.70433427</v>
      </c>
      <c r="F174" s="130">
        <v>8.6793071200000007</v>
      </c>
      <c r="G174" s="130">
        <v>10.42191023</v>
      </c>
      <c r="H174" s="130">
        <v>10.339941700000001</v>
      </c>
      <c r="I174" s="130">
        <v>1652.3344461500001</v>
      </c>
      <c r="J174" s="130">
        <v>128.97207933000001</v>
      </c>
      <c r="K174" s="130">
        <v>6.9950000000000006E-5</v>
      </c>
      <c r="L174" s="130">
        <v>2.8951046699999998</v>
      </c>
      <c r="M174" s="130">
        <v>0</v>
      </c>
      <c r="N174" s="130">
        <v>26.485569080000001</v>
      </c>
      <c r="O174" s="130">
        <v>0.29021425000000001</v>
      </c>
      <c r="P174" s="130">
        <v>0.55482536999999998</v>
      </c>
      <c r="Q174" s="130">
        <v>0.15758219000000001</v>
      </c>
      <c r="R174" s="130">
        <v>165.15942631999999</v>
      </c>
      <c r="S174" s="130">
        <v>0</v>
      </c>
      <c r="T174" s="130">
        <v>0</v>
      </c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</row>
    <row r="175" spans="1:52">
      <c r="A175" s="8">
        <v>45536</v>
      </c>
      <c r="B175" s="130">
        <v>7274.8542268299998</v>
      </c>
      <c r="C175" s="130">
        <v>4924.8068548000001</v>
      </c>
      <c r="D175" s="130">
        <v>25.22612719</v>
      </c>
      <c r="E175" s="130">
        <v>351.56331656999998</v>
      </c>
      <c r="F175" s="130">
        <v>10.66804481</v>
      </c>
      <c r="G175" s="130">
        <v>14.38420438</v>
      </c>
      <c r="H175" s="130">
        <v>11.22866514</v>
      </c>
      <c r="I175" s="130">
        <v>1617.3941078099999</v>
      </c>
      <c r="J175" s="130">
        <v>129.13157527000001</v>
      </c>
      <c r="K175" s="130">
        <v>6.9950000000000006E-5</v>
      </c>
      <c r="L175" s="130">
        <v>2.7371845399999999</v>
      </c>
      <c r="M175" s="130">
        <v>0</v>
      </c>
      <c r="N175" s="130">
        <v>23.953777890000001</v>
      </c>
      <c r="O175" s="130">
        <v>0.29137840999999998</v>
      </c>
      <c r="P175" s="130">
        <v>9.7802999999999996E-4</v>
      </c>
      <c r="Q175" s="130">
        <v>1.641E-5</v>
      </c>
      <c r="R175" s="130">
        <v>163.46792563</v>
      </c>
      <c r="S175" s="130">
        <v>0</v>
      </c>
      <c r="T175" s="130">
        <v>0</v>
      </c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</row>
    <row r="176" spans="1:52">
      <c r="A176" s="8">
        <v>45566</v>
      </c>
      <c r="B176" s="130">
        <v>7330.0130432699998</v>
      </c>
      <c r="C176" s="130">
        <v>4849.3664716200001</v>
      </c>
      <c r="D176" s="130">
        <v>24.998480749999999</v>
      </c>
      <c r="E176" s="130">
        <v>248.34314280999999</v>
      </c>
      <c r="F176" s="130">
        <v>11.67330226</v>
      </c>
      <c r="G176" s="130">
        <v>13.02475926</v>
      </c>
      <c r="H176" s="130">
        <v>9.4912620699999994</v>
      </c>
      <c r="I176" s="130">
        <v>1855.09142896</v>
      </c>
      <c r="J176" s="130">
        <v>130.11300814000001</v>
      </c>
      <c r="K176" s="130">
        <v>6.9950000000000006E-5</v>
      </c>
      <c r="L176" s="130">
        <v>2.59650721</v>
      </c>
      <c r="M176" s="130">
        <v>0</v>
      </c>
      <c r="N176" s="130">
        <v>22.610049360000001</v>
      </c>
      <c r="O176" s="130">
        <v>0.29261237000000001</v>
      </c>
      <c r="P176" s="130">
        <v>5.8249990000000001E-2</v>
      </c>
      <c r="Q176" s="130">
        <v>3.1883839999999997E-2</v>
      </c>
      <c r="R176" s="130">
        <v>162.32181467999999</v>
      </c>
      <c r="S176" s="130">
        <v>0</v>
      </c>
      <c r="T176" s="130">
        <v>0</v>
      </c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</row>
    <row r="177" spans="1:52">
      <c r="A177" s="8">
        <v>45597</v>
      </c>
      <c r="B177" s="130">
        <v>7429.0328076400001</v>
      </c>
      <c r="C177" s="130">
        <v>4784.8298559799996</v>
      </c>
      <c r="D177" s="130">
        <v>24.79589816</v>
      </c>
      <c r="E177" s="130">
        <v>254.15919799</v>
      </c>
      <c r="F177" s="130">
        <v>6.6886189900000002</v>
      </c>
      <c r="G177" s="130">
        <v>11.36074636</v>
      </c>
      <c r="H177" s="130">
        <v>11.773234649999999</v>
      </c>
      <c r="I177" s="130">
        <v>2013.1553845599999</v>
      </c>
      <c r="J177" s="130">
        <v>137.79989992</v>
      </c>
      <c r="K177" s="130">
        <v>3.3148980000000002E-2</v>
      </c>
      <c r="L177" s="130">
        <v>2.4903168</v>
      </c>
      <c r="M177" s="130">
        <v>0</v>
      </c>
      <c r="N177" s="130">
        <v>21.204446109999999</v>
      </c>
      <c r="O177" s="130">
        <v>0.29362674999999999</v>
      </c>
      <c r="P177" s="130">
        <v>1.0953099999999999E-3</v>
      </c>
      <c r="Q177" s="130">
        <v>0</v>
      </c>
      <c r="R177" s="130">
        <v>160.44733708000001</v>
      </c>
      <c r="S177" s="130">
        <v>0</v>
      </c>
      <c r="T177" s="130">
        <v>0</v>
      </c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</row>
  </sheetData>
  <mergeCells count="21">
    <mergeCell ref="A6:A9"/>
    <mergeCell ref="B6:B9"/>
    <mergeCell ref="C7:C9"/>
    <mergeCell ref="D7:D9"/>
    <mergeCell ref="Q7:Q9"/>
    <mergeCell ref="G7:G9"/>
    <mergeCell ref="H7:H9"/>
    <mergeCell ref="I7:I9"/>
    <mergeCell ref="J7:J9"/>
    <mergeCell ref="K7:K9"/>
    <mergeCell ref="L7:L9"/>
    <mergeCell ref="E7:E9"/>
    <mergeCell ref="F7:F9"/>
    <mergeCell ref="O7:O9"/>
    <mergeCell ref="C6:T6"/>
    <mergeCell ref="T7:T9"/>
    <mergeCell ref="P7:P9"/>
    <mergeCell ref="M7:M9"/>
    <mergeCell ref="N7:N9"/>
    <mergeCell ref="R7:R9"/>
    <mergeCell ref="S7:S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2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8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131</v>
      </c>
      <c r="B1" s="10"/>
    </row>
    <row r="2" spans="1:20" ht="5.25" customHeight="1"/>
    <row r="3" spans="1:20" ht="26.25" customHeight="1">
      <c r="A3" s="215" t="s">
        <v>68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</row>
    <row r="4" spans="1:20" ht="12.75" customHeight="1">
      <c r="A4" s="12" t="s">
        <v>130</v>
      </c>
    </row>
    <row r="5" spans="1:20" ht="12.75" customHeight="1">
      <c r="A5" s="13" t="s">
        <v>229</v>
      </c>
    </row>
    <row r="6" spans="1:20" s="33" customFormat="1">
      <c r="A6" s="217" t="s">
        <v>0</v>
      </c>
      <c r="B6" s="208" t="s">
        <v>1</v>
      </c>
      <c r="C6" s="208" t="s">
        <v>56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55</v>
      </c>
      <c r="M6" s="218" t="s">
        <v>54</v>
      </c>
    </row>
    <row r="7" spans="1:20" s="33" customFormat="1">
      <c r="A7" s="217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218"/>
    </row>
    <row r="8" spans="1:20" ht="27.6">
      <c r="A8" s="217"/>
      <c r="B8" s="208"/>
      <c r="C8" s="208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8"/>
      <c r="M8" s="218"/>
    </row>
    <row r="9" spans="1:20" hidden="1">
      <c r="A9" s="119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20"/>
    </row>
    <row r="10" spans="1:20" collapsed="1">
      <c r="A10" s="31">
        <v>1</v>
      </c>
      <c r="B10" s="32">
        <v>2</v>
      </c>
      <c r="C10" s="31">
        <v>3</v>
      </c>
      <c r="D10" s="32">
        <v>4</v>
      </c>
      <c r="E10" s="31">
        <v>5</v>
      </c>
      <c r="F10" s="32">
        <v>6</v>
      </c>
      <c r="G10" s="31">
        <v>7</v>
      </c>
      <c r="H10" s="32">
        <v>8</v>
      </c>
      <c r="I10" s="31">
        <v>9</v>
      </c>
      <c r="J10" s="32">
        <v>10</v>
      </c>
      <c r="K10" s="31">
        <v>11</v>
      </c>
      <c r="L10" s="32">
        <v>12</v>
      </c>
      <c r="M10" s="31">
        <v>13</v>
      </c>
    </row>
    <row r="11" spans="1:20" hidden="1" outlineLevel="1">
      <c r="A11" s="8">
        <v>40544</v>
      </c>
      <c r="B11" s="130">
        <v>1773.0546890000001</v>
      </c>
      <c r="C11" s="130"/>
      <c r="D11" s="46"/>
      <c r="E11" s="46"/>
      <c r="F11" s="46"/>
      <c r="G11" s="46"/>
      <c r="H11" s="46"/>
      <c r="I11" s="46"/>
      <c r="J11" s="46"/>
      <c r="K11" s="46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8">
        <v>40575</v>
      </c>
      <c r="B12" s="130">
        <v>1843.69972117</v>
      </c>
      <c r="C12" s="130"/>
      <c r="D12" s="46"/>
      <c r="E12" s="46"/>
      <c r="F12" s="46"/>
      <c r="G12" s="46"/>
      <c r="H12" s="46"/>
      <c r="I12" s="46"/>
      <c r="J12" s="46"/>
      <c r="K12" s="46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8">
        <v>40603</v>
      </c>
      <c r="B13" s="130">
        <v>2044.0673616199999</v>
      </c>
      <c r="C13" s="130"/>
      <c r="D13" s="46"/>
      <c r="E13" s="46"/>
      <c r="F13" s="46"/>
      <c r="G13" s="46"/>
      <c r="H13" s="46"/>
      <c r="I13" s="46"/>
      <c r="J13" s="46"/>
      <c r="K13" s="46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8">
        <v>40634</v>
      </c>
      <c r="B14" s="130">
        <v>2805.2341048799999</v>
      </c>
      <c r="C14" s="130"/>
      <c r="D14" s="46"/>
      <c r="E14" s="46"/>
      <c r="F14" s="46"/>
      <c r="G14" s="46"/>
      <c r="H14" s="46"/>
      <c r="I14" s="46"/>
      <c r="J14" s="46"/>
      <c r="K14" s="46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8">
        <v>40664</v>
      </c>
      <c r="B15" s="130">
        <v>2922.9381186400001</v>
      </c>
      <c r="C15" s="130"/>
      <c r="D15" s="46"/>
      <c r="E15" s="46"/>
      <c r="F15" s="46"/>
      <c r="G15" s="46"/>
      <c r="H15" s="46"/>
      <c r="I15" s="46"/>
      <c r="J15" s="46"/>
      <c r="K15" s="46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8">
        <v>40695</v>
      </c>
      <c r="B16" s="130">
        <v>3071.7991346899998</v>
      </c>
      <c r="C16" s="130"/>
      <c r="D16" s="46"/>
      <c r="E16" s="46"/>
      <c r="F16" s="46"/>
      <c r="G16" s="46"/>
      <c r="H16" s="46"/>
      <c r="I16" s="46"/>
      <c r="J16" s="46"/>
      <c r="K16" s="46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8">
        <v>40725</v>
      </c>
      <c r="B17" s="130">
        <v>3123.3202786500001</v>
      </c>
      <c r="C17" s="130"/>
      <c r="D17" s="46"/>
      <c r="E17" s="46"/>
      <c r="F17" s="46"/>
      <c r="G17" s="46"/>
      <c r="H17" s="46"/>
      <c r="I17" s="46"/>
      <c r="J17" s="46"/>
      <c r="K17" s="46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8">
        <v>40756</v>
      </c>
      <c r="B18" s="130">
        <v>3243.75722748</v>
      </c>
      <c r="C18" s="130"/>
      <c r="D18" s="46"/>
      <c r="E18" s="46"/>
      <c r="F18" s="46"/>
      <c r="G18" s="46"/>
      <c r="H18" s="46"/>
      <c r="I18" s="46"/>
      <c r="J18" s="46"/>
      <c r="K18" s="46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8">
        <v>40787</v>
      </c>
      <c r="B19" s="130">
        <v>3375.9570441300002</v>
      </c>
      <c r="C19" s="130"/>
      <c r="D19" s="46"/>
      <c r="E19" s="46"/>
      <c r="F19" s="46"/>
      <c r="G19" s="46"/>
      <c r="H19" s="46"/>
      <c r="I19" s="46"/>
      <c r="J19" s="46"/>
      <c r="K19" s="46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8">
        <v>40817</v>
      </c>
      <c r="B20" s="130">
        <v>3562.1546919399998</v>
      </c>
      <c r="C20" s="130"/>
      <c r="D20" s="46"/>
      <c r="E20" s="46"/>
      <c r="F20" s="46"/>
      <c r="G20" s="46"/>
      <c r="H20" s="46"/>
      <c r="I20" s="46"/>
      <c r="J20" s="46"/>
      <c r="K20" s="46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8">
        <v>40848</v>
      </c>
      <c r="B21" s="130">
        <v>3643.5195153999998</v>
      </c>
      <c r="C21" s="130"/>
      <c r="D21" s="46"/>
      <c r="E21" s="46"/>
      <c r="F21" s="46"/>
      <c r="G21" s="46"/>
      <c r="H21" s="46"/>
      <c r="I21" s="46"/>
      <c r="J21" s="46"/>
      <c r="K21" s="46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8">
        <v>40878</v>
      </c>
      <c r="B22" s="130">
        <v>3799.8106418399998</v>
      </c>
      <c r="C22" s="130"/>
      <c r="D22" s="46"/>
      <c r="E22" s="46"/>
      <c r="F22" s="46"/>
      <c r="G22" s="46"/>
      <c r="H22" s="46"/>
      <c r="I22" s="46"/>
      <c r="J22" s="46"/>
      <c r="K22" s="46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8">
        <v>40909</v>
      </c>
      <c r="B23" s="130">
        <v>3689.1591815900001</v>
      </c>
      <c r="C23" s="130"/>
      <c r="D23" s="46"/>
      <c r="E23" s="46"/>
      <c r="F23" s="46"/>
      <c r="G23" s="46"/>
      <c r="H23" s="46"/>
      <c r="I23" s="46"/>
      <c r="J23" s="46"/>
      <c r="K23" s="46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8">
        <v>40940</v>
      </c>
      <c r="B24" s="130">
        <v>3805.9181867699999</v>
      </c>
      <c r="C24" s="130"/>
      <c r="D24" s="46"/>
      <c r="E24" s="46"/>
      <c r="F24" s="46"/>
      <c r="G24" s="46"/>
      <c r="H24" s="46"/>
      <c r="I24" s="46"/>
      <c r="J24" s="46"/>
      <c r="K24" s="46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8">
        <v>40969</v>
      </c>
      <c r="B25" s="130">
        <v>3985.1913297599999</v>
      </c>
      <c r="C25" s="130"/>
      <c r="D25" s="46"/>
      <c r="E25" s="46"/>
      <c r="F25" s="46"/>
      <c r="G25" s="46"/>
      <c r="H25" s="46"/>
      <c r="I25" s="46"/>
      <c r="J25" s="46"/>
      <c r="K25" s="46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8">
        <v>41000</v>
      </c>
      <c r="B26" s="130">
        <v>4019.3291256299999</v>
      </c>
      <c r="C26" s="130"/>
      <c r="D26" s="46"/>
      <c r="E26" s="46"/>
      <c r="F26" s="46"/>
      <c r="G26" s="46"/>
      <c r="H26" s="46"/>
      <c r="I26" s="46"/>
      <c r="J26" s="46"/>
      <c r="K26" s="46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8">
        <v>41030</v>
      </c>
      <c r="B27" s="130">
        <v>4007.9999993000001</v>
      </c>
      <c r="C27" s="130"/>
      <c r="D27" s="46"/>
      <c r="E27" s="46"/>
      <c r="F27" s="46"/>
      <c r="G27" s="46"/>
      <c r="H27" s="46"/>
      <c r="I27" s="46"/>
      <c r="J27" s="46"/>
      <c r="K27" s="46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8">
        <v>41061</v>
      </c>
      <c r="B28" s="130">
        <v>4262.7889264200003</v>
      </c>
      <c r="C28" s="130"/>
      <c r="D28" s="46"/>
      <c r="E28" s="46"/>
      <c r="F28" s="46"/>
      <c r="G28" s="46"/>
      <c r="H28" s="46"/>
      <c r="I28" s="46"/>
      <c r="J28" s="46"/>
      <c r="K28" s="46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8">
        <v>41091</v>
      </c>
      <c r="B29" s="130">
        <v>3951.9067055999999</v>
      </c>
      <c r="C29" s="130"/>
      <c r="D29" s="46"/>
      <c r="E29" s="46"/>
      <c r="F29" s="46"/>
      <c r="G29" s="46"/>
      <c r="H29" s="46"/>
      <c r="I29" s="46"/>
      <c r="J29" s="46"/>
      <c r="K29" s="46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8">
        <v>41122</v>
      </c>
      <c r="B30" s="130">
        <v>4180.5098042500003</v>
      </c>
      <c r="C30" s="130"/>
      <c r="D30" s="46"/>
      <c r="E30" s="46"/>
      <c r="F30" s="46"/>
      <c r="G30" s="46"/>
      <c r="H30" s="46"/>
      <c r="I30" s="46"/>
      <c r="J30" s="46"/>
      <c r="K30" s="46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8">
        <v>41153</v>
      </c>
      <c r="B31" s="130">
        <v>4109.4134634800002</v>
      </c>
      <c r="C31" s="130"/>
      <c r="D31" s="46"/>
      <c r="E31" s="46"/>
      <c r="F31" s="46"/>
      <c r="G31" s="46"/>
      <c r="H31" s="46"/>
      <c r="I31" s="46"/>
      <c r="J31" s="46"/>
      <c r="K31" s="46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8">
        <v>41183</v>
      </c>
      <c r="B32" s="130">
        <v>4157.1274850899999</v>
      </c>
      <c r="C32" s="130"/>
      <c r="D32" s="46"/>
      <c r="E32" s="46"/>
      <c r="F32" s="46"/>
      <c r="G32" s="46"/>
      <c r="H32" s="46"/>
      <c r="I32" s="46"/>
      <c r="J32" s="46"/>
      <c r="K32" s="46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8">
        <v>41214</v>
      </c>
      <c r="B33" s="130">
        <v>4008.8959203700001</v>
      </c>
      <c r="C33" s="130"/>
      <c r="D33" s="46"/>
      <c r="E33" s="46"/>
      <c r="F33" s="46"/>
      <c r="G33" s="46"/>
      <c r="H33" s="46"/>
      <c r="I33" s="46"/>
      <c r="J33" s="46"/>
      <c r="K33" s="46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8">
        <v>41244</v>
      </c>
      <c r="B34" s="130">
        <v>4382.6345378200003</v>
      </c>
      <c r="C34" s="130"/>
      <c r="D34" s="46"/>
      <c r="E34" s="46"/>
      <c r="F34" s="46"/>
      <c r="G34" s="46"/>
      <c r="H34" s="46"/>
      <c r="I34" s="46"/>
      <c r="J34" s="46"/>
      <c r="K34" s="46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8">
        <v>41275</v>
      </c>
      <c r="B35" s="130">
        <v>4005.58612498</v>
      </c>
      <c r="C35" s="130"/>
      <c r="D35" s="46"/>
      <c r="E35" s="46"/>
      <c r="F35" s="46"/>
      <c r="G35" s="46"/>
      <c r="H35" s="46"/>
      <c r="I35" s="46"/>
      <c r="J35" s="46"/>
      <c r="K35" s="46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8">
        <v>41306</v>
      </c>
      <c r="B36" s="130">
        <v>3988.4479304800002</v>
      </c>
      <c r="C36" s="130">
        <v>1.86189534</v>
      </c>
      <c r="D36" s="130">
        <v>1.86189534</v>
      </c>
      <c r="E36" s="130">
        <v>0</v>
      </c>
      <c r="F36" s="130">
        <v>0.29497529</v>
      </c>
      <c r="G36" s="130">
        <v>1.56692005</v>
      </c>
      <c r="H36" s="130">
        <v>0</v>
      </c>
      <c r="I36" s="130">
        <v>0</v>
      </c>
      <c r="J36" s="130">
        <v>0</v>
      </c>
      <c r="K36" s="130">
        <v>0</v>
      </c>
      <c r="L36" s="130">
        <v>3986.5860351400001</v>
      </c>
      <c r="M36" s="130">
        <v>282.80568439000001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8">
        <v>41334</v>
      </c>
      <c r="B37" s="130">
        <v>4044.35675636</v>
      </c>
      <c r="C37" s="130">
        <v>1.3330968299999999</v>
      </c>
      <c r="D37" s="130">
        <v>1.3330968299999999</v>
      </c>
      <c r="E37" s="130">
        <v>0</v>
      </c>
      <c r="F37" s="130">
        <v>0.28139838</v>
      </c>
      <c r="G37" s="130">
        <v>1.05169845</v>
      </c>
      <c r="H37" s="130">
        <v>0</v>
      </c>
      <c r="I37" s="130">
        <v>0</v>
      </c>
      <c r="J37" s="130">
        <v>0</v>
      </c>
      <c r="K37" s="130">
        <v>0</v>
      </c>
      <c r="L37" s="130">
        <v>4043.0236595300003</v>
      </c>
      <c r="M37" s="130">
        <v>359.31915664000002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8">
        <v>41365</v>
      </c>
      <c r="B38" s="130">
        <v>4023.6471165500002</v>
      </c>
      <c r="C38" s="130">
        <v>1.3115853799999999</v>
      </c>
      <c r="D38" s="130">
        <v>1.3115853799999999</v>
      </c>
      <c r="E38" s="130">
        <v>0</v>
      </c>
      <c r="F38" s="130">
        <v>0.26722369000000001</v>
      </c>
      <c r="G38" s="130">
        <v>1.0443616899999999</v>
      </c>
      <c r="H38" s="130">
        <v>0</v>
      </c>
      <c r="I38" s="130">
        <v>0</v>
      </c>
      <c r="J38" s="130">
        <v>0</v>
      </c>
      <c r="K38" s="130">
        <v>0</v>
      </c>
      <c r="L38" s="130">
        <v>4022.3355311700002</v>
      </c>
      <c r="M38" s="130">
        <v>293.00756852000001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8">
        <v>41395</v>
      </c>
      <c r="B39" s="130">
        <v>4039.37541448</v>
      </c>
      <c r="C39" s="130">
        <v>1.2907984100000001</v>
      </c>
      <c r="D39" s="130">
        <v>1.2907984100000001</v>
      </c>
      <c r="E39" s="130">
        <v>0</v>
      </c>
      <c r="F39" s="130">
        <v>0.25333765000000003</v>
      </c>
      <c r="G39" s="130">
        <v>1.0374607600000001</v>
      </c>
      <c r="H39" s="130">
        <v>0</v>
      </c>
      <c r="I39" s="130">
        <v>0</v>
      </c>
      <c r="J39" s="130">
        <v>0</v>
      </c>
      <c r="K39" s="130">
        <v>0</v>
      </c>
      <c r="L39" s="130">
        <v>4038.0846160699998</v>
      </c>
      <c r="M39" s="130">
        <v>304.48665886999999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8">
        <v>41426</v>
      </c>
      <c r="B40" s="130">
        <v>4491.4328761699999</v>
      </c>
      <c r="C40" s="130">
        <v>0.77066014000000005</v>
      </c>
      <c r="D40" s="130">
        <v>0.77066014000000005</v>
      </c>
      <c r="E40" s="130">
        <v>0</v>
      </c>
      <c r="F40" s="130">
        <v>0.23915681</v>
      </c>
      <c r="G40" s="130">
        <v>0.53150333000000005</v>
      </c>
      <c r="H40" s="130">
        <v>0</v>
      </c>
      <c r="I40" s="130">
        <v>0</v>
      </c>
      <c r="J40" s="130">
        <v>0</v>
      </c>
      <c r="K40" s="130">
        <v>0</v>
      </c>
      <c r="L40" s="130">
        <v>4490.6622160299994</v>
      </c>
      <c r="M40" s="130">
        <v>313.68990265999997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8">
        <v>41456</v>
      </c>
      <c r="B41" s="130">
        <v>4182.1648827999998</v>
      </c>
      <c r="C41" s="130">
        <v>0.74883498000000004</v>
      </c>
      <c r="D41" s="130">
        <v>0.74883498000000004</v>
      </c>
      <c r="E41" s="130">
        <v>0</v>
      </c>
      <c r="F41" s="130">
        <v>0.22523534000000001</v>
      </c>
      <c r="G41" s="130">
        <v>0.52359964000000003</v>
      </c>
      <c r="H41" s="130">
        <v>0</v>
      </c>
      <c r="I41" s="130">
        <v>0</v>
      </c>
      <c r="J41" s="130">
        <v>0</v>
      </c>
      <c r="K41" s="130">
        <v>0</v>
      </c>
      <c r="L41" s="130">
        <v>4181.4160478199992</v>
      </c>
      <c r="M41" s="130">
        <v>263.37024668999999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8">
        <v>41487</v>
      </c>
      <c r="B42" s="130">
        <v>4283.6170591600003</v>
      </c>
      <c r="C42" s="130">
        <v>0.72969262999999995</v>
      </c>
      <c r="D42" s="130">
        <v>0.72969262999999995</v>
      </c>
      <c r="E42" s="130">
        <v>0</v>
      </c>
      <c r="F42" s="130">
        <v>0.21118796000000001</v>
      </c>
      <c r="G42" s="130">
        <v>0.51850467</v>
      </c>
      <c r="H42" s="130">
        <v>0</v>
      </c>
      <c r="I42" s="130">
        <v>0</v>
      </c>
      <c r="J42" s="130">
        <v>0</v>
      </c>
      <c r="K42" s="130">
        <v>0</v>
      </c>
      <c r="L42" s="130">
        <v>4282.8873665299998</v>
      </c>
      <c r="M42" s="130">
        <v>312.51252534000002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8">
        <v>41518</v>
      </c>
      <c r="B43" s="130">
        <v>4187.0911570099997</v>
      </c>
      <c r="C43" s="130">
        <v>2.2135704500000002</v>
      </c>
      <c r="D43" s="130">
        <v>2.2135704500000002</v>
      </c>
      <c r="E43" s="130">
        <v>0</v>
      </c>
      <c r="F43" s="130">
        <v>1.7016601600000001</v>
      </c>
      <c r="G43" s="130">
        <v>0.51191028999999999</v>
      </c>
      <c r="H43" s="130">
        <v>0</v>
      </c>
      <c r="I43" s="130">
        <v>0</v>
      </c>
      <c r="J43" s="130">
        <v>0</v>
      </c>
      <c r="K43" s="130">
        <v>0</v>
      </c>
      <c r="L43" s="130">
        <v>4184.8775865600001</v>
      </c>
      <c r="M43" s="130">
        <v>322.42761632000003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8">
        <v>41548</v>
      </c>
      <c r="B44" s="130">
        <v>4238.2542859300002</v>
      </c>
      <c r="C44" s="130">
        <v>4.2063711399999999</v>
      </c>
      <c r="D44" s="130">
        <v>4.2063711399999999</v>
      </c>
      <c r="E44" s="130">
        <v>0</v>
      </c>
      <c r="F44" s="130">
        <v>3.7018991899999998</v>
      </c>
      <c r="G44" s="130">
        <v>0.50447195</v>
      </c>
      <c r="H44" s="130">
        <v>0</v>
      </c>
      <c r="I44" s="130">
        <v>0</v>
      </c>
      <c r="J44" s="130">
        <v>0</v>
      </c>
      <c r="K44" s="130">
        <v>0</v>
      </c>
      <c r="L44" s="130">
        <v>4234.0479147900005</v>
      </c>
      <c r="M44" s="130">
        <v>337.06194267000001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8">
        <v>41579</v>
      </c>
      <c r="B45" s="130">
        <v>4338.3938128500004</v>
      </c>
      <c r="C45" s="130">
        <v>4.6468107099999996</v>
      </c>
      <c r="D45" s="130">
        <v>4.6468107099999996</v>
      </c>
      <c r="E45" s="130">
        <v>0</v>
      </c>
      <c r="F45" s="130">
        <v>4.1490319900000001</v>
      </c>
      <c r="G45" s="130">
        <v>0.49777872000000001</v>
      </c>
      <c r="H45" s="130">
        <v>0</v>
      </c>
      <c r="I45" s="130">
        <v>0</v>
      </c>
      <c r="J45" s="130">
        <v>0</v>
      </c>
      <c r="K45" s="130">
        <v>0</v>
      </c>
      <c r="L45" s="130">
        <v>4333.7470021400004</v>
      </c>
      <c r="M45" s="130">
        <v>360.67080386999999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8">
        <v>41609</v>
      </c>
      <c r="B46" s="130">
        <v>5175.7308850400004</v>
      </c>
      <c r="C46" s="130">
        <v>6.2808161299999998</v>
      </c>
      <c r="D46" s="130">
        <v>6.2808161299999998</v>
      </c>
      <c r="E46" s="130">
        <v>0</v>
      </c>
      <c r="F46" s="130">
        <v>5.7805821899999996</v>
      </c>
      <c r="G46" s="130">
        <v>0.50023393999999999</v>
      </c>
      <c r="H46" s="130">
        <v>0</v>
      </c>
      <c r="I46" s="130">
        <v>0</v>
      </c>
      <c r="J46" s="130">
        <v>0</v>
      </c>
      <c r="K46" s="130">
        <v>0</v>
      </c>
      <c r="L46" s="130">
        <v>5169.4500689099996</v>
      </c>
      <c r="M46" s="130">
        <v>359.86792294000003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8">
        <v>41640</v>
      </c>
      <c r="B47" s="130">
        <v>4715.5329808300003</v>
      </c>
      <c r="C47" s="130">
        <v>6.5734194500000003</v>
      </c>
      <c r="D47" s="130">
        <v>6.5734194500000003</v>
      </c>
      <c r="E47" s="130">
        <v>0</v>
      </c>
      <c r="F47" s="130">
        <v>6.0897708100000001</v>
      </c>
      <c r="G47" s="130">
        <v>0.48364864000000002</v>
      </c>
      <c r="H47" s="130">
        <v>0</v>
      </c>
      <c r="I47" s="130">
        <v>0</v>
      </c>
      <c r="J47" s="130">
        <v>0</v>
      </c>
      <c r="K47" s="130">
        <v>0</v>
      </c>
      <c r="L47" s="130">
        <v>4708.9595613800002</v>
      </c>
      <c r="M47" s="130">
        <v>341.49700392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8">
        <v>41671</v>
      </c>
      <c r="B48" s="130">
        <v>5599.3243822200002</v>
      </c>
      <c r="C48" s="130">
        <v>6.6437094200000004</v>
      </c>
      <c r="D48" s="130">
        <v>6.6437094200000004</v>
      </c>
      <c r="E48" s="130">
        <v>0</v>
      </c>
      <c r="F48" s="130">
        <v>6.1669887799999996</v>
      </c>
      <c r="G48" s="130">
        <v>0.47672063999999997</v>
      </c>
      <c r="H48" s="130">
        <v>0</v>
      </c>
      <c r="I48" s="130">
        <v>0</v>
      </c>
      <c r="J48" s="130">
        <v>0</v>
      </c>
      <c r="K48" s="130">
        <v>0</v>
      </c>
      <c r="L48" s="130">
        <v>5592.6806728000001</v>
      </c>
      <c r="M48" s="130">
        <v>312.50792668000003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8">
        <v>41699</v>
      </c>
      <c r="B49" s="130">
        <v>5819.2005759399999</v>
      </c>
      <c r="C49" s="130">
        <v>6.6374381199999997</v>
      </c>
      <c r="D49" s="130">
        <v>6.6374381199999997</v>
      </c>
      <c r="E49" s="130">
        <v>0</v>
      </c>
      <c r="F49" s="130">
        <v>6.16704031</v>
      </c>
      <c r="G49" s="130">
        <v>0.47039781000000003</v>
      </c>
      <c r="H49" s="130">
        <v>0</v>
      </c>
      <c r="I49" s="130">
        <v>0</v>
      </c>
      <c r="J49" s="130">
        <v>0</v>
      </c>
      <c r="K49" s="130">
        <v>0</v>
      </c>
      <c r="L49" s="130">
        <v>5812.5631378200005</v>
      </c>
      <c r="M49" s="130">
        <v>285.79270068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8">
        <v>41730</v>
      </c>
      <c r="B50" s="130">
        <v>5639.4611135499999</v>
      </c>
      <c r="C50" s="130">
        <v>6.6171439699999999</v>
      </c>
      <c r="D50" s="130">
        <v>6.6171439699999999</v>
      </c>
      <c r="E50" s="130">
        <v>0</v>
      </c>
      <c r="F50" s="130">
        <v>6.1542372600000004</v>
      </c>
      <c r="G50" s="130">
        <v>0.46290671</v>
      </c>
      <c r="H50" s="130">
        <v>0</v>
      </c>
      <c r="I50" s="130">
        <v>0</v>
      </c>
      <c r="J50" s="130">
        <v>0</v>
      </c>
      <c r="K50" s="130">
        <v>0</v>
      </c>
      <c r="L50" s="130">
        <v>5632.8439695799998</v>
      </c>
      <c r="M50" s="130">
        <v>262.19175626999998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8">
        <v>41760</v>
      </c>
      <c r="B51" s="130">
        <v>5767.7753485499998</v>
      </c>
      <c r="C51" s="130">
        <v>6.6042824199999997</v>
      </c>
      <c r="D51" s="130">
        <v>6.6042824199999997</v>
      </c>
      <c r="E51" s="130">
        <v>0</v>
      </c>
      <c r="F51" s="130">
        <v>6.1480104600000001</v>
      </c>
      <c r="G51" s="130">
        <v>0.45627195999999998</v>
      </c>
      <c r="H51" s="130">
        <v>0</v>
      </c>
      <c r="I51" s="130">
        <v>0</v>
      </c>
      <c r="J51" s="130">
        <v>0</v>
      </c>
      <c r="K51" s="130">
        <v>0</v>
      </c>
      <c r="L51" s="130">
        <v>5761.1710661299994</v>
      </c>
      <c r="M51" s="130">
        <v>258.48258686999998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8">
        <v>41791</v>
      </c>
      <c r="B52" s="130">
        <v>6775.5353530700004</v>
      </c>
      <c r="C52" s="130">
        <v>6.5852990399999998</v>
      </c>
      <c r="D52" s="130">
        <v>6.5852990399999998</v>
      </c>
      <c r="E52" s="130">
        <v>0</v>
      </c>
      <c r="F52" s="130">
        <v>6.1353712199999997</v>
      </c>
      <c r="G52" s="130">
        <v>0.44992781999999998</v>
      </c>
      <c r="H52" s="130">
        <v>0</v>
      </c>
      <c r="I52" s="130">
        <v>0</v>
      </c>
      <c r="J52" s="130">
        <v>0</v>
      </c>
      <c r="K52" s="130">
        <v>0</v>
      </c>
      <c r="L52" s="130">
        <v>6768.9500540299996</v>
      </c>
      <c r="M52" s="130">
        <v>261.32287630000002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8">
        <v>41821</v>
      </c>
      <c r="B53" s="130">
        <v>5898.4227501699997</v>
      </c>
      <c r="C53" s="130">
        <v>6.5714312699999997</v>
      </c>
      <c r="D53" s="130">
        <v>6.5714312699999997</v>
      </c>
      <c r="E53" s="130">
        <v>0</v>
      </c>
      <c r="F53" s="130">
        <v>6.1292647699999998</v>
      </c>
      <c r="G53" s="130">
        <v>0.44216650000000002</v>
      </c>
      <c r="H53" s="130">
        <v>0</v>
      </c>
      <c r="I53" s="130">
        <v>0</v>
      </c>
      <c r="J53" s="130">
        <v>0</v>
      </c>
      <c r="K53" s="130">
        <v>0</v>
      </c>
      <c r="L53" s="130">
        <v>5891.8513188999996</v>
      </c>
      <c r="M53" s="130">
        <v>265.02530015999997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8">
        <v>41852</v>
      </c>
      <c r="B54" s="130">
        <v>6355.2079009199997</v>
      </c>
      <c r="C54" s="130">
        <v>6.5559019200000002</v>
      </c>
      <c r="D54" s="130">
        <v>6.5559019200000002</v>
      </c>
      <c r="E54" s="130">
        <v>0</v>
      </c>
      <c r="F54" s="130">
        <v>6.1201083299999999</v>
      </c>
      <c r="G54" s="130">
        <v>0.43579359000000001</v>
      </c>
      <c r="H54" s="130">
        <v>0</v>
      </c>
      <c r="I54" s="130">
        <v>0</v>
      </c>
      <c r="J54" s="130">
        <v>0</v>
      </c>
      <c r="K54" s="130">
        <v>0</v>
      </c>
      <c r="L54" s="130">
        <v>6348.6519990000006</v>
      </c>
      <c r="M54" s="130">
        <v>259.87444221999999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8">
        <v>41883</v>
      </c>
      <c r="B55" s="130">
        <v>6200.7282724699999</v>
      </c>
      <c r="C55" s="130">
        <v>6.54643336</v>
      </c>
      <c r="D55" s="130">
        <v>6.54643336</v>
      </c>
      <c r="E55" s="130">
        <v>0</v>
      </c>
      <c r="F55" s="130">
        <v>6.1181070999999996</v>
      </c>
      <c r="G55" s="130">
        <v>0.42832626000000001</v>
      </c>
      <c r="H55" s="130">
        <v>0</v>
      </c>
      <c r="I55" s="130">
        <v>0</v>
      </c>
      <c r="J55" s="130">
        <v>0</v>
      </c>
      <c r="K55" s="130">
        <v>0</v>
      </c>
      <c r="L55" s="130">
        <v>6194.1818391099996</v>
      </c>
      <c r="M55" s="130">
        <v>252.40512373999999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8">
        <v>41913</v>
      </c>
      <c r="B56" s="130">
        <v>6233.6257703600004</v>
      </c>
      <c r="C56" s="130">
        <v>6.4351116800000003</v>
      </c>
      <c r="D56" s="130">
        <v>6.4351116800000003</v>
      </c>
      <c r="E56" s="130">
        <v>0</v>
      </c>
      <c r="F56" s="130">
        <v>6.0106948999999998</v>
      </c>
      <c r="G56" s="130">
        <v>0.42441677999999999</v>
      </c>
      <c r="H56" s="130">
        <v>0</v>
      </c>
      <c r="I56" s="130">
        <v>0</v>
      </c>
      <c r="J56" s="130">
        <v>0</v>
      </c>
      <c r="K56" s="130">
        <v>0</v>
      </c>
      <c r="L56" s="130">
        <v>6227.1906586799996</v>
      </c>
      <c r="M56" s="130">
        <v>253.77252766000001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8">
        <v>41944</v>
      </c>
      <c r="B57" s="130">
        <v>6984.3139743499996</v>
      </c>
      <c r="C57" s="130">
        <v>6.3137613200000002</v>
      </c>
      <c r="D57" s="130">
        <v>6.3137613200000002</v>
      </c>
      <c r="E57" s="130">
        <v>0</v>
      </c>
      <c r="F57" s="130">
        <v>5.8957615099999998</v>
      </c>
      <c r="G57" s="130">
        <v>0.41799981000000003</v>
      </c>
      <c r="H57" s="130">
        <v>0</v>
      </c>
      <c r="I57" s="130">
        <v>0</v>
      </c>
      <c r="J57" s="130">
        <v>0</v>
      </c>
      <c r="K57" s="130">
        <v>0</v>
      </c>
      <c r="L57" s="130">
        <v>6978.0002130299999</v>
      </c>
      <c r="M57" s="130">
        <v>266.60242540000002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8">
        <v>41974</v>
      </c>
      <c r="B58" s="130">
        <v>7306.8982810500002</v>
      </c>
      <c r="C58" s="130">
        <v>6.2128910599999996</v>
      </c>
      <c r="D58" s="130">
        <v>6.2128910599999996</v>
      </c>
      <c r="E58" s="130">
        <v>0</v>
      </c>
      <c r="F58" s="130">
        <v>5.8023218600000002</v>
      </c>
      <c r="G58" s="130">
        <v>0.41056920000000002</v>
      </c>
      <c r="H58" s="130">
        <v>0</v>
      </c>
      <c r="I58" s="130">
        <v>0</v>
      </c>
      <c r="J58" s="130">
        <v>0</v>
      </c>
      <c r="K58" s="130">
        <v>0</v>
      </c>
      <c r="L58" s="130">
        <v>7300.6853899900007</v>
      </c>
      <c r="M58" s="130">
        <v>229.25643267999999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8">
        <v>42005</v>
      </c>
      <c r="B59" s="130">
        <v>7422.5794010899999</v>
      </c>
      <c r="C59" s="130">
        <v>6.1074716899999997</v>
      </c>
      <c r="D59" s="130">
        <v>6.1074716899999997</v>
      </c>
      <c r="E59" s="130">
        <v>0</v>
      </c>
      <c r="F59" s="130">
        <v>5.70538671</v>
      </c>
      <c r="G59" s="130">
        <v>0.40208497999999998</v>
      </c>
      <c r="H59" s="130">
        <v>0</v>
      </c>
      <c r="I59" s="130">
        <v>0</v>
      </c>
      <c r="J59" s="130">
        <v>0</v>
      </c>
      <c r="K59" s="130">
        <v>0</v>
      </c>
      <c r="L59" s="130">
        <v>7416.4719294000006</v>
      </c>
      <c r="M59" s="130">
        <v>232.54844166000001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8">
        <v>42036</v>
      </c>
      <c r="B60" s="130">
        <v>11424.899950769999</v>
      </c>
      <c r="C60" s="130">
        <v>5.9908048100000002</v>
      </c>
      <c r="D60" s="130">
        <v>5.9908048100000002</v>
      </c>
      <c r="E60" s="130">
        <v>0</v>
      </c>
      <c r="F60" s="130">
        <v>5.5976617299999996</v>
      </c>
      <c r="G60" s="130">
        <v>0.39314307999999998</v>
      </c>
      <c r="H60" s="130">
        <v>0</v>
      </c>
      <c r="I60" s="130">
        <v>0</v>
      </c>
      <c r="J60" s="130">
        <v>0</v>
      </c>
      <c r="K60" s="130">
        <v>0</v>
      </c>
      <c r="L60" s="130">
        <v>11418.90914596</v>
      </c>
      <c r="M60" s="130">
        <v>282.96455817999998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8">
        <v>42064</v>
      </c>
      <c r="B61" s="130">
        <v>9893.4719849400008</v>
      </c>
      <c r="C61" s="130">
        <v>5.8982314999999996</v>
      </c>
      <c r="D61" s="130">
        <v>5.8982314999999996</v>
      </c>
      <c r="E61" s="130">
        <v>0</v>
      </c>
      <c r="F61" s="130">
        <v>5.5135520700000002</v>
      </c>
      <c r="G61" s="130">
        <v>0.38467942999999999</v>
      </c>
      <c r="H61" s="130">
        <v>0</v>
      </c>
      <c r="I61" s="130">
        <v>0</v>
      </c>
      <c r="J61" s="130">
        <v>0</v>
      </c>
      <c r="K61" s="130">
        <v>0</v>
      </c>
      <c r="L61" s="130">
        <v>9887.5737534399996</v>
      </c>
      <c r="M61" s="130">
        <v>242.79628883000001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8">
        <v>42095</v>
      </c>
      <c r="B62" s="130">
        <v>9055.9834771400001</v>
      </c>
      <c r="C62" s="130">
        <v>5.7893584799999998</v>
      </c>
      <c r="D62" s="130">
        <v>5.7893584799999998</v>
      </c>
      <c r="E62" s="130">
        <v>0</v>
      </c>
      <c r="F62" s="130">
        <v>5.4134065800000002</v>
      </c>
      <c r="G62" s="130">
        <v>0.37595190000000001</v>
      </c>
      <c r="H62" s="130">
        <v>0</v>
      </c>
      <c r="I62" s="130">
        <v>0</v>
      </c>
      <c r="J62" s="130">
        <v>0</v>
      </c>
      <c r="K62" s="130">
        <v>0</v>
      </c>
      <c r="L62" s="130">
        <v>9050.1941186599997</v>
      </c>
      <c r="M62" s="130">
        <v>222.24637281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8">
        <v>42125</v>
      </c>
      <c r="B63" s="130">
        <v>9134.8001275999995</v>
      </c>
      <c r="C63" s="130">
        <v>5.6875579199999997</v>
      </c>
      <c r="D63" s="130">
        <v>5.6875579199999997</v>
      </c>
      <c r="E63" s="130">
        <v>0</v>
      </c>
      <c r="F63" s="130">
        <v>5.32028181</v>
      </c>
      <c r="G63" s="130">
        <v>0.36727610999999999</v>
      </c>
      <c r="H63" s="130">
        <v>0</v>
      </c>
      <c r="I63" s="130">
        <v>0</v>
      </c>
      <c r="J63" s="130">
        <v>0</v>
      </c>
      <c r="K63" s="130">
        <v>0</v>
      </c>
      <c r="L63" s="130">
        <v>9129.1125696799991</v>
      </c>
      <c r="M63" s="130">
        <v>218.7785131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8">
        <v>42156</v>
      </c>
      <c r="B64" s="130">
        <v>9185.9175761999995</v>
      </c>
      <c r="C64" s="130">
        <v>5.5783086199999996</v>
      </c>
      <c r="D64" s="130">
        <v>5.5783086199999996</v>
      </c>
      <c r="E64" s="130">
        <v>0</v>
      </c>
      <c r="F64" s="130">
        <v>5.2202451500000002</v>
      </c>
      <c r="G64" s="130">
        <v>0.35806346999999999</v>
      </c>
      <c r="H64" s="130">
        <v>0</v>
      </c>
      <c r="I64" s="130">
        <v>0</v>
      </c>
      <c r="J64" s="130">
        <v>0</v>
      </c>
      <c r="K64" s="130">
        <v>0</v>
      </c>
      <c r="L64" s="130">
        <v>9180.3392675799987</v>
      </c>
      <c r="M64" s="130">
        <v>231.67282255000001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8">
        <v>42186</v>
      </c>
      <c r="B65" s="130">
        <v>9483.4235588899992</v>
      </c>
      <c r="C65" s="130">
        <v>5.4818642100000003</v>
      </c>
      <c r="D65" s="130">
        <v>5.4818642100000003</v>
      </c>
      <c r="E65" s="130">
        <v>0</v>
      </c>
      <c r="F65" s="130">
        <v>5.1269757299999998</v>
      </c>
      <c r="G65" s="130">
        <v>0.35488848000000001</v>
      </c>
      <c r="H65" s="130">
        <v>0</v>
      </c>
      <c r="I65" s="130">
        <v>0</v>
      </c>
      <c r="J65" s="130">
        <v>0</v>
      </c>
      <c r="K65" s="130">
        <v>0</v>
      </c>
      <c r="L65" s="130">
        <v>9477.9416946799993</v>
      </c>
      <c r="M65" s="130">
        <v>232.02121801000001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8">
        <v>42217</v>
      </c>
      <c r="B66" s="130">
        <v>9335.6071377099997</v>
      </c>
      <c r="C66" s="130">
        <v>5.37686726</v>
      </c>
      <c r="D66" s="130">
        <v>5.37686726</v>
      </c>
      <c r="E66" s="130">
        <v>0</v>
      </c>
      <c r="F66" s="130">
        <v>5.0304855799999997</v>
      </c>
      <c r="G66" s="130">
        <v>0.34638168000000003</v>
      </c>
      <c r="H66" s="130">
        <v>0</v>
      </c>
      <c r="I66" s="130">
        <v>0</v>
      </c>
      <c r="J66" s="130">
        <v>0</v>
      </c>
      <c r="K66" s="130">
        <v>0</v>
      </c>
      <c r="L66" s="130">
        <v>9330.2302704499998</v>
      </c>
      <c r="M66" s="130">
        <v>195.79694943000001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8">
        <v>42248</v>
      </c>
      <c r="B67" s="130">
        <v>9418.1900369300001</v>
      </c>
      <c r="C67" s="130">
        <v>5.4125795200000004</v>
      </c>
      <c r="D67" s="130">
        <v>5.4125795200000004</v>
      </c>
      <c r="E67" s="130">
        <v>0</v>
      </c>
      <c r="F67" s="130">
        <v>5.0665622099999998</v>
      </c>
      <c r="G67" s="130">
        <v>0.34601731000000002</v>
      </c>
      <c r="H67" s="130">
        <v>0</v>
      </c>
      <c r="I67" s="130">
        <v>0</v>
      </c>
      <c r="J67" s="130">
        <v>0</v>
      </c>
      <c r="K67" s="130">
        <v>0</v>
      </c>
      <c r="L67" s="130">
        <v>9412.7774574100004</v>
      </c>
      <c r="M67" s="130">
        <v>179.58662434999999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8">
        <v>42278</v>
      </c>
      <c r="B68" s="130">
        <v>9935.1176169600003</v>
      </c>
      <c r="C68" s="130">
        <v>5.3049720899999997</v>
      </c>
      <c r="D68" s="130">
        <v>5.3049720899999997</v>
      </c>
      <c r="E68" s="130">
        <v>0</v>
      </c>
      <c r="F68" s="130">
        <v>4.9682293499999997</v>
      </c>
      <c r="G68" s="130">
        <v>0.33674273999999998</v>
      </c>
      <c r="H68" s="130">
        <v>0</v>
      </c>
      <c r="I68" s="130">
        <v>0</v>
      </c>
      <c r="J68" s="130">
        <v>0</v>
      </c>
      <c r="K68" s="130">
        <v>0</v>
      </c>
      <c r="L68" s="130">
        <v>9929.8126448700004</v>
      </c>
      <c r="M68" s="130">
        <v>214.77291539999999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8">
        <v>42309</v>
      </c>
      <c r="B69" s="130">
        <v>2685.4367618599999</v>
      </c>
      <c r="C69" s="130">
        <v>5.1732069000000003</v>
      </c>
      <c r="D69" s="130">
        <v>5.1732069000000003</v>
      </c>
      <c r="E69" s="130">
        <v>0</v>
      </c>
      <c r="F69" s="130">
        <v>4.8461631199999999</v>
      </c>
      <c r="G69" s="130">
        <v>0.32704378000000001</v>
      </c>
      <c r="H69" s="130">
        <v>0</v>
      </c>
      <c r="I69" s="130">
        <v>0</v>
      </c>
      <c r="J69" s="130">
        <v>0</v>
      </c>
      <c r="K69" s="130">
        <v>0</v>
      </c>
      <c r="L69" s="130">
        <v>2680.26355496</v>
      </c>
      <c r="M69" s="130">
        <v>240.25977603000001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8">
        <v>42339</v>
      </c>
      <c r="B70" s="130">
        <v>2468.3679792900002</v>
      </c>
      <c r="C70" s="130">
        <v>5.06587239</v>
      </c>
      <c r="D70" s="130">
        <v>5.06587239</v>
      </c>
      <c r="E70" s="130">
        <v>0</v>
      </c>
      <c r="F70" s="130">
        <v>4.73915124</v>
      </c>
      <c r="G70" s="130">
        <v>0.32672115000000002</v>
      </c>
      <c r="H70" s="130">
        <v>0</v>
      </c>
      <c r="I70" s="130">
        <v>0</v>
      </c>
      <c r="J70" s="130">
        <v>0</v>
      </c>
      <c r="K70" s="130">
        <v>0</v>
      </c>
      <c r="L70" s="130">
        <v>2463.3021068999997</v>
      </c>
      <c r="M70" s="130">
        <v>258.01238468999998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8">
        <v>42370</v>
      </c>
      <c r="B71" s="130">
        <v>2510.4705087500001</v>
      </c>
      <c r="C71" s="130">
        <v>4.9539422599999998</v>
      </c>
      <c r="D71" s="130">
        <v>4.9539422599999998</v>
      </c>
      <c r="E71" s="130">
        <v>0</v>
      </c>
      <c r="F71" s="130">
        <v>4.6368876500000002</v>
      </c>
      <c r="G71" s="130">
        <v>0.31705461000000001</v>
      </c>
      <c r="H71" s="130">
        <v>0</v>
      </c>
      <c r="I71" s="130">
        <v>0</v>
      </c>
      <c r="J71" s="130">
        <v>0</v>
      </c>
      <c r="K71" s="130">
        <v>0</v>
      </c>
      <c r="L71" s="130">
        <v>2505.5165664900001</v>
      </c>
      <c r="M71" s="130">
        <v>199.00206119000001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8">
        <v>42401</v>
      </c>
      <c r="B72" s="130">
        <v>2501.4564736399998</v>
      </c>
      <c r="C72" s="130">
        <v>4.8190541500000004</v>
      </c>
      <c r="D72" s="130">
        <v>4.8190541500000004</v>
      </c>
      <c r="E72" s="130">
        <v>0</v>
      </c>
      <c r="F72" s="130">
        <v>4.5122604700000002</v>
      </c>
      <c r="G72" s="130">
        <v>0.30679368000000001</v>
      </c>
      <c r="H72" s="130">
        <v>0</v>
      </c>
      <c r="I72" s="130">
        <v>0</v>
      </c>
      <c r="J72" s="130">
        <v>0</v>
      </c>
      <c r="K72" s="130">
        <v>0</v>
      </c>
      <c r="L72" s="130">
        <v>2496.63741949</v>
      </c>
      <c r="M72" s="130">
        <v>207.75616203000001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8">
        <v>42430</v>
      </c>
      <c r="B73" s="130">
        <v>2431.8335439399998</v>
      </c>
      <c r="C73" s="130">
        <v>4.7015857900000002</v>
      </c>
      <c r="D73" s="130">
        <v>4.7015857900000002</v>
      </c>
      <c r="E73" s="130">
        <v>0</v>
      </c>
      <c r="F73" s="130">
        <v>4.4048309300000001</v>
      </c>
      <c r="G73" s="130">
        <v>0.29675486000000001</v>
      </c>
      <c r="H73" s="130">
        <v>0</v>
      </c>
      <c r="I73" s="130">
        <v>0</v>
      </c>
      <c r="J73" s="130">
        <v>0</v>
      </c>
      <c r="K73" s="130">
        <v>0</v>
      </c>
      <c r="L73" s="130">
        <v>2427.1319581500002</v>
      </c>
      <c r="M73" s="130">
        <v>157.13680613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8">
        <v>42461</v>
      </c>
      <c r="B74" s="130">
        <v>2352.6008944800001</v>
      </c>
      <c r="C74" s="130">
        <v>4.5860886599999997</v>
      </c>
      <c r="D74" s="130">
        <v>4.5860886599999997</v>
      </c>
      <c r="E74" s="130">
        <v>0</v>
      </c>
      <c r="F74" s="130">
        <v>4.2997600699999996</v>
      </c>
      <c r="G74" s="130">
        <v>0.28632858999999999</v>
      </c>
      <c r="H74" s="130">
        <v>0</v>
      </c>
      <c r="I74" s="130">
        <v>0</v>
      </c>
      <c r="J74" s="130">
        <v>0</v>
      </c>
      <c r="K74" s="130">
        <v>0</v>
      </c>
      <c r="L74" s="130">
        <v>2348.0148058200002</v>
      </c>
      <c r="M74" s="130">
        <v>133.63920780999999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8">
        <v>42491</v>
      </c>
      <c r="B75" s="130">
        <v>2411.5997801499998</v>
      </c>
      <c r="C75" s="130">
        <v>3.4597884300000001</v>
      </c>
      <c r="D75" s="130">
        <v>3.4597884300000001</v>
      </c>
      <c r="E75" s="130">
        <v>0</v>
      </c>
      <c r="F75" s="130">
        <v>3.1838814000000002</v>
      </c>
      <c r="G75" s="130">
        <v>0.27590703</v>
      </c>
      <c r="H75" s="130">
        <v>0</v>
      </c>
      <c r="I75" s="130">
        <v>0</v>
      </c>
      <c r="J75" s="130">
        <v>0</v>
      </c>
      <c r="K75" s="130">
        <v>0</v>
      </c>
      <c r="L75" s="130">
        <v>2408.1399917200001</v>
      </c>
      <c r="M75" s="130">
        <v>141.00114816000001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8">
        <v>42522</v>
      </c>
      <c r="B76" s="130">
        <v>2462.7504173399998</v>
      </c>
      <c r="C76" s="130">
        <v>3.3342027600000002</v>
      </c>
      <c r="D76" s="130">
        <v>3.3342027600000002</v>
      </c>
      <c r="E76" s="130">
        <v>0</v>
      </c>
      <c r="F76" s="130">
        <v>3.0582190200000001</v>
      </c>
      <c r="G76" s="130">
        <v>0.27598373999999998</v>
      </c>
      <c r="H76" s="130">
        <v>0</v>
      </c>
      <c r="I76" s="130">
        <v>0</v>
      </c>
      <c r="J76" s="130">
        <v>0</v>
      </c>
      <c r="K76" s="130">
        <v>0</v>
      </c>
      <c r="L76" s="130">
        <v>2459.4162145800001</v>
      </c>
      <c r="M76" s="130">
        <v>147.13052966999999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8">
        <v>42552</v>
      </c>
      <c r="B77" s="130">
        <v>2722.69331551</v>
      </c>
      <c r="C77" s="130">
        <v>3.2340833500000001</v>
      </c>
      <c r="D77" s="130">
        <v>3.2340833500000001</v>
      </c>
      <c r="E77" s="130">
        <v>0</v>
      </c>
      <c r="F77" s="130">
        <v>2.9576807299999999</v>
      </c>
      <c r="G77" s="130">
        <v>0.2764026200000001</v>
      </c>
      <c r="H77" s="130">
        <v>0</v>
      </c>
      <c r="I77" s="130">
        <v>0</v>
      </c>
      <c r="J77" s="130">
        <v>0</v>
      </c>
      <c r="K77" s="130">
        <v>0</v>
      </c>
      <c r="L77" s="130">
        <v>2719.4592321599989</v>
      </c>
      <c r="M77" s="130">
        <v>150.24583691999999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8">
        <v>42583</v>
      </c>
      <c r="B78" s="130">
        <v>2817.6749644000001</v>
      </c>
      <c r="C78" s="130">
        <v>3.3745048500000001</v>
      </c>
      <c r="D78" s="130">
        <v>3.3745048500000001</v>
      </c>
      <c r="E78" s="130">
        <v>0</v>
      </c>
      <c r="F78" s="130">
        <v>3.1007762799999998</v>
      </c>
      <c r="G78" s="130">
        <v>0.27372857</v>
      </c>
      <c r="H78" s="130">
        <v>0</v>
      </c>
      <c r="I78" s="130">
        <v>0</v>
      </c>
      <c r="J78" s="130">
        <v>0</v>
      </c>
      <c r="K78" s="130">
        <v>0</v>
      </c>
      <c r="L78" s="130">
        <v>2814.3004595499997</v>
      </c>
      <c r="M78" s="130">
        <v>159.22120004999999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8">
        <v>42614</v>
      </c>
      <c r="B79" s="130">
        <v>2740.0311191599999</v>
      </c>
      <c r="C79" s="130">
        <v>3.24470941</v>
      </c>
      <c r="D79" s="130">
        <v>3.24470941</v>
      </c>
      <c r="E79" s="130">
        <v>0</v>
      </c>
      <c r="F79" s="130">
        <v>2.9798553700000001</v>
      </c>
      <c r="G79" s="130">
        <v>0.26485404000000001</v>
      </c>
      <c r="H79" s="130">
        <v>0</v>
      </c>
      <c r="I79" s="130">
        <v>0</v>
      </c>
      <c r="J79" s="130">
        <v>0</v>
      </c>
      <c r="K79" s="130">
        <v>0</v>
      </c>
      <c r="L79" s="130">
        <v>2736.7864097500001</v>
      </c>
      <c r="M79" s="130">
        <v>148.0003792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8">
        <v>42644</v>
      </c>
      <c r="B80" s="130">
        <v>2686.3400075899999</v>
      </c>
      <c r="C80" s="130">
        <v>3.1188682299999999</v>
      </c>
      <c r="D80" s="130">
        <v>3.1188682299999999</v>
      </c>
      <c r="E80" s="130">
        <v>0</v>
      </c>
      <c r="F80" s="130">
        <v>2.8648862899999998</v>
      </c>
      <c r="G80" s="130">
        <v>0.25398194000000002</v>
      </c>
      <c r="H80" s="130">
        <v>0</v>
      </c>
      <c r="I80" s="130">
        <v>0</v>
      </c>
      <c r="J80" s="130">
        <v>0</v>
      </c>
      <c r="K80" s="130">
        <v>0</v>
      </c>
      <c r="L80" s="130">
        <v>2683.2211393600001</v>
      </c>
      <c r="M80" s="130">
        <v>164.05556838000001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8">
        <v>42675</v>
      </c>
      <c r="B81" s="130">
        <v>2852.8463025599999</v>
      </c>
      <c r="C81" s="130">
        <v>2.9897028400000001</v>
      </c>
      <c r="D81" s="130">
        <v>2.9897028400000001</v>
      </c>
      <c r="E81" s="130">
        <v>0</v>
      </c>
      <c r="F81" s="130">
        <v>2.7469447100000002</v>
      </c>
      <c r="G81" s="130">
        <v>0.24275812999999999</v>
      </c>
      <c r="H81" s="130">
        <v>0</v>
      </c>
      <c r="I81" s="130">
        <v>0</v>
      </c>
      <c r="J81" s="130">
        <v>0</v>
      </c>
      <c r="K81" s="130">
        <v>0</v>
      </c>
      <c r="L81" s="130">
        <v>2849.8565997200003</v>
      </c>
      <c r="M81" s="130">
        <v>174.13783803999999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8">
        <v>42705</v>
      </c>
      <c r="B82" s="130">
        <v>3415.4793656699999</v>
      </c>
      <c r="C82" s="130">
        <v>2.8706790999999998</v>
      </c>
      <c r="D82" s="130">
        <v>2.8706790999999998</v>
      </c>
      <c r="E82" s="130">
        <v>0</v>
      </c>
      <c r="F82" s="130">
        <v>2.6392085700000001</v>
      </c>
      <c r="G82" s="130">
        <v>0.23147053000000001</v>
      </c>
      <c r="H82" s="130">
        <v>0</v>
      </c>
      <c r="I82" s="130">
        <v>0</v>
      </c>
      <c r="J82" s="130">
        <v>0</v>
      </c>
      <c r="K82" s="130">
        <v>0</v>
      </c>
      <c r="L82" s="130">
        <v>3412.6086865700004</v>
      </c>
      <c r="M82" s="130">
        <v>339.14306604000001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8">
        <v>42736</v>
      </c>
      <c r="B83" s="130">
        <v>3266.9217128099999</v>
      </c>
      <c r="C83" s="130">
        <v>2.73564484</v>
      </c>
      <c r="D83" s="130">
        <v>2.73564484</v>
      </c>
      <c r="E83" s="130">
        <v>0</v>
      </c>
      <c r="F83" s="130">
        <v>2.5156852999999999</v>
      </c>
      <c r="G83" s="130">
        <v>0.21995954000000001</v>
      </c>
      <c r="H83" s="130">
        <v>0</v>
      </c>
      <c r="I83" s="130">
        <v>0</v>
      </c>
      <c r="J83" s="130">
        <v>0</v>
      </c>
      <c r="K83" s="130">
        <v>0</v>
      </c>
      <c r="L83" s="130">
        <v>3264.1860679699998</v>
      </c>
      <c r="M83" s="130">
        <v>324.62489024000001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8">
        <v>42767</v>
      </c>
      <c r="B84" s="130">
        <v>3253.3696301499999</v>
      </c>
      <c r="C84" s="130">
        <v>2.5706905299999998</v>
      </c>
      <c r="D84" s="130">
        <v>2.5706905299999998</v>
      </c>
      <c r="E84" s="130">
        <v>0</v>
      </c>
      <c r="F84" s="130">
        <v>2.36286591</v>
      </c>
      <c r="G84" s="130">
        <v>0.20782461999999999</v>
      </c>
      <c r="H84" s="130">
        <v>0</v>
      </c>
      <c r="I84" s="130">
        <v>0</v>
      </c>
      <c r="J84" s="130">
        <v>0</v>
      </c>
      <c r="K84" s="130">
        <v>0</v>
      </c>
      <c r="L84" s="130">
        <v>3250.7989396200001</v>
      </c>
      <c r="M84" s="130">
        <v>354.84025077000001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8">
        <v>42795</v>
      </c>
      <c r="B85" s="130">
        <v>3285.9827577800002</v>
      </c>
      <c r="C85" s="130">
        <v>2.4629149300000002</v>
      </c>
      <c r="D85" s="130">
        <v>2.4629149300000002</v>
      </c>
      <c r="E85" s="130">
        <v>0</v>
      </c>
      <c r="F85" s="130">
        <v>2.2550353200000002</v>
      </c>
      <c r="G85" s="130">
        <v>0.20787960999999999</v>
      </c>
      <c r="H85" s="130">
        <v>0</v>
      </c>
      <c r="I85" s="130">
        <v>0</v>
      </c>
      <c r="J85" s="130">
        <v>0</v>
      </c>
      <c r="K85" s="130">
        <v>0</v>
      </c>
      <c r="L85" s="130">
        <v>3283.5198428499998</v>
      </c>
      <c r="M85" s="130">
        <v>250.28844189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8">
        <v>42826</v>
      </c>
      <c r="B86" s="130">
        <v>3399.1138929799999</v>
      </c>
      <c r="C86" s="130">
        <v>0.41089058000000001</v>
      </c>
      <c r="D86" s="130">
        <v>0.41089058000000001</v>
      </c>
      <c r="E86" s="130">
        <v>0</v>
      </c>
      <c r="F86" s="130">
        <v>0.20269765000000001</v>
      </c>
      <c r="G86" s="130">
        <v>0.20819293</v>
      </c>
      <c r="H86" s="130">
        <v>0</v>
      </c>
      <c r="I86" s="130">
        <v>0</v>
      </c>
      <c r="J86" s="130">
        <v>0</v>
      </c>
      <c r="K86" s="130">
        <v>0</v>
      </c>
      <c r="L86" s="130">
        <v>3398.7030024000001</v>
      </c>
      <c r="M86" s="130">
        <v>345.23322553999998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8">
        <v>42856</v>
      </c>
      <c r="B87" s="130">
        <v>3279.62219147</v>
      </c>
      <c r="C87" s="130">
        <v>0.40348442000000001</v>
      </c>
      <c r="D87" s="130">
        <v>0.40348442000000001</v>
      </c>
      <c r="E87" s="130">
        <v>0</v>
      </c>
      <c r="F87" s="130">
        <v>0.19549019000000001</v>
      </c>
      <c r="G87" s="130">
        <v>0.20799423</v>
      </c>
      <c r="H87" s="130">
        <v>0</v>
      </c>
      <c r="I87" s="130">
        <v>0</v>
      </c>
      <c r="J87" s="130">
        <v>0</v>
      </c>
      <c r="K87" s="130">
        <v>0</v>
      </c>
      <c r="L87" s="130">
        <v>3279.2187070499999</v>
      </c>
      <c r="M87" s="130">
        <v>278.74675686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8">
        <v>42887</v>
      </c>
      <c r="B88" s="130">
        <v>3254.9053834800002</v>
      </c>
      <c r="C88" s="130">
        <v>0.39471045999999999</v>
      </c>
      <c r="D88" s="130">
        <v>0.39471045999999999</v>
      </c>
      <c r="E88" s="130">
        <v>0</v>
      </c>
      <c r="F88" s="130">
        <v>0.18825997999999999</v>
      </c>
      <c r="G88" s="130">
        <v>0.20645047999999999</v>
      </c>
      <c r="H88" s="130">
        <v>0</v>
      </c>
      <c r="I88" s="130">
        <v>0</v>
      </c>
      <c r="J88" s="130">
        <v>0</v>
      </c>
      <c r="K88" s="130">
        <v>0</v>
      </c>
      <c r="L88" s="130">
        <v>3254.51067302</v>
      </c>
      <c r="M88" s="130">
        <v>293.60173845000003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8">
        <v>42917</v>
      </c>
      <c r="B89" s="130">
        <v>3376.9521255899999</v>
      </c>
      <c r="C89" s="130">
        <v>0.38038101000000002</v>
      </c>
      <c r="D89" s="130">
        <v>0.38038101000000002</v>
      </c>
      <c r="E89" s="130">
        <v>0</v>
      </c>
      <c r="F89" s="130">
        <v>0.18103074999999999</v>
      </c>
      <c r="G89" s="130">
        <v>0.19935026</v>
      </c>
      <c r="H89" s="130">
        <v>0</v>
      </c>
      <c r="I89" s="130">
        <v>0</v>
      </c>
      <c r="J89" s="130">
        <v>0</v>
      </c>
      <c r="K89" s="130">
        <v>0</v>
      </c>
      <c r="L89" s="130">
        <v>3376.5717445799996</v>
      </c>
      <c r="M89" s="130">
        <v>339.31762721000001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8">
        <v>42948</v>
      </c>
      <c r="B90" s="130">
        <v>3359.0829895799998</v>
      </c>
      <c r="C90" s="130">
        <v>0.36597724999999998</v>
      </c>
      <c r="D90" s="130">
        <v>0.36597724999999998</v>
      </c>
      <c r="E90" s="130">
        <v>0</v>
      </c>
      <c r="F90" s="130">
        <v>0.17380076</v>
      </c>
      <c r="G90" s="130">
        <v>0.19217649000000001</v>
      </c>
      <c r="H90" s="130">
        <v>0</v>
      </c>
      <c r="I90" s="130">
        <v>0</v>
      </c>
      <c r="J90" s="130">
        <v>0</v>
      </c>
      <c r="K90" s="130">
        <v>0</v>
      </c>
      <c r="L90" s="130">
        <v>3358.7170123299998</v>
      </c>
      <c r="M90" s="130">
        <v>325.90718738999999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8">
        <v>42979</v>
      </c>
      <c r="B91" s="130">
        <v>3185.7460516400001</v>
      </c>
      <c r="C91" s="130">
        <v>0.35143458</v>
      </c>
      <c r="D91" s="130">
        <v>0.35143458</v>
      </c>
      <c r="E91" s="130">
        <v>0</v>
      </c>
      <c r="F91" s="130">
        <v>0.16665956000000001</v>
      </c>
      <c r="G91" s="130">
        <v>0.18477502000000001</v>
      </c>
      <c r="H91" s="130">
        <v>0</v>
      </c>
      <c r="I91" s="130">
        <v>0</v>
      </c>
      <c r="J91" s="130">
        <v>0</v>
      </c>
      <c r="K91" s="130">
        <v>0</v>
      </c>
      <c r="L91" s="130">
        <v>3185.3946170600002</v>
      </c>
      <c r="M91" s="130">
        <v>252.97466795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8">
        <v>43009</v>
      </c>
      <c r="B92" s="130">
        <v>3421.5516910000001</v>
      </c>
      <c r="C92" s="130">
        <v>0.33670658999999997</v>
      </c>
      <c r="D92" s="130">
        <v>0.33670658999999997</v>
      </c>
      <c r="E92" s="130">
        <v>0</v>
      </c>
      <c r="F92" s="130">
        <v>0.1593369</v>
      </c>
      <c r="G92" s="130">
        <v>0.17736969</v>
      </c>
      <c r="H92" s="130">
        <v>0</v>
      </c>
      <c r="I92" s="130">
        <v>0</v>
      </c>
      <c r="J92" s="130">
        <v>0</v>
      </c>
      <c r="K92" s="130">
        <v>0</v>
      </c>
      <c r="L92" s="130">
        <v>3421.2149844099999</v>
      </c>
      <c r="M92" s="130">
        <v>333.69008350000001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8">
        <v>43040</v>
      </c>
      <c r="B93" s="130">
        <v>3495.8284648099998</v>
      </c>
      <c r="C93" s="130">
        <v>0.32191660999999999</v>
      </c>
      <c r="D93" s="130">
        <v>0.32191660999999999</v>
      </c>
      <c r="E93" s="130">
        <v>0</v>
      </c>
      <c r="F93" s="130">
        <v>0.15210309999999999</v>
      </c>
      <c r="G93" s="130">
        <v>0.16981351</v>
      </c>
      <c r="H93" s="130">
        <v>0</v>
      </c>
      <c r="I93" s="130">
        <v>0</v>
      </c>
      <c r="J93" s="130">
        <v>0</v>
      </c>
      <c r="K93" s="130">
        <v>0</v>
      </c>
      <c r="L93" s="130">
        <v>3495.5065482</v>
      </c>
      <c r="M93" s="130">
        <v>403.17358686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8">
        <v>43070</v>
      </c>
      <c r="B94" s="130">
        <v>3662.9673995799999</v>
      </c>
      <c r="C94" s="130">
        <v>0.30673719999999999</v>
      </c>
      <c r="D94" s="130">
        <v>0.30673719999999999</v>
      </c>
      <c r="E94" s="130">
        <v>0</v>
      </c>
      <c r="F94" s="130">
        <v>0.14478669999999999</v>
      </c>
      <c r="G94" s="130">
        <v>0.1619505</v>
      </c>
      <c r="H94" s="130">
        <v>0</v>
      </c>
      <c r="I94" s="130">
        <v>0</v>
      </c>
      <c r="J94" s="130">
        <v>0</v>
      </c>
      <c r="K94" s="130">
        <v>0</v>
      </c>
      <c r="L94" s="130">
        <v>3662.6606623799998</v>
      </c>
      <c r="M94" s="130">
        <v>378.22217004999999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8">
        <v>43101</v>
      </c>
      <c r="B95" s="130">
        <v>3903.7016696800001</v>
      </c>
      <c r="C95" s="130">
        <v>5.2930085600000005</v>
      </c>
      <c r="D95" s="130">
        <v>5.2930085600000005</v>
      </c>
      <c r="E95" s="130">
        <v>0</v>
      </c>
      <c r="F95" s="130">
        <v>4.8344722000000004</v>
      </c>
      <c r="G95" s="130">
        <v>0.45853635999999998</v>
      </c>
      <c r="H95" s="130">
        <v>0</v>
      </c>
      <c r="I95" s="130">
        <v>0</v>
      </c>
      <c r="J95" s="130">
        <v>0</v>
      </c>
      <c r="K95" s="130">
        <v>0</v>
      </c>
      <c r="L95" s="130">
        <v>3898.4086611200005</v>
      </c>
      <c r="M95" s="130">
        <v>834.82297560999996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8">
        <v>43132</v>
      </c>
      <c r="B96" s="130">
        <v>3989.8675468400002</v>
      </c>
      <c r="C96" s="130">
        <v>0.27622592000000001</v>
      </c>
      <c r="D96" s="130">
        <v>0.27622592000000001</v>
      </c>
      <c r="E96" s="130">
        <v>0</v>
      </c>
      <c r="F96" s="130">
        <v>0.13039271</v>
      </c>
      <c r="G96" s="130">
        <v>0.14583320999999999</v>
      </c>
      <c r="H96" s="130">
        <v>0</v>
      </c>
      <c r="I96" s="130">
        <v>0</v>
      </c>
      <c r="J96" s="130">
        <v>0</v>
      </c>
      <c r="K96" s="130">
        <v>0</v>
      </c>
      <c r="L96" s="130">
        <v>3989.5913209200003</v>
      </c>
      <c r="M96" s="130">
        <v>795.32305680000002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8">
        <v>43160</v>
      </c>
      <c r="B97" s="130">
        <v>4011.9844441099999</v>
      </c>
      <c r="C97" s="130">
        <v>0.26084829999999998</v>
      </c>
      <c r="D97" s="130">
        <v>0.26084829999999998</v>
      </c>
      <c r="E97" s="130">
        <v>0</v>
      </c>
      <c r="F97" s="130">
        <v>0.12322422999999999</v>
      </c>
      <c r="G97" s="130">
        <v>0.13762406999999999</v>
      </c>
      <c r="H97" s="130">
        <v>0</v>
      </c>
      <c r="I97" s="130">
        <v>0</v>
      </c>
      <c r="J97" s="130">
        <v>0</v>
      </c>
      <c r="K97" s="130">
        <v>0</v>
      </c>
      <c r="L97" s="130">
        <v>4011.7235958100009</v>
      </c>
      <c r="M97" s="130">
        <v>723.69795739999995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8">
        <v>43191</v>
      </c>
      <c r="B98" s="130">
        <v>3750.8611990300001</v>
      </c>
      <c r="C98" s="130">
        <v>0.23700256</v>
      </c>
      <c r="D98" s="130">
        <v>0.23700256</v>
      </c>
      <c r="E98" s="130">
        <v>0</v>
      </c>
      <c r="F98" s="130">
        <v>0.11610932</v>
      </c>
      <c r="G98" s="130">
        <v>0.12089324</v>
      </c>
      <c r="H98" s="130">
        <v>0</v>
      </c>
      <c r="I98" s="130">
        <v>0</v>
      </c>
      <c r="J98" s="130">
        <v>0</v>
      </c>
      <c r="K98" s="130">
        <v>0</v>
      </c>
      <c r="L98" s="130">
        <v>3750.6241964700002</v>
      </c>
      <c r="M98" s="130">
        <v>673.19408862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8">
        <v>43221</v>
      </c>
      <c r="B99" s="130">
        <v>3957.2223245499999</v>
      </c>
      <c r="C99" s="130">
        <v>0.19260521000000003</v>
      </c>
      <c r="D99" s="130">
        <v>0.19260521000000003</v>
      </c>
      <c r="E99" s="130">
        <v>0</v>
      </c>
      <c r="F99" s="130">
        <v>0.10868184</v>
      </c>
      <c r="G99" s="130">
        <v>8.3923370000000011E-2</v>
      </c>
      <c r="H99" s="130">
        <v>0</v>
      </c>
      <c r="I99" s="130">
        <v>0</v>
      </c>
      <c r="J99" s="130">
        <v>0</v>
      </c>
      <c r="K99" s="130">
        <v>0</v>
      </c>
      <c r="L99" s="130">
        <v>3957.0297193400006</v>
      </c>
      <c r="M99" s="130">
        <v>748.89637720999997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8">
        <v>43252</v>
      </c>
      <c r="B100" s="130">
        <v>4101.5432254699999</v>
      </c>
      <c r="C100" s="130">
        <v>0.17215139000000002</v>
      </c>
      <c r="D100" s="130">
        <v>0.17215139000000002</v>
      </c>
      <c r="E100" s="130">
        <v>0</v>
      </c>
      <c r="F100" s="130">
        <v>0.10160893</v>
      </c>
      <c r="G100" s="130">
        <v>7.0542460000000001E-2</v>
      </c>
      <c r="H100" s="130">
        <v>0</v>
      </c>
      <c r="I100" s="130">
        <v>0</v>
      </c>
      <c r="J100" s="130">
        <v>0</v>
      </c>
      <c r="K100" s="130">
        <v>0</v>
      </c>
      <c r="L100" s="130">
        <v>4101.3710740799988</v>
      </c>
      <c r="M100" s="130">
        <v>778.87998105999998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8">
        <v>43282</v>
      </c>
      <c r="B101" s="130">
        <v>4269.4615066699998</v>
      </c>
      <c r="C101" s="130">
        <v>0.14526791</v>
      </c>
      <c r="D101" s="130">
        <v>0.14526791</v>
      </c>
      <c r="E101" s="130">
        <v>0</v>
      </c>
      <c r="F101" s="130">
        <v>9.4203330000000002E-2</v>
      </c>
      <c r="G101" s="130">
        <v>5.1064580000000005E-2</v>
      </c>
      <c r="H101" s="130">
        <v>0</v>
      </c>
      <c r="I101" s="130">
        <v>0</v>
      </c>
      <c r="J101" s="130">
        <v>0</v>
      </c>
      <c r="K101" s="130">
        <v>0</v>
      </c>
      <c r="L101" s="130">
        <v>4269.3162387599996</v>
      </c>
      <c r="M101" s="130">
        <v>772.41320580000001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8">
        <v>43313</v>
      </c>
      <c r="B102" s="130">
        <v>4501.6775970199997</v>
      </c>
      <c r="C102" s="130">
        <v>0.13338278000000001</v>
      </c>
      <c r="D102" s="130">
        <v>0.13338278000000001</v>
      </c>
      <c r="E102" s="130">
        <v>0</v>
      </c>
      <c r="F102" s="130">
        <v>8.696305E-2</v>
      </c>
      <c r="G102" s="130">
        <v>4.6419729999999999E-2</v>
      </c>
      <c r="H102" s="130">
        <v>0</v>
      </c>
      <c r="I102" s="130">
        <v>0</v>
      </c>
      <c r="J102" s="130">
        <v>0</v>
      </c>
      <c r="K102" s="130">
        <v>0</v>
      </c>
      <c r="L102" s="130">
        <v>4501.5442142400016</v>
      </c>
      <c r="M102" s="130">
        <v>779.12245925000002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8">
        <v>43344</v>
      </c>
      <c r="B103" s="130">
        <v>4440.1932804799999</v>
      </c>
      <c r="C103" s="130">
        <v>0.12635473</v>
      </c>
      <c r="D103" s="130">
        <v>0.12635473</v>
      </c>
      <c r="E103" s="130">
        <v>0</v>
      </c>
      <c r="F103" s="130">
        <v>7.9808130000000005E-2</v>
      </c>
      <c r="G103" s="130">
        <v>4.65466E-2</v>
      </c>
      <c r="H103" s="130">
        <v>0</v>
      </c>
      <c r="I103" s="130">
        <v>0</v>
      </c>
      <c r="J103" s="130">
        <v>0</v>
      </c>
      <c r="K103" s="130">
        <v>0</v>
      </c>
      <c r="L103" s="130">
        <v>4440.0669257500003</v>
      </c>
      <c r="M103" s="130">
        <v>751.33190850000005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8">
        <v>43374</v>
      </c>
      <c r="B104" s="130">
        <v>4397.4653796000002</v>
      </c>
      <c r="C104" s="130">
        <v>4.6504000000000004E-2</v>
      </c>
      <c r="D104" s="130">
        <v>4.6504000000000004E-2</v>
      </c>
      <c r="E104" s="130">
        <v>0</v>
      </c>
      <c r="F104" s="130">
        <v>0</v>
      </c>
      <c r="G104" s="130">
        <v>4.6504000000000004E-2</v>
      </c>
      <c r="H104" s="130">
        <v>0</v>
      </c>
      <c r="I104" s="130">
        <v>0</v>
      </c>
      <c r="J104" s="130">
        <v>0</v>
      </c>
      <c r="K104" s="130">
        <v>0</v>
      </c>
      <c r="L104" s="130">
        <v>4397.4188755999994</v>
      </c>
      <c r="M104" s="130">
        <v>734.1580821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8">
        <v>43405</v>
      </c>
      <c r="B105" s="130">
        <v>4461.6353649499997</v>
      </c>
      <c r="C105" s="130">
        <v>4.6517370000000002E-2</v>
      </c>
      <c r="D105" s="130">
        <v>4.6517370000000002E-2</v>
      </c>
      <c r="E105" s="130">
        <v>0</v>
      </c>
      <c r="F105" s="130">
        <v>0</v>
      </c>
      <c r="G105" s="130">
        <v>4.6517370000000002E-2</v>
      </c>
      <c r="H105" s="130">
        <v>0</v>
      </c>
      <c r="I105" s="130">
        <v>0</v>
      </c>
      <c r="J105" s="130">
        <v>0</v>
      </c>
      <c r="K105" s="130">
        <v>0</v>
      </c>
      <c r="L105" s="130">
        <v>4461.5888475800002</v>
      </c>
      <c r="M105" s="130">
        <v>790.0486363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8">
        <v>43435</v>
      </c>
      <c r="B106" s="130">
        <v>4440.91204509</v>
      </c>
      <c r="C106" s="130">
        <v>4.2587880000000002E-2</v>
      </c>
      <c r="D106" s="130">
        <v>4.2587880000000002E-2</v>
      </c>
      <c r="E106" s="130">
        <v>0</v>
      </c>
      <c r="F106" s="130">
        <v>0</v>
      </c>
      <c r="G106" s="130">
        <v>4.2587880000000002E-2</v>
      </c>
      <c r="H106" s="130">
        <v>0</v>
      </c>
      <c r="I106" s="130">
        <v>0</v>
      </c>
      <c r="J106" s="130">
        <v>0</v>
      </c>
      <c r="K106" s="130">
        <v>0</v>
      </c>
      <c r="L106" s="130">
        <v>4440.8694572100003</v>
      </c>
      <c r="M106" s="130">
        <v>765.47922688999995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8">
        <v>43466</v>
      </c>
      <c r="B107" s="130">
        <v>4472.6474806099995</v>
      </c>
      <c r="C107" s="130">
        <v>3.8553450000000003E-2</v>
      </c>
      <c r="D107" s="130">
        <v>3.8553450000000003E-2</v>
      </c>
      <c r="E107" s="130">
        <v>0</v>
      </c>
      <c r="F107" s="130">
        <v>0</v>
      </c>
      <c r="G107" s="130">
        <v>3.8553450000000003E-2</v>
      </c>
      <c r="H107" s="130">
        <v>0</v>
      </c>
      <c r="I107" s="130">
        <v>0</v>
      </c>
      <c r="J107" s="130">
        <v>0</v>
      </c>
      <c r="K107" s="130">
        <v>0</v>
      </c>
      <c r="L107" s="130">
        <v>4472.6089271599903</v>
      </c>
      <c r="M107" s="130">
        <v>918.08611632999998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8">
        <v>43497</v>
      </c>
      <c r="B108" s="130">
        <v>4351.7795884300003</v>
      </c>
      <c r="C108" s="130">
        <v>3.4567140000000003E-2</v>
      </c>
      <c r="D108" s="130">
        <v>3.4567140000000003E-2</v>
      </c>
      <c r="E108" s="130">
        <v>0</v>
      </c>
      <c r="F108" s="130">
        <v>0</v>
      </c>
      <c r="G108" s="130">
        <v>3.4567140000000003E-2</v>
      </c>
      <c r="H108" s="130">
        <v>0</v>
      </c>
      <c r="I108" s="130">
        <v>0</v>
      </c>
      <c r="J108" s="130">
        <v>0</v>
      </c>
      <c r="K108" s="130">
        <v>0</v>
      </c>
      <c r="L108" s="130">
        <v>4351.7450212900003</v>
      </c>
      <c r="M108" s="130">
        <v>854.62834242999998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8">
        <v>43525</v>
      </c>
      <c r="B109" s="130">
        <v>4336.2889193299998</v>
      </c>
      <c r="C109" s="130">
        <v>3.0238250000000001E-2</v>
      </c>
      <c r="D109" s="130">
        <v>3.0238250000000001E-2</v>
      </c>
      <c r="E109" s="130">
        <v>0</v>
      </c>
      <c r="F109" s="130">
        <v>0</v>
      </c>
      <c r="G109" s="130">
        <v>3.0238250000000001E-2</v>
      </c>
      <c r="H109" s="130">
        <v>0</v>
      </c>
      <c r="I109" s="130">
        <v>0</v>
      </c>
      <c r="J109" s="130">
        <v>0</v>
      </c>
      <c r="K109" s="130">
        <v>0</v>
      </c>
      <c r="L109" s="130">
        <v>4336.2586810800003</v>
      </c>
      <c r="M109" s="130">
        <v>963.95733375999998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8">
        <v>43556</v>
      </c>
      <c r="B110" s="130">
        <v>3830.4689748400001</v>
      </c>
      <c r="C110" s="130">
        <v>2.5801879999999999E-2</v>
      </c>
      <c r="D110" s="130">
        <v>2.5801879999999999E-2</v>
      </c>
      <c r="E110" s="130">
        <v>0</v>
      </c>
      <c r="F110" s="130">
        <v>0</v>
      </c>
      <c r="G110" s="130">
        <v>2.5801879999999999E-2</v>
      </c>
      <c r="H110" s="130">
        <v>0</v>
      </c>
      <c r="I110" s="130">
        <v>0</v>
      </c>
      <c r="J110" s="130">
        <v>0</v>
      </c>
      <c r="K110" s="130">
        <v>0</v>
      </c>
      <c r="L110" s="130">
        <v>3830.4431729600001</v>
      </c>
      <c r="M110" s="130">
        <v>851.09436221999999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8">
        <v>43586</v>
      </c>
      <c r="B111" s="130">
        <v>3689.6613048499999</v>
      </c>
      <c r="C111" s="130">
        <v>2.1303579999999999E-2</v>
      </c>
      <c r="D111" s="130">
        <v>2.1303579999999999E-2</v>
      </c>
      <c r="E111" s="130">
        <v>0</v>
      </c>
      <c r="F111" s="130">
        <v>0</v>
      </c>
      <c r="G111" s="130">
        <v>2.1303579999999999E-2</v>
      </c>
      <c r="H111" s="130">
        <v>0</v>
      </c>
      <c r="I111" s="130">
        <v>0</v>
      </c>
      <c r="J111" s="130">
        <v>0</v>
      </c>
      <c r="K111" s="130">
        <v>0</v>
      </c>
      <c r="L111" s="130">
        <v>3689.6400012700001</v>
      </c>
      <c r="M111" s="130">
        <v>655.08581346999995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8">
        <v>43617</v>
      </c>
      <c r="B112" s="130">
        <v>3916.5704046999999</v>
      </c>
      <c r="C112" s="130">
        <v>1.6697739999999999E-2</v>
      </c>
      <c r="D112" s="130">
        <v>1.6697739999999999E-2</v>
      </c>
      <c r="E112" s="130">
        <v>0</v>
      </c>
      <c r="F112" s="130">
        <v>0</v>
      </c>
      <c r="G112" s="130">
        <v>1.6697739999999999E-2</v>
      </c>
      <c r="H112" s="130">
        <v>0</v>
      </c>
      <c r="I112" s="130">
        <v>0</v>
      </c>
      <c r="J112" s="130">
        <v>0</v>
      </c>
      <c r="K112" s="130">
        <v>0</v>
      </c>
      <c r="L112" s="130">
        <v>3916.55370696</v>
      </c>
      <c r="M112" s="130">
        <v>637.53116123999996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8">
        <v>43647</v>
      </c>
      <c r="B113" s="130">
        <v>3819.5169903800002</v>
      </c>
      <c r="C113" s="130">
        <v>0</v>
      </c>
      <c r="D113" s="130">
        <v>0</v>
      </c>
      <c r="E113" s="130">
        <v>0</v>
      </c>
      <c r="F113" s="130">
        <v>0</v>
      </c>
      <c r="G113" s="130">
        <v>0</v>
      </c>
      <c r="H113" s="130">
        <v>0</v>
      </c>
      <c r="I113" s="130">
        <v>0</v>
      </c>
      <c r="J113" s="130">
        <v>0</v>
      </c>
      <c r="K113" s="130">
        <v>0</v>
      </c>
      <c r="L113" s="130">
        <v>3819.5169903800002</v>
      </c>
      <c r="M113" s="130">
        <v>561.12218887999995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8">
        <v>43678</v>
      </c>
      <c r="B114" s="130">
        <v>3802.9018735999998</v>
      </c>
      <c r="C114" s="130">
        <v>0</v>
      </c>
      <c r="D114" s="130">
        <v>0</v>
      </c>
      <c r="E114" s="130">
        <v>0</v>
      </c>
      <c r="F114" s="130">
        <v>0</v>
      </c>
      <c r="G114" s="130">
        <v>0</v>
      </c>
      <c r="H114" s="130">
        <v>0</v>
      </c>
      <c r="I114" s="130">
        <v>0</v>
      </c>
      <c r="J114" s="130">
        <v>0</v>
      </c>
      <c r="K114" s="130">
        <v>0</v>
      </c>
      <c r="L114" s="130">
        <v>3802.9018735999998</v>
      </c>
      <c r="M114" s="130">
        <v>682.67190429000004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8">
        <v>43709</v>
      </c>
      <c r="B115" s="130">
        <v>3910.18598793</v>
      </c>
      <c r="C115" s="130">
        <v>0</v>
      </c>
      <c r="D115" s="130">
        <v>0</v>
      </c>
      <c r="E115" s="130">
        <v>0</v>
      </c>
      <c r="F115" s="130">
        <v>0</v>
      </c>
      <c r="G115" s="130">
        <v>0</v>
      </c>
      <c r="H115" s="130">
        <v>0</v>
      </c>
      <c r="I115" s="130">
        <v>0</v>
      </c>
      <c r="J115" s="130">
        <v>0</v>
      </c>
      <c r="K115" s="130">
        <v>0</v>
      </c>
      <c r="L115" s="130">
        <v>3910.18598793</v>
      </c>
      <c r="M115" s="130">
        <v>701.42899223999996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8">
        <v>43739</v>
      </c>
      <c r="B116" s="130">
        <v>3997.7141533700001</v>
      </c>
      <c r="C116" s="130">
        <v>0</v>
      </c>
      <c r="D116" s="130">
        <v>0</v>
      </c>
      <c r="E116" s="130">
        <v>0</v>
      </c>
      <c r="F116" s="130">
        <v>0</v>
      </c>
      <c r="G116" s="130">
        <v>0</v>
      </c>
      <c r="H116" s="130">
        <v>0</v>
      </c>
      <c r="I116" s="130">
        <v>0</v>
      </c>
      <c r="J116" s="130">
        <v>0</v>
      </c>
      <c r="K116" s="130">
        <v>0</v>
      </c>
      <c r="L116" s="130">
        <v>3997.7141533700001</v>
      </c>
      <c r="M116" s="130">
        <v>824.50471992999996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8">
        <v>43770</v>
      </c>
      <c r="B117" s="130">
        <v>3962.29590216</v>
      </c>
      <c r="C117" s="130">
        <v>0</v>
      </c>
      <c r="D117" s="130">
        <v>0</v>
      </c>
      <c r="E117" s="130">
        <v>0</v>
      </c>
      <c r="F117" s="130">
        <v>0</v>
      </c>
      <c r="G117" s="130">
        <v>0</v>
      </c>
      <c r="H117" s="130">
        <v>0</v>
      </c>
      <c r="I117" s="130">
        <v>0</v>
      </c>
      <c r="J117" s="130">
        <v>0</v>
      </c>
      <c r="K117" s="130">
        <v>0</v>
      </c>
      <c r="L117" s="130">
        <v>3962.29590216</v>
      </c>
      <c r="M117" s="130">
        <v>897.43764180000005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8">
        <v>43800</v>
      </c>
      <c r="B118" s="130">
        <v>3837.13153078</v>
      </c>
      <c r="C118" s="130">
        <v>0</v>
      </c>
      <c r="D118" s="130">
        <v>0</v>
      </c>
      <c r="E118" s="130">
        <v>0</v>
      </c>
      <c r="F118" s="130">
        <v>0</v>
      </c>
      <c r="G118" s="130">
        <v>0</v>
      </c>
      <c r="H118" s="130">
        <v>0</v>
      </c>
      <c r="I118" s="130">
        <v>0</v>
      </c>
      <c r="J118" s="130">
        <v>0</v>
      </c>
      <c r="K118" s="130">
        <v>0</v>
      </c>
      <c r="L118" s="130">
        <v>3837.13153078</v>
      </c>
      <c r="M118" s="130">
        <v>809.30260106000003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8">
        <v>43831</v>
      </c>
      <c r="B119" s="130">
        <v>3641.69690881</v>
      </c>
      <c r="C119" s="130">
        <v>0</v>
      </c>
      <c r="D119" s="130">
        <v>0</v>
      </c>
      <c r="E119" s="130">
        <v>0</v>
      </c>
      <c r="F119" s="130">
        <v>0</v>
      </c>
      <c r="G119" s="130">
        <v>0</v>
      </c>
      <c r="H119" s="130">
        <v>0</v>
      </c>
      <c r="I119" s="130">
        <v>0</v>
      </c>
      <c r="J119" s="130">
        <v>0</v>
      </c>
      <c r="K119" s="130">
        <v>0</v>
      </c>
      <c r="L119" s="130">
        <v>3641.69690881</v>
      </c>
      <c r="M119" s="130">
        <v>645.60156400000005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8">
        <v>43862</v>
      </c>
      <c r="B120" s="130">
        <v>3489.1242176699998</v>
      </c>
      <c r="C120" s="130">
        <v>0</v>
      </c>
      <c r="D120" s="130">
        <v>0</v>
      </c>
      <c r="E120" s="130">
        <v>0</v>
      </c>
      <c r="F120" s="130">
        <v>0</v>
      </c>
      <c r="G120" s="130">
        <v>0</v>
      </c>
      <c r="H120" s="130">
        <v>0</v>
      </c>
      <c r="I120" s="130">
        <v>0</v>
      </c>
      <c r="J120" s="130">
        <v>0</v>
      </c>
      <c r="K120" s="130">
        <v>0</v>
      </c>
      <c r="L120" s="130">
        <v>3489.1242176699998</v>
      </c>
      <c r="M120" s="130">
        <v>298.82108997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8">
        <v>43891</v>
      </c>
      <c r="B121" s="130">
        <v>3805.7070870399998</v>
      </c>
      <c r="C121" s="130">
        <v>0</v>
      </c>
      <c r="D121" s="130">
        <v>0</v>
      </c>
      <c r="E121" s="130">
        <v>0</v>
      </c>
      <c r="F121" s="130">
        <v>0</v>
      </c>
      <c r="G121" s="130">
        <v>0</v>
      </c>
      <c r="H121" s="130">
        <v>0</v>
      </c>
      <c r="I121" s="130">
        <v>0</v>
      </c>
      <c r="J121" s="130">
        <v>0</v>
      </c>
      <c r="K121" s="130">
        <v>0</v>
      </c>
      <c r="L121" s="130">
        <v>3805.7070870399998</v>
      </c>
      <c r="M121" s="130">
        <v>186.27272988000001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8">
        <v>43922</v>
      </c>
      <c r="B122" s="130">
        <v>3465.7970248400002</v>
      </c>
      <c r="C122" s="130">
        <v>0</v>
      </c>
      <c r="D122" s="130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0</v>
      </c>
      <c r="J122" s="130">
        <v>0</v>
      </c>
      <c r="K122" s="130">
        <v>0</v>
      </c>
      <c r="L122" s="130">
        <v>3465.7970248400002</v>
      </c>
      <c r="M122" s="130">
        <v>193.32508720999999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8">
        <v>43952</v>
      </c>
      <c r="B123" s="130">
        <v>3402.3052379999999</v>
      </c>
      <c r="C123" s="130">
        <v>0</v>
      </c>
      <c r="D123" s="130">
        <v>0</v>
      </c>
      <c r="E123" s="130">
        <v>0</v>
      </c>
      <c r="F123" s="130">
        <v>0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3402.3052379999999</v>
      </c>
      <c r="M123" s="130">
        <v>171.71545424999999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8">
        <v>43983</v>
      </c>
      <c r="B124" s="130">
        <v>3432.96756792</v>
      </c>
      <c r="C124" s="130">
        <v>0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3432.96756792</v>
      </c>
      <c r="M124" s="130">
        <v>199.78138357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8">
        <v>44013</v>
      </c>
      <c r="B125" s="130">
        <v>3440.0143446400002</v>
      </c>
      <c r="C125" s="130">
        <v>0</v>
      </c>
      <c r="D125" s="130">
        <v>0</v>
      </c>
      <c r="E125" s="130">
        <v>0</v>
      </c>
      <c r="F125" s="130">
        <v>0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3440.0143446400002</v>
      </c>
      <c r="M125" s="130">
        <v>178.43499543999999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8">
        <v>44044</v>
      </c>
      <c r="B126" s="130">
        <v>3432.82312314</v>
      </c>
      <c r="C126" s="130">
        <v>0</v>
      </c>
      <c r="D126" s="130">
        <v>0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3432.82312314</v>
      </c>
      <c r="M126" s="130">
        <v>187.21681896000001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8">
        <v>44075</v>
      </c>
      <c r="B127" s="130">
        <v>3517.2690954999998</v>
      </c>
      <c r="C127" s="130">
        <v>0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3517.2690954999998</v>
      </c>
      <c r="M127" s="130">
        <v>186.0779402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8">
        <v>44105</v>
      </c>
      <c r="B128" s="130">
        <v>3603.3438991799999</v>
      </c>
      <c r="C128" s="130">
        <v>0</v>
      </c>
      <c r="D128" s="130">
        <v>0</v>
      </c>
      <c r="E128" s="130">
        <v>0</v>
      </c>
      <c r="F128" s="130">
        <v>0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3603.3438991799999</v>
      </c>
      <c r="M128" s="130">
        <v>205.85489458000001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8">
        <v>44136</v>
      </c>
      <c r="B129" s="130">
        <v>3569.5950732599999</v>
      </c>
      <c r="C129" s="130">
        <v>0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3569.5950732599999</v>
      </c>
      <c r="M129" s="130">
        <v>162.72754990999999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8">
        <v>44166</v>
      </c>
      <c r="B130" s="130">
        <v>3609.0501148399999</v>
      </c>
      <c r="C130" s="130">
        <v>0</v>
      </c>
      <c r="D130" s="130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3609.0501148399999</v>
      </c>
      <c r="M130" s="130">
        <v>153.50963647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8">
        <v>44197</v>
      </c>
      <c r="B131" s="130">
        <v>3549.8903846200001</v>
      </c>
      <c r="C131" s="13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3549.8903846200001</v>
      </c>
      <c r="M131" s="130">
        <v>137.11948186999999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8">
        <v>44228</v>
      </c>
      <c r="B132" s="130">
        <v>3591.6333398199999</v>
      </c>
      <c r="C132" s="130">
        <v>0</v>
      </c>
      <c r="D132" s="130">
        <v>0</v>
      </c>
      <c r="E132" s="130">
        <v>0</v>
      </c>
      <c r="F132" s="130">
        <v>0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3591.6333398199999</v>
      </c>
      <c r="M132" s="130">
        <v>95.61666907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8">
        <v>44256</v>
      </c>
      <c r="B133" s="130">
        <v>3549.27452137</v>
      </c>
      <c r="C133" s="130">
        <v>0</v>
      </c>
      <c r="D133" s="130">
        <v>0</v>
      </c>
      <c r="E133" s="130">
        <v>0</v>
      </c>
      <c r="F133" s="130">
        <v>0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3549.27452137</v>
      </c>
      <c r="M133" s="130">
        <v>170.51447024999999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8">
        <v>44287</v>
      </c>
      <c r="B134" s="130">
        <v>3638.73503467</v>
      </c>
      <c r="C134" s="130">
        <v>0</v>
      </c>
      <c r="D134" s="130">
        <v>0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3638.73503467</v>
      </c>
      <c r="M134" s="130">
        <v>95.685636450000004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8">
        <v>44317</v>
      </c>
      <c r="B135" s="130">
        <v>3863.02475181</v>
      </c>
      <c r="C135" s="130">
        <v>0</v>
      </c>
      <c r="D135" s="130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3863.02475181</v>
      </c>
      <c r="M135" s="130">
        <v>140.86378771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8">
        <v>44348</v>
      </c>
      <c r="B136" s="130">
        <v>4012.7617913600002</v>
      </c>
      <c r="C136" s="130">
        <v>0</v>
      </c>
      <c r="D136" s="130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4012.7617913600002</v>
      </c>
      <c r="M136" s="130">
        <v>213.77675234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8">
        <v>44378</v>
      </c>
      <c r="B137" s="130">
        <v>4101.3592773999999</v>
      </c>
      <c r="C137" s="130">
        <v>13.61730794</v>
      </c>
      <c r="D137" s="130">
        <v>13.61730794</v>
      </c>
      <c r="E137" s="130">
        <v>1.8526604799999999</v>
      </c>
      <c r="F137" s="130">
        <v>11.764647460000001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4087.7419694599998</v>
      </c>
      <c r="M137" s="130">
        <v>176.1675908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8">
        <v>44409</v>
      </c>
      <c r="B138" s="130">
        <v>4282.9698171600003</v>
      </c>
      <c r="C138" s="130">
        <v>16.926875450000001</v>
      </c>
      <c r="D138" s="130">
        <v>16.926875450000001</v>
      </c>
      <c r="E138" s="130">
        <v>3.2296863299999998</v>
      </c>
      <c r="F138" s="130">
        <v>13.697189120000001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4266.0429417100004</v>
      </c>
      <c r="M138" s="130">
        <v>132.38257829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8">
        <v>44440</v>
      </c>
      <c r="B139" s="130">
        <v>4380.3174447700003</v>
      </c>
      <c r="C139" s="130">
        <v>1.95741042</v>
      </c>
      <c r="D139" s="130">
        <v>1.95741042</v>
      </c>
      <c r="E139" s="130">
        <v>0</v>
      </c>
      <c r="F139" s="130">
        <v>1.95741042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4378.3600343500002</v>
      </c>
      <c r="M139" s="130">
        <v>138.64989707999999</v>
      </c>
      <c r="N139" s="130"/>
      <c r="O139" s="130"/>
      <c r="P139" s="130"/>
      <c r="Q139" s="130"/>
      <c r="R139" s="130"/>
      <c r="S139" s="130"/>
      <c r="T139" s="130"/>
    </row>
    <row r="140" spans="1:20" hidden="1" outlineLevel="1">
      <c r="A140" s="8">
        <v>44470</v>
      </c>
      <c r="B140" s="130">
        <v>4560.4573769299996</v>
      </c>
      <c r="C140" s="130">
        <v>1.9634476300000001</v>
      </c>
      <c r="D140" s="130">
        <v>1.9634476300000001</v>
      </c>
      <c r="E140" s="130">
        <v>0</v>
      </c>
      <c r="F140" s="130">
        <v>1.9634476300000001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4558.4939292999998</v>
      </c>
      <c r="M140" s="130">
        <v>142.35772044000001</v>
      </c>
      <c r="N140" s="130"/>
      <c r="O140" s="130"/>
      <c r="P140" s="130"/>
      <c r="Q140" s="130"/>
      <c r="R140" s="130"/>
      <c r="S140" s="130"/>
      <c r="T140" s="130"/>
    </row>
    <row r="141" spans="1:20" hidden="1" outlineLevel="1">
      <c r="A141" s="8">
        <v>44501</v>
      </c>
      <c r="B141" s="130">
        <v>4606.5808645099996</v>
      </c>
      <c r="C141" s="130">
        <v>1.9682180499999999</v>
      </c>
      <c r="D141" s="130">
        <v>1.9682180499999999</v>
      </c>
      <c r="E141" s="130">
        <v>0</v>
      </c>
      <c r="F141" s="130">
        <v>1.9682180499999999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4604.6126464600002</v>
      </c>
      <c r="M141" s="130">
        <v>221.94991203999999</v>
      </c>
      <c r="N141" s="130"/>
      <c r="O141" s="130"/>
      <c r="P141" s="130"/>
      <c r="Q141" s="130"/>
      <c r="R141" s="130"/>
      <c r="S141" s="130"/>
      <c r="T141" s="130"/>
    </row>
    <row r="142" spans="1:20" hidden="1" outlineLevel="1">
      <c r="A142" s="8">
        <v>44531</v>
      </c>
      <c r="B142" s="130">
        <v>4609.0678779600003</v>
      </c>
      <c r="C142" s="130">
        <v>1.72240276</v>
      </c>
      <c r="D142" s="130">
        <v>1.72240276</v>
      </c>
      <c r="E142" s="130">
        <v>0</v>
      </c>
      <c r="F142" s="130">
        <v>1.72240276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4607.3454751999998</v>
      </c>
      <c r="M142" s="130">
        <v>247.44414531999999</v>
      </c>
      <c r="N142" s="130"/>
      <c r="O142" s="130"/>
      <c r="P142" s="130"/>
      <c r="Q142" s="130"/>
      <c r="R142" s="130"/>
      <c r="S142" s="130"/>
      <c r="T142" s="130"/>
    </row>
    <row r="143" spans="1:20" hidden="1" outlineLevel="1">
      <c r="A143" s="8">
        <v>44562</v>
      </c>
      <c r="B143" s="130">
        <v>4500.29653925</v>
      </c>
      <c r="C143" s="130">
        <v>7.5265557799999998</v>
      </c>
      <c r="D143" s="130">
        <v>7.5265557799999998</v>
      </c>
      <c r="E143" s="130">
        <v>0</v>
      </c>
      <c r="F143" s="130">
        <v>7.5265557799999998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4492.7699834699997</v>
      </c>
      <c r="M143" s="130">
        <v>377.80320519999998</v>
      </c>
      <c r="N143" s="130"/>
      <c r="O143" s="130"/>
      <c r="P143" s="130"/>
      <c r="Q143" s="130"/>
      <c r="R143" s="130"/>
      <c r="S143" s="130"/>
      <c r="T143" s="130"/>
    </row>
    <row r="144" spans="1:20" hidden="1" outlineLevel="1">
      <c r="A144" s="8">
        <v>44593</v>
      </c>
      <c r="B144" s="130">
        <v>4182.3568308599997</v>
      </c>
      <c r="C144" s="130">
        <v>7.5730012699999998</v>
      </c>
      <c r="D144" s="130">
        <v>7.5730012699999998</v>
      </c>
      <c r="E144" s="130">
        <v>0</v>
      </c>
      <c r="F144" s="130">
        <v>7.5730012699999998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4174.7838295900001</v>
      </c>
      <c r="M144" s="130">
        <v>330.42954643000002</v>
      </c>
      <c r="N144" s="130"/>
      <c r="O144" s="130"/>
      <c r="P144" s="130"/>
      <c r="Q144" s="130"/>
      <c r="R144" s="130"/>
      <c r="S144" s="130"/>
      <c r="T144" s="130"/>
    </row>
    <row r="145" spans="1:20" hidden="1" outlineLevel="1">
      <c r="A145" s="8">
        <v>44621</v>
      </c>
      <c r="B145" s="130">
        <v>4378.69803899</v>
      </c>
      <c r="C145" s="130">
        <v>7.3352682199999997</v>
      </c>
      <c r="D145" s="130">
        <v>7.3352682199999997</v>
      </c>
      <c r="E145" s="130">
        <v>0</v>
      </c>
      <c r="F145" s="130">
        <v>7.3352682199999997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4371.3627707699998</v>
      </c>
      <c r="M145" s="130">
        <v>332.59756078999999</v>
      </c>
      <c r="N145" s="130"/>
      <c r="O145" s="130"/>
      <c r="P145" s="130"/>
      <c r="Q145" s="130"/>
      <c r="R145" s="130"/>
      <c r="S145" s="130"/>
      <c r="T145" s="130"/>
    </row>
    <row r="146" spans="1:20" hidden="1" outlineLevel="1">
      <c r="A146" s="8">
        <v>44652</v>
      </c>
      <c r="B146" s="130">
        <v>5405.2024542099998</v>
      </c>
      <c r="C146" s="130">
        <v>7.0882360200000001</v>
      </c>
      <c r="D146" s="130">
        <v>7.0882360200000001</v>
      </c>
      <c r="E146" s="130">
        <v>0</v>
      </c>
      <c r="F146" s="130">
        <v>7.0882360200000001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5398.1142181900004</v>
      </c>
      <c r="M146" s="130">
        <v>346.21631925000003</v>
      </c>
      <c r="N146" s="130"/>
      <c r="O146" s="130"/>
      <c r="P146" s="130"/>
      <c r="Q146" s="130"/>
      <c r="R146" s="130"/>
      <c r="S146" s="130"/>
      <c r="T146" s="130"/>
    </row>
    <row r="147" spans="1:20" hidden="1" outlineLevel="1">
      <c r="A147" s="8">
        <v>44682</v>
      </c>
      <c r="B147" s="130">
        <v>6598.2415545800004</v>
      </c>
      <c r="C147" s="130">
        <v>6.8446861400000003</v>
      </c>
      <c r="D147" s="130">
        <v>6.8446861400000003</v>
      </c>
      <c r="E147" s="130">
        <v>0</v>
      </c>
      <c r="F147" s="130">
        <v>6.8446861400000003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6591.3968684399997</v>
      </c>
      <c r="M147" s="130">
        <v>239.72127397</v>
      </c>
      <c r="N147" s="130"/>
      <c r="O147" s="130"/>
      <c r="P147" s="130"/>
      <c r="Q147" s="130"/>
      <c r="R147" s="130"/>
      <c r="S147" s="130"/>
      <c r="T147" s="130"/>
    </row>
    <row r="148" spans="1:20" hidden="1" outlineLevel="1">
      <c r="A148" s="8">
        <v>44713</v>
      </c>
      <c r="B148" s="130">
        <v>6819.6655739999997</v>
      </c>
      <c r="C148" s="130">
        <v>6.5522709399999997</v>
      </c>
      <c r="D148" s="130">
        <v>6.5522709399999997</v>
      </c>
      <c r="E148" s="130">
        <v>0</v>
      </c>
      <c r="F148" s="130">
        <v>6.5522709399999997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6813.1133030600004</v>
      </c>
      <c r="M148" s="130">
        <v>326.48356209999997</v>
      </c>
      <c r="N148" s="130"/>
      <c r="O148" s="130"/>
      <c r="P148" s="130"/>
      <c r="Q148" s="130"/>
      <c r="R148" s="130"/>
      <c r="S148" s="130"/>
      <c r="T148" s="130"/>
    </row>
    <row r="149" spans="1:20" hidden="1" outlineLevel="1">
      <c r="A149" s="8">
        <v>44743</v>
      </c>
      <c r="B149" s="130">
        <v>7114.9939536700003</v>
      </c>
      <c r="C149" s="130">
        <v>0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7114.9939536700003</v>
      </c>
      <c r="M149" s="130">
        <v>275.65147103999999</v>
      </c>
      <c r="N149" s="130"/>
      <c r="O149" s="130"/>
      <c r="P149" s="130"/>
      <c r="Q149" s="130"/>
      <c r="R149" s="130"/>
      <c r="S149" s="130"/>
      <c r="T149" s="130"/>
    </row>
    <row r="150" spans="1:20" hidden="1" outlineLevel="1">
      <c r="A150" s="8">
        <v>44774</v>
      </c>
      <c r="B150" s="130">
        <v>7350.5883271800003</v>
      </c>
      <c r="C150" s="130">
        <v>0</v>
      </c>
      <c r="D150" s="130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7350.5883271800003</v>
      </c>
      <c r="M150" s="130">
        <v>751.96778817999996</v>
      </c>
      <c r="N150" s="130"/>
      <c r="O150" s="130"/>
      <c r="P150" s="130"/>
      <c r="Q150" s="130"/>
      <c r="R150" s="130"/>
      <c r="S150" s="130"/>
      <c r="T150" s="130"/>
    </row>
    <row r="151" spans="1:20" hidden="1" outlineLevel="1">
      <c r="A151" s="8">
        <v>44805</v>
      </c>
      <c r="B151" s="130">
        <v>7346.9465649599997</v>
      </c>
      <c r="C151" s="13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7346.9465649599997</v>
      </c>
      <c r="M151" s="130">
        <v>460.11719504000001</v>
      </c>
      <c r="N151" s="130"/>
      <c r="O151" s="130"/>
      <c r="P151" s="130"/>
      <c r="Q151" s="130"/>
      <c r="R151" s="130"/>
      <c r="S151" s="130"/>
      <c r="T151" s="130"/>
    </row>
    <row r="152" spans="1:20" hidden="1" outlineLevel="1">
      <c r="A152" s="8">
        <v>44835</v>
      </c>
      <c r="B152" s="130">
        <v>7324.0600198399998</v>
      </c>
      <c r="C152" s="130">
        <v>0</v>
      </c>
      <c r="D152" s="130">
        <v>0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7324.0600198399998</v>
      </c>
      <c r="M152" s="130">
        <v>521.34234827</v>
      </c>
      <c r="N152" s="130"/>
      <c r="O152" s="130"/>
      <c r="P152" s="130"/>
      <c r="Q152" s="130"/>
      <c r="R152" s="130"/>
      <c r="S152" s="130"/>
      <c r="T152" s="130"/>
    </row>
    <row r="153" spans="1:20" hidden="1" outlineLevel="1">
      <c r="A153" s="8">
        <v>44866</v>
      </c>
      <c r="B153" s="130">
        <v>7270.2491242400001</v>
      </c>
      <c r="C153" s="130">
        <v>0</v>
      </c>
      <c r="D153" s="130">
        <v>0</v>
      </c>
      <c r="E153" s="130">
        <v>0</v>
      </c>
      <c r="F153" s="130">
        <v>0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7270.2491242400001</v>
      </c>
      <c r="M153" s="130">
        <v>470.38476666999998</v>
      </c>
      <c r="N153" s="130"/>
      <c r="O153" s="130"/>
      <c r="P153" s="130"/>
      <c r="Q153" s="130"/>
      <c r="R153" s="130"/>
      <c r="S153" s="130"/>
      <c r="T153" s="130"/>
    </row>
    <row r="154" spans="1:20" hidden="1" outlineLevel="1">
      <c r="A154" s="8">
        <v>44896</v>
      </c>
      <c r="B154" s="130">
        <v>7174.7273312799998</v>
      </c>
      <c r="C154" s="130">
        <v>0</v>
      </c>
      <c r="D154" s="130">
        <v>0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7174.7273312799998</v>
      </c>
      <c r="M154" s="130">
        <v>460.27189974999999</v>
      </c>
      <c r="N154" s="130"/>
      <c r="O154" s="130"/>
      <c r="P154" s="130"/>
      <c r="Q154" s="130"/>
      <c r="R154" s="130"/>
      <c r="S154" s="130"/>
      <c r="T154" s="130"/>
    </row>
    <row r="155" spans="1:20" hidden="1" outlineLevel="1">
      <c r="A155" s="8">
        <v>44927</v>
      </c>
      <c r="B155" s="130">
        <v>7061.2367514600001</v>
      </c>
      <c r="C155" s="130">
        <v>0</v>
      </c>
      <c r="D155" s="130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7061.2367514600001</v>
      </c>
      <c r="M155" s="130">
        <v>428.46532782000003</v>
      </c>
      <c r="N155" s="130"/>
      <c r="O155" s="130"/>
      <c r="P155" s="130"/>
      <c r="Q155" s="130"/>
      <c r="R155" s="130"/>
      <c r="S155" s="130"/>
      <c r="T155" s="130"/>
    </row>
    <row r="156" spans="1:20" hidden="1" outlineLevel="1">
      <c r="A156" s="8">
        <v>44958</v>
      </c>
      <c r="B156" s="130">
        <v>6690.0220345799999</v>
      </c>
      <c r="C156" s="130">
        <v>0</v>
      </c>
      <c r="D156" s="130">
        <v>0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6690.0220345799999</v>
      </c>
      <c r="M156" s="130">
        <v>438.33561630999998</v>
      </c>
      <c r="N156" s="130"/>
      <c r="O156" s="130"/>
      <c r="P156" s="130"/>
      <c r="Q156" s="130"/>
      <c r="R156" s="130"/>
      <c r="S156" s="130"/>
      <c r="T156" s="130"/>
    </row>
    <row r="157" spans="1:20" hidden="1" outlineLevel="1">
      <c r="A157" s="8">
        <v>44986</v>
      </c>
      <c r="B157" s="130">
        <v>6181.8785530900004</v>
      </c>
      <c r="C157" s="130">
        <v>0</v>
      </c>
      <c r="D157" s="130">
        <v>0</v>
      </c>
      <c r="E157" s="130">
        <v>0</v>
      </c>
      <c r="F157" s="130">
        <v>0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6181.8785530900004</v>
      </c>
      <c r="M157" s="130">
        <v>403.83514138999999</v>
      </c>
      <c r="N157" s="130"/>
      <c r="O157" s="130"/>
      <c r="P157" s="130"/>
      <c r="Q157" s="130"/>
      <c r="R157" s="130"/>
      <c r="S157" s="130"/>
      <c r="T157" s="130"/>
    </row>
    <row r="158" spans="1:20" hidden="1" outlineLevel="1">
      <c r="A158" s="8">
        <v>45017</v>
      </c>
      <c r="B158" s="130">
        <v>6179.0096681000005</v>
      </c>
      <c r="C158" s="130">
        <v>0</v>
      </c>
      <c r="D158" s="130">
        <v>0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6179.0096681000005</v>
      </c>
      <c r="M158" s="130">
        <v>450.26126907000003</v>
      </c>
      <c r="N158" s="130"/>
      <c r="O158" s="130"/>
      <c r="P158" s="130"/>
      <c r="Q158" s="130"/>
      <c r="R158" s="130"/>
      <c r="S158" s="130"/>
      <c r="T158" s="130"/>
    </row>
    <row r="159" spans="1:20" hidden="1" outlineLevel="1">
      <c r="A159" s="8">
        <v>45047</v>
      </c>
      <c r="B159" s="130">
        <v>6376.1215899600002</v>
      </c>
      <c r="C159" s="130">
        <v>0</v>
      </c>
      <c r="D159" s="130">
        <v>0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6376.1215899600002</v>
      </c>
      <c r="M159" s="130">
        <v>379.27796931</v>
      </c>
      <c r="N159" s="130"/>
      <c r="O159" s="130"/>
      <c r="P159" s="130"/>
      <c r="Q159" s="130"/>
      <c r="R159" s="130"/>
      <c r="S159" s="130"/>
      <c r="T159" s="130"/>
    </row>
    <row r="160" spans="1:20" hidden="1" outlineLevel="1">
      <c r="A160" s="8">
        <v>45078</v>
      </c>
      <c r="B160" s="130">
        <v>6606.3488695200003</v>
      </c>
      <c r="C160" s="130">
        <v>0</v>
      </c>
      <c r="D160" s="130">
        <v>0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6606.3488695200003</v>
      </c>
      <c r="M160" s="130">
        <v>397.97211542999997</v>
      </c>
      <c r="N160" s="130"/>
      <c r="O160" s="130"/>
      <c r="P160" s="130"/>
      <c r="Q160" s="130"/>
      <c r="R160" s="130"/>
      <c r="S160" s="130"/>
      <c r="T160" s="130"/>
    </row>
    <row r="161" spans="1:20" hidden="1" outlineLevel="1">
      <c r="A161" s="8">
        <v>45108</v>
      </c>
      <c r="B161" s="130">
        <v>6787.9082294500004</v>
      </c>
      <c r="C161" s="130">
        <v>0</v>
      </c>
      <c r="D161" s="130">
        <v>0</v>
      </c>
      <c r="E161" s="130">
        <v>0</v>
      </c>
      <c r="F161" s="130">
        <v>0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6787.9082294500004</v>
      </c>
      <c r="M161" s="130">
        <v>390.52436385999999</v>
      </c>
      <c r="N161" s="130"/>
      <c r="O161" s="130"/>
      <c r="P161" s="130"/>
      <c r="Q161" s="130"/>
      <c r="R161" s="130"/>
      <c r="S161" s="130"/>
      <c r="T161" s="130"/>
    </row>
    <row r="162" spans="1:20" hidden="1" outlineLevel="1">
      <c r="A162" s="8">
        <v>45139</v>
      </c>
      <c r="B162" s="130">
        <v>7051.6423997900001</v>
      </c>
      <c r="C162" s="130">
        <v>0</v>
      </c>
      <c r="D162" s="130">
        <v>0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7051.6423997900001</v>
      </c>
      <c r="M162" s="130">
        <v>381.27441869</v>
      </c>
      <c r="N162" s="130"/>
      <c r="O162" s="130"/>
      <c r="P162" s="130"/>
      <c r="Q162" s="130"/>
      <c r="R162" s="130"/>
      <c r="S162" s="130"/>
      <c r="T162" s="130"/>
    </row>
    <row r="163" spans="1:20" hidden="1" outlineLevel="1">
      <c r="A163" s="8">
        <v>45170</v>
      </c>
      <c r="B163" s="130">
        <v>7159.5252161799999</v>
      </c>
      <c r="C163" s="130">
        <v>0</v>
      </c>
      <c r="D163" s="130">
        <v>0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7159.5252161799999</v>
      </c>
      <c r="M163" s="130">
        <v>394.08288526000001</v>
      </c>
      <c r="N163" s="130"/>
      <c r="O163" s="130"/>
      <c r="P163" s="130"/>
      <c r="Q163" s="130"/>
      <c r="R163" s="130"/>
      <c r="S163" s="130"/>
      <c r="T163" s="130"/>
    </row>
    <row r="164" spans="1:20" hidden="1" outlineLevel="1">
      <c r="A164" s="8">
        <v>45200</v>
      </c>
      <c r="B164" s="130">
        <v>7249.5563137400004</v>
      </c>
      <c r="C164" s="13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7249.5563137400004</v>
      </c>
      <c r="M164" s="130">
        <v>458.78489487000002</v>
      </c>
      <c r="N164" s="130"/>
      <c r="O164" s="130"/>
      <c r="P164" s="130"/>
      <c r="Q164" s="130"/>
      <c r="R164" s="130"/>
      <c r="S164" s="130"/>
      <c r="T164" s="130"/>
    </row>
    <row r="165" spans="1:20">
      <c r="A165" s="8">
        <v>45231</v>
      </c>
      <c r="B165" s="130">
        <v>7303.3793932899998</v>
      </c>
      <c r="C165" s="130">
        <v>0</v>
      </c>
      <c r="D165" s="130">
        <v>0</v>
      </c>
      <c r="E165" s="130">
        <v>0</v>
      </c>
      <c r="F165" s="130">
        <v>0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7303.3793932899998</v>
      </c>
      <c r="M165" s="130">
        <v>558.30970418000004</v>
      </c>
      <c r="N165" s="130"/>
      <c r="O165" s="130"/>
      <c r="P165" s="130"/>
      <c r="Q165" s="130"/>
      <c r="R165" s="130"/>
      <c r="S165" s="130"/>
      <c r="T165" s="130"/>
    </row>
    <row r="166" spans="1:20">
      <c r="A166" s="8">
        <v>45261</v>
      </c>
      <c r="B166" s="130">
        <v>7371.6970463400003</v>
      </c>
      <c r="C166" s="130">
        <v>0</v>
      </c>
      <c r="D166" s="130">
        <v>0</v>
      </c>
      <c r="E166" s="130">
        <v>0</v>
      </c>
      <c r="F166" s="130">
        <v>0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7371.6970463400003</v>
      </c>
      <c r="M166" s="130">
        <v>578.60871144999999</v>
      </c>
      <c r="N166" s="130"/>
      <c r="O166" s="130"/>
      <c r="P166" s="130"/>
      <c r="Q166" s="130"/>
      <c r="R166" s="130"/>
      <c r="S166" s="130"/>
      <c r="T166" s="130"/>
    </row>
    <row r="167" spans="1:20">
      <c r="A167" s="8">
        <v>45292</v>
      </c>
      <c r="B167" s="130">
        <v>7013.0104140599997</v>
      </c>
      <c r="C167" s="130">
        <v>0</v>
      </c>
      <c r="D167" s="130">
        <v>0</v>
      </c>
      <c r="E167" s="130">
        <v>0</v>
      </c>
      <c r="F167" s="130">
        <v>0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7013.0104140599997</v>
      </c>
      <c r="M167" s="130">
        <v>519.86919863000003</v>
      </c>
      <c r="N167" s="130"/>
      <c r="O167" s="130"/>
      <c r="P167" s="130"/>
      <c r="Q167" s="130"/>
      <c r="R167" s="130"/>
      <c r="S167" s="130"/>
      <c r="T167" s="130"/>
    </row>
    <row r="168" spans="1:20">
      <c r="A168" s="8">
        <v>45323</v>
      </c>
      <c r="B168" s="130">
        <v>6636.8119696900003</v>
      </c>
      <c r="C168" s="130">
        <v>0</v>
      </c>
      <c r="D168" s="130">
        <v>0</v>
      </c>
      <c r="E168" s="130">
        <v>0</v>
      </c>
      <c r="F168" s="130">
        <v>0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6636.8119696900003</v>
      </c>
      <c r="M168" s="130">
        <v>524.03274640999996</v>
      </c>
      <c r="N168" s="130"/>
      <c r="O168" s="130"/>
      <c r="P168" s="130"/>
      <c r="Q168" s="130"/>
      <c r="R168" s="130"/>
      <c r="S168" s="130"/>
      <c r="T168" s="130"/>
    </row>
    <row r="169" spans="1:20">
      <c r="A169" s="8">
        <v>45352</v>
      </c>
      <c r="B169" s="130">
        <v>6562.3989000700003</v>
      </c>
      <c r="C169" s="130">
        <v>0</v>
      </c>
      <c r="D169" s="130">
        <v>0</v>
      </c>
      <c r="E169" s="130">
        <v>0</v>
      </c>
      <c r="F169" s="130">
        <v>0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6562.3989000700003</v>
      </c>
      <c r="M169" s="130">
        <v>469.13317502000001</v>
      </c>
      <c r="N169" s="130"/>
      <c r="O169" s="130"/>
      <c r="P169" s="130"/>
      <c r="Q169" s="130"/>
      <c r="R169" s="130"/>
      <c r="S169" s="130"/>
      <c r="T169" s="130"/>
    </row>
    <row r="170" spans="1:20">
      <c r="A170" s="8">
        <v>45383</v>
      </c>
      <c r="B170" s="130">
        <v>6639.1734353299998</v>
      </c>
      <c r="C170" s="130">
        <v>0</v>
      </c>
      <c r="D170" s="130">
        <v>0</v>
      </c>
      <c r="E170" s="130">
        <v>0</v>
      </c>
      <c r="F170" s="130">
        <v>0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6639.1734353299998</v>
      </c>
      <c r="M170" s="130">
        <v>325.45688375999998</v>
      </c>
      <c r="N170" s="130"/>
      <c r="O170" s="130"/>
      <c r="P170" s="130"/>
      <c r="Q170" s="130"/>
      <c r="R170" s="130"/>
      <c r="S170" s="130"/>
      <c r="T170" s="130"/>
    </row>
    <row r="171" spans="1:20">
      <c r="A171" s="8">
        <v>45413</v>
      </c>
      <c r="B171" s="130">
        <v>6706.6983865399998</v>
      </c>
      <c r="C171" s="130">
        <v>0</v>
      </c>
      <c r="D171" s="130">
        <v>0</v>
      </c>
      <c r="E171" s="130">
        <v>0</v>
      </c>
      <c r="F171" s="130">
        <v>0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6706.6983865399998</v>
      </c>
      <c r="M171" s="130">
        <v>415.08355641999998</v>
      </c>
      <c r="N171" s="130"/>
      <c r="O171" s="130"/>
      <c r="P171" s="130"/>
      <c r="Q171" s="130"/>
      <c r="R171" s="130"/>
      <c r="S171" s="130"/>
      <c r="T171" s="130"/>
    </row>
    <row r="172" spans="1:20">
      <c r="A172" s="8">
        <v>45444</v>
      </c>
      <c r="B172" s="130">
        <v>6984.3009140499998</v>
      </c>
      <c r="C172" s="130">
        <v>0</v>
      </c>
      <c r="D172" s="130">
        <v>0</v>
      </c>
      <c r="E172" s="130">
        <v>0</v>
      </c>
      <c r="F172" s="130">
        <v>0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6984.3009140499998</v>
      </c>
      <c r="M172" s="130">
        <v>413.01352123999999</v>
      </c>
      <c r="N172" s="130"/>
      <c r="O172" s="130"/>
      <c r="P172" s="130"/>
      <c r="Q172" s="130"/>
      <c r="R172" s="130"/>
      <c r="S172" s="130"/>
      <c r="T172" s="130"/>
    </row>
    <row r="173" spans="1:20">
      <c r="A173" s="8">
        <v>45474</v>
      </c>
      <c r="B173" s="130">
        <v>7005.8502459900001</v>
      </c>
      <c r="C173" s="130">
        <v>0</v>
      </c>
      <c r="D173" s="130">
        <v>0</v>
      </c>
      <c r="E173" s="130">
        <v>0</v>
      </c>
      <c r="F173" s="130">
        <v>0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7005.8502459900001</v>
      </c>
      <c r="M173" s="130">
        <v>487.62026448</v>
      </c>
      <c r="N173" s="130"/>
      <c r="O173" s="130"/>
      <c r="P173" s="130"/>
      <c r="Q173" s="130"/>
      <c r="R173" s="130"/>
      <c r="S173" s="130"/>
      <c r="T173" s="130"/>
    </row>
    <row r="174" spans="1:20">
      <c r="A174" s="8">
        <v>45505</v>
      </c>
      <c r="B174" s="130">
        <v>7238.6981875399997</v>
      </c>
      <c r="C174" s="130">
        <v>0</v>
      </c>
      <c r="D174" s="130">
        <v>0</v>
      </c>
      <c r="E174" s="130">
        <v>0</v>
      </c>
      <c r="F174" s="130">
        <v>0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7238.6981875399997</v>
      </c>
      <c r="M174" s="130">
        <v>552.82073365999997</v>
      </c>
      <c r="N174" s="130"/>
      <c r="O174" s="130"/>
      <c r="P174" s="130"/>
      <c r="Q174" s="130"/>
      <c r="R174" s="130"/>
      <c r="S174" s="130"/>
      <c r="T174" s="130"/>
    </row>
    <row r="175" spans="1:20">
      <c r="A175" s="8">
        <v>45536</v>
      </c>
      <c r="B175" s="130">
        <v>7274.8542268299998</v>
      </c>
      <c r="C175" s="130">
        <v>0</v>
      </c>
      <c r="D175" s="130">
        <v>0</v>
      </c>
      <c r="E175" s="130">
        <v>0</v>
      </c>
      <c r="F175" s="130">
        <v>0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7274.8542268299998</v>
      </c>
      <c r="M175" s="130">
        <v>497.15080956000003</v>
      </c>
      <c r="N175" s="130"/>
      <c r="O175" s="130"/>
      <c r="P175" s="130"/>
      <c r="Q175" s="130"/>
      <c r="R175" s="130"/>
      <c r="S175" s="130"/>
      <c r="T175" s="130"/>
    </row>
    <row r="176" spans="1:20">
      <c r="A176" s="8">
        <v>45566</v>
      </c>
      <c r="B176" s="130">
        <v>7330.0130432699998</v>
      </c>
      <c r="C176" s="130">
        <v>0</v>
      </c>
      <c r="D176" s="130">
        <v>0</v>
      </c>
      <c r="E176" s="130">
        <v>0</v>
      </c>
      <c r="F176" s="130">
        <v>0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7330.0130432699998</v>
      </c>
      <c r="M176" s="130">
        <v>387.14656726999999</v>
      </c>
      <c r="N176" s="130"/>
      <c r="O176" s="130"/>
      <c r="P176" s="130"/>
      <c r="Q176" s="130"/>
      <c r="R176" s="130"/>
      <c r="S176" s="130"/>
      <c r="T176" s="130"/>
    </row>
    <row r="177" spans="1:20">
      <c r="A177" s="8">
        <v>45597</v>
      </c>
      <c r="B177" s="130">
        <v>7429.0328076400001</v>
      </c>
      <c r="C177" s="130">
        <v>0</v>
      </c>
      <c r="D177" s="130">
        <v>0</v>
      </c>
      <c r="E177" s="130">
        <v>0</v>
      </c>
      <c r="F177" s="130">
        <v>0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7429.0328076400001</v>
      </c>
      <c r="M177" s="130">
        <v>484.15014781999997</v>
      </c>
      <c r="N177" s="130"/>
      <c r="O177" s="130"/>
      <c r="P177" s="130"/>
      <c r="Q177" s="130"/>
      <c r="R177" s="130"/>
      <c r="S177" s="130"/>
      <c r="T177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33203125" style="28" customWidth="1"/>
    <col min="3" max="3" width="8.5546875" style="28" customWidth="1"/>
    <col min="4" max="11" width="6.5546875" style="19" customWidth="1"/>
    <col min="12" max="12" width="13.109375" style="28" customWidth="1"/>
    <col min="13" max="20" width="6.5546875" style="19" customWidth="1"/>
    <col min="21" max="21" width="8" style="28" customWidth="1"/>
    <col min="22" max="22" width="8.44140625" style="28" customWidth="1"/>
    <col min="23" max="16384" width="9.109375" style="23"/>
  </cols>
  <sheetData>
    <row r="1" spans="1:28">
      <c r="A1" s="17" t="s">
        <v>131</v>
      </c>
      <c r="B1" s="10"/>
    </row>
    <row r="2" spans="1:28" ht="5.25" customHeight="1"/>
    <row r="3" spans="1:28" ht="26.25" customHeight="1">
      <c r="A3" s="215" t="s">
        <v>73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</row>
    <row r="4" spans="1:28" ht="12.75" customHeight="1">
      <c r="A4" s="220" t="s">
        <v>130</v>
      </c>
      <c r="B4" s="221"/>
      <c r="C4" s="221"/>
      <c r="L4" s="26"/>
      <c r="U4" s="26"/>
      <c r="V4" s="26"/>
    </row>
    <row r="5" spans="1:28" ht="12.75" customHeight="1">
      <c r="A5" s="13" t="s">
        <v>229</v>
      </c>
      <c r="B5" s="26"/>
      <c r="C5" s="26"/>
      <c r="L5" s="26"/>
      <c r="U5" s="26"/>
      <c r="V5" s="26"/>
    </row>
    <row r="6" spans="1:28" s="33" customFormat="1" ht="18" customHeight="1">
      <c r="A6" s="222" t="s">
        <v>0</v>
      </c>
      <c r="B6" s="208" t="s">
        <v>1</v>
      </c>
      <c r="C6" s="208" t="s">
        <v>58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56</v>
      </c>
      <c r="M6" s="199" t="s">
        <v>2</v>
      </c>
      <c r="N6" s="200"/>
      <c r="O6" s="200"/>
      <c r="P6" s="200"/>
      <c r="Q6" s="200"/>
      <c r="R6" s="200"/>
      <c r="S6" s="200"/>
      <c r="T6" s="200"/>
      <c r="U6" s="208" t="s">
        <v>59</v>
      </c>
      <c r="V6" s="208" t="s">
        <v>54</v>
      </c>
    </row>
    <row r="7" spans="1:28" s="35" customFormat="1" ht="15" customHeight="1">
      <c r="A7" s="222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199" t="s">
        <v>17</v>
      </c>
      <c r="N7" s="200"/>
      <c r="O7" s="200"/>
      <c r="P7" s="200"/>
      <c r="Q7" s="199" t="s">
        <v>9</v>
      </c>
      <c r="R7" s="200"/>
      <c r="S7" s="200"/>
      <c r="T7" s="200"/>
      <c r="U7" s="208"/>
      <c r="V7" s="208"/>
    </row>
    <row r="8" spans="1:28" ht="55.2">
      <c r="A8" s="222"/>
      <c r="B8" s="208"/>
      <c r="C8" s="208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8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8"/>
      <c r="V8" s="208"/>
    </row>
    <row r="9" spans="1:28" hidden="1">
      <c r="A9" s="121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17"/>
      <c r="N9" s="117"/>
      <c r="O9" s="117"/>
      <c r="P9" s="117"/>
      <c r="Q9" s="117"/>
      <c r="R9" s="117"/>
      <c r="S9" s="117"/>
      <c r="T9" s="117"/>
      <c r="U9" s="118"/>
      <c r="V9" s="118"/>
    </row>
    <row r="10" spans="1:28" collapsed="1">
      <c r="A10" s="34">
        <v>1</v>
      </c>
      <c r="B10" s="32">
        <v>2</v>
      </c>
      <c r="C10" s="34">
        <v>3</v>
      </c>
      <c r="D10" s="32">
        <v>4</v>
      </c>
      <c r="E10" s="34">
        <v>5</v>
      </c>
      <c r="F10" s="32">
        <v>6</v>
      </c>
      <c r="G10" s="34">
        <v>7</v>
      </c>
      <c r="H10" s="32">
        <v>8</v>
      </c>
      <c r="I10" s="34">
        <v>9</v>
      </c>
      <c r="J10" s="32">
        <v>10</v>
      </c>
      <c r="K10" s="34">
        <v>11</v>
      </c>
      <c r="L10" s="32">
        <v>12</v>
      </c>
      <c r="M10" s="34">
        <v>13</v>
      </c>
      <c r="N10" s="32">
        <v>14</v>
      </c>
      <c r="O10" s="34">
        <v>15</v>
      </c>
      <c r="P10" s="32">
        <v>16</v>
      </c>
      <c r="Q10" s="34">
        <v>17</v>
      </c>
      <c r="R10" s="32">
        <v>18</v>
      </c>
      <c r="S10" s="34">
        <v>19</v>
      </c>
      <c r="T10" s="32">
        <v>20</v>
      </c>
      <c r="U10" s="34">
        <v>21</v>
      </c>
      <c r="V10" s="32">
        <v>22</v>
      </c>
    </row>
    <row r="11" spans="1:28" hidden="1" outlineLevel="1">
      <c r="A11" s="8">
        <v>40544</v>
      </c>
      <c r="B11" s="130">
        <v>2028.2921179099999</v>
      </c>
      <c r="C11" s="130">
        <v>1341.5738596000001</v>
      </c>
      <c r="D11" s="130">
        <v>672.40541859999996</v>
      </c>
      <c r="E11" s="130">
        <v>264.10851545000003</v>
      </c>
      <c r="F11" s="130">
        <v>228.85709578999999</v>
      </c>
      <c r="G11" s="130">
        <v>179.43980736</v>
      </c>
      <c r="H11" s="130">
        <v>669.16844100000003</v>
      </c>
      <c r="I11" s="130">
        <v>16.931271479999999</v>
      </c>
      <c r="J11" s="130">
        <v>118.09246444</v>
      </c>
      <c r="K11" s="130">
        <v>534.14470507999999</v>
      </c>
      <c r="L11" s="130">
        <v>627.95334462999995</v>
      </c>
      <c r="M11" s="130">
        <v>105.14513719999999</v>
      </c>
      <c r="N11" s="130">
        <v>6.3050709100000004</v>
      </c>
      <c r="O11" s="130">
        <v>6.9365842600000001</v>
      </c>
      <c r="P11" s="130">
        <v>91.903482030000006</v>
      </c>
      <c r="Q11" s="130">
        <v>522.80820743000004</v>
      </c>
      <c r="R11" s="130">
        <v>5.5053351900000003</v>
      </c>
      <c r="S11" s="130">
        <v>12.07846625</v>
      </c>
      <c r="T11" s="130">
        <v>505.22440598999998</v>
      </c>
      <c r="U11" s="130">
        <v>58.764913679999999</v>
      </c>
      <c r="V11" s="130">
        <v>934.35336184000005</v>
      </c>
      <c r="W11" s="130"/>
      <c r="X11" s="130"/>
      <c r="Y11" s="130"/>
      <c r="Z11" s="130"/>
      <c r="AA11" s="130"/>
      <c r="AB11" s="130"/>
    </row>
    <row r="12" spans="1:28" hidden="1" outlineLevel="1">
      <c r="A12" s="8">
        <v>40575</v>
      </c>
      <c r="B12" s="130">
        <v>2015.48081714</v>
      </c>
      <c r="C12" s="130">
        <v>1333.1414433499999</v>
      </c>
      <c r="D12" s="130">
        <v>674.11843662000001</v>
      </c>
      <c r="E12" s="130">
        <v>269.03795368999999</v>
      </c>
      <c r="F12" s="130">
        <v>232.80854847000001</v>
      </c>
      <c r="G12" s="130">
        <v>172.27193446000001</v>
      </c>
      <c r="H12" s="130">
        <v>659.02300673000002</v>
      </c>
      <c r="I12" s="130">
        <v>16.908608009999998</v>
      </c>
      <c r="J12" s="130">
        <v>115.90606507</v>
      </c>
      <c r="K12" s="130">
        <v>526.20833364999999</v>
      </c>
      <c r="L12" s="130">
        <v>622.20969721999995</v>
      </c>
      <c r="M12" s="130">
        <v>104.08125308</v>
      </c>
      <c r="N12" s="130">
        <v>6.3247405700000003</v>
      </c>
      <c r="O12" s="130">
        <v>6.7554797400000002</v>
      </c>
      <c r="P12" s="130">
        <v>91.001032769999995</v>
      </c>
      <c r="Q12" s="130">
        <v>518.12844414000006</v>
      </c>
      <c r="R12" s="130">
        <v>4.4433218400000003</v>
      </c>
      <c r="S12" s="130">
        <v>13.266003980000001</v>
      </c>
      <c r="T12" s="130">
        <v>500.41911832</v>
      </c>
      <c r="U12" s="130">
        <v>60.129676570000001</v>
      </c>
      <c r="V12" s="130">
        <v>917.29568985000003</v>
      </c>
      <c r="W12" s="130"/>
      <c r="X12" s="130"/>
      <c r="Y12" s="130"/>
      <c r="Z12" s="130"/>
      <c r="AA12" s="130"/>
      <c r="AB12" s="130"/>
    </row>
    <row r="13" spans="1:28" hidden="1" outlineLevel="1">
      <c r="A13" s="8">
        <v>40603</v>
      </c>
      <c r="B13" s="130">
        <v>2009.63465881</v>
      </c>
      <c r="C13" s="130">
        <v>1329.60565787</v>
      </c>
      <c r="D13" s="130">
        <v>678.73419626999998</v>
      </c>
      <c r="E13" s="130">
        <v>278.7283248</v>
      </c>
      <c r="F13" s="130">
        <v>232.03224933000001</v>
      </c>
      <c r="G13" s="130">
        <v>167.97362214</v>
      </c>
      <c r="H13" s="130">
        <v>650.87146159999998</v>
      </c>
      <c r="I13" s="130">
        <v>16.814979430000001</v>
      </c>
      <c r="J13" s="130">
        <v>115.03279376</v>
      </c>
      <c r="K13" s="130">
        <v>519.02368840999998</v>
      </c>
      <c r="L13" s="130">
        <v>616.25719561999995</v>
      </c>
      <c r="M13" s="130">
        <v>102.79804622</v>
      </c>
      <c r="N13" s="130">
        <v>7.3827430400000003</v>
      </c>
      <c r="O13" s="130">
        <v>6.5829833799999999</v>
      </c>
      <c r="P13" s="130">
        <v>88.832319799999993</v>
      </c>
      <c r="Q13" s="130">
        <v>513.4591494</v>
      </c>
      <c r="R13" s="130">
        <v>4.1891794400000002</v>
      </c>
      <c r="S13" s="130">
        <v>12.942293660000001</v>
      </c>
      <c r="T13" s="130">
        <v>496.32767630000001</v>
      </c>
      <c r="U13" s="130">
        <v>63.771805319999999</v>
      </c>
      <c r="V13" s="130">
        <v>903.28765969999995</v>
      </c>
      <c r="W13" s="130"/>
      <c r="X13" s="130"/>
      <c r="Y13" s="130"/>
      <c r="Z13" s="130"/>
      <c r="AA13" s="130"/>
      <c r="AB13" s="130"/>
    </row>
    <row r="14" spans="1:28" hidden="1" outlineLevel="1">
      <c r="A14" s="8">
        <v>40634</v>
      </c>
      <c r="B14" s="130">
        <v>2020.7782222999999</v>
      </c>
      <c r="C14" s="130">
        <v>1379.69273208</v>
      </c>
      <c r="D14" s="130">
        <v>708.71723511000005</v>
      </c>
      <c r="E14" s="130">
        <v>297.65082110999998</v>
      </c>
      <c r="F14" s="130">
        <v>237.52210198</v>
      </c>
      <c r="G14" s="130">
        <v>173.54431202000001</v>
      </c>
      <c r="H14" s="130">
        <v>670.97549696999999</v>
      </c>
      <c r="I14" s="130">
        <v>17.069086309999999</v>
      </c>
      <c r="J14" s="130">
        <v>112.6546779</v>
      </c>
      <c r="K14" s="130">
        <v>541.25173275999998</v>
      </c>
      <c r="L14" s="130">
        <v>578.30448567999997</v>
      </c>
      <c r="M14" s="130">
        <v>97.445860850000003</v>
      </c>
      <c r="N14" s="130">
        <v>7.4942742300000003</v>
      </c>
      <c r="O14" s="130">
        <v>6.7979003200000001</v>
      </c>
      <c r="P14" s="130">
        <v>83.153686300000004</v>
      </c>
      <c r="Q14" s="130">
        <v>480.85862483</v>
      </c>
      <c r="R14" s="130">
        <v>3.5971036500000002</v>
      </c>
      <c r="S14" s="130">
        <v>11.85130603</v>
      </c>
      <c r="T14" s="130">
        <v>465.41021515</v>
      </c>
      <c r="U14" s="130">
        <v>62.781004539999998</v>
      </c>
      <c r="V14" s="130">
        <v>860.71935601999996</v>
      </c>
      <c r="W14" s="130"/>
      <c r="X14" s="130"/>
      <c r="Y14" s="130"/>
      <c r="Z14" s="130"/>
      <c r="AA14" s="130"/>
      <c r="AB14" s="130"/>
    </row>
    <row r="15" spans="1:28" hidden="1" outlineLevel="1">
      <c r="A15" s="8">
        <v>40664</v>
      </c>
      <c r="B15" s="130">
        <v>2022.93186767</v>
      </c>
      <c r="C15" s="130">
        <v>1387.99215091</v>
      </c>
      <c r="D15" s="130">
        <v>730.46288515000003</v>
      </c>
      <c r="E15" s="130">
        <v>314.51102522999997</v>
      </c>
      <c r="F15" s="130">
        <v>245.25116045999999</v>
      </c>
      <c r="G15" s="130">
        <v>170.70069946000001</v>
      </c>
      <c r="H15" s="130">
        <v>657.52926576000004</v>
      </c>
      <c r="I15" s="130">
        <v>17.008292910000002</v>
      </c>
      <c r="J15" s="130">
        <v>109.0932364</v>
      </c>
      <c r="K15" s="130">
        <v>531.42773645</v>
      </c>
      <c r="L15" s="130">
        <v>572.15362926</v>
      </c>
      <c r="M15" s="130">
        <v>97.699253279999994</v>
      </c>
      <c r="N15" s="130">
        <v>7.5176493200000003</v>
      </c>
      <c r="O15" s="130">
        <v>6.2373704600000002</v>
      </c>
      <c r="P15" s="130">
        <v>83.944233499999996</v>
      </c>
      <c r="Q15" s="130">
        <v>474.45437598000001</v>
      </c>
      <c r="R15" s="130">
        <v>4.0382922900000002</v>
      </c>
      <c r="S15" s="130">
        <v>11.77088103</v>
      </c>
      <c r="T15" s="130">
        <v>458.64520266</v>
      </c>
      <c r="U15" s="130">
        <v>62.786087500000001</v>
      </c>
      <c r="V15" s="130">
        <v>845.74414014000001</v>
      </c>
      <c r="W15" s="130"/>
      <c r="X15" s="130"/>
      <c r="Y15" s="130"/>
      <c r="Z15" s="130"/>
      <c r="AA15" s="130"/>
      <c r="AB15" s="130"/>
    </row>
    <row r="16" spans="1:28" hidden="1" outlineLevel="1">
      <c r="A16" s="8">
        <v>40695</v>
      </c>
      <c r="B16" s="130">
        <v>2034.7843366499999</v>
      </c>
      <c r="C16" s="130">
        <v>1405.1243349700001</v>
      </c>
      <c r="D16" s="130">
        <v>760.63621971999999</v>
      </c>
      <c r="E16" s="130">
        <v>333.13708415999997</v>
      </c>
      <c r="F16" s="130">
        <v>253.37931144999999</v>
      </c>
      <c r="G16" s="130">
        <v>174.11982411</v>
      </c>
      <c r="H16" s="130">
        <v>644.48811524999996</v>
      </c>
      <c r="I16" s="130">
        <v>17.457195080000002</v>
      </c>
      <c r="J16" s="130">
        <v>107.16731183</v>
      </c>
      <c r="K16" s="130">
        <v>519.86360834000004</v>
      </c>
      <c r="L16" s="130">
        <v>566.98839739000005</v>
      </c>
      <c r="M16" s="130">
        <v>103.25984536999999</v>
      </c>
      <c r="N16" s="130">
        <v>7.4983881200000004</v>
      </c>
      <c r="O16" s="130">
        <v>6.0024814299999996</v>
      </c>
      <c r="P16" s="130">
        <v>89.758975820000003</v>
      </c>
      <c r="Q16" s="130">
        <v>463.72855202</v>
      </c>
      <c r="R16" s="130">
        <v>4.05013574</v>
      </c>
      <c r="S16" s="130">
        <v>11.34208688</v>
      </c>
      <c r="T16" s="130">
        <v>448.33632940000001</v>
      </c>
      <c r="U16" s="130">
        <v>62.671604289999998</v>
      </c>
      <c r="V16" s="130">
        <v>831.44383244000005</v>
      </c>
      <c r="W16" s="130"/>
      <c r="X16" s="130"/>
      <c r="Y16" s="130"/>
      <c r="Z16" s="130"/>
      <c r="AA16" s="130"/>
      <c r="AB16" s="130"/>
    </row>
    <row r="17" spans="1:28" hidden="1" outlineLevel="1">
      <c r="A17" s="8">
        <v>40725</v>
      </c>
      <c r="B17" s="130">
        <v>2040.5101828899999</v>
      </c>
      <c r="C17" s="130">
        <v>1350.91918891</v>
      </c>
      <c r="D17" s="130">
        <v>759.01980922999996</v>
      </c>
      <c r="E17" s="130">
        <v>346.21662558000003</v>
      </c>
      <c r="F17" s="130">
        <v>226.94468670000001</v>
      </c>
      <c r="G17" s="130">
        <v>185.85849694999999</v>
      </c>
      <c r="H17" s="130">
        <v>591.89937968000004</v>
      </c>
      <c r="I17" s="130">
        <v>17.717262510000001</v>
      </c>
      <c r="J17" s="130">
        <v>91.508430349999998</v>
      </c>
      <c r="K17" s="130">
        <v>482.67368682</v>
      </c>
      <c r="L17" s="130">
        <v>627.50356366999995</v>
      </c>
      <c r="M17" s="130">
        <v>132.10559382</v>
      </c>
      <c r="N17" s="130">
        <v>5.4814637099999999</v>
      </c>
      <c r="O17" s="130">
        <v>15.68896127</v>
      </c>
      <c r="P17" s="130">
        <v>110.93516884</v>
      </c>
      <c r="Q17" s="130">
        <v>495.39796984999998</v>
      </c>
      <c r="R17" s="130">
        <v>4.00676728</v>
      </c>
      <c r="S17" s="130">
        <v>12.828591469999999</v>
      </c>
      <c r="T17" s="130">
        <v>478.56261110000003</v>
      </c>
      <c r="U17" s="130">
        <v>62.087430310000002</v>
      </c>
      <c r="V17" s="130">
        <v>833.9178541</v>
      </c>
      <c r="W17" s="130"/>
      <c r="X17" s="130"/>
      <c r="Y17" s="130"/>
      <c r="Z17" s="130"/>
      <c r="AA17" s="130"/>
      <c r="AB17" s="130"/>
    </row>
    <row r="18" spans="1:28" hidden="1" outlineLevel="1">
      <c r="A18" s="8">
        <v>40756</v>
      </c>
      <c r="B18" s="130">
        <v>2035.4600502799999</v>
      </c>
      <c r="C18" s="130">
        <v>1349.6856561899999</v>
      </c>
      <c r="D18" s="130">
        <v>807.74600511000006</v>
      </c>
      <c r="E18" s="130">
        <v>383.52901365999998</v>
      </c>
      <c r="F18" s="130">
        <v>234.39474920000001</v>
      </c>
      <c r="G18" s="130">
        <v>189.82224224999999</v>
      </c>
      <c r="H18" s="130">
        <v>541.93965107999998</v>
      </c>
      <c r="I18" s="130">
        <v>16.27426363</v>
      </c>
      <c r="J18" s="130">
        <v>103.44459807</v>
      </c>
      <c r="K18" s="130">
        <v>422.22078937999999</v>
      </c>
      <c r="L18" s="130">
        <v>621.77909036000005</v>
      </c>
      <c r="M18" s="130">
        <v>133.61870526999999</v>
      </c>
      <c r="N18" s="130">
        <v>5.5023916000000002</v>
      </c>
      <c r="O18" s="130">
        <v>15.21293257</v>
      </c>
      <c r="P18" s="130">
        <v>112.9033811</v>
      </c>
      <c r="Q18" s="130">
        <v>488.16038508999998</v>
      </c>
      <c r="R18" s="130">
        <v>3.7394733599999999</v>
      </c>
      <c r="S18" s="130">
        <v>12.184570819999999</v>
      </c>
      <c r="T18" s="130">
        <v>472.23634091000002</v>
      </c>
      <c r="U18" s="130">
        <v>63.995303730000003</v>
      </c>
      <c r="V18" s="130">
        <v>747.03327415000001</v>
      </c>
      <c r="W18" s="130"/>
      <c r="X18" s="130"/>
      <c r="Y18" s="130"/>
      <c r="Z18" s="130"/>
      <c r="AA18" s="130"/>
      <c r="AB18" s="130"/>
    </row>
    <row r="19" spans="1:28" hidden="1" outlineLevel="1">
      <c r="A19" s="8">
        <v>40787</v>
      </c>
      <c r="B19" s="130">
        <v>2022.2706024199999</v>
      </c>
      <c r="C19" s="130">
        <v>1351.8656656400001</v>
      </c>
      <c r="D19" s="130">
        <v>824.92588438999996</v>
      </c>
      <c r="E19" s="130">
        <v>388.41289497999998</v>
      </c>
      <c r="F19" s="130">
        <v>244.61883768999999</v>
      </c>
      <c r="G19" s="130">
        <v>191.89415172</v>
      </c>
      <c r="H19" s="130">
        <v>526.93978125000001</v>
      </c>
      <c r="I19" s="130">
        <v>16.010785680000001</v>
      </c>
      <c r="J19" s="130">
        <v>104.19720697</v>
      </c>
      <c r="K19" s="130">
        <v>406.73178860000002</v>
      </c>
      <c r="L19" s="130">
        <v>607.35402936000003</v>
      </c>
      <c r="M19" s="130">
        <v>137.30225985999999</v>
      </c>
      <c r="N19" s="130">
        <v>5.6432564100000002</v>
      </c>
      <c r="O19" s="130">
        <v>14.77390802</v>
      </c>
      <c r="P19" s="130">
        <v>116.88509543000001</v>
      </c>
      <c r="Q19" s="130">
        <v>470.05176949999998</v>
      </c>
      <c r="R19" s="130">
        <v>3.7156469699999999</v>
      </c>
      <c r="S19" s="130">
        <v>11.806410959999999</v>
      </c>
      <c r="T19" s="130">
        <v>454.52971157000002</v>
      </c>
      <c r="U19" s="130">
        <v>63.050907420000001</v>
      </c>
      <c r="V19" s="130">
        <v>740.68741020000004</v>
      </c>
      <c r="W19" s="130"/>
      <c r="X19" s="130"/>
      <c r="Y19" s="130"/>
      <c r="Z19" s="130"/>
      <c r="AA19" s="130"/>
      <c r="AB19" s="130"/>
    </row>
    <row r="20" spans="1:28" hidden="1" outlineLevel="1">
      <c r="A20" s="8">
        <v>40817</v>
      </c>
      <c r="B20" s="130">
        <v>2031.3961797500001</v>
      </c>
      <c r="C20" s="130">
        <v>1351.08648662</v>
      </c>
      <c r="D20" s="130">
        <v>829.67708861999995</v>
      </c>
      <c r="E20" s="130">
        <v>394.57614249</v>
      </c>
      <c r="F20" s="130">
        <v>247.79240770000001</v>
      </c>
      <c r="G20" s="130">
        <v>187.30853843</v>
      </c>
      <c r="H20" s="130">
        <v>521.40939800000001</v>
      </c>
      <c r="I20" s="130">
        <v>32.177777740000003</v>
      </c>
      <c r="J20" s="130">
        <v>101.49073595999999</v>
      </c>
      <c r="K20" s="130">
        <v>387.7408843</v>
      </c>
      <c r="L20" s="130">
        <v>614.25752527999998</v>
      </c>
      <c r="M20" s="130">
        <v>145.67312297000001</v>
      </c>
      <c r="N20" s="130">
        <v>5.3267919600000004</v>
      </c>
      <c r="O20" s="130">
        <v>13.98248834</v>
      </c>
      <c r="P20" s="130">
        <v>126.36384267</v>
      </c>
      <c r="Q20" s="130">
        <v>468.58440230999997</v>
      </c>
      <c r="R20" s="130">
        <v>3.8294553900000001</v>
      </c>
      <c r="S20" s="130">
        <v>10.34823987</v>
      </c>
      <c r="T20" s="130">
        <v>454.40670705000002</v>
      </c>
      <c r="U20" s="130">
        <v>66.052167850000004</v>
      </c>
      <c r="V20" s="130">
        <v>723.98956696000005</v>
      </c>
      <c r="W20" s="130"/>
      <c r="X20" s="130"/>
      <c r="Y20" s="130"/>
      <c r="Z20" s="130"/>
      <c r="AA20" s="130"/>
      <c r="AB20" s="130"/>
    </row>
    <row r="21" spans="1:28" hidden="1" outlineLevel="1">
      <c r="A21" s="8">
        <v>40848</v>
      </c>
      <c r="B21" s="130">
        <v>1998.72067827</v>
      </c>
      <c r="C21" s="130">
        <v>1334.22282053</v>
      </c>
      <c r="D21" s="130">
        <v>835.94546091999996</v>
      </c>
      <c r="E21" s="130">
        <v>392.22220326000001</v>
      </c>
      <c r="F21" s="130">
        <v>255.46357259000001</v>
      </c>
      <c r="G21" s="130">
        <v>188.25968506999999</v>
      </c>
      <c r="H21" s="130">
        <v>498.27735961000002</v>
      </c>
      <c r="I21" s="130">
        <v>35.72347276</v>
      </c>
      <c r="J21" s="130">
        <v>98.739694940000007</v>
      </c>
      <c r="K21" s="130">
        <v>363.81419190999998</v>
      </c>
      <c r="L21" s="130">
        <v>599.45476740000004</v>
      </c>
      <c r="M21" s="130">
        <v>141.92399044000001</v>
      </c>
      <c r="N21" s="130">
        <v>5.6093655399999998</v>
      </c>
      <c r="O21" s="130">
        <v>16.39440991</v>
      </c>
      <c r="P21" s="130">
        <v>119.92021499000001</v>
      </c>
      <c r="Q21" s="130">
        <v>457.53077696000003</v>
      </c>
      <c r="R21" s="130">
        <v>17.234993240000001</v>
      </c>
      <c r="S21" s="130">
        <v>10.25842366</v>
      </c>
      <c r="T21" s="130">
        <v>430.03736006000003</v>
      </c>
      <c r="U21" s="130">
        <v>65.043090340000006</v>
      </c>
      <c r="V21" s="130">
        <v>724.90883825000003</v>
      </c>
      <c r="W21" s="130"/>
      <c r="X21" s="130"/>
      <c r="Y21" s="130"/>
      <c r="Z21" s="130"/>
      <c r="AA21" s="130"/>
      <c r="AB21" s="130"/>
    </row>
    <row r="22" spans="1:28" hidden="1" outlineLevel="1">
      <c r="A22" s="8">
        <v>40878</v>
      </c>
      <c r="B22" s="130">
        <v>1899.67176879</v>
      </c>
      <c r="C22" s="130">
        <v>1294.3906138</v>
      </c>
      <c r="D22" s="130">
        <v>837.36484072999997</v>
      </c>
      <c r="E22" s="130">
        <v>397.13922832999998</v>
      </c>
      <c r="F22" s="130">
        <v>253.8504173</v>
      </c>
      <c r="G22" s="130">
        <v>186.37519510000001</v>
      </c>
      <c r="H22" s="130">
        <v>457.02577307000001</v>
      </c>
      <c r="I22" s="130">
        <v>38.227294120000003</v>
      </c>
      <c r="J22" s="130">
        <v>78.515958940000004</v>
      </c>
      <c r="K22" s="130">
        <v>340.28252000999998</v>
      </c>
      <c r="L22" s="130">
        <v>537.27712785999995</v>
      </c>
      <c r="M22" s="130">
        <v>142.01295636</v>
      </c>
      <c r="N22" s="130">
        <v>5.51747839</v>
      </c>
      <c r="O22" s="130">
        <v>16.425276319999998</v>
      </c>
      <c r="P22" s="130">
        <v>120.07020165</v>
      </c>
      <c r="Q22" s="130">
        <v>395.26417149999997</v>
      </c>
      <c r="R22" s="130">
        <v>15.818745740000001</v>
      </c>
      <c r="S22" s="130">
        <v>9.2449142599999998</v>
      </c>
      <c r="T22" s="130">
        <v>370.2005115</v>
      </c>
      <c r="U22" s="130">
        <v>68.004027129999997</v>
      </c>
      <c r="V22" s="130">
        <v>681.36761961000002</v>
      </c>
      <c r="W22" s="130"/>
      <c r="X22" s="130"/>
      <c r="Y22" s="130"/>
      <c r="Z22" s="130"/>
      <c r="AA22" s="130"/>
      <c r="AB22" s="130"/>
    </row>
    <row r="23" spans="1:28" hidden="1" outlineLevel="1">
      <c r="A23" s="8">
        <v>40909</v>
      </c>
      <c r="B23" s="130">
        <v>1895.2354062500001</v>
      </c>
      <c r="C23" s="130">
        <v>1289.6404880699999</v>
      </c>
      <c r="D23" s="130">
        <v>840.90383069999996</v>
      </c>
      <c r="E23" s="130">
        <v>402.0412867</v>
      </c>
      <c r="F23" s="130">
        <v>253.55034635000001</v>
      </c>
      <c r="G23" s="130">
        <v>185.31219765</v>
      </c>
      <c r="H23" s="130">
        <v>448.73665736999999</v>
      </c>
      <c r="I23" s="130">
        <v>38.601232969999998</v>
      </c>
      <c r="J23" s="130">
        <v>77.031635289999997</v>
      </c>
      <c r="K23" s="130">
        <v>333.10378910999998</v>
      </c>
      <c r="L23" s="130">
        <v>527.58018566999999</v>
      </c>
      <c r="M23" s="130">
        <v>141.79587002</v>
      </c>
      <c r="N23" s="130">
        <v>5.3616730400000003</v>
      </c>
      <c r="O23" s="130">
        <v>16.245231180000001</v>
      </c>
      <c r="P23" s="130">
        <v>120.18896580000001</v>
      </c>
      <c r="Q23" s="130">
        <v>385.78431565</v>
      </c>
      <c r="R23" s="130">
        <v>15.686226509999999</v>
      </c>
      <c r="S23" s="130">
        <v>9.0620465400000008</v>
      </c>
      <c r="T23" s="130">
        <v>361.03604259999997</v>
      </c>
      <c r="U23" s="130">
        <v>78.014732510000002</v>
      </c>
      <c r="V23" s="130">
        <v>671.27713615000005</v>
      </c>
      <c r="W23" s="130"/>
      <c r="X23" s="130"/>
      <c r="Y23" s="130"/>
      <c r="Z23" s="130"/>
      <c r="AA23" s="130"/>
      <c r="AB23" s="130"/>
    </row>
    <row r="24" spans="1:28" hidden="1" outlineLevel="1">
      <c r="A24" s="8">
        <v>40940</v>
      </c>
      <c r="B24" s="130">
        <v>1858.9574824700001</v>
      </c>
      <c r="C24" s="130">
        <v>1297.0104833099999</v>
      </c>
      <c r="D24" s="130">
        <v>858.31510381999999</v>
      </c>
      <c r="E24" s="130">
        <v>400.32496778000001</v>
      </c>
      <c r="F24" s="130">
        <v>265.94833828999998</v>
      </c>
      <c r="G24" s="130">
        <v>192.04179775</v>
      </c>
      <c r="H24" s="130">
        <v>438.69537948999999</v>
      </c>
      <c r="I24" s="130">
        <v>38.517277040000003</v>
      </c>
      <c r="J24" s="130">
        <v>75.800909149999995</v>
      </c>
      <c r="K24" s="130">
        <v>324.37719329999999</v>
      </c>
      <c r="L24" s="130">
        <v>497.06018748999998</v>
      </c>
      <c r="M24" s="130">
        <v>124.60587114</v>
      </c>
      <c r="N24" s="130">
        <v>5.09572292</v>
      </c>
      <c r="O24" s="130">
        <v>10.7258593</v>
      </c>
      <c r="P24" s="130">
        <v>108.78428891999999</v>
      </c>
      <c r="Q24" s="130">
        <v>372.45431635</v>
      </c>
      <c r="R24" s="130">
        <v>15.804194170000001</v>
      </c>
      <c r="S24" s="130">
        <v>8.9477967100000004</v>
      </c>
      <c r="T24" s="130">
        <v>347.70232547000001</v>
      </c>
      <c r="U24" s="130">
        <v>64.88681167</v>
      </c>
      <c r="V24" s="130">
        <v>555.79373211999996</v>
      </c>
      <c r="W24" s="130"/>
      <c r="X24" s="130"/>
      <c r="Y24" s="130"/>
      <c r="Z24" s="130"/>
      <c r="AA24" s="130"/>
      <c r="AB24" s="130"/>
    </row>
    <row r="25" spans="1:28" hidden="1" outlineLevel="1">
      <c r="A25" s="8">
        <v>40969</v>
      </c>
      <c r="B25" s="130">
        <v>1833.16115855</v>
      </c>
      <c r="C25" s="130">
        <v>1295.21050384</v>
      </c>
      <c r="D25" s="130">
        <v>869.26038901000004</v>
      </c>
      <c r="E25" s="130">
        <v>406.33791361999999</v>
      </c>
      <c r="F25" s="130">
        <v>266.83474109000002</v>
      </c>
      <c r="G25" s="130">
        <v>196.08773429999999</v>
      </c>
      <c r="H25" s="130">
        <v>425.95011483000002</v>
      </c>
      <c r="I25" s="130">
        <v>36.687712400000002</v>
      </c>
      <c r="J25" s="130">
        <v>67.891477679999994</v>
      </c>
      <c r="K25" s="130">
        <v>321.37092474999997</v>
      </c>
      <c r="L25" s="130">
        <v>477.71321558</v>
      </c>
      <c r="M25" s="130">
        <v>119.96661107</v>
      </c>
      <c r="N25" s="130">
        <v>5.1098208600000001</v>
      </c>
      <c r="O25" s="130">
        <v>11.08129682</v>
      </c>
      <c r="P25" s="130">
        <v>103.77549338999999</v>
      </c>
      <c r="Q25" s="130">
        <v>357.74660451</v>
      </c>
      <c r="R25" s="130">
        <v>15.895456810000001</v>
      </c>
      <c r="S25" s="130">
        <v>8.7050329299999998</v>
      </c>
      <c r="T25" s="130">
        <v>333.14611477</v>
      </c>
      <c r="U25" s="130">
        <v>60.237439129999998</v>
      </c>
      <c r="V25" s="130">
        <v>573.56373555000005</v>
      </c>
      <c r="W25" s="130"/>
      <c r="X25" s="130"/>
      <c r="Y25" s="130"/>
      <c r="Z25" s="130"/>
      <c r="AA25" s="130"/>
      <c r="AB25" s="130"/>
    </row>
    <row r="26" spans="1:28" hidden="1" outlineLevel="1">
      <c r="A26" s="8">
        <v>41000</v>
      </c>
      <c r="B26" s="130">
        <v>1819.4131486199999</v>
      </c>
      <c r="C26" s="130">
        <v>1287.9529788499999</v>
      </c>
      <c r="D26" s="130">
        <v>872.71411449000004</v>
      </c>
      <c r="E26" s="130">
        <v>405.35983096000001</v>
      </c>
      <c r="F26" s="130">
        <v>272.51395349000001</v>
      </c>
      <c r="G26" s="130">
        <v>194.84033004</v>
      </c>
      <c r="H26" s="130">
        <v>415.23886435999998</v>
      </c>
      <c r="I26" s="130">
        <v>36.777621099999998</v>
      </c>
      <c r="J26" s="130">
        <v>66.20923406</v>
      </c>
      <c r="K26" s="130">
        <v>312.25200919999997</v>
      </c>
      <c r="L26" s="130">
        <v>472.11270875999998</v>
      </c>
      <c r="M26" s="130">
        <v>119.17442205</v>
      </c>
      <c r="N26" s="130">
        <v>5.1264416600000002</v>
      </c>
      <c r="O26" s="130">
        <v>10.963555400000001</v>
      </c>
      <c r="P26" s="130">
        <v>103.08442499</v>
      </c>
      <c r="Q26" s="130">
        <v>352.93828671</v>
      </c>
      <c r="R26" s="130">
        <v>16.033498040000001</v>
      </c>
      <c r="S26" s="130">
        <v>8.5366593599999998</v>
      </c>
      <c r="T26" s="130">
        <v>328.36812930999997</v>
      </c>
      <c r="U26" s="130">
        <v>59.347461010000004</v>
      </c>
      <c r="V26" s="130">
        <v>592.87282384000002</v>
      </c>
      <c r="W26" s="130"/>
      <c r="X26" s="130"/>
      <c r="Y26" s="130"/>
      <c r="Z26" s="130"/>
      <c r="AA26" s="130"/>
      <c r="AB26" s="130"/>
    </row>
    <row r="27" spans="1:28" hidden="1" outlineLevel="1">
      <c r="A27" s="8">
        <v>41030</v>
      </c>
      <c r="B27" s="130">
        <v>1794.7068919599999</v>
      </c>
      <c r="C27" s="130">
        <v>1284.2031928900001</v>
      </c>
      <c r="D27" s="130">
        <v>895.18922065000004</v>
      </c>
      <c r="E27" s="130">
        <v>417.19911776999999</v>
      </c>
      <c r="F27" s="130">
        <v>279.66647188000002</v>
      </c>
      <c r="G27" s="130">
        <v>198.32363100000001</v>
      </c>
      <c r="H27" s="130">
        <v>389.01397223999999</v>
      </c>
      <c r="I27" s="130">
        <v>36.205564580000001</v>
      </c>
      <c r="J27" s="130">
        <v>60.47834778</v>
      </c>
      <c r="K27" s="130">
        <v>292.33005988000002</v>
      </c>
      <c r="L27" s="130">
        <v>452.22483287</v>
      </c>
      <c r="M27" s="130">
        <v>120.39166600999999</v>
      </c>
      <c r="N27" s="130">
        <v>5.1432750499999997</v>
      </c>
      <c r="O27" s="130">
        <v>10.527564590000001</v>
      </c>
      <c r="P27" s="130">
        <v>104.72082637</v>
      </c>
      <c r="Q27" s="130">
        <v>331.83316686000001</v>
      </c>
      <c r="R27" s="130">
        <v>16.182726760000001</v>
      </c>
      <c r="S27" s="130">
        <v>7.3310928400000002</v>
      </c>
      <c r="T27" s="130">
        <v>308.31934725999997</v>
      </c>
      <c r="U27" s="130">
        <v>58.278866200000003</v>
      </c>
      <c r="V27" s="130">
        <v>585.44437039000002</v>
      </c>
      <c r="W27" s="130"/>
      <c r="X27" s="130"/>
      <c r="Y27" s="130"/>
      <c r="Z27" s="130"/>
      <c r="AA27" s="130"/>
      <c r="AB27" s="130"/>
    </row>
    <row r="28" spans="1:28" hidden="1" outlineLevel="1">
      <c r="A28" s="8">
        <v>41061</v>
      </c>
      <c r="B28" s="130">
        <v>1778.9224861800001</v>
      </c>
      <c r="C28" s="130">
        <v>1284.9215543400001</v>
      </c>
      <c r="D28" s="130">
        <v>910.98961679000001</v>
      </c>
      <c r="E28" s="130">
        <v>421.91067877</v>
      </c>
      <c r="F28" s="130">
        <v>288.47833113000002</v>
      </c>
      <c r="G28" s="130">
        <v>200.60060688999999</v>
      </c>
      <c r="H28" s="130">
        <v>373.93193754999999</v>
      </c>
      <c r="I28" s="130">
        <v>28.911537379999999</v>
      </c>
      <c r="J28" s="130">
        <v>60.039894910000001</v>
      </c>
      <c r="K28" s="130">
        <v>284.98050525999997</v>
      </c>
      <c r="L28" s="130">
        <v>435.63838156000003</v>
      </c>
      <c r="M28" s="130">
        <v>120.38646755000001</v>
      </c>
      <c r="N28" s="130">
        <v>5.1556728400000003</v>
      </c>
      <c r="O28" s="130">
        <v>9.1843008800000003</v>
      </c>
      <c r="P28" s="130">
        <v>106.04649383</v>
      </c>
      <c r="Q28" s="130">
        <v>315.25191401000001</v>
      </c>
      <c r="R28" s="130">
        <v>12.878507819999999</v>
      </c>
      <c r="S28" s="130">
        <v>7.1774467399999997</v>
      </c>
      <c r="T28" s="130">
        <v>295.19595944999998</v>
      </c>
      <c r="U28" s="130">
        <v>58.362550280000001</v>
      </c>
      <c r="V28" s="130">
        <v>580.07679290999999</v>
      </c>
      <c r="W28" s="130"/>
      <c r="X28" s="130"/>
      <c r="Y28" s="130"/>
      <c r="Z28" s="130"/>
      <c r="AA28" s="130"/>
      <c r="AB28" s="130"/>
    </row>
    <row r="29" spans="1:28" hidden="1" outlineLevel="1">
      <c r="A29" s="8">
        <v>41091</v>
      </c>
      <c r="B29" s="130">
        <v>1778.8017866600001</v>
      </c>
      <c r="C29" s="130">
        <v>1288.2506332600001</v>
      </c>
      <c r="D29" s="130">
        <v>920.55930469999998</v>
      </c>
      <c r="E29" s="130">
        <v>425.15103190999997</v>
      </c>
      <c r="F29" s="130">
        <v>293.02744372000001</v>
      </c>
      <c r="G29" s="130">
        <v>202.38082907</v>
      </c>
      <c r="H29" s="130">
        <v>367.69132855999999</v>
      </c>
      <c r="I29" s="130">
        <v>29.336025939999999</v>
      </c>
      <c r="J29" s="130">
        <v>59.282823299999997</v>
      </c>
      <c r="K29" s="130">
        <v>279.07247932000001</v>
      </c>
      <c r="L29" s="130">
        <v>430.44927991999998</v>
      </c>
      <c r="M29" s="130">
        <v>120.76286064</v>
      </c>
      <c r="N29" s="130">
        <v>5.1768229200000002</v>
      </c>
      <c r="O29" s="130">
        <v>8.8074824399999994</v>
      </c>
      <c r="P29" s="130">
        <v>106.77855528000001</v>
      </c>
      <c r="Q29" s="130">
        <v>309.68641928</v>
      </c>
      <c r="R29" s="130">
        <v>12.91965454</v>
      </c>
      <c r="S29" s="130">
        <v>7.2434403400000003</v>
      </c>
      <c r="T29" s="130">
        <v>289.52332439999998</v>
      </c>
      <c r="U29" s="130">
        <v>60.101873480000002</v>
      </c>
      <c r="V29" s="130">
        <v>570.24943671000005</v>
      </c>
      <c r="W29" s="130"/>
      <c r="X29" s="130"/>
      <c r="Y29" s="130"/>
      <c r="Z29" s="130"/>
      <c r="AA29" s="130"/>
      <c r="AB29" s="130"/>
    </row>
    <row r="30" spans="1:28" hidden="1" outlineLevel="1">
      <c r="A30" s="8">
        <v>41122</v>
      </c>
      <c r="B30" s="130">
        <v>1793.5637368499999</v>
      </c>
      <c r="C30" s="130">
        <v>1299.3438661</v>
      </c>
      <c r="D30" s="130">
        <v>941.44286871999998</v>
      </c>
      <c r="E30" s="130">
        <v>438.73250422000001</v>
      </c>
      <c r="F30" s="130">
        <v>297.02206373000001</v>
      </c>
      <c r="G30" s="130">
        <v>205.68830077000001</v>
      </c>
      <c r="H30" s="130">
        <v>357.90099737999998</v>
      </c>
      <c r="I30" s="130">
        <v>26.214209589999999</v>
      </c>
      <c r="J30" s="130">
        <v>58.34365983</v>
      </c>
      <c r="K30" s="130">
        <v>273.34312796</v>
      </c>
      <c r="L30" s="130">
        <v>429.01586879000001</v>
      </c>
      <c r="M30" s="130">
        <v>122.42429143</v>
      </c>
      <c r="N30" s="130">
        <v>4.9844052400000001</v>
      </c>
      <c r="O30" s="130">
        <v>9.3055172899999992</v>
      </c>
      <c r="P30" s="130">
        <v>108.1343689</v>
      </c>
      <c r="Q30" s="130">
        <v>306.59157735999997</v>
      </c>
      <c r="R30" s="130">
        <v>12.961222360000001</v>
      </c>
      <c r="S30" s="130">
        <v>7.1104351799999996</v>
      </c>
      <c r="T30" s="130">
        <v>286.51991981999998</v>
      </c>
      <c r="U30" s="130">
        <v>65.204001959999999</v>
      </c>
      <c r="V30" s="130">
        <v>567.81335615</v>
      </c>
      <c r="W30" s="130"/>
      <c r="X30" s="130"/>
      <c r="Y30" s="130"/>
      <c r="Z30" s="130"/>
      <c r="AA30" s="130"/>
      <c r="AB30" s="130"/>
    </row>
    <row r="31" spans="1:28" hidden="1" outlineLevel="1">
      <c r="A31" s="8">
        <v>41153</v>
      </c>
      <c r="B31" s="130">
        <v>1786.00451118</v>
      </c>
      <c r="C31" s="130">
        <v>1300.0164296299999</v>
      </c>
      <c r="D31" s="130">
        <v>949.09277137000004</v>
      </c>
      <c r="E31" s="130">
        <v>443.07862372</v>
      </c>
      <c r="F31" s="130">
        <v>302.91049449000002</v>
      </c>
      <c r="G31" s="130">
        <v>203.10365315999999</v>
      </c>
      <c r="H31" s="130">
        <v>350.92365826000002</v>
      </c>
      <c r="I31" s="130">
        <v>25.226743639999999</v>
      </c>
      <c r="J31" s="130">
        <v>57.109140549999999</v>
      </c>
      <c r="K31" s="130">
        <v>268.58777407000002</v>
      </c>
      <c r="L31" s="130">
        <v>421.63734219999998</v>
      </c>
      <c r="M31" s="130">
        <v>123.50589831000001</v>
      </c>
      <c r="N31" s="130">
        <v>5.0869759600000002</v>
      </c>
      <c r="O31" s="130">
        <v>9.1503767499999995</v>
      </c>
      <c r="P31" s="130">
        <v>109.2685456</v>
      </c>
      <c r="Q31" s="130">
        <v>298.13144389000001</v>
      </c>
      <c r="R31" s="130">
        <v>13.009139599999999</v>
      </c>
      <c r="S31" s="130">
        <v>6.8506524200000003</v>
      </c>
      <c r="T31" s="130">
        <v>278.27165187000003</v>
      </c>
      <c r="U31" s="130">
        <v>64.350739349999998</v>
      </c>
      <c r="V31" s="130">
        <v>568.27685842999995</v>
      </c>
      <c r="W31" s="130"/>
      <c r="X31" s="130"/>
      <c r="Y31" s="130"/>
      <c r="Z31" s="130"/>
      <c r="AA31" s="130"/>
      <c r="AB31" s="130"/>
    </row>
    <row r="32" spans="1:28" hidden="1" outlineLevel="1">
      <c r="A32" s="8">
        <v>41183</v>
      </c>
      <c r="B32" s="130">
        <v>1766.33634213</v>
      </c>
      <c r="C32" s="130">
        <v>1283.5182154900001</v>
      </c>
      <c r="D32" s="130">
        <v>953.64294109000002</v>
      </c>
      <c r="E32" s="130">
        <v>446.11261058000002</v>
      </c>
      <c r="F32" s="130">
        <v>305.82339664</v>
      </c>
      <c r="G32" s="130">
        <v>201.70693387</v>
      </c>
      <c r="H32" s="130">
        <v>329.87527440000002</v>
      </c>
      <c r="I32" s="130">
        <v>10.961833560000001</v>
      </c>
      <c r="J32" s="130">
        <v>58.621905239999997</v>
      </c>
      <c r="K32" s="130">
        <v>260.29153559999997</v>
      </c>
      <c r="L32" s="130">
        <v>419.37584745999999</v>
      </c>
      <c r="M32" s="130">
        <v>124.23701321999999</v>
      </c>
      <c r="N32" s="130">
        <v>5.1372787400000002</v>
      </c>
      <c r="O32" s="130">
        <v>9.3955164500000006</v>
      </c>
      <c r="P32" s="130">
        <v>109.70421803000001</v>
      </c>
      <c r="Q32" s="130">
        <v>295.13883423999999</v>
      </c>
      <c r="R32" s="130">
        <v>13.134922619999999</v>
      </c>
      <c r="S32" s="130">
        <v>7.0541291299999997</v>
      </c>
      <c r="T32" s="130">
        <v>274.94978249000002</v>
      </c>
      <c r="U32" s="130">
        <v>63.44227918</v>
      </c>
      <c r="V32" s="130">
        <v>558.63046595000003</v>
      </c>
      <c r="W32" s="130"/>
      <c r="X32" s="130"/>
      <c r="Y32" s="130"/>
      <c r="Z32" s="130"/>
      <c r="AA32" s="130"/>
      <c r="AB32" s="130"/>
    </row>
    <row r="33" spans="1:28" hidden="1" outlineLevel="1">
      <c r="A33" s="8">
        <v>41214</v>
      </c>
      <c r="B33" s="130">
        <v>1748.62067037</v>
      </c>
      <c r="C33" s="130">
        <v>1279.7887066799999</v>
      </c>
      <c r="D33" s="130">
        <v>960.39653998999995</v>
      </c>
      <c r="E33" s="130">
        <v>449.93580832999999</v>
      </c>
      <c r="F33" s="130">
        <v>309.00895230999998</v>
      </c>
      <c r="G33" s="130">
        <v>201.45177935000001</v>
      </c>
      <c r="H33" s="130">
        <v>319.39216669000001</v>
      </c>
      <c r="I33" s="130">
        <v>8.0138534799999999</v>
      </c>
      <c r="J33" s="130">
        <v>56.141114389999998</v>
      </c>
      <c r="K33" s="130">
        <v>255.23719882</v>
      </c>
      <c r="L33" s="130">
        <v>408.55118353</v>
      </c>
      <c r="M33" s="130">
        <v>123.39734675</v>
      </c>
      <c r="N33" s="130">
        <v>5.1690984100000001</v>
      </c>
      <c r="O33" s="130">
        <v>8.8849715499999995</v>
      </c>
      <c r="P33" s="130">
        <v>109.34327679</v>
      </c>
      <c r="Q33" s="130">
        <v>285.15383678000001</v>
      </c>
      <c r="R33" s="130">
        <v>13.185261690000001</v>
      </c>
      <c r="S33" s="130">
        <v>7.02065026</v>
      </c>
      <c r="T33" s="130">
        <v>264.94792482999998</v>
      </c>
      <c r="U33" s="130">
        <v>60.280780159999999</v>
      </c>
      <c r="V33" s="130">
        <v>556.11261447000004</v>
      </c>
      <c r="W33" s="130"/>
      <c r="X33" s="130"/>
      <c r="Y33" s="130"/>
      <c r="Z33" s="130"/>
      <c r="AA33" s="130"/>
      <c r="AB33" s="130"/>
    </row>
    <row r="34" spans="1:28" hidden="1" outlineLevel="1">
      <c r="A34" s="8">
        <v>41244</v>
      </c>
      <c r="B34" s="130">
        <v>1727.8005562799999</v>
      </c>
      <c r="C34" s="130">
        <v>1264.7277543800001</v>
      </c>
      <c r="D34" s="130">
        <v>961.95795038000006</v>
      </c>
      <c r="E34" s="130">
        <v>451.66952918999999</v>
      </c>
      <c r="F34" s="130">
        <v>305.91353609999999</v>
      </c>
      <c r="G34" s="130">
        <v>204.37488508999999</v>
      </c>
      <c r="H34" s="130">
        <v>302.76980400000002</v>
      </c>
      <c r="I34" s="130">
        <v>6.2358868200000002</v>
      </c>
      <c r="J34" s="130">
        <v>53.769349830000003</v>
      </c>
      <c r="K34" s="130">
        <v>242.76456734999999</v>
      </c>
      <c r="L34" s="130">
        <v>402.48135413</v>
      </c>
      <c r="M34" s="130">
        <v>125.28449852</v>
      </c>
      <c r="N34" s="130">
        <v>5.1855665899999996</v>
      </c>
      <c r="O34" s="130">
        <v>11.49615354</v>
      </c>
      <c r="P34" s="130">
        <v>108.60277839</v>
      </c>
      <c r="Q34" s="130">
        <v>277.19685561</v>
      </c>
      <c r="R34" s="130">
        <v>13.36355623</v>
      </c>
      <c r="S34" s="130">
        <v>6.95823489</v>
      </c>
      <c r="T34" s="130">
        <v>256.87506449</v>
      </c>
      <c r="U34" s="130">
        <v>60.591447770000002</v>
      </c>
      <c r="V34" s="130">
        <v>484.98044920000001</v>
      </c>
      <c r="W34" s="130"/>
      <c r="X34" s="130"/>
      <c r="Y34" s="130"/>
      <c r="Z34" s="130"/>
      <c r="AA34" s="130"/>
      <c r="AB34" s="130"/>
    </row>
    <row r="35" spans="1:28" hidden="1" outlineLevel="1">
      <c r="A35" s="8">
        <v>41275</v>
      </c>
      <c r="B35" s="130">
        <v>1721.8169643700001</v>
      </c>
      <c r="C35" s="130">
        <v>1266.5434443500001</v>
      </c>
      <c r="D35" s="130">
        <v>969.18412946000001</v>
      </c>
      <c r="E35" s="130">
        <v>462.46068038999999</v>
      </c>
      <c r="F35" s="130">
        <v>307.72782647000002</v>
      </c>
      <c r="G35" s="130">
        <v>198.99562259999999</v>
      </c>
      <c r="H35" s="130">
        <v>297.35931489000001</v>
      </c>
      <c r="I35" s="130">
        <v>6.6933036799999996</v>
      </c>
      <c r="J35" s="130">
        <v>51.672624409999997</v>
      </c>
      <c r="K35" s="130">
        <v>238.9933868</v>
      </c>
      <c r="L35" s="130">
        <v>396.45204286000001</v>
      </c>
      <c r="M35" s="130">
        <v>121.53508073</v>
      </c>
      <c r="N35" s="130">
        <v>5.1931494699999998</v>
      </c>
      <c r="O35" s="130">
        <v>11.50167201</v>
      </c>
      <c r="P35" s="130">
        <v>104.84025925</v>
      </c>
      <c r="Q35" s="130">
        <v>274.91696213</v>
      </c>
      <c r="R35" s="130">
        <v>13.423045180000001</v>
      </c>
      <c r="S35" s="130">
        <v>6.9080194099999996</v>
      </c>
      <c r="T35" s="130">
        <v>254.58589753999999</v>
      </c>
      <c r="U35" s="130">
        <v>58.821477160000001</v>
      </c>
      <c r="V35" s="130">
        <v>460.75521522999998</v>
      </c>
      <c r="W35" s="130"/>
      <c r="X35" s="130"/>
      <c r="Y35" s="130"/>
      <c r="Z35" s="130"/>
      <c r="AA35" s="130"/>
      <c r="AB35" s="130"/>
    </row>
    <row r="36" spans="1:28" hidden="1" outlineLevel="1">
      <c r="A36" s="8">
        <v>41306</v>
      </c>
      <c r="B36" s="130">
        <v>1718.89293993</v>
      </c>
      <c r="C36" s="130">
        <v>1264.71371002</v>
      </c>
      <c r="D36" s="130">
        <v>973.79000000999997</v>
      </c>
      <c r="E36" s="130">
        <v>482.45105106</v>
      </c>
      <c r="F36" s="130">
        <v>292.35606379000001</v>
      </c>
      <c r="G36" s="130">
        <v>198.98288516</v>
      </c>
      <c r="H36" s="130">
        <v>290.92371000999998</v>
      </c>
      <c r="I36" s="130">
        <v>26.226512629999998</v>
      </c>
      <c r="J36" s="130">
        <v>34.275574659999997</v>
      </c>
      <c r="K36" s="130">
        <v>230.42162271999999</v>
      </c>
      <c r="L36" s="130">
        <v>392.10162419</v>
      </c>
      <c r="M36" s="130">
        <v>119.77846104</v>
      </c>
      <c r="N36" s="130">
        <v>8.8232974100000003</v>
      </c>
      <c r="O36" s="130">
        <v>7.1091755299999999</v>
      </c>
      <c r="P36" s="130">
        <v>103.8459881</v>
      </c>
      <c r="Q36" s="130">
        <v>272.32316315000003</v>
      </c>
      <c r="R36" s="130">
        <v>18.80825415</v>
      </c>
      <c r="S36" s="130">
        <v>2.538287</v>
      </c>
      <c r="T36" s="130">
        <v>250.97662199999999</v>
      </c>
      <c r="U36" s="130">
        <v>62.077605720000001</v>
      </c>
      <c r="V36" s="130">
        <v>482.53573563999998</v>
      </c>
      <c r="W36" s="130"/>
      <c r="X36" s="130"/>
      <c r="Y36" s="130"/>
      <c r="Z36" s="130"/>
      <c r="AA36" s="130"/>
      <c r="AB36" s="130"/>
    </row>
    <row r="37" spans="1:28" hidden="1" outlineLevel="1">
      <c r="A37" s="8">
        <v>41334</v>
      </c>
      <c r="B37" s="130">
        <v>1725.6134860699999</v>
      </c>
      <c r="C37" s="130">
        <v>1269.5598288900001</v>
      </c>
      <c r="D37" s="130">
        <v>982.45636302000003</v>
      </c>
      <c r="E37" s="130">
        <v>491.94453591000001</v>
      </c>
      <c r="F37" s="130">
        <v>290.8784895</v>
      </c>
      <c r="G37" s="130">
        <v>199.63333761000001</v>
      </c>
      <c r="H37" s="130">
        <v>287.10346586999998</v>
      </c>
      <c r="I37" s="130">
        <v>26.658844649999999</v>
      </c>
      <c r="J37" s="130">
        <v>33.518844680000001</v>
      </c>
      <c r="K37" s="130">
        <v>226.92577653999999</v>
      </c>
      <c r="L37" s="130">
        <v>390.15289510999997</v>
      </c>
      <c r="M37" s="130">
        <v>119.95252917000001</v>
      </c>
      <c r="N37" s="130">
        <v>8.8652802099999999</v>
      </c>
      <c r="O37" s="130">
        <v>7.53535617</v>
      </c>
      <c r="P37" s="130">
        <v>103.55189279</v>
      </c>
      <c r="Q37" s="130">
        <v>270.20036593999998</v>
      </c>
      <c r="R37" s="130">
        <v>19.228011219999999</v>
      </c>
      <c r="S37" s="130">
        <v>2.4782767200000002</v>
      </c>
      <c r="T37" s="130">
        <v>248.494078</v>
      </c>
      <c r="U37" s="130">
        <v>65.900762069999999</v>
      </c>
      <c r="V37" s="130">
        <v>476.78969060999998</v>
      </c>
      <c r="W37" s="130"/>
      <c r="X37" s="130"/>
      <c r="Y37" s="130"/>
      <c r="Z37" s="130"/>
      <c r="AA37" s="130"/>
      <c r="AB37" s="130"/>
    </row>
    <row r="38" spans="1:28" hidden="1" outlineLevel="1">
      <c r="A38" s="8">
        <v>41365</v>
      </c>
      <c r="B38" s="130">
        <v>1756.88906477</v>
      </c>
      <c r="C38" s="130">
        <v>1297.63843245</v>
      </c>
      <c r="D38" s="130">
        <v>1016.2726565</v>
      </c>
      <c r="E38" s="130">
        <v>516.44589503999998</v>
      </c>
      <c r="F38" s="130">
        <v>297.65544589000001</v>
      </c>
      <c r="G38" s="130">
        <v>202.17131556999999</v>
      </c>
      <c r="H38" s="130">
        <v>281.36577595</v>
      </c>
      <c r="I38" s="130">
        <v>26.574558759999999</v>
      </c>
      <c r="J38" s="130">
        <v>32.151658329999997</v>
      </c>
      <c r="K38" s="130">
        <v>222.63955885999999</v>
      </c>
      <c r="L38" s="130">
        <v>389.00111099999998</v>
      </c>
      <c r="M38" s="130">
        <v>119.08528545</v>
      </c>
      <c r="N38" s="130">
        <v>8.9072385500000006</v>
      </c>
      <c r="O38" s="130">
        <v>7.3730772099999999</v>
      </c>
      <c r="P38" s="130">
        <v>102.80496968999999</v>
      </c>
      <c r="Q38" s="130">
        <v>269.91582555000002</v>
      </c>
      <c r="R38" s="130">
        <v>19.154822339999999</v>
      </c>
      <c r="S38" s="130">
        <v>2.3813205200000001</v>
      </c>
      <c r="T38" s="130">
        <v>248.37968269000001</v>
      </c>
      <c r="U38" s="130">
        <v>70.249521319999999</v>
      </c>
      <c r="V38" s="130">
        <v>464.25461577999999</v>
      </c>
      <c r="W38" s="130"/>
      <c r="X38" s="130"/>
      <c r="Y38" s="130"/>
      <c r="Z38" s="130"/>
      <c r="AA38" s="130"/>
      <c r="AB38" s="130"/>
    </row>
    <row r="39" spans="1:28" hidden="1" outlineLevel="1">
      <c r="A39" s="8">
        <v>41395</v>
      </c>
      <c r="B39" s="130">
        <v>1764.5721140799999</v>
      </c>
      <c r="C39" s="130">
        <v>1309.86764707</v>
      </c>
      <c r="D39" s="130">
        <v>1034.10586395</v>
      </c>
      <c r="E39" s="130">
        <v>529.90306448000001</v>
      </c>
      <c r="F39" s="130">
        <v>302.37637794</v>
      </c>
      <c r="G39" s="130">
        <v>201.82642153</v>
      </c>
      <c r="H39" s="130">
        <v>275.76178312000002</v>
      </c>
      <c r="I39" s="130">
        <v>26.409178799999999</v>
      </c>
      <c r="J39" s="130">
        <v>29.902283709999999</v>
      </c>
      <c r="K39" s="130">
        <v>219.45032061000001</v>
      </c>
      <c r="L39" s="130">
        <v>384.17266526999998</v>
      </c>
      <c r="M39" s="130">
        <v>117.00515024000001</v>
      </c>
      <c r="N39" s="130">
        <v>8.8815036799999998</v>
      </c>
      <c r="O39" s="130">
        <v>7.2443710499999998</v>
      </c>
      <c r="P39" s="130">
        <v>100.87927551</v>
      </c>
      <c r="Q39" s="130">
        <v>267.16751503</v>
      </c>
      <c r="R39" s="130">
        <v>18.791421540000002</v>
      </c>
      <c r="S39" s="130">
        <v>2.3620891899999998</v>
      </c>
      <c r="T39" s="130">
        <v>246.01400430000001</v>
      </c>
      <c r="U39" s="130">
        <v>70.531801740000006</v>
      </c>
      <c r="V39" s="130">
        <v>453.34161138000002</v>
      </c>
      <c r="W39" s="130"/>
      <c r="X39" s="130"/>
      <c r="Y39" s="130"/>
      <c r="Z39" s="130"/>
      <c r="AA39" s="130"/>
      <c r="AB39" s="130"/>
    </row>
    <row r="40" spans="1:28" hidden="1" outlineLevel="1">
      <c r="A40" s="8">
        <v>41426</v>
      </c>
      <c r="B40" s="130">
        <v>1762.06641212</v>
      </c>
      <c r="C40" s="130">
        <v>1315.70805275</v>
      </c>
      <c r="D40" s="130">
        <v>1043.9293778799999</v>
      </c>
      <c r="E40" s="130">
        <v>534.39417989000003</v>
      </c>
      <c r="F40" s="130">
        <v>305.68541190000002</v>
      </c>
      <c r="G40" s="130">
        <v>203.84978609000001</v>
      </c>
      <c r="H40" s="130">
        <v>271.77867486999997</v>
      </c>
      <c r="I40" s="130">
        <v>24.460040790000001</v>
      </c>
      <c r="J40" s="130">
        <v>29.655873209999999</v>
      </c>
      <c r="K40" s="130">
        <v>217.66276087</v>
      </c>
      <c r="L40" s="130">
        <v>378.74566226000002</v>
      </c>
      <c r="M40" s="130">
        <v>114.85076312</v>
      </c>
      <c r="N40" s="130">
        <v>8.8393587799999995</v>
      </c>
      <c r="O40" s="130">
        <v>7.3289275700000003</v>
      </c>
      <c r="P40" s="130">
        <v>98.682476769999994</v>
      </c>
      <c r="Q40" s="130">
        <v>263.89489914000001</v>
      </c>
      <c r="R40" s="130">
        <v>18.045074419999999</v>
      </c>
      <c r="S40" s="130">
        <v>2.3454591499999999</v>
      </c>
      <c r="T40" s="130">
        <v>243.50436557</v>
      </c>
      <c r="U40" s="130">
        <v>67.612697109999999</v>
      </c>
      <c r="V40" s="130">
        <v>448.97977302999999</v>
      </c>
      <c r="W40" s="130"/>
      <c r="X40" s="130"/>
      <c r="Y40" s="130"/>
      <c r="Z40" s="130"/>
      <c r="AA40" s="130"/>
      <c r="AB40" s="130"/>
    </row>
    <row r="41" spans="1:28" hidden="1" outlineLevel="1">
      <c r="A41" s="8">
        <v>41456</v>
      </c>
      <c r="B41" s="130">
        <v>1765.1803689400001</v>
      </c>
      <c r="C41" s="130">
        <v>1327.2092511000001</v>
      </c>
      <c r="D41" s="130">
        <v>1065.48822604</v>
      </c>
      <c r="E41" s="130">
        <v>547.22972943000002</v>
      </c>
      <c r="F41" s="130">
        <v>312.99791633000001</v>
      </c>
      <c r="G41" s="130">
        <v>205.26058028</v>
      </c>
      <c r="H41" s="130">
        <v>261.72102505999999</v>
      </c>
      <c r="I41" s="130">
        <v>22.537032159999999</v>
      </c>
      <c r="J41" s="130">
        <v>28.662227099999999</v>
      </c>
      <c r="K41" s="130">
        <v>210.5217658</v>
      </c>
      <c r="L41" s="130">
        <v>369.65454254999997</v>
      </c>
      <c r="M41" s="130">
        <v>115.54285088</v>
      </c>
      <c r="N41" s="130">
        <v>8.5037437499999999</v>
      </c>
      <c r="O41" s="130">
        <v>7.20016225</v>
      </c>
      <c r="P41" s="130">
        <v>99.83894488</v>
      </c>
      <c r="Q41" s="130">
        <v>254.11169167</v>
      </c>
      <c r="R41" s="130">
        <v>18.115105369999998</v>
      </c>
      <c r="S41" s="130">
        <v>2.2891912099999998</v>
      </c>
      <c r="T41" s="130">
        <v>233.70739509000001</v>
      </c>
      <c r="U41" s="130">
        <v>68.316575290000003</v>
      </c>
      <c r="V41" s="130">
        <v>442.38773619</v>
      </c>
      <c r="W41" s="130"/>
      <c r="X41" s="130"/>
      <c r="Y41" s="130"/>
      <c r="Z41" s="130"/>
      <c r="AA41" s="130"/>
      <c r="AB41" s="130"/>
    </row>
    <row r="42" spans="1:28" hidden="1" outlineLevel="1">
      <c r="A42" s="8">
        <v>41487</v>
      </c>
      <c r="B42" s="130">
        <v>1781.55208791</v>
      </c>
      <c r="C42" s="130">
        <v>1346.4812132100001</v>
      </c>
      <c r="D42" s="130">
        <v>1089.0355254599999</v>
      </c>
      <c r="E42" s="130">
        <v>563.19395548</v>
      </c>
      <c r="F42" s="130">
        <v>320.47687625999998</v>
      </c>
      <c r="G42" s="130">
        <v>205.36469371999999</v>
      </c>
      <c r="H42" s="130">
        <v>257.44568774999999</v>
      </c>
      <c r="I42" s="130">
        <v>23.326295909999999</v>
      </c>
      <c r="J42" s="130">
        <v>26.162419409999998</v>
      </c>
      <c r="K42" s="130">
        <v>207.95697243000001</v>
      </c>
      <c r="L42" s="130">
        <v>365.70404503999998</v>
      </c>
      <c r="M42" s="130">
        <v>114.93083814000001</v>
      </c>
      <c r="N42" s="130">
        <v>8.6314849099999993</v>
      </c>
      <c r="O42" s="130">
        <v>6.9568540199999997</v>
      </c>
      <c r="P42" s="130">
        <v>99.34249921</v>
      </c>
      <c r="Q42" s="130">
        <v>250.77320689999999</v>
      </c>
      <c r="R42" s="130">
        <v>18.106728520000001</v>
      </c>
      <c r="S42" s="130">
        <v>2.2700313900000002</v>
      </c>
      <c r="T42" s="130">
        <v>230.39644698999999</v>
      </c>
      <c r="U42" s="130">
        <v>69.366829659999993</v>
      </c>
      <c r="V42" s="130">
        <v>436.19747189999998</v>
      </c>
      <c r="W42" s="130"/>
      <c r="X42" s="130"/>
      <c r="Y42" s="130"/>
      <c r="Z42" s="130"/>
      <c r="AA42" s="130"/>
      <c r="AB42" s="130"/>
    </row>
    <row r="43" spans="1:28" hidden="1" outlineLevel="1">
      <c r="A43" s="8">
        <v>41518</v>
      </c>
      <c r="B43" s="130">
        <v>1798.51382773</v>
      </c>
      <c r="C43" s="130">
        <v>1365.1785442099999</v>
      </c>
      <c r="D43" s="130">
        <v>1110.9558342800001</v>
      </c>
      <c r="E43" s="130">
        <v>577.65750328000001</v>
      </c>
      <c r="F43" s="130">
        <v>328.10417295000002</v>
      </c>
      <c r="G43" s="130">
        <v>205.19415805</v>
      </c>
      <c r="H43" s="130">
        <v>254.22270993000001</v>
      </c>
      <c r="I43" s="130">
        <v>22.77843936</v>
      </c>
      <c r="J43" s="130">
        <v>25.893719390000001</v>
      </c>
      <c r="K43" s="130">
        <v>205.55055118000001</v>
      </c>
      <c r="L43" s="130">
        <v>364.17265888999998</v>
      </c>
      <c r="M43" s="130">
        <v>113.94885515999999</v>
      </c>
      <c r="N43" s="130">
        <v>8.7010261700000004</v>
      </c>
      <c r="O43" s="130">
        <v>6.4430760600000001</v>
      </c>
      <c r="P43" s="130">
        <v>98.804752930000006</v>
      </c>
      <c r="Q43" s="130">
        <v>250.22380372999999</v>
      </c>
      <c r="R43" s="130">
        <v>18.052423520000001</v>
      </c>
      <c r="S43" s="130">
        <v>2.31064837</v>
      </c>
      <c r="T43" s="130">
        <v>229.86073184</v>
      </c>
      <c r="U43" s="130">
        <v>69.162624629999996</v>
      </c>
      <c r="V43" s="130">
        <v>458.06278735000001</v>
      </c>
      <c r="W43" s="130"/>
      <c r="X43" s="130"/>
      <c r="Y43" s="130"/>
      <c r="Z43" s="130"/>
      <c r="AA43" s="130"/>
      <c r="AB43" s="130"/>
    </row>
    <row r="44" spans="1:28" hidden="1" outlineLevel="1">
      <c r="A44" s="8">
        <v>41548</v>
      </c>
      <c r="B44" s="130">
        <v>1799.5058710000001</v>
      </c>
      <c r="C44" s="130">
        <v>1368.6028024499999</v>
      </c>
      <c r="D44" s="130">
        <v>1118.36814637</v>
      </c>
      <c r="E44" s="130">
        <v>584.11863992999997</v>
      </c>
      <c r="F44" s="130">
        <v>329.75502018999998</v>
      </c>
      <c r="G44" s="130">
        <v>204.49448624999999</v>
      </c>
      <c r="H44" s="130">
        <v>250.23465608000001</v>
      </c>
      <c r="I44" s="130">
        <v>21.858227530000001</v>
      </c>
      <c r="J44" s="130">
        <v>26.18750751</v>
      </c>
      <c r="K44" s="130">
        <v>202.18892104</v>
      </c>
      <c r="L44" s="130">
        <v>360.71178660999999</v>
      </c>
      <c r="M44" s="130">
        <v>114.59936007</v>
      </c>
      <c r="N44" s="130">
        <v>8.3346023700000007</v>
      </c>
      <c r="O44" s="130">
        <v>5.7955687600000001</v>
      </c>
      <c r="P44" s="130">
        <v>100.46918894</v>
      </c>
      <c r="Q44" s="130">
        <v>246.11242654</v>
      </c>
      <c r="R44" s="130">
        <v>18.293171510000001</v>
      </c>
      <c r="S44" s="130">
        <v>2.2869187399999999</v>
      </c>
      <c r="T44" s="130">
        <v>225.53233628999999</v>
      </c>
      <c r="U44" s="130">
        <v>70.191281939999996</v>
      </c>
      <c r="V44" s="130">
        <v>452.21093880000001</v>
      </c>
      <c r="W44" s="130"/>
      <c r="X44" s="130"/>
      <c r="Y44" s="130"/>
      <c r="Z44" s="130"/>
      <c r="AA44" s="130"/>
      <c r="AB44" s="130"/>
    </row>
    <row r="45" spans="1:28" hidden="1" outlineLevel="1">
      <c r="A45" s="8">
        <v>41579</v>
      </c>
      <c r="B45" s="130">
        <v>1761.1201065099999</v>
      </c>
      <c r="C45" s="130">
        <v>1343.87992786</v>
      </c>
      <c r="D45" s="130">
        <v>1113.6021438499999</v>
      </c>
      <c r="E45" s="130">
        <v>578.21592744999998</v>
      </c>
      <c r="F45" s="130">
        <v>332.41460078</v>
      </c>
      <c r="G45" s="130">
        <v>202.97161561999999</v>
      </c>
      <c r="H45" s="130">
        <v>230.27778401</v>
      </c>
      <c r="I45" s="130">
        <v>8.4147945499999999</v>
      </c>
      <c r="J45" s="130">
        <v>25.490997620000002</v>
      </c>
      <c r="K45" s="130">
        <v>196.37199183999999</v>
      </c>
      <c r="L45" s="130">
        <v>350.63368083</v>
      </c>
      <c r="M45" s="130">
        <v>110.90225611</v>
      </c>
      <c r="N45" s="130">
        <v>8.4955945899999996</v>
      </c>
      <c r="O45" s="130">
        <v>5.1883738199999998</v>
      </c>
      <c r="P45" s="130">
        <v>97.218287700000005</v>
      </c>
      <c r="Q45" s="130">
        <v>239.73142472000001</v>
      </c>
      <c r="R45" s="130">
        <v>18.119147340000001</v>
      </c>
      <c r="S45" s="130">
        <v>2.2839514400000001</v>
      </c>
      <c r="T45" s="130">
        <v>219.32832594000001</v>
      </c>
      <c r="U45" s="130">
        <v>66.606497820000001</v>
      </c>
      <c r="V45" s="130">
        <v>445.08687471000002</v>
      </c>
      <c r="W45" s="130"/>
      <c r="X45" s="130"/>
      <c r="Y45" s="130"/>
      <c r="Z45" s="130"/>
      <c r="AA45" s="130"/>
      <c r="AB45" s="130"/>
    </row>
    <row r="46" spans="1:28" hidden="1" outlineLevel="1">
      <c r="A46" s="8">
        <v>41609</v>
      </c>
      <c r="B46" s="130">
        <v>1756.8549329800001</v>
      </c>
      <c r="C46" s="130">
        <v>1343.99227492</v>
      </c>
      <c r="D46" s="130">
        <v>1121.0003510399999</v>
      </c>
      <c r="E46" s="130">
        <v>582.81361600000002</v>
      </c>
      <c r="F46" s="130">
        <v>334.08283411000002</v>
      </c>
      <c r="G46" s="130">
        <v>204.10390093000001</v>
      </c>
      <c r="H46" s="130">
        <v>222.99192388</v>
      </c>
      <c r="I46" s="130">
        <v>7.5766553800000001</v>
      </c>
      <c r="J46" s="130">
        <v>25.023957020000001</v>
      </c>
      <c r="K46" s="130">
        <v>190.39131148000001</v>
      </c>
      <c r="L46" s="130">
        <v>345.64099757000002</v>
      </c>
      <c r="M46" s="130">
        <v>109.56599983</v>
      </c>
      <c r="N46" s="130">
        <v>8.2485692999999998</v>
      </c>
      <c r="O46" s="130">
        <v>4.0863700999999999</v>
      </c>
      <c r="P46" s="130">
        <v>97.231060429999999</v>
      </c>
      <c r="Q46" s="130">
        <v>236.07499773999999</v>
      </c>
      <c r="R46" s="130">
        <v>18.11889545</v>
      </c>
      <c r="S46" s="130">
        <v>2.2563049999999998</v>
      </c>
      <c r="T46" s="130">
        <v>215.69979728999999</v>
      </c>
      <c r="U46" s="130">
        <v>67.221660490000005</v>
      </c>
      <c r="V46" s="130">
        <v>438.74151301000001</v>
      </c>
      <c r="W46" s="130"/>
      <c r="X46" s="130"/>
      <c r="Y46" s="130"/>
      <c r="Z46" s="130"/>
      <c r="AA46" s="130"/>
      <c r="AB46" s="130"/>
    </row>
    <row r="47" spans="1:28" hidden="1" outlineLevel="1">
      <c r="A47" s="8">
        <v>41640</v>
      </c>
      <c r="B47" s="130">
        <v>1768.96105977</v>
      </c>
      <c r="C47" s="130">
        <v>1359.10154524</v>
      </c>
      <c r="D47" s="130">
        <v>1138.94626569</v>
      </c>
      <c r="E47" s="130">
        <v>593.66002578999996</v>
      </c>
      <c r="F47" s="130">
        <v>338.83517189999998</v>
      </c>
      <c r="G47" s="130">
        <v>206.45106799999999</v>
      </c>
      <c r="H47" s="130">
        <v>220.15527954999999</v>
      </c>
      <c r="I47" s="130">
        <v>7.83881199</v>
      </c>
      <c r="J47" s="130">
        <v>24.990668410000001</v>
      </c>
      <c r="K47" s="130">
        <v>187.32579914999999</v>
      </c>
      <c r="L47" s="130">
        <v>340.18107128000003</v>
      </c>
      <c r="M47" s="130">
        <v>107.74558077</v>
      </c>
      <c r="N47" s="130">
        <v>8.5468818500000001</v>
      </c>
      <c r="O47" s="130">
        <v>3.95809736</v>
      </c>
      <c r="P47" s="130">
        <v>95.240601560000002</v>
      </c>
      <c r="Q47" s="130">
        <v>232.43549050999999</v>
      </c>
      <c r="R47" s="130">
        <v>18.393241679999999</v>
      </c>
      <c r="S47" s="130">
        <v>2.2422887</v>
      </c>
      <c r="T47" s="130">
        <v>211.79996012999999</v>
      </c>
      <c r="U47" s="130">
        <v>69.678443250000001</v>
      </c>
      <c r="V47" s="130">
        <v>420.99058058000003</v>
      </c>
      <c r="W47" s="130"/>
      <c r="X47" s="130"/>
      <c r="Y47" s="130"/>
      <c r="Z47" s="130"/>
      <c r="AA47" s="130"/>
      <c r="AB47" s="130"/>
    </row>
    <row r="48" spans="1:28" hidden="1" outlineLevel="1">
      <c r="A48" s="8">
        <v>41671</v>
      </c>
      <c r="B48" s="130">
        <v>1889.09340488</v>
      </c>
      <c r="C48" s="130">
        <v>1421.9009583300001</v>
      </c>
      <c r="D48" s="130">
        <v>1152.5476483699999</v>
      </c>
      <c r="E48" s="130">
        <v>604.83807944</v>
      </c>
      <c r="F48" s="130">
        <v>340.39869848000001</v>
      </c>
      <c r="G48" s="130">
        <v>207.31087045000001</v>
      </c>
      <c r="H48" s="130">
        <v>269.35330995999999</v>
      </c>
      <c r="I48" s="130">
        <v>9.6313560999999996</v>
      </c>
      <c r="J48" s="130">
        <v>30.018990370000001</v>
      </c>
      <c r="K48" s="130">
        <v>229.70296349</v>
      </c>
      <c r="L48" s="130">
        <v>394.62816823999998</v>
      </c>
      <c r="M48" s="130">
        <v>107.55167173</v>
      </c>
      <c r="N48" s="130">
        <v>6.2153599000000002</v>
      </c>
      <c r="O48" s="130">
        <v>11.31341405</v>
      </c>
      <c r="P48" s="130">
        <v>90.022897779999994</v>
      </c>
      <c r="Q48" s="130">
        <v>287.07649651000003</v>
      </c>
      <c r="R48" s="130">
        <v>17.948299500000001</v>
      </c>
      <c r="S48" s="130">
        <v>26.9500928</v>
      </c>
      <c r="T48" s="130">
        <v>242.17810420999999</v>
      </c>
      <c r="U48" s="130">
        <v>72.564278310000006</v>
      </c>
      <c r="V48" s="130">
        <v>479.14237747999999</v>
      </c>
      <c r="W48" s="130"/>
      <c r="X48" s="130"/>
      <c r="Y48" s="130"/>
      <c r="Z48" s="130"/>
      <c r="AA48" s="130"/>
      <c r="AB48" s="130"/>
    </row>
    <row r="49" spans="1:28" hidden="1" outlineLevel="1">
      <c r="A49" s="8">
        <v>41699</v>
      </c>
      <c r="B49" s="130">
        <v>1936.1893209</v>
      </c>
      <c r="C49" s="130">
        <v>1476.14929633</v>
      </c>
      <c r="D49" s="130">
        <v>1164.35391652</v>
      </c>
      <c r="E49" s="130">
        <v>620.74620945000004</v>
      </c>
      <c r="F49" s="130">
        <v>336.18228227999998</v>
      </c>
      <c r="G49" s="130">
        <v>207.42542478999999</v>
      </c>
      <c r="H49" s="130">
        <v>311.79537980999999</v>
      </c>
      <c r="I49" s="130">
        <v>16.36105165</v>
      </c>
      <c r="J49" s="130">
        <v>32.864912969999999</v>
      </c>
      <c r="K49" s="130">
        <v>262.56941518999997</v>
      </c>
      <c r="L49" s="130">
        <v>388.64599042999998</v>
      </c>
      <c r="M49" s="130">
        <v>101.57201333</v>
      </c>
      <c r="N49" s="130">
        <v>6.6562767200000001</v>
      </c>
      <c r="O49" s="130">
        <v>3.6633963899999999</v>
      </c>
      <c r="P49" s="130">
        <v>91.252340219999994</v>
      </c>
      <c r="Q49" s="130">
        <v>287.07397709999998</v>
      </c>
      <c r="R49" s="130">
        <v>14.10529648</v>
      </c>
      <c r="S49" s="130">
        <v>3.0528552100000002</v>
      </c>
      <c r="T49" s="130">
        <v>269.91582541000002</v>
      </c>
      <c r="U49" s="130">
        <v>71.394034140000002</v>
      </c>
      <c r="V49" s="130">
        <v>503.62753653999999</v>
      </c>
      <c r="W49" s="130"/>
      <c r="X49" s="130"/>
      <c r="Y49" s="130"/>
      <c r="Z49" s="130"/>
      <c r="AA49" s="130"/>
      <c r="AB49" s="130"/>
    </row>
    <row r="50" spans="1:28" hidden="1" outlineLevel="1">
      <c r="A50" s="8">
        <v>41730</v>
      </c>
      <c r="B50" s="130">
        <v>1962.43375242</v>
      </c>
      <c r="C50" s="130">
        <v>1498.47156941</v>
      </c>
      <c r="D50" s="130">
        <v>1179.3654810600001</v>
      </c>
      <c r="E50" s="130">
        <v>641.90555343999995</v>
      </c>
      <c r="F50" s="130">
        <v>332.38617298999998</v>
      </c>
      <c r="G50" s="130">
        <v>205.07375463</v>
      </c>
      <c r="H50" s="130">
        <v>319.10608834999999</v>
      </c>
      <c r="I50" s="130">
        <v>14.99971624</v>
      </c>
      <c r="J50" s="130">
        <v>34.167437999999997</v>
      </c>
      <c r="K50" s="130">
        <v>269.93893410999999</v>
      </c>
      <c r="L50" s="130">
        <v>395.35757482999998</v>
      </c>
      <c r="M50" s="130">
        <v>101.8484083</v>
      </c>
      <c r="N50" s="130">
        <v>4.51332837</v>
      </c>
      <c r="O50" s="130">
        <v>6.6917261400000001</v>
      </c>
      <c r="P50" s="130">
        <v>90.643353790000006</v>
      </c>
      <c r="Q50" s="130">
        <v>293.50916653000002</v>
      </c>
      <c r="R50" s="130">
        <v>9.2926620100000008</v>
      </c>
      <c r="S50" s="130">
        <v>10.03621777</v>
      </c>
      <c r="T50" s="130">
        <v>274.18028674999999</v>
      </c>
      <c r="U50" s="130">
        <v>68.60460818</v>
      </c>
      <c r="V50" s="130">
        <v>502.68353001000003</v>
      </c>
      <c r="W50" s="130"/>
      <c r="X50" s="130"/>
      <c r="Y50" s="130"/>
      <c r="Z50" s="130"/>
      <c r="AA50" s="130"/>
      <c r="AB50" s="130"/>
    </row>
    <row r="51" spans="1:28" hidden="1" outlineLevel="1">
      <c r="A51" s="8">
        <v>41760</v>
      </c>
      <c r="B51" s="130">
        <v>1958.0756736000001</v>
      </c>
      <c r="C51" s="130">
        <v>1471.3212624499999</v>
      </c>
      <c r="D51" s="130">
        <v>1161.7967811999999</v>
      </c>
      <c r="E51" s="130">
        <v>634.34184608999999</v>
      </c>
      <c r="F51" s="130">
        <v>327.70132035</v>
      </c>
      <c r="G51" s="130">
        <v>199.75361476</v>
      </c>
      <c r="H51" s="130">
        <v>309.52448125000001</v>
      </c>
      <c r="I51" s="130">
        <v>9.6485811600000009</v>
      </c>
      <c r="J51" s="130">
        <v>36.445296470000002</v>
      </c>
      <c r="K51" s="130">
        <v>263.43060362</v>
      </c>
      <c r="L51" s="130">
        <v>419.83058982</v>
      </c>
      <c r="M51" s="130">
        <v>105.17394925000001</v>
      </c>
      <c r="N51" s="130">
        <v>6.3670826099999998</v>
      </c>
      <c r="O51" s="130">
        <v>10.15630516</v>
      </c>
      <c r="P51" s="130">
        <v>88.650561479999993</v>
      </c>
      <c r="Q51" s="130">
        <v>314.65664056999998</v>
      </c>
      <c r="R51" s="130">
        <v>15.3827604</v>
      </c>
      <c r="S51" s="130">
        <v>26.971489779999999</v>
      </c>
      <c r="T51" s="130">
        <v>272.30239039000003</v>
      </c>
      <c r="U51" s="130">
        <v>66.923821329999996</v>
      </c>
      <c r="V51" s="130">
        <v>502.39855137000001</v>
      </c>
      <c r="W51" s="130"/>
      <c r="X51" s="130"/>
      <c r="Y51" s="130"/>
      <c r="Z51" s="130"/>
      <c r="AA51" s="130"/>
      <c r="AB51" s="130"/>
    </row>
    <row r="52" spans="1:28" hidden="1" outlineLevel="1">
      <c r="A52" s="8">
        <v>41791</v>
      </c>
      <c r="B52" s="130">
        <v>1919.38024645</v>
      </c>
      <c r="C52" s="130">
        <v>1452.3467186400001</v>
      </c>
      <c r="D52" s="130">
        <v>1159.38430844</v>
      </c>
      <c r="E52" s="130">
        <v>638.84921882000003</v>
      </c>
      <c r="F52" s="130">
        <v>322.30491308000001</v>
      </c>
      <c r="G52" s="130">
        <v>198.23017654</v>
      </c>
      <c r="H52" s="130">
        <v>292.96241020000002</v>
      </c>
      <c r="I52" s="130">
        <v>10.04777911</v>
      </c>
      <c r="J52" s="130">
        <v>39.285092560000002</v>
      </c>
      <c r="K52" s="130">
        <v>243.62953852999999</v>
      </c>
      <c r="L52" s="130">
        <v>403.60982282999998</v>
      </c>
      <c r="M52" s="130">
        <v>104.97812139</v>
      </c>
      <c r="N52" s="130">
        <v>9.0769802500000001</v>
      </c>
      <c r="O52" s="130">
        <v>2.8480080299999999</v>
      </c>
      <c r="P52" s="130">
        <v>93.053133110000005</v>
      </c>
      <c r="Q52" s="130">
        <v>298.63170143999997</v>
      </c>
      <c r="R52" s="130">
        <v>11.65419455</v>
      </c>
      <c r="S52" s="130">
        <v>0.89783552</v>
      </c>
      <c r="T52" s="130">
        <v>286.07967137000003</v>
      </c>
      <c r="U52" s="130">
        <v>63.423704979999997</v>
      </c>
      <c r="V52" s="130">
        <v>441.07362813999998</v>
      </c>
      <c r="W52" s="130"/>
      <c r="X52" s="130"/>
      <c r="Y52" s="130"/>
      <c r="Z52" s="130"/>
      <c r="AA52" s="130"/>
      <c r="AB52" s="130"/>
    </row>
    <row r="53" spans="1:28" hidden="1" outlineLevel="1">
      <c r="A53" s="8">
        <v>41821</v>
      </c>
      <c r="B53" s="130">
        <v>1933.63184742</v>
      </c>
      <c r="C53" s="130">
        <v>1461.4552630600001</v>
      </c>
      <c r="D53" s="130">
        <v>1166.33031658</v>
      </c>
      <c r="E53" s="130">
        <v>652.07460188000005</v>
      </c>
      <c r="F53" s="130">
        <v>318.55415783000001</v>
      </c>
      <c r="G53" s="130">
        <v>195.70155686999999</v>
      </c>
      <c r="H53" s="130">
        <v>295.12494648000001</v>
      </c>
      <c r="I53" s="130">
        <v>10.65668692</v>
      </c>
      <c r="J53" s="130">
        <v>39.168096849999998</v>
      </c>
      <c r="K53" s="130">
        <v>245.30016271</v>
      </c>
      <c r="L53" s="130">
        <v>404.42966983999997</v>
      </c>
      <c r="M53" s="130">
        <v>101.93382631</v>
      </c>
      <c r="N53" s="130">
        <v>9.3259060199999997</v>
      </c>
      <c r="O53" s="130">
        <v>2.6555871</v>
      </c>
      <c r="P53" s="130">
        <v>89.952333190000004</v>
      </c>
      <c r="Q53" s="130">
        <v>302.49584353</v>
      </c>
      <c r="R53" s="130">
        <v>12.961695110000001</v>
      </c>
      <c r="S53" s="130">
        <v>0.35600001999999997</v>
      </c>
      <c r="T53" s="130">
        <v>289.1781484</v>
      </c>
      <c r="U53" s="130">
        <v>67.746914520000004</v>
      </c>
      <c r="V53" s="130">
        <v>445.5443497</v>
      </c>
      <c r="W53" s="130"/>
      <c r="X53" s="130"/>
      <c r="Y53" s="130"/>
      <c r="Z53" s="130"/>
      <c r="AA53" s="130"/>
      <c r="AB53" s="130"/>
    </row>
    <row r="54" spans="1:28" hidden="1" outlineLevel="1">
      <c r="A54" s="8">
        <v>41852</v>
      </c>
      <c r="B54" s="130">
        <v>2028.27289219</v>
      </c>
      <c r="C54" s="130">
        <v>1515.89050488</v>
      </c>
      <c r="D54" s="130">
        <v>1168.55950487</v>
      </c>
      <c r="E54" s="130">
        <v>667.79615081999998</v>
      </c>
      <c r="F54" s="130">
        <v>307.40363694000001</v>
      </c>
      <c r="G54" s="130">
        <v>193.35971710999999</v>
      </c>
      <c r="H54" s="130">
        <v>347.33100001000003</v>
      </c>
      <c r="I54" s="130">
        <v>17.13966224</v>
      </c>
      <c r="J54" s="130">
        <v>38.950753089999999</v>
      </c>
      <c r="K54" s="130">
        <v>291.24058467999998</v>
      </c>
      <c r="L54" s="130">
        <v>442.09614848000001</v>
      </c>
      <c r="M54" s="130">
        <v>101.6414556</v>
      </c>
      <c r="N54" s="130">
        <v>9.2598327600000001</v>
      </c>
      <c r="O54" s="130">
        <v>2.6515028599999999</v>
      </c>
      <c r="P54" s="130">
        <v>89.730119979999998</v>
      </c>
      <c r="Q54" s="130">
        <v>340.45469287999998</v>
      </c>
      <c r="R54" s="130">
        <v>14.10612061</v>
      </c>
      <c r="S54" s="130">
        <v>0.43299438000000001</v>
      </c>
      <c r="T54" s="130">
        <v>325.91557789000001</v>
      </c>
      <c r="U54" s="130">
        <v>70.286238830000002</v>
      </c>
      <c r="V54" s="130">
        <v>492.70368639999998</v>
      </c>
      <c r="W54" s="130"/>
      <c r="X54" s="130"/>
      <c r="Y54" s="130"/>
      <c r="Z54" s="130"/>
      <c r="AA54" s="130"/>
      <c r="AB54" s="130"/>
    </row>
    <row r="55" spans="1:28" hidden="1" outlineLevel="1">
      <c r="A55" s="36">
        <v>41883</v>
      </c>
      <c r="B55" s="130">
        <v>1965.2642560899999</v>
      </c>
      <c r="C55" s="130">
        <v>1477.0646380200001</v>
      </c>
      <c r="D55" s="130">
        <v>1152.0659808600001</v>
      </c>
      <c r="E55" s="130">
        <v>659.62664609000001</v>
      </c>
      <c r="F55" s="130">
        <v>304.31071887000002</v>
      </c>
      <c r="G55" s="130">
        <v>188.1286159</v>
      </c>
      <c r="H55" s="130">
        <v>324.99865715999999</v>
      </c>
      <c r="I55" s="130">
        <v>15.64706617</v>
      </c>
      <c r="J55" s="130">
        <v>37.150961350000003</v>
      </c>
      <c r="K55" s="130">
        <v>272.20062963999999</v>
      </c>
      <c r="L55" s="130">
        <v>418.88082493000002</v>
      </c>
      <c r="M55" s="130">
        <v>100.94996131000001</v>
      </c>
      <c r="N55" s="130">
        <v>6.75338291</v>
      </c>
      <c r="O55" s="130">
        <v>5.3461557700000002</v>
      </c>
      <c r="P55" s="130">
        <v>88.850422629999997</v>
      </c>
      <c r="Q55" s="130">
        <v>317.93086362000003</v>
      </c>
      <c r="R55" s="130">
        <v>7.3200895700000004</v>
      </c>
      <c r="S55" s="130">
        <v>6.3956105900000004</v>
      </c>
      <c r="T55" s="130">
        <v>304.21516345999999</v>
      </c>
      <c r="U55" s="130">
        <v>69.318793139999997</v>
      </c>
      <c r="V55" s="130">
        <v>464.53351774999999</v>
      </c>
      <c r="W55" s="130"/>
      <c r="X55" s="130"/>
      <c r="Y55" s="130"/>
      <c r="Z55" s="130"/>
      <c r="AA55" s="130"/>
      <c r="AB55" s="130"/>
    </row>
    <row r="56" spans="1:28" hidden="1" outlineLevel="1">
      <c r="A56" s="8">
        <v>41913</v>
      </c>
      <c r="B56" s="130">
        <v>1933.7990617200001</v>
      </c>
      <c r="C56" s="130">
        <v>1452.9795647799999</v>
      </c>
      <c r="D56" s="130">
        <v>1134.7252641800001</v>
      </c>
      <c r="E56" s="130">
        <v>648.72869011</v>
      </c>
      <c r="F56" s="130">
        <v>300.71082465000001</v>
      </c>
      <c r="G56" s="130">
        <v>185.28574942</v>
      </c>
      <c r="H56" s="130">
        <v>318.25430060000002</v>
      </c>
      <c r="I56" s="130">
        <v>15.66408189</v>
      </c>
      <c r="J56" s="130">
        <v>36.842283289999997</v>
      </c>
      <c r="K56" s="130">
        <v>265.74793541999998</v>
      </c>
      <c r="L56" s="130">
        <v>412.65306319000001</v>
      </c>
      <c r="M56" s="130">
        <v>99.776145029999995</v>
      </c>
      <c r="N56" s="130">
        <v>9.2389189500000004</v>
      </c>
      <c r="O56" s="130">
        <v>2.54487102</v>
      </c>
      <c r="P56" s="130">
        <v>87.992355059999994</v>
      </c>
      <c r="Q56" s="130">
        <v>312.87691816</v>
      </c>
      <c r="R56" s="130">
        <v>14.42023629</v>
      </c>
      <c r="S56" s="130">
        <v>0.48102800000000001</v>
      </c>
      <c r="T56" s="130">
        <v>297.97565386999997</v>
      </c>
      <c r="U56" s="130">
        <v>68.166433749999996</v>
      </c>
      <c r="V56" s="130">
        <v>485.55334054999997</v>
      </c>
      <c r="W56" s="130"/>
      <c r="X56" s="130"/>
      <c r="Y56" s="130"/>
      <c r="Z56" s="130"/>
      <c r="AA56" s="130"/>
      <c r="AB56" s="130"/>
    </row>
    <row r="57" spans="1:28" hidden="1" outlineLevel="1">
      <c r="A57" s="8">
        <v>41944</v>
      </c>
      <c r="B57" s="130">
        <v>1993.7217669199999</v>
      </c>
      <c r="C57" s="130">
        <v>1475.93869817</v>
      </c>
      <c r="D57" s="130">
        <v>1111.34564432</v>
      </c>
      <c r="E57" s="130">
        <v>636.75158970999996</v>
      </c>
      <c r="F57" s="130">
        <v>291.60307032999998</v>
      </c>
      <c r="G57" s="130">
        <v>182.99098427999999</v>
      </c>
      <c r="H57" s="130">
        <v>364.59305384999999</v>
      </c>
      <c r="I57" s="130">
        <v>18.027896080000001</v>
      </c>
      <c r="J57" s="130">
        <v>42.71073595</v>
      </c>
      <c r="K57" s="130">
        <v>303.85442182000003</v>
      </c>
      <c r="L57" s="130">
        <v>449.07950531</v>
      </c>
      <c r="M57" s="130">
        <v>95.747366990000003</v>
      </c>
      <c r="N57" s="130">
        <v>8.2629566600000004</v>
      </c>
      <c r="O57" s="130">
        <v>2.1305767900000001</v>
      </c>
      <c r="P57" s="130">
        <v>85.353833539999997</v>
      </c>
      <c r="Q57" s="130">
        <v>353.33213832000001</v>
      </c>
      <c r="R57" s="130">
        <v>16.423206010000001</v>
      </c>
      <c r="S57" s="130">
        <v>0.47482166999999997</v>
      </c>
      <c r="T57" s="130">
        <v>336.43411063999997</v>
      </c>
      <c r="U57" s="130">
        <v>68.703563439999996</v>
      </c>
      <c r="V57" s="130">
        <v>535.89696547000005</v>
      </c>
      <c r="W57" s="130"/>
      <c r="X57" s="130"/>
      <c r="Y57" s="130"/>
      <c r="Z57" s="130"/>
      <c r="AA57" s="130"/>
      <c r="AB57" s="130"/>
    </row>
    <row r="58" spans="1:28" hidden="1" outlineLevel="1">
      <c r="A58" s="8">
        <v>41974</v>
      </c>
      <c r="B58" s="130">
        <v>1993.4327220099999</v>
      </c>
      <c r="C58" s="130">
        <v>1466.7548949699999</v>
      </c>
      <c r="D58" s="130">
        <v>1098.68905264</v>
      </c>
      <c r="E58" s="130">
        <v>651.59792707999998</v>
      </c>
      <c r="F58" s="130">
        <v>268.47923541</v>
      </c>
      <c r="G58" s="130">
        <v>178.61189014999999</v>
      </c>
      <c r="H58" s="130">
        <v>368.06584233000001</v>
      </c>
      <c r="I58" s="130">
        <v>19.058955869999998</v>
      </c>
      <c r="J58" s="130">
        <v>43.683721310000003</v>
      </c>
      <c r="K58" s="130">
        <v>305.32316515000002</v>
      </c>
      <c r="L58" s="130">
        <v>457.14448562000001</v>
      </c>
      <c r="M58" s="130">
        <v>92.967255210000005</v>
      </c>
      <c r="N58" s="130">
        <v>8.4116745700000006</v>
      </c>
      <c r="O58" s="130">
        <v>2.1231291699999999</v>
      </c>
      <c r="P58" s="130">
        <v>82.432451470000004</v>
      </c>
      <c r="Q58" s="130">
        <v>364.17723040999999</v>
      </c>
      <c r="R58" s="130">
        <v>17.996127170000001</v>
      </c>
      <c r="S58" s="130">
        <v>0.45693569000000001</v>
      </c>
      <c r="T58" s="130">
        <v>345.72416755</v>
      </c>
      <c r="U58" s="130">
        <v>69.533341419999999</v>
      </c>
      <c r="V58" s="130">
        <v>541.98643597</v>
      </c>
      <c r="W58" s="130"/>
      <c r="X58" s="130"/>
      <c r="Y58" s="130"/>
      <c r="Z58" s="130"/>
      <c r="AA58" s="130"/>
      <c r="AB58" s="130"/>
    </row>
    <row r="59" spans="1:28" hidden="1" outlineLevel="1">
      <c r="A59" s="8">
        <v>42005</v>
      </c>
      <c r="B59" s="130">
        <v>1988.81493697</v>
      </c>
      <c r="C59" s="130">
        <v>1457.8017663600001</v>
      </c>
      <c r="D59" s="130">
        <v>1081.8652328200001</v>
      </c>
      <c r="E59" s="130">
        <v>637.69785611999998</v>
      </c>
      <c r="F59" s="130">
        <v>267.58924314000001</v>
      </c>
      <c r="G59" s="130">
        <v>176.57813356</v>
      </c>
      <c r="H59" s="130">
        <v>375.93653354000003</v>
      </c>
      <c r="I59" s="130">
        <v>19.168166110000001</v>
      </c>
      <c r="J59" s="130">
        <v>44.948412640000001</v>
      </c>
      <c r="K59" s="130">
        <v>311.81995479</v>
      </c>
      <c r="L59" s="130">
        <v>459.96546820999998</v>
      </c>
      <c r="M59" s="130">
        <v>92.459946729999999</v>
      </c>
      <c r="N59" s="130">
        <v>8.4017130600000005</v>
      </c>
      <c r="O59" s="130">
        <v>2.2191103499999998</v>
      </c>
      <c r="P59" s="130">
        <v>81.839123319999999</v>
      </c>
      <c r="Q59" s="130">
        <v>367.50552148000003</v>
      </c>
      <c r="R59" s="130">
        <v>18.268718140000001</v>
      </c>
      <c r="S59" s="130">
        <v>0.40948361</v>
      </c>
      <c r="T59" s="130">
        <v>348.82731973</v>
      </c>
      <c r="U59" s="130">
        <v>71.047702400000006</v>
      </c>
      <c r="V59" s="130">
        <v>545.65730156999996</v>
      </c>
      <c r="W59" s="130"/>
      <c r="X59" s="130"/>
      <c r="Y59" s="130"/>
      <c r="Z59" s="130"/>
      <c r="AA59" s="130"/>
      <c r="AB59" s="130"/>
    </row>
    <row r="60" spans="1:28" hidden="1" outlineLevel="1">
      <c r="A60" s="8">
        <v>42036</v>
      </c>
      <c r="B60" s="130">
        <v>2449.6656742300001</v>
      </c>
      <c r="C60" s="130">
        <v>1690.59635048</v>
      </c>
      <c r="D60" s="130">
        <v>1069.7201502800001</v>
      </c>
      <c r="E60" s="130">
        <v>640.00842886999999</v>
      </c>
      <c r="F60" s="130">
        <v>257.99183579999999</v>
      </c>
      <c r="G60" s="130">
        <v>171.71988561000001</v>
      </c>
      <c r="H60" s="130">
        <v>620.87620019999997</v>
      </c>
      <c r="I60" s="130">
        <v>34.471979920000003</v>
      </c>
      <c r="J60" s="130">
        <v>75.721890290000005</v>
      </c>
      <c r="K60" s="130">
        <v>510.68232999000003</v>
      </c>
      <c r="L60" s="130">
        <v>684.80856230999996</v>
      </c>
      <c r="M60" s="130">
        <v>91.26541958</v>
      </c>
      <c r="N60" s="130">
        <v>8.0557482100000009</v>
      </c>
      <c r="O60" s="130">
        <v>2.0660888000000002</v>
      </c>
      <c r="P60" s="130">
        <v>81.143582570000007</v>
      </c>
      <c r="Q60" s="130">
        <v>593.54314273</v>
      </c>
      <c r="R60" s="130">
        <v>28.23671045</v>
      </c>
      <c r="S60" s="130">
        <v>0.70180810999999999</v>
      </c>
      <c r="T60" s="130">
        <v>564.60462416999997</v>
      </c>
      <c r="U60" s="130">
        <v>74.260761439999996</v>
      </c>
      <c r="V60" s="130">
        <v>790.10543312000004</v>
      </c>
      <c r="W60" s="130"/>
      <c r="X60" s="130"/>
      <c r="Y60" s="130"/>
      <c r="Z60" s="130"/>
      <c r="AA60" s="130"/>
      <c r="AB60" s="130"/>
    </row>
    <row r="61" spans="1:28" hidden="1" outlineLevel="1">
      <c r="A61" s="8">
        <v>42064</v>
      </c>
      <c r="B61" s="130">
        <v>2155.7479970999998</v>
      </c>
      <c r="C61" s="130">
        <v>1564.3584849700001</v>
      </c>
      <c r="D61" s="130">
        <v>1057.3357582799999</v>
      </c>
      <c r="E61" s="130">
        <v>637.69262358000003</v>
      </c>
      <c r="F61" s="130">
        <v>251.07817635000001</v>
      </c>
      <c r="G61" s="130">
        <v>168.56495835000001</v>
      </c>
      <c r="H61" s="130">
        <v>507.02272669000001</v>
      </c>
      <c r="I61" s="130">
        <v>27.933876179999999</v>
      </c>
      <c r="J61" s="130">
        <v>63.583118849999998</v>
      </c>
      <c r="K61" s="130">
        <v>415.50573165999998</v>
      </c>
      <c r="L61" s="130">
        <v>521.89566701000001</v>
      </c>
      <c r="M61" s="130">
        <v>92.254858380000002</v>
      </c>
      <c r="N61" s="130">
        <v>8.2060589999999998</v>
      </c>
      <c r="O61" s="130">
        <v>2.2125982300000002</v>
      </c>
      <c r="P61" s="130">
        <v>81.836201149999994</v>
      </c>
      <c r="Q61" s="130">
        <v>429.64080862999998</v>
      </c>
      <c r="R61" s="130">
        <v>28.14745563</v>
      </c>
      <c r="S61" s="130">
        <v>0.55124278000000004</v>
      </c>
      <c r="T61" s="130">
        <v>400.94211022000002</v>
      </c>
      <c r="U61" s="130">
        <v>69.493845120000003</v>
      </c>
      <c r="V61" s="130">
        <v>611.84571620999998</v>
      </c>
      <c r="W61" s="130"/>
      <c r="X61" s="130"/>
      <c r="Y61" s="130"/>
      <c r="Z61" s="130"/>
      <c r="AA61" s="130"/>
      <c r="AB61" s="130"/>
    </row>
    <row r="62" spans="1:28" hidden="1" outlineLevel="1">
      <c r="A62" s="8">
        <v>42095</v>
      </c>
      <c r="B62" s="130">
        <v>2045.20740028</v>
      </c>
      <c r="C62" s="130">
        <v>1504.30634502</v>
      </c>
      <c r="D62" s="130">
        <v>1054.1396435500001</v>
      </c>
      <c r="E62" s="130">
        <v>638.03860340999995</v>
      </c>
      <c r="F62" s="130">
        <v>249.24627271</v>
      </c>
      <c r="G62" s="130">
        <v>166.85476743000001</v>
      </c>
      <c r="H62" s="130">
        <v>450.16670147000002</v>
      </c>
      <c r="I62" s="130">
        <v>25.333850250000001</v>
      </c>
      <c r="J62" s="130">
        <v>57.049207780000003</v>
      </c>
      <c r="K62" s="130">
        <v>367.78364343999999</v>
      </c>
      <c r="L62" s="130">
        <v>474.75967809000002</v>
      </c>
      <c r="M62" s="130">
        <v>93.077002969999995</v>
      </c>
      <c r="N62" s="130">
        <v>8.3112771199999997</v>
      </c>
      <c r="O62" s="130">
        <v>2.3088585899999998</v>
      </c>
      <c r="P62" s="130">
        <v>82.456867259999996</v>
      </c>
      <c r="Q62" s="130">
        <v>381.68267512</v>
      </c>
      <c r="R62" s="130">
        <v>26.272083460000001</v>
      </c>
      <c r="S62" s="130">
        <v>0.46934695999999998</v>
      </c>
      <c r="T62" s="130">
        <v>354.94124470000003</v>
      </c>
      <c r="U62" s="130">
        <v>66.141377169999998</v>
      </c>
      <c r="V62" s="130">
        <v>554.56248294</v>
      </c>
      <c r="W62" s="130"/>
      <c r="X62" s="130"/>
      <c r="Y62" s="130"/>
      <c r="Z62" s="130"/>
      <c r="AA62" s="130"/>
      <c r="AB62" s="130"/>
    </row>
    <row r="63" spans="1:28" hidden="1" outlineLevel="1">
      <c r="A63" s="8">
        <v>42125</v>
      </c>
      <c r="B63" s="130">
        <v>1819.0510738</v>
      </c>
      <c r="C63" s="130">
        <v>1366.1491291499999</v>
      </c>
      <c r="D63" s="130">
        <v>999.03181658999995</v>
      </c>
      <c r="E63" s="130">
        <v>630.31625348</v>
      </c>
      <c r="F63" s="130">
        <v>214.39857810000001</v>
      </c>
      <c r="G63" s="130">
        <v>154.31698501</v>
      </c>
      <c r="H63" s="130">
        <v>367.11731256000002</v>
      </c>
      <c r="I63" s="130">
        <v>12.698059880000001</v>
      </c>
      <c r="J63" s="130">
        <v>29.681631329999998</v>
      </c>
      <c r="K63" s="130">
        <v>324.73762134999998</v>
      </c>
      <c r="L63" s="130">
        <v>400.64361557000001</v>
      </c>
      <c r="M63" s="130">
        <v>78.690345289999996</v>
      </c>
      <c r="N63" s="130">
        <v>3.8524413499999999</v>
      </c>
      <c r="O63" s="130">
        <v>1.78804498</v>
      </c>
      <c r="P63" s="130">
        <v>73.049858959999995</v>
      </c>
      <c r="Q63" s="130">
        <v>321.95327028000003</v>
      </c>
      <c r="R63" s="130">
        <v>26.680500469999998</v>
      </c>
      <c r="S63" s="130">
        <v>0.21223453</v>
      </c>
      <c r="T63" s="130">
        <v>295.06053528000001</v>
      </c>
      <c r="U63" s="130">
        <v>52.258329080000003</v>
      </c>
      <c r="V63" s="130">
        <v>463.49462089000002</v>
      </c>
      <c r="W63" s="130"/>
      <c r="X63" s="130"/>
      <c r="Y63" s="130"/>
      <c r="Z63" s="130"/>
      <c r="AA63" s="130"/>
      <c r="AB63" s="130"/>
    </row>
    <row r="64" spans="1:28" hidden="1" outlineLevel="1">
      <c r="A64" s="8">
        <v>42156</v>
      </c>
      <c r="B64" s="130">
        <v>1818.7770656</v>
      </c>
      <c r="C64" s="130">
        <v>1374.90354901</v>
      </c>
      <c r="D64" s="130">
        <v>997.45381023000004</v>
      </c>
      <c r="E64" s="130">
        <v>632.12670152999999</v>
      </c>
      <c r="F64" s="130">
        <v>214.22741403000001</v>
      </c>
      <c r="G64" s="130">
        <v>151.09969466999999</v>
      </c>
      <c r="H64" s="130">
        <v>377.44973878000002</v>
      </c>
      <c r="I64" s="130">
        <v>12.635462670000001</v>
      </c>
      <c r="J64" s="130">
        <v>29.660552729999999</v>
      </c>
      <c r="K64" s="130">
        <v>335.15372337999997</v>
      </c>
      <c r="L64" s="130">
        <v>392.92320638000001</v>
      </c>
      <c r="M64" s="130">
        <v>77.084746940000002</v>
      </c>
      <c r="N64" s="130">
        <v>3.97621381</v>
      </c>
      <c r="O64" s="130">
        <v>1.82553681</v>
      </c>
      <c r="P64" s="130">
        <v>71.282996319999995</v>
      </c>
      <c r="Q64" s="130">
        <v>315.83845944000001</v>
      </c>
      <c r="R64" s="130">
        <v>26.962221929999998</v>
      </c>
      <c r="S64" s="130">
        <v>0.24712674000000001</v>
      </c>
      <c r="T64" s="130">
        <v>288.62911077000001</v>
      </c>
      <c r="U64" s="130">
        <v>50.950310209999998</v>
      </c>
      <c r="V64" s="130">
        <v>467.32927229000001</v>
      </c>
      <c r="W64" s="130"/>
      <c r="X64" s="130"/>
      <c r="Y64" s="130"/>
      <c r="Z64" s="130"/>
      <c r="AA64" s="130"/>
      <c r="AB64" s="130"/>
    </row>
    <row r="65" spans="1:28" hidden="1" outlineLevel="1">
      <c r="A65" s="8">
        <v>42186</v>
      </c>
      <c r="B65" s="130">
        <v>1830.02025357</v>
      </c>
      <c r="C65" s="130">
        <v>1382.8431604699999</v>
      </c>
      <c r="D65" s="130">
        <v>995.63280006000002</v>
      </c>
      <c r="E65" s="130">
        <v>631.68293229999995</v>
      </c>
      <c r="F65" s="130">
        <v>217.05048479999999</v>
      </c>
      <c r="G65" s="130">
        <v>146.89938296</v>
      </c>
      <c r="H65" s="130">
        <v>387.21036041000002</v>
      </c>
      <c r="I65" s="130">
        <v>13.231506039999999</v>
      </c>
      <c r="J65" s="130">
        <v>30.58332356</v>
      </c>
      <c r="K65" s="130">
        <v>343.39553081000003</v>
      </c>
      <c r="L65" s="130">
        <v>397.71451237999997</v>
      </c>
      <c r="M65" s="130">
        <v>77.283165609999998</v>
      </c>
      <c r="N65" s="130">
        <v>4.1384173799999999</v>
      </c>
      <c r="O65" s="130">
        <v>1.77929527</v>
      </c>
      <c r="P65" s="130">
        <v>71.365452959999999</v>
      </c>
      <c r="Q65" s="130">
        <v>320.43134677</v>
      </c>
      <c r="R65" s="130">
        <v>28.060222289999999</v>
      </c>
      <c r="S65" s="130">
        <v>0.22037722000000001</v>
      </c>
      <c r="T65" s="130">
        <v>292.15074726</v>
      </c>
      <c r="U65" s="130">
        <v>49.462580719999998</v>
      </c>
      <c r="V65" s="130">
        <v>454.96352802000001</v>
      </c>
      <c r="W65" s="130"/>
      <c r="X65" s="130"/>
      <c r="Y65" s="130"/>
      <c r="Z65" s="130"/>
      <c r="AA65" s="130"/>
      <c r="AB65" s="130"/>
    </row>
    <row r="66" spans="1:28" hidden="1" outlineLevel="1">
      <c r="A66" s="8">
        <v>42217</v>
      </c>
      <c r="B66" s="130">
        <v>1807.1980413599999</v>
      </c>
      <c r="C66" s="130">
        <v>1368.03337059</v>
      </c>
      <c r="D66" s="130">
        <v>989.20980472999997</v>
      </c>
      <c r="E66" s="130">
        <v>621.86856670999998</v>
      </c>
      <c r="F66" s="130">
        <v>221.04980293</v>
      </c>
      <c r="G66" s="130">
        <v>146.29143508999999</v>
      </c>
      <c r="H66" s="130">
        <v>378.82356585999997</v>
      </c>
      <c r="I66" s="130">
        <v>13.180664630000001</v>
      </c>
      <c r="J66" s="130">
        <v>29.760106960000002</v>
      </c>
      <c r="K66" s="130">
        <v>335.88279426999998</v>
      </c>
      <c r="L66" s="130">
        <v>390.26611680000002</v>
      </c>
      <c r="M66" s="130">
        <v>76.781003200000001</v>
      </c>
      <c r="N66" s="130">
        <v>4.20843262</v>
      </c>
      <c r="O66" s="130">
        <v>1.67034617</v>
      </c>
      <c r="P66" s="130">
        <v>70.902224410000002</v>
      </c>
      <c r="Q66" s="130">
        <v>313.48511359999998</v>
      </c>
      <c r="R66" s="130">
        <v>28.264506130000001</v>
      </c>
      <c r="S66" s="130">
        <v>0.30927842</v>
      </c>
      <c r="T66" s="130">
        <v>284.91132905000001</v>
      </c>
      <c r="U66" s="130">
        <v>48.898553970000002</v>
      </c>
      <c r="V66" s="130">
        <v>444.81229138999998</v>
      </c>
      <c r="W66" s="130"/>
      <c r="X66" s="130"/>
      <c r="Y66" s="130"/>
      <c r="Z66" s="130"/>
      <c r="AA66" s="130"/>
      <c r="AB66" s="130"/>
    </row>
    <row r="67" spans="1:28" hidden="1" outlineLevel="1">
      <c r="A67" s="8">
        <v>42248</v>
      </c>
      <c r="B67" s="130">
        <v>1793.34872217</v>
      </c>
      <c r="C67" s="130">
        <v>1355.0218734099999</v>
      </c>
      <c r="D67" s="130">
        <v>972.42348487000004</v>
      </c>
      <c r="E67" s="130">
        <v>614.40842849000001</v>
      </c>
      <c r="F67" s="130">
        <v>218.78257651999999</v>
      </c>
      <c r="G67" s="130">
        <v>139.23247986000001</v>
      </c>
      <c r="H67" s="130">
        <v>382.59838853999997</v>
      </c>
      <c r="I67" s="130">
        <v>13.66619124</v>
      </c>
      <c r="J67" s="130">
        <v>29.91075966</v>
      </c>
      <c r="K67" s="130">
        <v>339.02143763999999</v>
      </c>
      <c r="L67" s="130">
        <v>390.8256652</v>
      </c>
      <c r="M67" s="130">
        <v>74.575819690000003</v>
      </c>
      <c r="N67" s="130">
        <v>4.1337692800000001</v>
      </c>
      <c r="O67" s="130">
        <v>1.6856692600000001</v>
      </c>
      <c r="P67" s="130">
        <v>68.756381149999996</v>
      </c>
      <c r="Q67" s="130">
        <v>316.24984551</v>
      </c>
      <c r="R67" s="130">
        <v>29.413769089999999</v>
      </c>
      <c r="S67" s="130">
        <v>0.27808526</v>
      </c>
      <c r="T67" s="130">
        <v>286.55799115999997</v>
      </c>
      <c r="U67" s="130">
        <v>47.501183560000001</v>
      </c>
      <c r="V67" s="130">
        <v>442.59126624999999</v>
      </c>
      <c r="W67" s="130"/>
      <c r="X67" s="130"/>
      <c r="Y67" s="130"/>
      <c r="Z67" s="130"/>
      <c r="AA67" s="130"/>
      <c r="AB67" s="130"/>
    </row>
    <row r="68" spans="1:28" hidden="1" outlineLevel="1">
      <c r="A68" s="8">
        <v>42278</v>
      </c>
      <c r="B68" s="130">
        <v>1761.69960391</v>
      </c>
      <c r="C68" s="130">
        <v>1322.4155301599999</v>
      </c>
      <c r="D68" s="130">
        <v>958.55564765999998</v>
      </c>
      <c r="E68" s="130">
        <v>603.17785564999997</v>
      </c>
      <c r="F68" s="130">
        <v>218.44444745999999</v>
      </c>
      <c r="G68" s="130">
        <v>136.93334454999999</v>
      </c>
      <c r="H68" s="130">
        <v>363.85988250000003</v>
      </c>
      <c r="I68" s="130">
        <v>14.489136869999999</v>
      </c>
      <c r="J68" s="130">
        <v>31.164978049999998</v>
      </c>
      <c r="K68" s="130">
        <v>318.20576757999999</v>
      </c>
      <c r="L68" s="130">
        <v>397.42017228999998</v>
      </c>
      <c r="M68" s="130">
        <v>73.672760580000002</v>
      </c>
      <c r="N68" s="130">
        <v>4.2548428300000003</v>
      </c>
      <c r="O68" s="130">
        <v>1.62321848</v>
      </c>
      <c r="P68" s="130">
        <v>67.794699269999995</v>
      </c>
      <c r="Q68" s="130">
        <v>323.74741170999999</v>
      </c>
      <c r="R68" s="130">
        <v>32.261722079999998</v>
      </c>
      <c r="S68" s="130">
        <v>0.32329818999999999</v>
      </c>
      <c r="T68" s="130">
        <v>291.16239144000002</v>
      </c>
      <c r="U68" s="130">
        <v>41.863901460000001</v>
      </c>
      <c r="V68" s="130">
        <v>431.27760217999997</v>
      </c>
      <c r="W68" s="130"/>
      <c r="X68" s="130"/>
      <c r="Y68" s="130"/>
      <c r="Z68" s="130"/>
      <c r="AA68" s="130"/>
      <c r="AB68" s="130"/>
    </row>
    <row r="69" spans="1:28" hidden="1" outlineLevel="1">
      <c r="A69" s="8">
        <v>42309</v>
      </c>
      <c r="B69" s="130">
        <v>1791.44752288</v>
      </c>
      <c r="C69" s="130">
        <v>1329.58081305</v>
      </c>
      <c r="D69" s="130">
        <v>954.00998681999999</v>
      </c>
      <c r="E69" s="130">
        <v>593.03753835999999</v>
      </c>
      <c r="F69" s="130">
        <v>221.64290142999999</v>
      </c>
      <c r="G69" s="130">
        <v>139.32954702999999</v>
      </c>
      <c r="H69" s="130">
        <v>375.57082623000002</v>
      </c>
      <c r="I69" s="130">
        <v>14.682810419999999</v>
      </c>
      <c r="J69" s="130">
        <v>31.6453147</v>
      </c>
      <c r="K69" s="130">
        <v>329.24270110999998</v>
      </c>
      <c r="L69" s="130">
        <v>417.16537353000001</v>
      </c>
      <c r="M69" s="130">
        <v>73.86461036</v>
      </c>
      <c r="N69" s="130">
        <v>4.2901054199999997</v>
      </c>
      <c r="O69" s="130">
        <v>1.5689382700000001</v>
      </c>
      <c r="P69" s="130">
        <v>68.005566669999993</v>
      </c>
      <c r="Q69" s="130">
        <v>343.30076316999998</v>
      </c>
      <c r="R69" s="130">
        <v>33.95790375</v>
      </c>
      <c r="S69" s="130">
        <v>0.33047169999999998</v>
      </c>
      <c r="T69" s="130">
        <v>309.01238771999999</v>
      </c>
      <c r="U69" s="130">
        <v>44.701336300000001</v>
      </c>
      <c r="V69" s="130">
        <v>440.06593736999997</v>
      </c>
      <c r="W69" s="130"/>
      <c r="X69" s="130"/>
      <c r="Y69" s="130"/>
      <c r="Z69" s="130"/>
      <c r="AA69" s="130"/>
      <c r="AB69" s="130"/>
    </row>
    <row r="70" spans="1:28" hidden="1" outlineLevel="1">
      <c r="A70" s="8">
        <v>42339</v>
      </c>
      <c r="B70" s="130">
        <v>1684.1049222199999</v>
      </c>
      <c r="C70" s="130">
        <v>1244.2703974200001</v>
      </c>
      <c r="D70" s="130">
        <v>941.94977897000001</v>
      </c>
      <c r="E70" s="130">
        <v>599.58806101000005</v>
      </c>
      <c r="F70" s="130">
        <v>207.83752956000001</v>
      </c>
      <c r="G70" s="130">
        <v>134.52418840000001</v>
      </c>
      <c r="H70" s="130">
        <v>302.32061844999998</v>
      </c>
      <c r="I70" s="130">
        <v>11.48553544</v>
      </c>
      <c r="J70" s="130">
        <v>18.676819989999998</v>
      </c>
      <c r="K70" s="130">
        <v>272.15826301999999</v>
      </c>
      <c r="L70" s="130">
        <v>396.79259153999999</v>
      </c>
      <c r="M70" s="130">
        <v>71.801847809999998</v>
      </c>
      <c r="N70" s="130">
        <v>3.75997132</v>
      </c>
      <c r="O70" s="130">
        <v>1.4405212300000001</v>
      </c>
      <c r="P70" s="130">
        <v>66.601355260000005</v>
      </c>
      <c r="Q70" s="130">
        <v>324.99074373000002</v>
      </c>
      <c r="R70" s="130">
        <v>44.569448039999997</v>
      </c>
      <c r="S70" s="130">
        <v>0.31374560000000001</v>
      </c>
      <c r="T70" s="130">
        <v>280.10755009000002</v>
      </c>
      <c r="U70" s="130">
        <v>43.04193326</v>
      </c>
      <c r="V70" s="130">
        <v>378.31819495000002</v>
      </c>
      <c r="W70" s="130"/>
      <c r="X70" s="130"/>
      <c r="Y70" s="130"/>
      <c r="Z70" s="130"/>
      <c r="AA70" s="130"/>
      <c r="AB70" s="130"/>
    </row>
    <row r="71" spans="1:28" hidden="1" outlineLevel="1">
      <c r="A71" s="8">
        <v>42370</v>
      </c>
      <c r="B71" s="130">
        <v>1707.27244845</v>
      </c>
      <c r="C71" s="130">
        <v>1253.5305340699999</v>
      </c>
      <c r="D71" s="130">
        <v>936.72045645000003</v>
      </c>
      <c r="E71" s="130">
        <v>595.07301705999998</v>
      </c>
      <c r="F71" s="130">
        <v>209.88044779000001</v>
      </c>
      <c r="G71" s="130">
        <v>131.76699160000001</v>
      </c>
      <c r="H71" s="130">
        <v>316.81007762000002</v>
      </c>
      <c r="I71" s="130">
        <v>12.44940257</v>
      </c>
      <c r="J71" s="130">
        <v>20.688045519999999</v>
      </c>
      <c r="K71" s="130">
        <v>283.67262952999999</v>
      </c>
      <c r="L71" s="130">
        <v>410.22396031</v>
      </c>
      <c r="M71" s="130">
        <v>71.030702300000002</v>
      </c>
      <c r="N71" s="130">
        <v>3.9103963400000001</v>
      </c>
      <c r="O71" s="130">
        <v>1.40594358</v>
      </c>
      <c r="P71" s="130">
        <v>65.714362379999997</v>
      </c>
      <c r="Q71" s="130">
        <v>339.19325801000002</v>
      </c>
      <c r="R71" s="130">
        <v>49.620757840000003</v>
      </c>
      <c r="S71" s="130">
        <v>0.27956267000000001</v>
      </c>
      <c r="T71" s="130">
        <v>289.29293749999999</v>
      </c>
      <c r="U71" s="130">
        <v>43.517954070000002</v>
      </c>
      <c r="V71" s="130">
        <v>397.12757228999999</v>
      </c>
      <c r="W71" s="130"/>
      <c r="X71" s="130"/>
      <c r="Y71" s="130"/>
      <c r="Z71" s="130"/>
      <c r="AA71" s="130"/>
      <c r="AB71" s="130"/>
    </row>
    <row r="72" spans="1:28" hidden="1" outlineLevel="1">
      <c r="A72" s="8">
        <v>42401</v>
      </c>
      <c r="B72" s="130">
        <v>1752.7659770099999</v>
      </c>
      <c r="C72" s="130">
        <v>1276.1901294700001</v>
      </c>
      <c r="D72" s="130">
        <v>947.31708791000005</v>
      </c>
      <c r="E72" s="130">
        <v>606.76864442999999</v>
      </c>
      <c r="F72" s="130">
        <v>209.21936321000001</v>
      </c>
      <c r="G72" s="130">
        <v>131.32908026999999</v>
      </c>
      <c r="H72" s="130">
        <v>328.87304155999999</v>
      </c>
      <c r="I72" s="130">
        <v>13.5899129</v>
      </c>
      <c r="J72" s="130">
        <v>22.267112990000001</v>
      </c>
      <c r="K72" s="130">
        <v>293.01601567</v>
      </c>
      <c r="L72" s="130">
        <v>432.39536819</v>
      </c>
      <c r="M72" s="130">
        <v>70.245509589999998</v>
      </c>
      <c r="N72" s="130">
        <v>3.98626974</v>
      </c>
      <c r="O72" s="130">
        <v>1.33973922</v>
      </c>
      <c r="P72" s="130">
        <v>64.919500630000002</v>
      </c>
      <c r="Q72" s="130">
        <v>362.14985860000002</v>
      </c>
      <c r="R72" s="130">
        <v>50.616786480000002</v>
      </c>
      <c r="S72" s="130">
        <v>0.27081579</v>
      </c>
      <c r="T72" s="130">
        <v>311.26225633000001</v>
      </c>
      <c r="U72" s="130">
        <v>44.180479349999999</v>
      </c>
      <c r="V72" s="130">
        <v>416.84029522999998</v>
      </c>
      <c r="W72" s="130"/>
      <c r="X72" s="130"/>
      <c r="Y72" s="130"/>
      <c r="Z72" s="130"/>
      <c r="AA72" s="130"/>
      <c r="AB72" s="130"/>
    </row>
    <row r="73" spans="1:28" hidden="1" outlineLevel="1">
      <c r="A73" s="8">
        <v>42430</v>
      </c>
      <c r="B73" s="130">
        <v>1720.3152616699999</v>
      </c>
      <c r="C73" s="130">
        <v>1261.27630054</v>
      </c>
      <c r="D73" s="130">
        <v>945.93530390000001</v>
      </c>
      <c r="E73" s="130">
        <v>606.98630056000002</v>
      </c>
      <c r="F73" s="130">
        <v>210.31993141999999</v>
      </c>
      <c r="G73" s="130">
        <v>128.62907192</v>
      </c>
      <c r="H73" s="130">
        <v>315.34099664000001</v>
      </c>
      <c r="I73" s="130">
        <v>11.65198197</v>
      </c>
      <c r="J73" s="130">
        <v>21.022413109999999</v>
      </c>
      <c r="K73" s="130">
        <v>282.66660156</v>
      </c>
      <c r="L73" s="130">
        <v>414.79166934</v>
      </c>
      <c r="M73" s="130">
        <v>70.803728449999994</v>
      </c>
      <c r="N73" s="130">
        <v>0.69024730000000001</v>
      </c>
      <c r="O73" s="130">
        <v>1.5018445300000001</v>
      </c>
      <c r="P73" s="130">
        <v>68.611636619999999</v>
      </c>
      <c r="Q73" s="130">
        <v>343.98794089</v>
      </c>
      <c r="R73" s="130">
        <v>21.130585910000001</v>
      </c>
      <c r="S73" s="130">
        <v>0.10685483</v>
      </c>
      <c r="T73" s="130">
        <v>322.75050014999999</v>
      </c>
      <c r="U73" s="130">
        <v>44.247291789999998</v>
      </c>
      <c r="V73" s="130">
        <v>394.46332504999998</v>
      </c>
      <c r="W73" s="130"/>
      <c r="X73" s="130"/>
      <c r="Y73" s="130"/>
      <c r="Z73" s="130"/>
      <c r="AA73" s="130"/>
      <c r="AB73" s="130"/>
    </row>
    <row r="74" spans="1:28" hidden="1" outlineLevel="1">
      <c r="A74" s="8">
        <v>42461</v>
      </c>
      <c r="B74" s="130">
        <v>1667.0825487100001</v>
      </c>
      <c r="C74" s="130">
        <v>1219.6806761099999</v>
      </c>
      <c r="D74" s="130">
        <v>918.62361267000006</v>
      </c>
      <c r="E74" s="130">
        <v>557.97156380000001</v>
      </c>
      <c r="F74" s="130">
        <v>230.30935457000001</v>
      </c>
      <c r="G74" s="130">
        <v>130.34269430000001</v>
      </c>
      <c r="H74" s="130">
        <v>301.05706343999998</v>
      </c>
      <c r="I74" s="130">
        <v>11.36658327</v>
      </c>
      <c r="J74" s="130">
        <v>19.90870056</v>
      </c>
      <c r="K74" s="130">
        <v>269.78177961</v>
      </c>
      <c r="L74" s="130">
        <v>403.55175867000003</v>
      </c>
      <c r="M74" s="130">
        <v>69.62281772</v>
      </c>
      <c r="N74" s="130">
        <v>0.73182104999999997</v>
      </c>
      <c r="O74" s="130">
        <v>1.3757185999999999</v>
      </c>
      <c r="P74" s="130">
        <v>67.515278069999994</v>
      </c>
      <c r="Q74" s="130">
        <v>333.92894095000003</v>
      </c>
      <c r="R74" s="130">
        <v>20.432153759999998</v>
      </c>
      <c r="S74" s="130">
        <v>0.10265777</v>
      </c>
      <c r="T74" s="130">
        <v>313.39412942000001</v>
      </c>
      <c r="U74" s="130">
        <v>43.850113929999999</v>
      </c>
      <c r="V74" s="130">
        <v>393.13885464999998</v>
      </c>
      <c r="W74" s="130"/>
      <c r="X74" s="130"/>
      <c r="Y74" s="130"/>
      <c r="Z74" s="130"/>
      <c r="AA74" s="130"/>
      <c r="AB74" s="130"/>
    </row>
    <row r="75" spans="1:28" hidden="1" outlineLevel="1">
      <c r="A75" s="8">
        <v>42491</v>
      </c>
      <c r="B75" s="130">
        <v>1676.9797456199999</v>
      </c>
      <c r="C75" s="130">
        <v>1233.0488681300001</v>
      </c>
      <c r="D75" s="130">
        <v>933.59201228999996</v>
      </c>
      <c r="E75" s="130">
        <v>591.61397815999999</v>
      </c>
      <c r="F75" s="130">
        <v>211.23134765</v>
      </c>
      <c r="G75" s="130">
        <v>130.74668647999999</v>
      </c>
      <c r="H75" s="130">
        <v>299.45685584</v>
      </c>
      <c r="I75" s="130">
        <v>11.332159040000001</v>
      </c>
      <c r="J75" s="130">
        <v>19.902123979999999</v>
      </c>
      <c r="K75" s="130">
        <v>268.22257281999998</v>
      </c>
      <c r="L75" s="130">
        <v>400.01265586</v>
      </c>
      <c r="M75" s="130">
        <v>68.633230019999999</v>
      </c>
      <c r="N75" s="130">
        <v>0.96302251000000005</v>
      </c>
      <c r="O75" s="130">
        <v>1.32318406</v>
      </c>
      <c r="P75" s="130">
        <v>66.347023449999995</v>
      </c>
      <c r="Q75" s="130">
        <v>331.37942584000001</v>
      </c>
      <c r="R75" s="130">
        <v>20.57756766</v>
      </c>
      <c r="S75" s="130">
        <v>8.748206E-2</v>
      </c>
      <c r="T75" s="130">
        <v>310.71437612</v>
      </c>
      <c r="U75" s="130">
        <v>43.918221629999998</v>
      </c>
      <c r="V75" s="130">
        <v>387.22584426999998</v>
      </c>
      <c r="W75" s="130"/>
      <c r="X75" s="130"/>
      <c r="Y75" s="130"/>
      <c r="Z75" s="130"/>
      <c r="AA75" s="130"/>
      <c r="AB75" s="130"/>
    </row>
    <row r="76" spans="1:28" hidden="1" outlineLevel="1">
      <c r="A76" s="8">
        <v>42522</v>
      </c>
      <c r="B76" s="130">
        <v>1657.7116475099999</v>
      </c>
      <c r="C76" s="130">
        <v>1235.0641701</v>
      </c>
      <c r="D76" s="130">
        <v>940.29014834999998</v>
      </c>
      <c r="E76" s="130">
        <v>595.61809429000004</v>
      </c>
      <c r="F76" s="130">
        <v>215.08188822</v>
      </c>
      <c r="G76" s="130">
        <v>129.59016584</v>
      </c>
      <c r="H76" s="130">
        <v>294.77402174999997</v>
      </c>
      <c r="I76" s="130">
        <v>11.325798199999999</v>
      </c>
      <c r="J76" s="130">
        <v>19.639530870000002</v>
      </c>
      <c r="K76" s="130">
        <v>263.80869267999998</v>
      </c>
      <c r="L76" s="130">
        <v>379.0429863</v>
      </c>
      <c r="M76" s="130">
        <v>68.476655649999998</v>
      </c>
      <c r="N76" s="130">
        <v>0.90485793999999997</v>
      </c>
      <c r="O76" s="130">
        <v>1.4441774599999999</v>
      </c>
      <c r="P76" s="130">
        <v>66.127620250000007</v>
      </c>
      <c r="Q76" s="130">
        <v>310.56633065</v>
      </c>
      <c r="R76" s="130">
        <v>6.8832821800000001</v>
      </c>
      <c r="S76" s="130">
        <v>8.6402119999999999E-2</v>
      </c>
      <c r="T76" s="130">
        <v>303.59664635000001</v>
      </c>
      <c r="U76" s="130">
        <v>43.604491109999998</v>
      </c>
      <c r="V76" s="130">
        <v>376.55086686999999</v>
      </c>
      <c r="W76" s="130"/>
      <c r="X76" s="130"/>
      <c r="Y76" s="130"/>
      <c r="Z76" s="130"/>
      <c r="AA76" s="130"/>
      <c r="AB76" s="130"/>
    </row>
    <row r="77" spans="1:28" hidden="1" outlineLevel="1">
      <c r="A77" s="8">
        <v>42552</v>
      </c>
      <c r="B77" s="130">
        <v>1638.4473372099999</v>
      </c>
      <c r="C77" s="130">
        <v>1221.0013757199999</v>
      </c>
      <c r="D77" s="130">
        <v>928.19092894999994</v>
      </c>
      <c r="E77" s="130">
        <v>580.15464510000004</v>
      </c>
      <c r="F77" s="130">
        <v>218.51174549999999</v>
      </c>
      <c r="G77" s="130">
        <v>129.52453835</v>
      </c>
      <c r="H77" s="130">
        <v>292.81044677</v>
      </c>
      <c r="I77" s="130">
        <v>11.18303259</v>
      </c>
      <c r="J77" s="130">
        <v>19.405118940000001</v>
      </c>
      <c r="K77" s="130">
        <v>262.22229523999999</v>
      </c>
      <c r="L77" s="130">
        <v>374.06587825000003</v>
      </c>
      <c r="M77" s="130">
        <v>67.190414489999995</v>
      </c>
      <c r="N77" s="130">
        <v>0.73342766000000004</v>
      </c>
      <c r="O77" s="130">
        <v>1.3055290799999999</v>
      </c>
      <c r="P77" s="130">
        <v>65.151457750000006</v>
      </c>
      <c r="Q77" s="130">
        <v>306.87546376</v>
      </c>
      <c r="R77" s="130">
        <v>6.8720187700000004</v>
      </c>
      <c r="S77" s="130">
        <v>8.6209460000000002E-2</v>
      </c>
      <c r="T77" s="130">
        <v>299.91723553000003</v>
      </c>
      <c r="U77" s="130">
        <v>43.380083239999998</v>
      </c>
      <c r="V77" s="130">
        <v>379.76367825</v>
      </c>
      <c r="W77" s="130"/>
      <c r="X77" s="130"/>
      <c r="Y77" s="130"/>
      <c r="Z77" s="130"/>
      <c r="AA77" s="130"/>
      <c r="AB77" s="130"/>
    </row>
    <row r="78" spans="1:28" hidden="1" outlineLevel="1">
      <c r="A78" s="8">
        <v>42583</v>
      </c>
      <c r="B78" s="130">
        <v>1685.018906</v>
      </c>
      <c r="C78" s="130">
        <v>1258.6999811000001</v>
      </c>
      <c r="D78" s="130">
        <v>971.34251929000004</v>
      </c>
      <c r="E78" s="130">
        <v>620.14536219000001</v>
      </c>
      <c r="F78" s="130">
        <v>222.94176132000001</v>
      </c>
      <c r="G78" s="130">
        <v>128.25539577999999</v>
      </c>
      <c r="H78" s="130">
        <v>287.35746181000002</v>
      </c>
      <c r="I78" s="130">
        <v>11.618579889999999</v>
      </c>
      <c r="J78" s="130">
        <v>20.41453817</v>
      </c>
      <c r="K78" s="130">
        <v>255.32434375</v>
      </c>
      <c r="L78" s="130">
        <v>382.18712997</v>
      </c>
      <c r="M78" s="130">
        <v>67.360839380000002</v>
      </c>
      <c r="N78" s="130">
        <v>0.77067998999999998</v>
      </c>
      <c r="O78" s="130">
        <v>1.2737951199999999</v>
      </c>
      <c r="P78" s="130">
        <v>65.316364269999994</v>
      </c>
      <c r="Q78" s="130">
        <v>314.82629058999999</v>
      </c>
      <c r="R78" s="130">
        <v>7.1461912400000003</v>
      </c>
      <c r="S78" s="130">
        <v>8.9185669999999995E-2</v>
      </c>
      <c r="T78" s="130">
        <v>307.59091368000003</v>
      </c>
      <c r="U78" s="130">
        <v>44.131794929999998</v>
      </c>
      <c r="V78" s="130">
        <v>385.38348540999999</v>
      </c>
      <c r="W78" s="130"/>
      <c r="X78" s="130"/>
      <c r="Y78" s="130"/>
      <c r="Z78" s="130"/>
      <c r="AA78" s="130"/>
      <c r="AB78" s="130"/>
    </row>
    <row r="79" spans="1:28" hidden="1" outlineLevel="1">
      <c r="A79" s="8">
        <v>42614</v>
      </c>
      <c r="B79" s="130">
        <v>1671.8353195699999</v>
      </c>
      <c r="C79" s="130">
        <v>1241.4349797899999</v>
      </c>
      <c r="D79" s="130">
        <v>961.75582775999999</v>
      </c>
      <c r="E79" s="130">
        <v>611.13617707000003</v>
      </c>
      <c r="F79" s="130">
        <v>223.33848510999999</v>
      </c>
      <c r="G79" s="130">
        <v>127.28116558000001</v>
      </c>
      <c r="H79" s="130">
        <v>279.67915203000001</v>
      </c>
      <c r="I79" s="130">
        <v>10.78666271</v>
      </c>
      <c r="J79" s="130">
        <v>20.467836470000002</v>
      </c>
      <c r="K79" s="130">
        <v>248.42465285</v>
      </c>
      <c r="L79" s="130">
        <v>381.24977951</v>
      </c>
      <c r="M79" s="130">
        <v>66.797910419999994</v>
      </c>
      <c r="N79" s="130">
        <v>0.82225616000000001</v>
      </c>
      <c r="O79" s="130">
        <v>1.2888784</v>
      </c>
      <c r="P79" s="130">
        <v>64.686775859999997</v>
      </c>
      <c r="Q79" s="130">
        <v>314.45186909</v>
      </c>
      <c r="R79" s="130">
        <v>7.2047008000000003</v>
      </c>
      <c r="S79" s="130">
        <v>9.0088600000000005E-2</v>
      </c>
      <c r="T79" s="130">
        <v>307.15707968999999</v>
      </c>
      <c r="U79" s="130">
        <v>49.15056027</v>
      </c>
      <c r="V79" s="130">
        <v>386.20202857999999</v>
      </c>
      <c r="W79" s="130"/>
      <c r="X79" s="130"/>
      <c r="Y79" s="130"/>
      <c r="Z79" s="130"/>
      <c r="AA79" s="130"/>
      <c r="AB79" s="130"/>
    </row>
    <row r="80" spans="1:28" hidden="1" outlineLevel="1">
      <c r="A80" s="8">
        <v>42644</v>
      </c>
      <c r="B80" s="130">
        <v>1660.4383199500001</v>
      </c>
      <c r="C80" s="130">
        <v>1237.2000910500001</v>
      </c>
      <c r="D80" s="130">
        <v>966.92944351999995</v>
      </c>
      <c r="E80" s="130">
        <v>611.81665506000002</v>
      </c>
      <c r="F80" s="130">
        <v>225.61343119</v>
      </c>
      <c r="G80" s="130">
        <v>129.49935726999999</v>
      </c>
      <c r="H80" s="130">
        <v>270.27064753000002</v>
      </c>
      <c r="I80" s="130">
        <v>10.613579619999999</v>
      </c>
      <c r="J80" s="130">
        <v>20.125954610000001</v>
      </c>
      <c r="K80" s="130">
        <v>239.53111329999999</v>
      </c>
      <c r="L80" s="130">
        <v>373.94405548999998</v>
      </c>
      <c r="M80" s="130">
        <v>66.378075280000004</v>
      </c>
      <c r="N80" s="130">
        <v>0.75302411000000002</v>
      </c>
      <c r="O80" s="130">
        <v>1.74273473</v>
      </c>
      <c r="P80" s="130">
        <v>63.882316439999997</v>
      </c>
      <c r="Q80" s="130">
        <v>307.56598021000002</v>
      </c>
      <c r="R80" s="130">
        <v>7.0971115500000002</v>
      </c>
      <c r="S80" s="130">
        <v>8.8645340000000003E-2</v>
      </c>
      <c r="T80" s="130">
        <v>300.38022332000003</v>
      </c>
      <c r="U80" s="130">
        <v>49.294173409999999</v>
      </c>
      <c r="V80" s="130">
        <v>379.69689582000001</v>
      </c>
      <c r="W80" s="130"/>
      <c r="X80" s="130"/>
      <c r="Y80" s="130"/>
      <c r="Z80" s="130"/>
      <c r="AA80" s="130"/>
      <c r="AB80" s="130"/>
    </row>
    <row r="81" spans="1:28" hidden="1" outlineLevel="1">
      <c r="A81" s="8">
        <v>42675</v>
      </c>
      <c r="B81" s="130">
        <v>1659.3037649299999</v>
      </c>
      <c r="C81" s="130">
        <v>1238.1358420700001</v>
      </c>
      <c r="D81" s="130">
        <v>969.54016690000003</v>
      </c>
      <c r="E81" s="130">
        <v>609.66332737000005</v>
      </c>
      <c r="F81" s="130">
        <v>231.24828196000001</v>
      </c>
      <c r="G81" s="130">
        <v>128.62855757</v>
      </c>
      <c r="H81" s="130">
        <v>268.59567516999999</v>
      </c>
      <c r="I81" s="130">
        <v>10.858724710000001</v>
      </c>
      <c r="J81" s="130">
        <v>19.751125519999999</v>
      </c>
      <c r="K81" s="130">
        <v>237.98582493999999</v>
      </c>
      <c r="L81" s="130">
        <v>372.13965267999998</v>
      </c>
      <c r="M81" s="130">
        <v>65.520608420000002</v>
      </c>
      <c r="N81" s="130">
        <v>0.75440003</v>
      </c>
      <c r="O81" s="130">
        <v>1.6516318000000001</v>
      </c>
      <c r="P81" s="130">
        <v>63.114576589999999</v>
      </c>
      <c r="Q81" s="130">
        <v>306.61904426000001</v>
      </c>
      <c r="R81" s="130">
        <v>7.1373358700000002</v>
      </c>
      <c r="S81" s="130">
        <v>8.9008009999999999E-2</v>
      </c>
      <c r="T81" s="130">
        <v>299.39270038000001</v>
      </c>
      <c r="U81" s="130">
        <v>49.02827018</v>
      </c>
      <c r="V81" s="130">
        <v>375.33997507999999</v>
      </c>
      <c r="W81" s="130"/>
      <c r="X81" s="130"/>
      <c r="Y81" s="130"/>
      <c r="Z81" s="130"/>
      <c r="AA81" s="130"/>
      <c r="AB81" s="130"/>
    </row>
    <row r="82" spans="1:28" hidden="1" outlineLevel="1">
      <c r="A82" s="8">
        <v>42705</v>
      </c>
      <c r="B82" s="130">
        <v>1680.88290108</v>
      </c>
      <c r="C82" s="130">
        <v>1248.2054642999999</v>
      </c>
      <c r="D82" s="130">
        <v>965.18752541000003</v>
      </c>
      <c r="E82" s="130">
        <v>604.98325634000003</v>
      </c>
      <c r="F82" s="130">
        <v>229.37872583000001</v>
      </c>
      <c r="G82" s="130">
        <v>130.82554324</v>
      </c>
      <c r="H82" s="130">
        <v>283.01793888999998</v>
      </c>
      <c r="I82" s="130">
        <v>11.562514589999999</v>
      </c>
      <c r="J82" s="130">
        <v>20.42277726</v>
      </c>
      <c r="K82" s="130">
        <v>251.03264704</v>
      </c>
      <c r="L82" s="130">
        <v>384.73772584</v>
      </c>
      <c r="M82" s="130">
        <v>65.226237029999993</v>
      </c>
      <c r="N82" s="130">
        <v>2.2862936500000002</v>
      </c>
      <c r="O82" s="130">
        <v>1.6294798500000001</v>
      </c>
      <c r="P82" s="130">
        <v>61.31046353</v>
      </c>
      <c r="Q82" s="130">
        <v>319.51148881</v>
      </c>
      <c r="R82" s="130">
        <v>17.273456299999999</v>
      </c>
      <c r="S82" s="130">
        <v>9.4540970000000002E-2</v>
      </c>
      <c r="T82" s="130">
        <v>302.14349154000001</v>
      </c>
      <c r="U82" s="130">
        <v>47.939710939999998</v>
      </c>
      <c r="V82" s="130">
        <v>393.62297140999999</v>
      </c>
      <c r="W82" s="130"/>
      <c r="X82" s="130"/>
      <c r="Y82" s="130"/>
      <c r="Z82" s="130"/>
      <c r="AA82" s="130"/>
      <c r="AB82" s="130"/>
    </row>
    <row r="83" spans="1:28" hidden="1" outlineLevel="1">
      <c r="A83" s="8">
        <v>42736</v>
      </c>
      <c r="B83" s="130">
        <v>1699.3891330599999</v>
      </c>
      <c r="C83" s="130">
        <v>1270.9352138700001</v>
      </c>
      <c r="D83" s="130">
        <v>989.50891020999995</v>
      </c>
      <c r="E83" s="130">
        <v>626.34761266999999</v>
      </c>
      <c r="F83" s="130">
        <v>232.39567980000001</v>
      </c>
      <c r="G83" s="130">
        <v>130.76561774000001</v>
      </c>
      <c r="H83" s="130">
        <v>281.42630365999997</v>
      </c>
      <c r="I83" s="130">
        <v>11.538381920000001</v>
      </c>
      <c r="J83" s="130">
        <v>20.330521040000001</v>
      </c>
      <c r="K83" s="130">
        <v>249.55740069999999</v>
      </c>
      <c r="L83" s="130">
        <v>379.19816596999999</v>
      </c>
      <c r="M83" s="130">
        <v>65.27697861</v>
      </c>
      <c r="N83" s="130">
        <v>2.2952243600000002</v>
      </c>
      <c r="O83" s="130">
        <v>1.5889678599999999</v>
      </c>
      <c r="P83" s="130">
        <v>61.392786389999998</v>
      </c>
      <c r="Q83" s="130">
        <v>313.92118735999998</v>
      </c>
      <c r="R83" s="130">
        <v>16.985633379999999</v>
      </c>
      <c r="S83" s="130">
        <v>9.4292070000000006E-2</v>
      </c>
      <c r="T83" s="130">
        <v>296.84126191000001</v>
      </c>
      <c r="U83" s="130">
        <v>49.255753220000003</v>
      </c>
      <c r="V83" s="130">
        <v>383.08649665000002</v>
      </c>
      <c r="W83" s="130"/>
      <c r="X83" s="130"/>
      <c r="Y83" s="130"/>
      <c r="Z83" s="130"/>
      <c r="AA83" s="130"/>
      <c r="AB83" s="130"/>
    </row>
    <row r="84" spans="1:28" hidden="1" outlineLevel="1">
      <c r="A84" s="8">
        <v>42767</v>
      </c>
      <c r="B84" s="130">
        <v>1773.8742270299999</v>
      </c>
      <c r="C84" s="130">
        <v>1352.1812207299999</v>
      </c>
      <c r="D84" s="130">
        <v>1075.0768460100001</v>
      </c>
      <c r="E84" s="130">
        <v>711.83837227000004</v>
      </c>
      <c r="F84" s="130">
        <v>231.88691172</v>
      </c>
      <c r="G84" s="130">
        <v>131.35156201999999</v>
      </c>
      <c r="H84" s="130">
        <v>277.10437472000001</v>
      </c>
      <c r="I84" s="130">
        <v>11.50535956</v>
      </c>
      <c r="J84" s="130">
        <v>19.622688740000001</v>
      </c>
      <c r="K84" s="130">
        <v>245.97632641999999</v>
      </c>
      <c r="L84" s="130">
        <v>371.51215252999998</v>
      </c>
      <c r="M84" s="130">
        <v>64.787246460000006</v>
      </c>
      <c r="N84" s="130">
        <v>2.3899679900000002</v>
      </c>
      <c r="O84" s="130">
        <v>1.6126270599999999</v>
      </c>
      <c r="P84" s="130">
        <v>60.784651410000002</v>
      </c>
      <c r="Q84" s="130">
        <v>306.72490606999997</v>
      </c>
      <c r="R84" s="130">
        <v>17.07719852</v>
      </c>
      <c r="S84" s="130">
        <v>9.4065889999999999E-2</v>
      </c>
      <c r="T84" s="130">
        <v>289.55364165999998</v>
      </c>
      <c r="U84" s="130">
        <v>50.180853769999999</v>
      </c>
      <c r="V84" s="130">
        <v>352.03298925000001</v>
      </c>
      <c r="W84" s="130"/>
      <c r="X84" s="130"/>
      <c r="Y84" s="130"/>
      <c r="Z84" s="130"/>
      <c r="AA84" s="130"/>
      <c r="AB84" s="130"/>
    </row>
    <row r="85" spans="1:28" hidden="1" outlineLevel="1">
      <c r="A85" s="8">
        <v>42795</v>
      </c>
      <c r="B85" s="130">
        <v>1834.0359805099999</v>
      </c>
      <c r="C85" s="130">
        <v>1416.87798247</v>
      </c>
      <c r="D85" s="130">
        <v>1143.5068359100001</v>
      </c>
      <c r="E85" s="130">
        <v>762.11700224000003</v>
      </c>
      <c r="F85" s="130">
        <v>245.72496511</v>
      </c>
      <c r="G85" s="130">
        <v>135.66486856</v>
      </c>
      <c r="H85" s="130">
        <v>273.37114656</v>
      </c>
      <c r="I85" s="130">
        <v>4.4417170400000003</v>
      </c>
      <c r="J85" s="130">
        <v>23.358163399999999</v>
      </c>
      <c r="K85" s="130">
        <v>245.57126611999999</v>
      </c>
      <c r="L85" s="130">
        <v>364.19708243000002</v>
      </c>
      <c r="M85" s="130">
        <v>62.12364427</v>
      </c>
      <c r="N85" s="130">
        <v>8.8902060000000005E-2</v>
      </c>
      <c r="O85" s="130">
        <v>1.55030679</v>
      </c>
      <c r="P85" s="130">
        <v>60.484435419999997</v>
      </c>
      <c r="Q85" s="130">
        <v>302.07343816000002</v>
      </c>
      <c r="R85" s="130">
        <v>0.43284407000000003</v>
      </c>
      <c r="S85" s="130">
        <v>2.97008882</v>
      </c>
      <c r="T85" s="130">
        <v>298.67050526999998</v>
      </c>
      <c r="U85" s="130">
        <v>52.960915610000001</v>
      </c>
      <c r="V85" s="130">
        <v>362.78590772000001</v>
      </c>
      <c r="W85" s="130"/>
      <c r="X85" s="130"/>
      <c r="Y85" s="130"/>
      <c r="Z85" s="130"/>
      <c r="AA85" s="130"/>
      <c r="AB85" s="130"/>
    </row>
    <row r="86" spans="1:28" hidden="1" outlineLevel="1">
      <c r="A86" s="8">
        <v>42826</v>
      </c>
      <c r="B86" s="130">
        <v>1831.6047987699999</v>
      </c>
      <c r="C86" s="130">
        <v>1421.9855087799999</v>
      </c>
      <c r="D86" s="130">
        <v>1153.87012884</v>
      </c>
      <c r="E86" s="130">
        <v>767.43681590999995</v>
      </c>
      <c r="F86" s="130">
        <v>251.57326649999999</v>
      </c>
      <c r="G86" s="130">
        <v>134.86004643000001</v>
      </c>
      <c r="H86" s="130">
        <v>268.11537994000003</v>
      </c>
      <c r="I86" s="130">
        <v>4.3938422600000004</v>
      </c>
      <c r="J86" s="130">
        <v>22.95192471</v>
      </c>
      <c r="K86" s="130">
        <v>240.76961297</v>
      </c>
      <c r="L86" s="130">
        <v>356.34145919999997</v>
      </c>
      <c r="M86" s="130">
        <v>61.631581670000003</v>
      </c>
      <c r="N86" s="130">
        <v>1.3405813</v>
      </c>
      <c r="O86" s="130">
        <v>1.40898049</v>
      </c>
      <c r="P86" s="130">
        <v>58.882019880000001</v>
      </c>
      <c r="Q86" s="130">
        <v>294.70987753000003</v>
      </c>
      <c r="R86" s="130">
        <v>8.3089132299999999</v>
      </c>
      <c r="S86" s="130">
        <v>2.9249125999999999</v>
      </c>
      <c r="T86" s="130">
        <v>283.47605170000003</v>
      </c>
      <c r="U86" s="130">
        <v>53.277830790000003</v>
      </c>
      <c r="V86" s="130">
        <v>320.30665969</v>
      </c>
      <c r="W86" s="130"/>
      <c r="X86" s="130"/>
      <c r="Y86" s="130"/>
      <c r="Z86" s="130"/>
      <c r="AA86" s="130"/>
      <c r="AB86" s="130"/>
    </row>
    <row r="87" spans="1:28" hidden="1" outlineLevel="1">
      <c r="A87" s="8">
        <v>42856</v>
      </c>
      <c r="B87" s="130">
        <v>1866.8462323000001</v>
      </c>
      <c r="C87" s="130">
        <v>1457.11912052</v>
      </c>
      <c r="D87" s="130">
        <v>1194.54289455</v>
      </c>
      <c r="E87" s="130">
        <v>804.07123132000004</v>
      </c>
      <c r="F87" s="130">
        <v>255.56162337999999</v>
      </c>
      <c r="G87" s="130">
        <v>134.91003985</v>
      </c>
      <c r="H87" s="130">
        <v>262.57622597</v>
      </c>
      <c r="I87" s="130">
        <v>4.3623985000000003</v>
      </c>
      <c r="J87" s="130">
        <v>22.609954389999999</v>
      </c>
      <c r="K87" s="130">
        <v>235.60387308</v>
      </c>
      <c r="L87" s="130">
        <v>353.11272244000003</v>
      </c>
      <c r="M87" s="130">
        <v>61.142269429999999</v>
      </c>
      <c r="N87" s="130">
        <v>1.3427196100000001</v>
      </c>
      <c r="O87" s="130">
        <v>1.6026276500000001</v>
      </c>
      <c r="P87" s="130">
        <v>58.196922170000001</v>
      </c>
      <c r="Q87" s="130">
        <v>291.97045301000003</v>
      </c>
      <c r="R87" s="130">
        <v>8.2561532599999996</v>
      </c>
      <c r="S87" s="130">
        <v>2.9048975600000002</v>
      </c>
      <c r="T87" s="130">
        <v>280.80940219000001</v>
      </c>
      <c r="U87" s="130">
        <v>56.614389340000002</v>
      </c>
      <c r="V87" s="130">
        <v>320.74509777999998</v>
      </c>
      <c r="W87" s="130"/>
      <c r="X87" s="130"/>
      <c r="Y87" s="130"/>
      <c r="Z87" s="130"/>
      <c r="AA87" s="130"/>
      <c r="AB87" s="130"/>
    </row>
    <row r="88" spans="1:28" hidden="1" outlineLevel="1">
      <c r="A88" s="8">
        <v>42887</v>
      </c>
      <c r="B88" s="130">
        <v>1890.1652645199999</v>
      </c>
      <c r="C88" s="130">
        <v>1486.57957433</v>
      </c>
      <c r="D88" s="130">
        <v>1227.1863890899999</v>
      </c>
      <c r="E88" s="130">
        <v>770.21980690999999</v>
      </c>
      <c r="F88" s="130">
        <v>320.67339887999998</v>
      </c>
      <c r="G88" s="130">
        <v>136.29318330000001</v>
      </c>
      <c r="H88" s="130">
        <v>259.39318523999998</v>
      </c>
      <c r="I88" s="130">
        <v>4.3219050000000001</v>
      </c>
      <c r="J88" s="130">
        <v>22.334746460000002</v>
      </c>
      <c r="K88" s="130">
        <v>232.73653378</v>
      </c>
      <c r="L88" s="130">
        <v>348.78939432999999</v>
      </c>
      <c r="M88" s="130">
        <v>60.343721909999999</v>
      </c>
      <c r="N88" s="130">
        <v>1.3436445299999999</v>
      </c>
      <c r="O88" s="130">
        <v>1.7520127299999999</v>
      </c>
      <c r="P88" s="130">
        <v>57.248064650000003</v>
      </c>
      <c r="Q88" s="130">
        <v>288.44567241999999</v>
      </c>
      <c r="R88" s="130">
        <v>8.1878366400000004</v>
      </c>
      <c r="S88" s="130">
        <v>2.8781659899999998</v>
      </c>
      <c r="T88" s="130">
        <v>277.37966978999998</v>
      </c>
      <c r="U88" s="130">
        <v>54.796295860000001</v>
      </c>
      <c r="V88" s="130">
        <v>317.28042382000001</v>
      </c>
      <c r="W88" s="130"/>
      <c r="X88" s="130"/>
      <c r="Y88" s="130"/>
      <c r="Z88" s="130"/>
      <c r="AA88" s="130"/>
      <c r="AB88" s="130"/>
    </row>
    <row r="89" spans="1:28" hidden="1" outlineLevel="1">
      <c r="A89" s="8">
        <v>42917</v>
      </c>
      <c r="B89" s="130">
        <v>1917.69432893</v>
      </c>
      <c r="C89" s="130">
        <v>1526.0786106600001</v>
      </c>
      <c r="D89" s="130">
        <v>1269.87435185</v>
      </c>
      <c r="E89" s="130">
        <v>828.48473637999996</v>
      </c>
      <c r="F89" s="130">
        <v>301.85091018000003</v>
      </c>
      <c r="G89" s="130">
        <v>139.53870529</v>
      </c>
      <c r="H89" s="130">
        <v>256.20425881</v>
      </c>
      <c r="I89" s="130">
        <v>4.2635282400000003</v>
      </c>
      <c r="J89" s="130">
        <v>21.688149760000002</v>
      </c>
      <c r="K89" s="130">
        <v>230.25258081000001</v>
      </c>
      <c r="L89" s="130">
        <v>340.98246189999998</v>
      </c>
      <c r="M89" s="130">
        <v>60.199313490000002</v>
      </c>
      <c r="N89" s="130">
        <v>8.8902060000000005E-2</v>
      </c>
      <c r="O89" s="130">
        <v>1.72273941</v>
      </c>
      <c r="P89" s="130">
        <v>58.387672019999997</v>
      </c>
      <c r="Q89" s="130">
        <v>280.78314841000002</v>
      </c>
      <c r="R89" s="130">
        <v>0.41582831999999997</v>
      </c>
      <c r="S89" s="130">
        <v>2.8596463399999998</v>
      </c>
      <c r="T89" s="130">
        <v>277.50767374999998</v>
      </c>
      <c r="U89" s="130">
        <v>50.633256369999998</v>
      </c>
      <c r="V89" s="130">
        <v>313.86597254999998</v>
      </c>
      <c r="W89" s="130"/>
      <c r="X89" s="130"/>
      <c r="Y89" s="130"/>
      <c r="Z89" s="130"/>
      <c r="AA89" s="130"/>
      <c r="AB89" s="130"/>
    </row>
    <row r="90" spans="1:28" hidden="1" outlineLevel="1">
      <c r="A90" s="8">
        <v>42948</v>
      </c>
      <c r="B90" s="130">
        <v>1973.3650813100001</v>
      </c>
      <c r="C90" s="130">
        <v>1587.05933781</v>
      </c>
      <c r="D90" s="130">
        <v>1335.2128487299999</v>
      </c>
      <c r="E90" s="130">
        <v>883.36931531000005</v>
      </c>
      <c r="F90" s="130">
        <v>311.42686808000002</v>
      </c>
      <c r="G90" s="130">
        <v>140.41666534000001</v>
      </c>
      <c r="H90" s="130">
        <v>251.84648908</v>
      </c>
      <c r="I90" s="130">
        <v>4.2200896600000002</v>
      </c>
      <c r="J90" s="130">
        <v>21.30418877</v>
      </c>
      <c r="K90" s="130">
        <v>226.32221064999999</v>
      </c>
      <c r="L90" s="130">
        <v>335.81169110000002</v>
      </c>
      <c r="M90" s="130">
        <v>60.206808359999997</v>
      </c>
      <c r="N90" s="130">
        <v>8.9276350000000004E-2</v>
      </c>
      <c r="O90" s="130">
        <v>1.58133108</v>
      </c>
      <c r="P90" s="130">
        <v>58.53620093</v>
      </c>
      <c r="Q90" s="130">
        <v>275.60488273999999</v>
      </c>
      <c r="R90" s="130">
        <v>0.41581436999999999</v>
      </c>
      <c r="S90" s="130">
        <v>2.8242463199999999</v>
      </c>
      <c r="T90" s="130">
        <v>272.36482204999999</v>
      </c>
      <c r="U90" s="130">
        <v>50.494052400000001</v>
      </c>
      <c r="V90" s="130">
        <v>300.09019821999999</v>
      </c>
      <c r="W90" s="130"/>
      <c r="X90" s="130"/>
      <c r="Y90" s="130"/>
      <c r="Z90" s="130"/>
      <c r="AA90" s="130"/>
      <c r="AB90" s="130"/>
    </row>
    <row r="91" spans="1:28" hidden="1" outlineLevel="1">
      <c r="A91" s="8">
        <v>42979</v>
      </c>
      <c r="B91" s="130">
        <v>2023.0749268500001</v>
      </c>
      <c r="C91" s="130">
        <v>1632.90711784</v>
      </c>
      <c r="D91" s="130">
        <v>1372.8479440900001</v>
      </c>
      <c r="E91" s="130">
        <v>904.00533210000003</v>
      </c>
      <c r="F91" s="130">
        <v>327.09502486999997</v>
      </c>
      <c r="G91" s="130">
        <v>141.74758711999999</v>
      </c>
      <c r="H91" s="130">
        <v>260.05917375000001</v>
      </c>
      <c r="I91" s="130">
        <v>4.3663248699999997</v>
      </c>
      <c r="J91" s="130">
        <v>21.22807719</v>
      </c>
      <c r="K91" s="130">
        <v>234.46477168999999</v>
      </c>
      <c r="L91" s="130">
        <v>338.46994006</v>
      </c>
      <c r="M91" s="130">
        <v>61.48558293</v>
      </c>
      <c r="N91" s="130">
        <v>8.8902060000000005E-2</v>
      </c>
      <c r="O91" s="130">
        <v>1.5274196099999999</v>
      </c>
      <c r="P91" s="130">
        <v>59.869261260000002</v>
      </c>
      <c r="Q91" s="130">
        <v>276.98435712999998</v>
      </c>
      <c r="R91" s="130">
        <v>0.42554395</v>
      </c>
      <c r="S91" s="130">
        <v>2.9298247499999999</v>
      </c>
      <c r="T91" s="130">
        <v>273.62898842999999</v>
      </c>
      <c r="U91" s="130">
        <v>51.69786895</v>
      </c>
      <c r="V91" s="130">
        <v>298.57982754</v>
      </c>
      <c r="W91" s="130"/>
      <c r="X91" s="130"/>
      <c r="Y91" s="130"/>
      <c r="Z91" s="130"/>
      <c r="AA91" s="130"/>
      <c r="AB91" s="130"/>
    </row>
    <row r="92" spans="1:28" hidden="1" outlineLevel="1">
      <c r="A92" s="8">
        <v>43009</v>
      </c>
      <c r="B92" s="130">
        <v>2041.98816543</v>
      </c>
      <c r="C92" s="130">
        <v>1652.45433207</v>
      </c>
      <c r="D92" s="130">
        <v>1390.8076245</v>
      </c>
      <c r="E92" s="130">
        <v>925.49740671999996</v>
      </c>
      <c r="F92" s="130">
        <v>322.01488251000001</v>
      </c>
      <c r="G92" s="130">
        <v>143.29533527000001</v>
      </c>
      <c r="H92" s="130">
        <v>261.64670756999999</v>
      </c>
      <c r="I92" s="130">
        <v>4.37915644</v>
      </c>
      <c r="J92" s="130">
        <v>21.389207580000001</v>
      </c>
      <c r="K92" s="130">
        <v>235.87834355000001</v>
      </c>
      <c r="L92" s="130">
        <v>338.98241768999998</v>
      </c>
      <c r="M92" s="130">
        <v>60.926262680000001</v>
      </c>
      <c r="N92" s="130">
        <v>5.8018119999999999E-2</v>
      </c>
      <c r="O92" s="130">
        <v>1.4453248599999999</v>
      </c>
      <c r="P92" s="130">
        <v>59.422919700000001</v>
      </c>
      <c r="Q92" s="130">
        <v>278.05615501</v>
      </c>
      <c r="R92" s="130">
        <v>0.43049071</v>
      </c>
      <c r="S92" s="130">
        <v>2.9657140599999998</v>
      </c>
      <c r="T92" s="130">
        <v>274.65995024</v>
      </c>
      <c r="U92" s="130">
        <v>50.551415669999997</v>
      </c>
      <c r="V92" s="130">
        <v>293.92600780999999</v>
      </c>
      <c r="W92" s="130"/>
      <c r="X92" s="130"/>
      <c r="Y92" s="130"/>
      <c r="Z92" s="130"/>
      <c r="AA92" s="130"/>
      <c r="AB92" s="130"/>
    </row>
    <row r="93" spans="1:28" hidden="1" outlineLevel="1">
      <c r="A93" s="8">
        <v>43040</v>
      </c>
      <c r="B93" s="130">
        <v>2065.1156966799999</v>
      </c>
      <c r="C93" s="130">
        <v>1681.7157140899999</v>
      </c>
      <c r="D93" s="130">
        <v>1423.14550332</v>
      </c>
      <c r="E93" s="130">
        <v>947.24437076000004</v>
      </c>
      <c r="F93" s="130">
        <v>329.46478155</v>
      </c>
      <c r="G93" s="130">
        <v>146.43635101000001</v>
      </c>
      <c r="H93" s="130">
        <v>258.57021077000002</v>
      </c>
      <c r="I93" s="130">
        <v>4.41107783</v>
      </c>
      <c r="J93" s="130">
        <v>21.311528450000001</v>
      </c>
      <c r="K93" s="130">
        <v>232.84760449000001</v>
      </c>
      <c r="L93" s="130">
        <v>333.17212875000001</v>
      </c>
      <c r="M93" s="130">
        <v>60.209034180000003</v>
      </c>
      <c r="N93" s="130">
        <v>5.8018119999999999E-2</v>
      </c>
      <c r="O93" s="130">
        <v>1.3204278700000001</v>
      </c>
      <c r="P93" s="130">
        <v>58.83058819</v>
      </c>
      <c r="Q93" s="130">
        <v>272.96309457000001</v>
      </c>
      <c r="R93" s="130">
        <v>0.43345173999999997</v>
      </c>
      <c r="S93" s="130">
        <v>2.9878262900000001</v>
      </c>
      <c r="T93" s="130">
        <v>269.54181654000001</v>
      </c>
      <c r="U93" s="130">
        <v>50.227853840000002</v>
      </c>
      <c r="V93" s="130">
        <v>319.82906106000002</v>
      </c>
      <c r="W93" s="130"/>
      <c r="X93" s="130"/>
      <c r="Y93" s="130"/>
      <c r="Z93" s="130"/>
      <c r="AA93" s="130"/>
      <c r="AB93" s="130"/>
    </row>
    <row r="94" spans="1:28" hidden="1" outlineLevel="1">
      <c r="A94" s="8">
        <v>43070</v>
      </c>
      <c r="B94" s="130">
        <v>2197.4600433599999</v>
      </c>
      <c r="C94" s="130">
        <v>1774.9330349500001</v>
      </c>
      <c r="D94" s="130">
        <v>1501.46262542</v>
      </c>
      <c r="E94" s="130">
        <v>824.00294315999997</v>
      </c>
      <c r="F94" s="130">
        <v>523.47426777999999</v>
      </c>
      <c r="G94" s="130">
        <v>153.98541448</v>
      </c>
      <c r="H94" s="130">
        <v>273.47040952999998</v>
      </c>
      <c r="I94" s="130">
        <v>4.7011340199999996</v>
      </c>
      <c r="J94" s="130">
        <v>23.641042370000001</v>
      </c>
      <c r="K94" s="130">
        <v>245.12823313999999</v>
      </c>
      <c r="L94" s="130">
        <v>365.25123251999997</v>
      </c>
      <c r="M94" s="130">
        <v>62.465879479999998</v>
      </c>
      <c r="N94" s="130">
        <v>0</v>
      </c>
      <c r="O94" s="130">
        <v>2.0190302099999999</v>
      </c>
      <c r="P94" s="130">
        <v>60.446849270000001</v>
      </c>
      <c r="Q94" s="130">
        <v>302.78535304000002</v>
      </c>
      <c r="R94" s="130">
        <v>0.45035235000000001</v>
      </c>
      <c r="S94" s="130">
        <v>3.6583638000000001</v>
      </c>
      <c r="T94" s="130">
        <v>298.67663689</v>
      </c>
      <c r="U94" s="130">
        <v>57.275775889999998</v>
      </c>
      <c r="V94" s="130">
        <v>298.57481161999999</v>
      </c>
      <c r="W94" s="130"/>
      <c r="X94" s="130"/>
      <c r="Y94" s="130"/>
      <c r="Z94" s="130"/>
      <c r="AA94" s="130"/>
      <c r="AB94" s="130"/>
    </row>
    <row r="95" spans="1:28" hidden="1" outlineLevel="1">
      <c r="A95" s="8">
        <v>43101</v>
      </c>
      <c r="B95" s="130">
        <v>2260.3535219599999</v>
      </c>
      <c r="C95" s="130">
        <v>1862.41080081</v>
      </c>
      <c r="D95" s="130">
        <v>1569.3841947200001</v>
      </c>
      <c r="E95" s="130">
        <v>1039.3917208299999</v>
      </c>
      <c r="F95" s="130">
        <v>366.22221635</v>
      </c>
      <c r="G95" s="130">
        <v>163.77025753999999</v>
      </c>
      <c r="H95" s="130">
        <v>293.02660608999997</v>
      </c>
      <c r="I95" s="130">
        <v>7.46019817</v>
      </c>
      <c r="J95" s="130">
        <v>19.414541369999998</v>
      </c>
      <c r="K95" s="130">
        <v>266.15186655000002</v>
      </c>
      <c r="L95" s="130">
        <v>334.54641635000002</v>
      </c>
      <c r="M95" s="130">
        <v>53.33793885</v>
      </c>
      <c r="N95" s="130">
        <v>0.54764117000000001</v>
      </c>
      <c r="O95" s="130">
        <v>1.65816612</v>
      </c>
      <c r="P95" s="130">
        <v>51.132131559999998</v>
      </c>
      <c r="Q95" s="130">
        <v>281.20847750000001</v>
      </c>
      <c r="R95" s="130">
        <v>1.5153136700000001</v>
      </c>
      <c r="S95" s="130">
        <v>1.15658634</v>
      </c>
      <c r="T95" s="130">
        <v>278.53657749000001</v>
      </c>
      <c r="U95" s="130">
        <v>63.396304800000003</v>
      </c>
      <c r="V95" s="130">
        <v>306.80349296000003</v>
      </c>
      <c r="W95" s="130"/>
      <c r="X95" s="130"/>
      <c r="Y95" s="130"/>
      <c r="Z95" s="130"/>
      <c r="AA95" s="130"/>
      <c r="AB95" s="130"/>
    </row>
    <row r="96" spans="1:28" hidden="1" outlineLevel="1">
      <c r="A96" s="8">
        <v>43132</v>
      </c>
      <c r="B96" s="130">
        <v>2242.0239119799999</v>
      </c>
      <c r="C96" s="130">
        <v>1847.64088229</v>
      </c>
      <c r="D96" s="130">
        <v>1574.51855772</v>
      </c>
      <c r="E96" s="130">
        <v>1048.8632219399999</v>
      </c>
      <c r="F96" s="130">
        <v>367.85194407</v>
      </c>
      <c r="G96" s="130">
        <v>157.80339171</v>
      </c>
      <c r="H96" s="130">
        <v>273.12232456999999</v>
      </c>
      <c r="I96" s="130">
        <v>4.5549835099999996</v>
      </c>
      <c r="J96" s="130">
        <v>20.905027839999999</v>
      </c>
      <c r="K96" s="130">
        <v>247.66231321999999</v>
      </c>
      <c r="L96" s="130">
        <v>327.21959379999998</v>
      </c>
      <c r="M96" s="130">
        <v>60.47229162</v>
      </c>
      <c r="N96" s="130">
        <v>5.8018119999999999E-2</v>
      </c>
      <c r="O96" s="130">
        <v>1.72039411</v>
      </c>
      <c r="P96" s="130">
        <v>58.693879389999999</v>
      </c>
      <c r="Q96" s="130">
        <v>266.74730218000002</v>
      </c>
      <c r="R96" s="130">
        <v>0.43239683000000001</v>
      </c>
      <c r="S96" s="130">
        <v>1.6155552799999999</v>
      </c>
      <c r="T96" s="130">
        <v>264.69935006999998</v>
      </c>
      <c r="U96" s="130">
        <v>67.163435890000002</v>
      </c>
      <c r="V96" s="130">
        <v>304.62358160999997</v>
      </c>
      <c r="W96" s="130"/>
      <c r="X96" s="130"/>
      <c r="Y96" s="130"/>
      <c r="Z96" s="130"/>
      <c r="AA96" s="130"/>
      <c r="AB96" s="130"/>
    </row>
    <row r="97" spans="1:28" hidden="1" outlineLevel="1">
      <c r="A97" s="8">
        <v>43160</v>
      </c>
      <c r="B97" s="130">
        <v>2277.4926279599999</v>
      </c>
      <c r="C97" s="130">
        <v>1886.2368995300001</v>
      </c>
      <c r="D97" s="130">
        <v>1616.95994339</v>
      </c>
      <c r="E97" s="130">
        <v>1079.80817241</v>
      </c>
      <c r="F97" s="130">
        <v>377.21204267000002</v>
      </c>
      <c r="G97" s="130">
        <v>159.93972830999999</v>
      </c>
      <c r="H97" s="130">
        <v>269.27695613999998</v>
      </c>
      <c r="I97" s="130">
        <v>4.6339761700000004</v>
      </c>
      <c r="J97" s="130">
        <v>20.16978821</v>
      </c>
      <c r="K97" s="130">
        <v>244.47319175999999</v>
      </c>
      <c r="L97" s="130">
        <v>320.63845178000003</v>
      </c>
      <c r="M97" s="130">
        <v>59.35459436</v>
      </c>
      <c r="N97" s="130">
        <v>5.8018420000000001E-2</v>
      </c>
      <c r="O97" s="130">
        <v>1.65768092</v>
      </c>
      <c r="P97" s="130">
        <v>57.63889502</v>
      </c>
      <c r="Q97" s="130">
        <v>261.28385742</v>
      </c>
      <c r="R97" s="130">
        <v>0.42590625999999998</v>
      </c>
      <c r="S97" s="130">
        <v>1.5912938400000001</v>
      </c>
      <c r="T97" s="130">
        <v>259.26665731999998</v>
      </c>
      <c r="U97" s="130">
        <v>70.617276649999994</v>
      </c>
      <c r="V97" s="130">
        <v>307.70645364000001</v>
      </c>
      <c r="W97" s="130"/>
      <c r="X97" s="130"/>
      <c r="Y97" s="130"/>
      <c r="Z97" s="130"/>
      <c r="AA97" s="130"/>
      <c r="AB97" s="130"/>
    </row>
    <row r="98" spans="1:28" hidden="1" outlineLevel="1">
      <c r="A98" s="8">
        <v>43191</v>
      </c>
      <c r="B98" s="130">
        <v>2310.48716565</v>
      </c>
      <c r="C98" s="130">
        <v>1923.0551924599999</v>
      </c>
      <c r="D98" s="130">
        <v>1661.5119996200001</v>
      </c>
      <c r="E98" s="130">
        <v>1103.94232102</v>
      </c>
      <c r="F98" s="130">
        <v>388.74932610000002</v>
      </c>
      <c r="G98" s="130">
        <v>168.82035250000001</v>
      </c>
      <c r="H98" s="130">
        <v>261.54319284000002</v>
      </c>
      <c r="I98" s="130">
        <v>4.4698443399999999</v>
      </c>
      <c r="J98" s="130">
        <v>19.99195769</v>
      </c>
      <c r="K98" s="130">
        <v>237.08139080999999</v>
      </c>
      <c r="L98" s="130">
        <v>317.23075203000002</v>
      </c>
      <c r="M98" s="130">
        <v>58.987279739999998</v>
      </c>
      <c r="N98" s="130">
        <v>5.8018359999999998E-2</v>
      </c>
      <c r="O98" s="130">
        <v>1.74632341</v>
      </c>
      <c r="P98" s="130">
        <v>57.182937969999998</v>
      </c>
      <c r="Q98" s="130">
        <v>258.24347229</v>
      </c>
      <c r="R98" s="130">
        <v>0.42087681999999998</v>
      </c>
      <c r="S98" s="130">
        <v>1.5725026</v>
      </c>
      <c r="T98" s="130">
        <v>256.25009287</v>
      </c>
      <c r="U98" s="130">
        <v>70.201221160000003</v>
      </c>
      <c r="V98" s="130">
        <v>297.97418670000002</v>
      </c>
      <c r="W98" s="130"/>
      <c r="X98" s="130"/>
      <c r="Y98" s="130"/>
      <c r="Z98" s="130"/>
      <c r="AA98" s="130"/>
      <c r="AB98" s="130"/>
    </row>
    <row r="99" spans="1:28" hidden="1" outlineLevel="1">
      <c r="A99" s="8">
        <v>43221</v>
      </c>
      <c r="B99" s="130">
        <v>2393.2665061399998</v>
      </c>
      <c r="C99" s="130">
        <v>2007.52728447</v>
      </c>
      <c r="D99" s="130">
        <v>1747.73799113</v>
      </c>
      <c r="E99" s="130">
        <v>1148.5325782</v>
      </c>
      <c r="F99" s="130">
        <v>424.16681571999999</v>
      </c>
      <c r="G99" s="130">
        <v>175.03859721000001</v>
      </c>
      <c r="H99" s="130">
        <v>259.78929333999997</v>
      </c>
      <c r="I99" s="130">
        <v>4.4625168300000002</v>
      </c>
      <c r="J99" s="130">
        <v>19.314056480000001</v>
      </c>
      <c r="K99" s="130">
        <v>236.01272003</v>
      </c>
      <c r="L99" s="130">
        <v>315.27438460000002</v>
      </c>
      <c r="M99" s="130">
        <v>58.679760530000003</v>
      </c>
      <c r="N99" s="130">
        <v>1.108959E-2</v>
      </c>
      <c r="O99" s="130">
        <v>1.91324837</v>
      </c>
      <c r="P99" s="130">
        <v>56.75542257</v>
      </c>
      <c r="Q99" s="130">
        <v>256.59462407000001</v>
      </c>
      <c r="R99" s="130">
        <v>0.41937453000000002</v>
      </c>
      <c r="S99" s="130">
        <v>1.56685349</v>
      </c>
      <c r="T99" s="130">
        <v>254.60839605000001</v>
      </c>
      <c r="U99" s="130">
        <v>70.464837070000002</v>
      </c>
      <c r="V99" s="130">
        <v>295.74767330999998</v>
      </c>
      <c r="W99" s="130"/>
      <c r="X99" s="130"/>
      <c r="Y99" s="130"/>
      <c r="Z99" s="130"/>
      <c r="AA99" s="130"/>
      <c r="AB99" s="130"/>
    </row>
    <row r="100" spans="1:28" hidden="1" outlineLevel="1">
      <c r="A100" s="8">
        <v>43252</v>
      </c>
      <c r="B100" s="130">
        <v>2395.6371321199999</v>
      </c>
      <c r="C100" s="130">
        <v>2017.0858610400001</v>
      </c>
      <c r="D100" s="130">
        <v>1765.0479103099999</v>
      </c>
      <c r="E100" s="130">
        <v>1159.34190618</v>
      </c>
      <c r="F100" s="130">
        <v>428.9890355</v>
      </c>
      <c r="G100" s="130">
        <v>176.71696863</v>
      </c>
      <c r="H100" s="130">
        <v>252.03795073000001</v>
      </c>
      <c r="I100" s="130">
        <v>4.4822505799999997</v>
      </c>
      <c r="J100" s="130">
        <v>19.41249835</v>
      </c>
      <c r="K100" s="130">
        <v>228.14320180000001</v>
      </c>
      <c r="L100" s="130">
        <v>304.86159397</v>
      </c>
      <c r="M100" s="130">
        <v>59.276978280000002</v>
      </c>
      <c r="N100" s="130">
        <v>1.108928E-2</v>
      </c>
      <c r="O100" s="130">
        <v>1.7304006000000001</v>
      </c>
      <c r="P100" s="130">
        <v>57.535488399999998</v>
      </c>
      <c r="Q100" s="130">
        <v>245.58461568999999</v>
      </c>
      <c r="R100" s="130">
        <v>0.42022067000000002</v>
      </c>
      <c r="S100" s="130">
        <v>1.5700520099999999</v>
      </c>
      <c r="T100" s="130">
        <v>243.59434300999999</v>
      </c>
      <c r="U100" s="130">
        <v>73.689677110000005</v>
      </c>
      <c r="V100" s="130">
        <v>283.03790121999998</v>
      </c>
      <c r="W100" s="130"/>
      <c r="X100" s="130"/>
      <c r="Y100" s="130"/>
      <c r="Z100" s="130"/>
      <c r="AA100" s="130"/>
      <c r="AB100" s="130"/>
    </row>
    <row r="101" spans="1:28" hidden="1" outlineLevel="1">
      <c r="A101" s="8">
        <v>43282</v>
      </c>
      <c r="B101" s="130">
        <v>2459.8657176299998</v>
      </c>
      <c r="C101" s="130">
        <v>2075.1075222700001</v>
      </c>
      <c r="D101" s="130">
        <v>1817.3392256699999</v>
      </c>
      <c r="E101" s="130">
        <v>1192.14460545</v>
      </c>
      <c r="F101" s="130">
        <v>441.93013682999998</v>
      </c>
      <c r="G101" s="130">
        <v>183.26448339000001</v>
      </c>
      <c r="H101" s="130">
        <v>257.76829659999999</v>
      </c>
      <c r="I101" s="130">
        <v>4.5739422300000001</v>
      </c>
      <c r="J101" s="130">
        <v>19.899298529999999</v>
      </c>
      <c r="K101" s="130">
        <v>233.29505584</v>
      </c>
      <c r="L101" s="130">
        <v>311.09114172</v>
      </c>
      <c r="M101" s="130">
        <v>59.354599870000001</v>
      </c>
      <c r="N101" s="130">
        <v>1.1089409999999999E-2</v>
      </c>
      <c r="O101" s="130">
        <v>1.70196386</v>
      </c>
      <c r="P101" s="130">
        <v>57.641546599999998</v>
      </c>
      <c r="Q101" s="130">
        <v>251.73654185000001</v>
      </c>
      <c r="R101" s="130">
        <v>0.42930639999999998</v>
      </c>
      <c r="S101" s="130">
        <v>1.6039866</v>
      </c>
      <c r="T101" s="130">
        <v>249.70324884999999</v>
      </c>
      <c r="U101" s="130">
        <v>73.667053640000006</v>
      </c>
      <c r="V101" s="130">
        <v>284.04758049999998</v>
      </c>
      <c r="W101" s="130"/>
      <c r="X101" s="130"/>
      <c r="Y101" s="130"/>
      <c r="Z101" s="130"/>
      <c r="AA101" s="130"/>
      <c r="AB101" s="130"/>
    </row>
    <row r="102" spans="1:28" hidden="1" outlineLevel="1">
      <c r="A102" s="8">
        <v>43313</v>
      </c>
      <c r="B102" s="130">
        <v>2633.4139066900002</v>
      </c>
      <c r="C102" s="130">
        <v>2178.8358560900001</v>
      </c>
      <c r="D102" s="130">
        <v>1901.20935635</v>
      </c>
      <c r="E102" s="130">
        <v>1251.3347156699999</v>
      </c>
      <c r="F102" s="130">
        <v>461.92495091000001</v>
      </c>
      <c r="G102" s="130">
        <v>187.94968976999999</v>
      </c>
      <c r="H102" s="130">
        <v>277.62649973999999</v>
      </c>
      <c r="I102" s="130">
        <v>4.8383377799999998</v>
      </c>
      <c r="J102" s="130">
        <v>24.29232571</v>
      </c>
      <c r="K102" s="130">
        <v>248.49583625</v>
      </c>
      <c r="L102" s="130">
        <v>374.92738508000002</v>
      </c>
      <c r="M102" s="130">
        <v>64.118937360000004</v>
      </c>
      <c r="N102" s="130">
        <v>1.1089399999999999E-2</v>
      </c>
      <c r="O102" s="130">
        <v>2.1706399799999998</v>
      </c>
      <c r="P102" s="130">
        <v>61.937207979999997</v>
      </c>
      <c r="Q102" s="130">
        <v>310.80844772</v>
      </c>
      <c r="R102" s="130">
        <v>0.45375854999999998</v>
      </c>
      <c r="S102" s="130">
        <v>3.8068460100000001</v>
      </c>
      <c r="T102" s="130">
        <v>306.54784316000001</v>
      </c>
      <c r="U102" s="130">
        <v>79.650665520000004</v>
      </c>
      <c r="V102" s="130">
        <v>328.15640908</v>
      </c>
      <c r="W102" s="130"/>
      <c r="X102" s="130"/>
      <c r="Y102" s="130"/>
      <c r="Z102" s="130"/>
      <c r="AA102" s="130"/>
      <c r="AB102" s="130"/>
    </row>
    <row r="103" spans="1:28" hidden="1" outlineLevel="1">
      <c r="A103" s="8">
        <v>43344</v>
      </c>
      <c r="B103" s="130">
        <v>2651.0419519699999</v>
      </c>
      <c r="C103" s="130">
        <v>2190.1741279799999</v>
      </c>
      <c r="D103" s="130">
        <v>1916.43904479</v>
      </c>
      <c r="E103" s="130">
        <v>1255.0621291</v>
      </c>
      <c r="F103" s="130">
        <v>467.24201152000001</v>
      </c>
      <c r="G103" s="130">
        <v>194.13490417</v>
      </c>
      <c r="H103" s="130">
        <v>273.73508319000001</v>
      </c>
      <c r="I103" s="130">
        <v>4.8586101099999999</v>
      </c>
      <c r="J103" s="130">
        <v>23.705073209999998</v>
      </c>
      <c r="K103" s="130">
        <v>245.17139986999999</v>
      </c>
      <c r="L103" s="130">
        <v>376.12316231</v>
      </c>
      <c r="M103" s="130">
        <v>66.364413319999997</v>
      </c>
      <c r="N103" s="130">
        <v>1.108934E-2</v>
      </c>
      <c r="O103" s="130">
        <v>3.39633363</v>
      </c>
      <c r="P103" s="130">
        <v>62.956990349999998</v>
      </c>
      <c r="Q103" s="130">
        <v>309.75874899000002</v>
      </c>
      <c r="R103" s="130">
        <v>0.45406202000000001</v>
      </c>
      <c r="S103" s="130">
        <v>3.8245621700000001</v>
      </c>
      <c r="T103" s="130">
        <v>305.4801248</v>
      </c>
      <c r="U103" s="130">
        <v>84.744661679999993</v>
      </c>
      <c r="V103" s="130">
        <v>332.33856852000002</v>
      </c>
      <c r="W103" s="130"/>
      <c r="X103" s="130"/>
      <c r="Y103" s="130"/>
      <c r="Z103" s="130"/>
      <c r="AA103" s="130"/>
      <c r="AB103" s="130"/>
    </row>
    <row r="104" spans="1:28" hidden="1" outlineLevel="1">
      <c r="A104" s="8">
        <v>43374</v>
      </c>
      <c r="B104" s="130">
        <v>2668.7782073499998</v>
      </c>
      <c r="C104" s="130">
        <v>2209.5811564000001</v>
      </c>
      <c r="D104" s="130">
        <v>1938.4444471899999</v>
      </c>
      <c r="E104" s="130">
        <v>1264.7144072200001</v>
      </c>
      <c r="F104" s="130">
        <v>477.74193424999999</v>
      </c>
      <c r="G104" s="130">
        <v>195.98810571999999</v>
      </c>
      <c r="H104" s="130">
        <v>271.13670920999999</v>
      </c>
      <c r="I104" s="130">
        <v>4.8664809900000003</v>
      </c>
      <c r="J104" s="130">
        <v>23.656070769999999</v>
      </c>
      <c r="K104" s="130">
        <v>242.61415744999999</v>
      </c>
      <c r="L104" s="130">
        <v>374.6713876</v>
      </c>
      <c r="M104" s="130">
        <v>68.803839260000004</v>
      </c>
      <c r="N104" s="130">
        <v>1.108951E-2</v>
      </c>
      <c r="O104" s="130">
        <v>3.3123647200000002</v>
      </c>
      <c r="P104" s="130">
        <v>65.480385029999994</v>
      </c>
      <c r="Q104" s="130">
        <v>305.86754833999998</v>
      </c>
      <c r="R104" s="130">
        <v>0.45191471999999999</v>
      </c>
      <c r="S104" s="130">
        <v>3.82105059</v>
      </c>
      <c r="T104" s="130">
        <v>301.59458303000002</v>
      </c>
      <c r="U104" s="130">
        <v>84.525663350000002</v>
      </c>
      <c r="V104" s="130">
        <v>324.08810946</v>
      </c>
      <c r="W104" s="130"/>
      <c r="X104" s="130"/>
      <c r="Y104" s="130"/>
      <c r="Z104" s="130"/>
      <c r="AA104" s="130"/>
      <c r="AB104" s="130"/>
    </row>
    <row r="105" spans="1:28" hidden="1" outlineLevel="1">
      <c r="A105" s="8">
        <v>43405</v>
      </c>
      <c r="B105" s="130">
        <v>2693.1213791999999</v>
      </c>
      <c r="C105" s="130">
        <v>2231.6815652300002</v>
      </c>
      <c r="D105" s="130">
        <v>1962.9413063500001</v>
      </c>
      <c r="E105" s="130">
        <v>1274.92879715</v>
      </c>
      <c r="F105" s="130">
        <v>490.43626126999999</v>
      </c>
      <c r="G105" s="130">
        <v>197.57624792999999</v>
      </c>
      <c r="H105" s="130">
        <v>268.74025888</v>
      </c>
      <c r="I105" s="130">
        <v>4.8835353000000001</v>
      </c>
      <c r="J105" s="130">
        <v>23.288564770000001</v>
      </c>
      <c r="K105" s="130">
        <v>240.56815881</v>
      </c>
      <c r="L105" s="130">
        <v>376.51787049000001</v>
      </c>
      <c r="M105" s="130">
        <v>68.604303799999997</v>
      </c>
      <c r="N105" s="130">
        <v>1.1089170000000001E-2</v>
      </c>
      <c r="O105" s="130">
        <v>3.65981646</v>
      </c>
      <c r="P105" s="130">
        <v>64.933398170000004</v>
      </c>
      <c r="Q105" s="130">
        <v>307.91356668999998</v>
      </c>
      <c r="R105" s="130">
        <v>0.45554642000000001</v>
      </c>
      <c r="S105" s="130">
        <v>3.86645401</v>
      </c>
      <c r="T105" s="130">
        <v>303.59156625999998</v>
      </c>
      <c r="U105" s="130">
        <v>84.921943479999996</v>
      </c>
      <c r="V105" s="130">
        <v>334.76021384000001</v>
      </c>
      <c r="W105" s="130"/>
      <c r="X105" s="130"/>
      <c r="Y105" s="130"/>
      <c r="Z105" s="130"/>
      <c r="AA105" s="130"/>
      <c r="AB105" s="130"/>
    </row>
    <row r="106" spans="1:28" hidden="1" outlineLevel="1">
      <c r="A106" s="8">
        <v>43435</v>
      </c>
      <c r="B106" s="130">
        <v>2614.33395071</v>
      </c>
      <c r="C106" s="130">
        <v>2182.41031135</v>
      </c>
      <c r="D106" s="130">
        <v>1955.59327895</v>
      </c>
      <c r="E106" s="130">
        <v>1265.2748829300001</v>
      </c>
      <c r="F106" s="130">
        <v>495.09793525999999</v>
      </c>
      <c r="G106" s="130">
        <v>195.22046076000001</v>
      </c>
      <c r="H106" s="130">
        <v>226.81703239999999</v>
      </c>
      <c r="I106" s="130">
        <v>4.7702776199999999</v>
      </c>
      <c r="J106" s="130">
        <v>22.501657940000001</v>
      </c>
      <c r="K106" s="130">
        <v>199.54509684000001</v>
      </c>
      <c r="L106" s="130">
        <v>352.83951101999997</v>
      </c>
      <c r="M106" s="130">
        <v>70.459245640000006</v>
      </c>
      <c r="N106" s="130">
        <v>1.1089170000000001E-2</v>
      </c>
      <c r="O106" s="130">
        <v>3.6111954499999999</v>
      </c>
      <c r="P106" s="130">
        <v>66.836961020000004</v>
      </c>
      <c r="Q106" s="130">
        <v>282.38026538000003</v>
      </c>
      <c r="R106" s="130">
        <v>0.44427176000000002</v>
      </c>
      <c r="S106" s="130">
        <v>3.7859110299999998</v>
      </c>
      <c r="T106" s="130">
        <v>278.15008259000001</v>
      </c>
      <c r="U106" s="130">
        <v>79.084128340000007</v>
      </c>
      <c r="V106" s="130">
        <v>309.52114778999999</v>
      </c>
      <c r="W106" s="130"/>
      <c r="X106" s="130"/>
      <c r="Y106" s="130"/>
      <c r="Z106" s="130"/>
      <c r="AA106" s="130"/>
      <c r="AB106" s="130"/>
    </row>
    <row r="107" spans="1:28" hidden="1" outlineLevel="1">
      <c r="A107" s="8">
        <v>43466</v>
      </c>
      <c r="B107" s="130">
        <v>2668.2825691799999</v>
      </c>
      <c r="C107" s="130">
        <v>2236.7053916700002</v>
      </c>
      <c r="D107" s="130">
        <v>2009.1741905199999</v>
      </c>
      <c r="E107" s="130">
        <v>1300.7722599000001</v>
      </c>
      <c r="F107" s="130">
        <v>511.51814595000002</v>
      </c>
      <c r="G107" s="130">
        <v>196.88378467000001</v>
      </c>
      <c r="H107" s="130">
        <v>227.53120114999999</v>
      </c>
      <c r="I107" s="130">
        <v>4.8057958599999999</v>
      </c>
      <c r="J107" s="130">
        <v>22.615914780000001</v>
      </c>
      <c r="K107" s="130">
        <v>200.10949051</v>
      </c>
      <c r="L107" s="130">
        <v>352.86194641999998</v>
      </c>
      <c r="M107" s="130">
        <v>72.671066530000004</v>
      </c>
      <c r="N107" s="130">
        <v>1.1089170000000001E-2</v>
      </c>
      <c r="O107" s="130">
        <v>3.8059577600000001</v>
      </c>
      <c r="P107" s="130">
        <v>68.854019600000001</v>
      </c>
      <c r="Q107" s="130">
        <v>280.19087989000002</v>
      </c>
      <c r="R107" s="130">
        <v>0.445351</v>
      </c>
      <c r="S107" s="130">
        <v>3.8099109900000001</v>
      </c>
      <c r="T107" s="130">
        <v>275.93561790000001</v>
      </c>
      <c r="U107" s="130">
        <v>78.715231090000003</v>
      </c>
      <c r="V107" s="130">
        <v>308.33927532000001</v>
      </c>
      <c r="W107" s="130"/>
      <c r="X107" s="130"/>
      <c r="Y107" s="130"/>
      <c r="Z107" s="130"/>
      <c r="AA107" s="130"/>
      <c r="AB107" s="130"/>
    </row>
    <row r="108" spans="1:28" hidden="1" outlineLevel="1">
      <c r="A108" s="8">
        <v>43497</v>
      </c>
      <c r="B108" s="130">
        <v>2685.8479789600001</v>
      </c>
      <c r="C108" s="130">
        <v>2260.5639719800001</v>
      </c>
      <c r="D108" s="130">
        <v>2039.37779733</v>
      </c>
      <c r="E108" s="130">
        <v>1314.4792873599999</v>
      </c>
      <c r="F108" s="130">
        <v>522.08708211999999</v>
      </c>
      <c r="G108" s="130">
        <v>202.81142785</v>
      </c>
      <c r="H108" s="130">
        <v>221.18617465</v>
      </c>
      <c r="I108" s="130">
        <v>4.6781363300000001</v>
      </c>
      <c r="J108" s="130">
        <v>22.04807237</v>
      </c>
      <c r="K108" s="130">
        <v>194.45996595</v>
      </c>
      <c r="L108" s="130">
        <v>345.09758658999999</v>
      </c>
      <c r="M108" s="130">
        <v>74.900299200000006</v>
      </c>
      <c r="N108" s="130">
        <v>1.1089170000000001E-2</v>
      </c>
      <c r="O108" s="130">
        <v>4.6599960500000002</v>
      </c>
      <c r="P108" s="130">
        <v>70.229213979999997</v>
      </c>
      <c r="Q108" s="130">
        <v>270.19728738999999</v>
      </c>
      <c r="R108" s="130">
        <v>0.43311212999999998</v>
      </c>
      <c r="S108" s="130">
        <v>3.7178904699999999</v>
      </c>
      <c r="T108" s="130">
        <v>266.04628479000002</v>
      </c>
      <c r="U108" s="130">
        <v>80.186420389999995</v>
      </c>
      <c r="V108" s="130">
        <v>301.18102279999999</v>
      </c>
      <c r="W108" s="130"/>
      <c r="X108" s="130"/>
      <c r="Y108" s="130"/>
      <c r="Z108" s="130"/>
      <c r="AA108" s="130"/>
      <c r="AB108" s="130"/>
    </row>
    <row r="109" spans="1:28" hidden="1" outlineLevel="1">
      <c r="A109" s="8">
        <v>43525</v>
      </c>
      <c r="B109" s="130">
        <v>2748.5090546800002</v>
      </c>
      <c r="C109" s="130">
        <v>2316.1489506500002</v>
      </c>
      <c r="D109" s="130">
        <v>2094.50565366</v>
      </c>
      <c r="E109" s="130">
        <v>1364.9449052499999</v>
      </c>
      <c r="F109" s="130">
        <v>526.29944943999999</v>
      </c>
      <c r="G109" s="130">
        <v>203.26129897000001</v>
      </c>
      <c r="H109" s="130">
        <v>221.64329699000001</v>
      </c>
      <c r="I109" s="130">
        <v>13.13002442</v>
      </c>
      <c r="J109" s="130">
        <v>21.85765</v>
      </c>
      <c r="K109" s="130">
        <v>186.65562256999999</v>
      </c>
      <c r="L109" s="130">
        <v>348.18219175000002</v>
      </c>
      <c r="M109" s="130">
        <v>75.453864350000003</v>
      </c>
      <c r="N109" s="130">
        <v>9.2212668799999999</v>
      </c>
      <c r="O109" s="130">
        <v>5.2596998299999997</v>
      </c>
      <c r="P109" s="130">
        <v>60.972897639999999</v>
      </c>
      <c r="Q109" s="130">
        <v>272.72832740000001</v>
      </c>
      <c r="R109" s="130">
        <v>14.834092050000001</v>
      </c>
      <c r="S109" s="130">
        <v>3.7679951900000002</v>
      </c>
      <c r="T109" s="130">
        <v>254.12624016000001</v>
      </c>
      <c r="U109" s="130">
        <v>84.177912280000001</v>
      </c>
      <c r="V109" s="130">
        <v>299.52071590999998</v>
      </c>
      <c r="W109" s="130"/>
      <c r="X109" s="130"/>
      <c r="Y109" s="130"/>
      <c r="Z109" s="130"/>
      <c r="AA109" s="130"/>
      <c r="AB109" s="130"/>
    </row>
    <row r="110" spans="1:28" hidden="1" outlineLevel="1">
      <c r="A110" s="8">
        <v>43556</v>
      </c>
      <c r="B110" s="130">
        <v>2752.1595530899999</v>
      </c>
      <c r="C110" s="130">
        <v>2323.5502669799998</v>
      </c>
      <c r="D110" s="130">
        <v>2128.17048823</v>
      </c>
      <c r="E110" s="130">
        <v>1353.58024282</v>
      </c>
      <c r="F110" s="130">
        <v>567.19122955</v>
      </c>
      <c r="G110" s="130">
        <v>207.39901585999999</v>
      </c>
      <c r="H110" s="130">
        <v>195.37977875000001</v>
      </c>
      <c r="I110" s="130">
        <v>4.6200229899999998</v>
      </c>
      <c r="J110" s="130">
        <v>21.859372100000002</v>
      </c>
      <c r="K110" s="130">
        <v>168.90038365999999</v>
      </c>
      <c r="L110" s="130">
        <v>335.68737965999998</v>
      </c>
      <c r="M110" s="130">
        <v>74.267293179999996</v>
      </c>
      <c r="N110" s="130">
        <v>1.1089170000000001E-2</v>
      </c>
      <c r="O110" s="130">
        <v>5.7454791800000002</v>
      </c>
      <c r="P110" s="130">
        <v>68.510724830000001</v>
      </c>
      <c r="Q110" s="130">
        <v>261.42008648000001</v>
      </c>
      <c r="R110" s="130">
        <v>6.7140935500000003</v>
      </c>
      <c r="S110" s="130">
        <v>3.6797481200000002</v>
      </c>
      <c r="T110" s="130">
        <v>251.02624481000001</v>
      </c>
      <c r="U110" s="130">
        <v>92.921906449999994</v>
      </c>
      <c r="V110" s="130">
        <v>296.63294572000001</v>
      </c>
      <c r="W110" s="130"/>
      <c r="X110" s="130"/>
      <c r="Y110" s="130"/>
      <c r="Z110" s="130"/>
      <c r="AA110" s="130"/>
      <c r="AB110" s="130"/>
    </row>
    <row r="111" spans="1:28" hidden="1" outlineLevel="1">
      <c r="A111" s="8">
        <v>43586</v>
      </c>
      <c r="B111" s="130">
        <v>2821.15819551</v>
      </c>
      <c r="C111" s="130">
        <v>2388.8950862699999</v>
      </c>
      <c r="D111" s="130">
        <v>2191.65776572</v>
      </c>
      <c r="E111" s="130">
        <v>1391.1166006799999</v>
      </c>
      <c r="F111" s="130">
        <v>590.94488013</v>
      </c>
      <c r="G111" s="130">
        <v>209.59628491000001</v>
      </c>
      <c r="H111" s="130">
        <v>197.23732054999999</v>
      </c>
      <c r="I111" s="130">
        <v>4.6684198500000003</v>
      </c>
      <c r="J111" s="130">
        <v>21.935685230000001</v>
      </c>
      <c r="K111" s="130">
        <v>170.63321547000001</v>
      </c>
      <c r="L111" s="130">
        <v>335.98701765999999</v>
      </c>
      <c r="M111" s="130">
        <v>75.774979509999994</v>
      </c>
      <c r="N111" s="130">
        <v>1.1089170000000001E-2</v>
      </c>
      <c r="O111" s="130">
        <v>6.8450897599999996</v>
      </c>
      <c r="P111" s="130">
        <v>68.918800579999996</v>
      </c>
      <c r="Q111" s="130">
        <v>260.21203815000001</v>
      </c>
      <c r="R111" s="130">
        <v>6.8023554500000003</v>
      </c>
      <c r="S111" s="130">
        <v>3.7138522100000002</v>
      </c>
      <c r="T111" s="130">
        <v>249.69583048999999</v>
      </c>
      <c r="U111" s="130">
        <v>96.276091579999999</v>
      </c>
      <c r="V111" s="130">
        <v>292.03010681000001</v>
      </c>
      <c r="W111" s="130"/>
      <c r="X111" s="130"/>
      <c r="Y111" s="130"/>
      <c r="Z111" s="130"/>
      <c r="AA111" s="130"/>
      <c r="AB111" s="130"/>
    </row>
    <row r="112" spans="1:28" hidden="1" outlineLevel="1">
      <c r="A112" s="8">
        <v>43617</v>
      </c>
      <c r="B112" s="130">
        <v>2685.6866917799998</v>
      </c>
      <c r="C112" s="130">
        <v>2310.4287598300002</v>
      </c>
      <c r="D112" s="130">
        <v>2200.8384791499998</v>
      </c>
      <c r="E112" s="130">
        <v>1451.79719568</v>
      </c>
      <c r="F112" s="130">
        <v>545.26106370000002</v>
      </c>
      <c r="G112" s="130">
        <v>203.78021977</v>
      </c>
      <c r="H112" s="130">
        <v>109.59028068000001</v>
      </c>
      <c r="I112" s="130">
        <v>4.5474884700000002</v>
      </c>
      <c r="J112" s="130">
        <v>11.084495220000001</v>
      </c>
      <c r="K112" s="130">
        <v>93.958296989999994</v>
      </c>
      <c r="L112" s="130">
        <v>272.39105649999999</v>
      </c>
      <c r="M112" s="130">
        <v>74.784212769999996</v>
      </c>
      <c r="N112" s="130">
        <v>1.1089170000000001E-2</v>
      </c>
      <c r="O112" s="130">
        <v>7.4668182200000004</v>
      </c>
      <c r="P112" s="130">
        <v>67.306305379999998</v>
      </c>
      <c r="Q112" s="130">
        <v>197.60684373000001</v>
      </c>
      <c r="R112" s="130">
        <v>6.6465750200000002</v>
      </c>
      <c r="S112" s="130">
        <v>3.6155121000000001</v>
      </c>
      <c r="T112" s="130">
        <v>187.34475660999999</v>
      </c>
      <c r="U112" s="130">
        <v>102.86687544999999</v>
      </c>
      <c r="V112" s="130">
        <v>223.41248361999999</v>
      </c>
      <c r="W112" s="130"/>
      <c r="X112" s="130"/>
      <c r="Y112" s="130"/>
      <c r="Z112" s="130"/>
      <c r="AA112" s="130"/>
      <c r="AB112" s="130"/>
    </row>
    <row r="113" spans="1:28" hidden="1" outlineLevel="1">
      <c r="A113" s="8">
        <v>43647</v>
      </c>
      <c r="B113" s="130">
        <v>2718.2488619000001</v>
      </c>
      <c r="C113" s="130">
        <v>2353.1846969500002</v>
      </c>
      <c r="D113" s="130">
        <v>2255.9812543399999</v>
      </c>
      <c r="E113" s="130">
        <v>1476.6301436799999</v>
      </c>
      <c r="F113" s="130">
        <v>568.05429242000002</v>
      </c>
      <c r="G113" s="130">
        <v>211.29681823999999</v>
      </c>
      <c r="H113" s="130">
        <v>97.203442609999996</v>
      </c>
      <c r="I113" s="130">
        <v>4.3665817999999996</v>
      </c>
      <c r="J113" s="130">
        <v>10.621650989999999</v>
      </c>
      <c r="K113" s="130">
        <v>82.215209819999998</v>
      </c>
      <c r="L113" s="130">
        <v>263.73105227000002</v>
      </c>
      <c r="M113" s="130">
        <v>76.766824330000006</v>
      </c>
      <c r="N113" s="130">
        <v>1.1089170000000001E-2</v>
      </c>
      <c r="O113" s="130">
        <v>7.5374700199999998</v>
      </c>
      <c r="P113" s="130">
        <v>69.21826514</v>
      </c>
      <c r="Q113" s="130">
        <v>186.96422794</v>
      </c>
      <c r="R113" s="130">
        <v>5.9920093799999998</v>
      </c>
      <c r="S113" s="130">
        <v>3.4653776500000002</v>
      </c>
      <c r="T113" s="130">
        <v>177.50684090999999</v>
      </c>
      <c r="U113" s="130">
        <v>101.33311268</v>
      </c>
      <c r="V113" s="130">
        <v>206.65919903</v>
      </c>
      <c r="W113" s="130"/>
      <c r="X113" s="130"/>
      <c r="Y113" s="130"/>
      <c r="Z113" s="130"/>
      <c r="AA113" s="130"/>
      <c r="AB113" s="130"/>
    </row>
    <row r="114" spans="1:28" hidden="1" outlineLevel="1">
      <c r="A114" s="8">
        <v>43678</v>
      </c>
      <c r="B114" s="130">
        <v>2782.7129238399998</v>
      </c>
      <c r="C114" s="130">
        <v>2413.8938220099999</v>
      </c>
      <c r="D114" s="130">
        <v>2318.78624894</v>
      </c>
      <c r="E114" s="130">
        <v>1497.12708066</v>
      </c>
      <c r="F114" s="130">
        <v>605.39450178000004</v>
      </c>
      <c r="G114" s="130">
        <v>216.2646665</v>
      </c>
      <c r="H114" s="130">
        <v>95.107573070000001</v>
      </c>
      <c r="I114" s="130">
        <v>4.39599765</v>
      </c>
      <c r="J114" s="130">
        <v>10.685384839999999</v>
      </c>
      <c r="K114" s="130">
        <v>80.026190580000005</v>
      </c>
      <c r="L114" s="130">
        <v>265.33784641</v>
      </c>
      <c r="M114" s="130">
        <v>78.224514769999999</v>
      </c>
      <c r="N114" s="130">
        <v>1.1089170000000001E-2</v>
      </c>
      <c r="O114" s="130">
        <v>7.8948480600000002</v>
      </c>
      <c r="P114" s="130">
        <v>70.318577540000007</v>
      </c>
      <c r="Q114" s="130">
        <v>187.11333164000001</v>
      </c>
      <c r="R114" s="130">
        <v>6.0496987899999999</v>
      </c>
      <c r="S114" s="130">
        <v>3.4848451699999998</v>
      </c>
      <c r="T114" s="130">
        <v>177.57878768</v>
      </c>
      <c r="U114" s="130">
        <v>103.48125542</v>
      </c>
      <c r="V114" s="130">
        <v>200.57353359000001</v>
      </c>
      <c r="W114" s="130"/>
      <c r="X114" s="130"/>
      <c r="Y114" s="130"/>
      <c r="Z114" s="130"/>
      <c r="AA114" s="130"/>
      <c r="AB114" s="130"/>
    </row>
    <row r="115" spans="1:28" hidden="1" outlineLevel="1">
      <c r="A115" s="8">
        <v>43709</v>
      </c>
      <c r="B115" s="130">
        <v>2799.1186785</v>
      </c>
      <c r="C115" s="130">
        <v>2437.9256970299998</v>
      </c>
      <c r="D115" s="130">
        <v>2347.0965062700002</v>
      </c>
      <c r="E115" s="130">
        <v>1508.9450835299999</v>
      </c>
      <c r="F115" s="130">
        <v>620.27330377999999</v>
      </c>
      <c r="G115" s="130">
        <v>217.87811895999999</v>
      </c>
      <c r="H115" s="130">
        <v>90.829190760000003</v>
      </c>
      <c r="I115" s="130">
        <v>4.2053292300000003</v>
      </c>
      <c r="J115" s="130">
        <v>10.19486479</v>
      </c>
      <c r="K115" s="130">
        <v>76.428996740000002</v>
      </c>
      <c r="L115" s="130">
        <v>257.12903347999998</v>
      </c>
      <c r="M115" s="130">
        <v>78.310820800000002</v>
      </c>
      <c r="N115" s="130">
        <v>1.1089170000000001E-2</v>
      </c>
      <c r="O115" s="130">
        <v>8.0545693699999994</v>
      </c>
      <c r="P115" s="130">
        <v>70.245162260000001</v>
      </c>
      <c r="Q115" s="130">
        <v>178.81821267999999</v>
      </c>
      <c r="R115" s="130">
        <v>5.7949979300000001</v>
      </c>
      <c r="S115" s="130">
        <v>3.3252603399999998</v>
      </c>
      <c r="T115" s="130">
        <v>169.69795440999999</v>
      </c>
      <c r="U115" s="130">
        <v>104.06394799</v>
      </c>
      <c r="V115" s="130">
        <v>196.83978334</v>
      </c>
      <c r="W115" s="130"/>
      <c r="X115" s="130"/>
      <c r="Y115" s="130"/>
      <c r="Z115" s="130"/>
      <c r="AA115" s="130"/>
      <c r="AB115" s="130"/>
    </row>
    <row r="116" spans="1:28" hidden="1" outlineLevel="1">
      <c r="A116" s="8">
        <v>43739</v>
      </c>
      <c r="B116" s="130">
        <v>2834.7458526099999</v>
      </c>
      <c r="C116" s="130">
        <v>2465.0020919100002</v>
      </c>
      <c r="D116" s="130">
        <v>2372.1958523600001</v>
      </c>
      <c r="E116" s="130">
        <v>1478.6824996600001</v>
      </c>
      <c r="F116" s="130">
        <v>635.37148790000003</v>
      </c>
      <c r="G116" s="130">
        <v>258.14186480000001</v>
      </c>
      <c r="H116" s="130">
        <v>92.806239550000001</v>
      </c>
      <c r="I116" s="130">
        <v>4.3690504700000004</v>
      </c>
      <c r="J116" s="130">
        <v>10.12923417</v>
      </c>
      <c r="K116" s="130">
        <v>78.307954910000007</v>
      </c>
      <c r="L116" s="130">
        <v>263.95437354000001</v>
      </c>
      <c r="M116" s="130">
        <v>79.544098939999998</v>
      </c>
      <c r="N116" s="130">
        <v>1.1089170000000001E-2</v>
      </c>
      <c r="O116" s="130">
        <v>9.7866811400000007</v>
      </c>
      <c r="P116" s="130">
        <v>69.746328629999994</v>
      </c>
      <c r="Q116" s="130">
        <v>184.41027460000001</v>
      </c>
      <c r="R116" s="130">
        <v>6.0370138000000004</v>
      </c>
      <c r="S116" s="130">
        <v>3.4496493199999998</v>
      </c>
      <c r="T116" s="130">
        <v>174.92361148000001</v>
      </c>
      <c r="U116" s="130">
        <v>105.78938716</v>
      </c>
      <c r="V116" s="130">
        <v>187.86598445000001</v>
      </c>
      <c r="W116" s="130"/>
      <c r="X116" s="130"/>
      <c r="Y116" s="130"/>
      <c r="Z116" s="130"/>
      <c r="AA116" s="130"/>
      <c r="AB116" s="130"/>
    </row>
    <row r="117" spans="1:28" hidden="1" outlineLevel="1">
      <c r="A117" s="8">
        <v>43770</v>
      </c>
      <c r="B117" s="130">
        <v>2840.4666296</v>
      </c>
      <c r="C117" s="130">
        <v>2473.5188656</v>
      </c>
      <c r="D117" s="130">
        <v>2384.6057884299998</v>
      </c>
      <c r="E117" s="130">
        <v>1480.65605729</v>
      </c>
      <c r="F117" s="130">
        <v>644.22885859999997</v>
      </c>
      <c r="G117" s="130">
        <v>259.72087254000002</v>
      </c>
      <c r="H117" s="130">
        <v>88.913077169999994</v>
      </c>
      <c r="I117" s="130">
        <v>4.2053175300000003</v>
      </c>
      <c r="J117" s="130">
        <v>9.7183069100000008</v>
      </c>
      <c r="K117" s="130">
        <v>74.989452729999996</v>
      </c>
      <c r="L117" s="130">
        <v>259.12722565000001</v>
      </c>
      <c r="M117" s="130">
        <v>81.788996130000001</v>
      </c>
      <c r="N117" s="130">
        <v>1.1089170000000001E-2</v>
      </c>
      <c r="O117" s="130">
        <v>9.5405125799999997</v>
      </c>
      <c r="P117" s="130">
        <v>72.237394379999998</v>
      </c>
      <c r="Q117" s="130">
        <v>177.33822952</v>
      </c>
      <c r="R117" s="130">
        <v>5.8260469600000002</v>
      </c>
      <c r="S117" s="130">
        <v>3.3161592</v>
      </c>
      <c r="T117" s="130">
        <v>168.19602336</v>
      </c>
      <c r="U117" s="130">
        <v>107.82053835000001</v>
      </c>
      <c r="V117" s="130">
        <v>188.3855045</v>
      </c>
      <c r="W117" s="130"/>
      <c r="X117" s="130"/>
      <c r="Y117" s="130"/>
      <c r="Z117" s="130"/>
      <c r="AA117" s="130"/>
      <c r="AB117" s="130"/>
    </row>
    <row r="118" spans="1:28" hidden="1" outlineLevel="1">
      <c r="A118" s="8">
        <v>43800</v>
      </c>
      <c r="B118" s="130">
        <v>2842.3188794399998</v>
      </c>
      <c r="C118" s="130">
        <v>2479.70024349</v>
      </c>
      <c r="D118" s="130">
        <v>2392.0101279099999</v>
      </c>
      <c r="E118" s="130">
        <v>1491.06741687</v>
      </c>
      <c r="F118" s="130">
        <v>646.09322588999999</v>
      </c>
      <c r="G118" s="130">
        <v>254.84948514999999</v>
      </c>
      <c r="H118" s="130">
        <v>87.690115579999997</v>
      </c>
      <c r="I118" s="130">
        <v>4.1520169600000001</v>
      </c>
      <c r="J118" s="130">
        <v>9.5755916600000006</v>
      </c>
      <c r="K118" s="130">
        <v>73.962506959999999</v>
      </c>
      <c r="L118" s="130">
        <v>254.44169571</v>
      </c>
      <c r="M118" s="130">
        <v>83.479383200000001</v>
      </c>
      <c r="N118" s="130">
        <v>1.1089170000000001E-2</v>
      </c>
      <c r="O118" s="130">
        <v>9.5444324799999993</v>
      </c>
      <c r="P118" s="130">
        <v>73.923861549999998</v>
      </c>
      <c r="Q118" s="130">
        <v>170.96231251</v>
      </c>
      <c r="R118" s="130">
        <v>5.7626028199999997</v>
      </c>
      <c r="S118" s="130">
        <v>3.2666393999999999</v>
      </c>
      <c r="T118" s="130">
        <v>161.93307028999999</v>
      </c>
      <c r="U118" s="130">
        <v>108.17694023999999</v>
      </c>
      <c r="V118" s="130">
        <v>186.53378369999999</v>
      </c>
      <c r="W118" s="130"/>
      <c r="X118" s="130"/>
      <c r="Y118" s="130"/>
      <c r="Z118" s="130"/>
      <c r="AA118" s="130"/>
      <c r="AB118" s="130"/>
    </row>
    <row r="119" spans="1:28" hidden="1" outlineLevel="1">
      <c r="A119" s="8">
        <v>43831</v>
      </c>
      <c r="B119" s="130">
        <v>2905.9592819499999</v>
      </c>
      <c r="C119" s="130">
        <v>2527.0149934699998</v>
      </c>
      <c r="D119" s="130">
        <v>2434.6592174900002</v>
      </c>
      <c r="E119" s="130">
        <v>1517.62773247</v>
      </c>
      <c r="F119" s="130">
        <v>660.85818829000004</v>
      </c>
      <c r="G119" s="130">
        <v>256.17329673</v>
      </c>
      <c r="H119" s="130">
        <v>92.355775980000004</v>
      </c>
      <c r="I119" s="130">
        <v>4.3736581799999996</v>
      </c>
      <c r="J119" s="130">
        <v>10.074217770000001</v>
      </c>
      <c r="K119" s="130">
        <v>77.907900029999993</v>
      </c>
      <c r="L119" s="130">
        <v>263.04457831000002</v>
      </c>
      <c r="M119" s="130">
        <v>83.666402880000007</v>
      </c>
      <c r="N119" s="130">
        <v>1.1089170000000001E-2</v>
      </c>
      <c r="O119" s="130">
        <v>9.7549407299999995</v>
      </c>
      <c r="P119" s="130">
        <v>73.90037298</v>
      </c>
      <c r="Q119" s="130">
        <v>179.37817543</v>
      </c>
      <c r="R119" s="130">
        <v>6.0850239200000003</v>
      </c>
      <c r="S119" s="130">
        <v>3.43488675</v>
      </c>
      <c r="T119" s="130">
        <v>169.85826476</v>
      </c>
      <c r="U119" s="130">
        <v>115.89971017000001</v>
      </c>
      <c r="V119" s="130">
        <v>238.25839963000001</v>
      </c>
      <c r="W119" s="130"/>
      <c r="X119" s="130"/>
      <c r="Y119" s="130"/>
      <c r="Z119" s="130"/>
      <c r="AA119" s="130"/>
      <c r="AB119" s="130"/>
    </row>
    <row r="120" spans="1:28" hidden="1" outlineLevel="1">
      <c r="A120" s="8">
        <v>43862</v>
      </c>
      <c r="B120" s="130">
        <v>2930.9227477200002</v>
      </c>
      <c r="C120" s="130">
        <v>2549.7691572099998</v>
      </c>
      <c r="D120" s="130">
        <v>2458.6775097</v>
      </c>
      <c r="E120" s="130">
        <v>1534.9138903999999</v>
      </c>
      <c r="F120" s="130">
        <v>669.54424602999995</v>
      </c>
      <c r="G120" s="130">
        <v>254.21937327000001</v>
      </c>
      <c r="H120" s="130">
        <v>91.091647510000001</v>
      </c>
      <c r="I120" s="130">
        <v>4.31603987</v>
      </c>
      <c r="J120" s="130">
        <v>9.9123703800000005</v>
      </c>
      <c r="K120" s="130">
        <v>76.863237260000005</v>
      </c>
      <c r="L120" s="130">
        <v>260.41727800000001</v>
      </c>
      <c r="M120" s="130">
        <v>83.475313180000001</v>
      </c>
      <c r="N120" s="130">
        <v>1.1089170000000001E-2</v>
      </c>
      <c r="O120" s="130">
        <v>10.00719297</v>
      </c>
      <c r="P120" s="130">
        <v>73.457031040000004</v>
      </c>
      <c r="Q120" s="130">
        <v>176.94196482000001</v>
      </c>
      <c r="R120" s="130">
        <v>6.0180639400000002</v>
      </c>
      <c r="S120" s="130">
        <v>3.3839033399999998</v>
      </c>
      <c r="T120" s="130">
        <v>167.53999754</v>
      </c>
      <c r="U120" s="130">
        <v>120.73631251</v>
      </c>
      <c r="V120" s="130">
        <v>239.9260337</v>
      </c>
      <c r="W120" s="130"/>
      <c r="X120" s="130"/>
      <c r="Y120" s="130"/>
      <c r="Z120" s="130"/>
      <c r="AA120" s="130"/>
      <c r="AB120" s="130"/>
    </row>
    <row r="121" spans="1:28" hidden="1" outlineLevel="1">
      <c r="A121" s="8">
        <v>43891</v>
      </c>
      <c r="B121" s="130">
        <v>3012.71148915</v>
      </c>
      <c r="C121" s="130">
        <v>2600.3782295699998</v>
      </c>
      <c r="D121" s="130">
        <v>2496.5094731099998</v>
      </c>
      <c r="E121" s="130">
        <v>1584.7357508</v>
      </c>
      <c r="F121" s="130">
        <v>670.80226389999996</v>
      </c>
      <c r="G121" s="130">
        <v>240.97145841</v>
      </c>
      <c r="H121" s="130">
        <v>103.86875646</v>
      </c>
      <c r="I121" s="130">
        <v>4.9377798999999998</v>
      </c>
      <c r="J121" s="130">
        <v>11.31662182</v>
      </c>
      <c r="K121" s="130">
        <v>87.614354739999996</v>
      </c>
      <c r="L121" s="130">
        <v>284.83532924000002</v>
      </c>
      <c r="M121" s="130">
        <v>85.774023850000006</v>
      </c>
      <c r="N121" s="130">
        <v>1.1089170000000001E-2</v>
      </c>
      <c r="O121" s="130">
        <v>10.60586679</v>
      </c>
      <c r="P121" s="130">
        <v>75.157067889999993</v>
      </c>
      <c r="Q121" s="130">
        <v>199.06130539</v>
      </c>
      <c r="R121" s="130">
        <v>6.90094049</v>
      </c>
      <c r="S121" s="130">
        <v>3.3588201099999999</v>
      </c>
      <c r="T121" s="130">
        <v>188.80154479000001</v>
      </c>
      <c r="U121" s="130">
        <v>127.49793034</v>
      </c>
      <c r="V121" s="130">
        <v>270.08201382999999</v>
      </c>
      <c r="W121" s="130"/>
      <c r="X121" s="130"/>
      <c r="Y121" s="130"/>
      <c r="Z121" s="130"/>
      <c r="AA121" s="130"/>
      <c r="AB121" s="130"/>
    </row>
    <row r="122" spans="1:28" hidden="1" outlineLevel="1">
      <c r="A122" s="8">
        <v>43922</v>
      </c>
      <c r="B122" s="130">
        <v>2927.11032647</v>
      </c>
      <c r="C122" s="130">
        <v>2530.3563394299999</v>
      </c>
      <c r="D122" s="130">
        <v>2430.6279614300001</v>
      </c>
      <c r="E122" s="130">
        <v>1522.99176281</v>
      </c>
      <c r="F122" s="130">
        <v>658.01850692999994</v>
      </c>
      <c r="G122" s="130">
        <v>249.61769168999999</v>
      </c>
      <c r="H122" s="130">
        <v>99.728378000000006</v>
      </c>
      <c r="I122" s="130">
        <v>4.7547334799999996</v>
      </c>
      <c r="J122" s="130">
        <v>10.87405931</v>
      </c>
      <c r="K122" s="130">
        <v>84.099585210000001</v>
      </c>
      <c r="L122" s="130">
        <v>275.11229660999999</v>
      </c>
      <c r="M122" s="130">
        <v>84.791912190000005</v>
      </c>
      <c r="N122" s="130">
        <v>1.1089170000000001E-2</v>
      </c>
      <c r="O122" s="130">
        <v>10.174604840000001</v>
      </c>
      <c r="P122" s="130">
        <v>74.606218179999999</v>
      </c>
      <c r="Q122" s="130">
        <v>190.32038442000001</v>
      </c>
      <c r="R122" s="130">
        <v>6.65626885</v>
      </c>
      <c r="S122" s="130">
        <v>3.2262350099999999</v>
      </c>
      <c r="T122" s="130">
        <v>180.43788056</v>
      </c>
      <c r="U122" s="130">
        <v>121.64169043</v>
      </c>
      <c r="V122" s="130">
        <v>264.01961481000001</v>
      </c>
      <c r="W122" s="130"/>
      <c r="X122" s="130"/>
      <c r="Y122" s="130"/>
      <c r="Z122" s="130"/>
      <c r="AA122" s="130"/>
      <c r="AB122" s="130"/>
    </row>
    <row r="123" spans="1:28" hidden="1" outlineLevel="1">
      <c r="A123" s="8">
        <v>43952</v>
      </c>
      <c r="B123" s="130">
        <v>2931.2073476700002</v>
      </c>
      <c r="C123" s="130">
        <v>2540.6627723000001</v>
      </c>
      <c r="D123" s="130">
        <v>2441.85729902</v>
      </c>
      <c r="E123" s="130">
        <v>1542.96993754</v>
      </c>
      <c r="F123" s="130">
        <v>663.28386769999997</v>
      </c>
      <c r="G123" s="130">
        <v>235.60349378000001</v>
      </c>
      <c r="H123" s="130">
        <v>98.805473280000001</v>
      </c>
      <c r="I123" s="130">
        <v>4.7487565800000002</v>
      </c>
      <c r="J123" s="130">
        <v>10.82906215</v>
      </c>
      <c r="K123" s="130">
        <v>83.227654549999997</v>
      </c>
      <c r="L123" s="130">
        <v>271.41716700000001</v>
      </c>
      <c r="M123" s="130">
        <v>84.559861209999994</v>
      </c>
      <c r="N123" s="130">
        <v>1.1089170000000001E-2</v>
      </c>
      <c r="O123" s="130">
        <v>9.9240633799999998</v>
      </c>
      <c r="P123" s="130">
        <v>74.624708659999996</v>
      </c>
      <c r="Q123" s="130">
        <v>186.85730579</v>
      </c>
      <c r="R123" s="130">
        <v>6.6642335800000003</v>
      </c>
      <c r="S123" s="130">
        <v>3.2176825</v>
      </c>
      <c r="T123" s="130">
        <v>176.97538971</v>
      </c>
      <c r="U123" s="130">
        <v>119.12740837</v>
      </c>
      <c r="V123" s="130">
        <v>264.65663490999998</v>
      </c>
      <c r="W123" s="130"/>
      <c r="X123" s="130"/>
      <c r="Y123" s="130"/>
      <c r="Z123" s="130"/>
      <c r="AA123" s="130"/>
      <c r="AB123" s="130"/>
    </row>
    <row r="124" spans="1:28" hidden="1" outlineLevel="1">
      <c r="A124" s="8">
        <v>43983</v>
      </c>
      <c r="B124" s="130">
        <v>2955.0178391499999</v>
      </c>
      <c r="C124" s="130">
        <v>2569.3171855400001</v>
      </c>
      <c r="D124" s="130">
        <v>2473.9086714800001</v>
      </c>
      <c r="E124" s="130">
        <v>1562.0352729700001</v>
      </c>
      <c r="F124" s="130">
        <v>675.98773673000005</v>
      </c>
      <c r="G124" s="130">
        <v>235.88566177999999</v>
      </c>
      <c r="H124" s="130">
        <v>95.408514060000002</v>
      </c>
      <c r="I124" s="130">
        <v>4.7167507300000002</v>
      </c>
      <c r="J124" s="130">
        <v>10.72843495</v>
      </c>
      <c r="K124" s="130">
        <v>79.963328379999993</v>
      </c>
      <c r="L124" s="130">
        <v>270.44624233000002</v>
      </c>
      <c r="M124" s="130">
        <v>85.445343719999997</v>
      </c>
      <c r="N124" s="130">
        <v>1.1089170000000001E-2</v>
      </c>
      <c r="O124" s="130">
        <v>10.024582909999999</v>
      </c>
      <c r="P124" s="130">
        <v>75.409671639999999</v>
      </c>
      <c r="Q124" s="130">
        <v>185.00089861000001</v>
      </c>
      <c r="R124" s="130">
        <v>6.6344685700000001</v>
      </c>
      <c r="S124" s="130">
        <v>3.1912471</v>
      </c>
      <c r="T124" s="130">
        <v>175.17518294000001</v>
      </c>
      <c r="U124" s="130">
        <v>115.25441128</v>
      </c>
      <c r="V124" s="130">
        <v>244.85584469</v>
      </c>
      <c r="W124" s="130"/>
      <c r="X124" s="130"/>
      <c r="Y124" s="130"/>
      <c r="Z124" s="130"/>
      <c r="AA124" s="130"/>
      <c r="AB124" s="130"/>
    </row>
    <row r="125" spans="1:28" hidden="1" outlineLevel="1">
      <c r="A125" s="8">
        <v>44013</v>
      </c>
      <c r="B125" s="130">
        <v>2981.7922839799999</v>
      </c>
      <c r="C125" s="130">
        <v>2590.9049198600001</v>
      </c>
      <c r="D125" s="130">
        <v>2491.8564212400001</v>
      </c>
      <c r="E125" s="130">
        <v>1569.70716782</v>
      </c>
      <c r="F125" s="130">
        <v>682.25390956000001</v>
      </c>
      <c r="G125" s="130">
        <v>239.89534386</v>
      </c>
      <c r="H125" s="130">
        <v>99.048498620000004</v>
      </c>
      <c r="I125" s="130">
        <v>4.8988028999999997</v>
      </c>
      <c r="J125" s="130">
        <v>11.128804819999999</v>
      </c>
      <c r="K125" s="130">
        <v>83.020890899999998</v>
      </c>
      <c r="L125" s="130">
        <v>279.18100907000002</v>
      </c>
      <c r="M125" s="130">
        <v>87.414136290000002</v>
      </c>
      <c r="N125" s="130">
        <v>1.1089170000000001E-2</v>
      </c>
      <c r="O125" s="130">
        <v>10.35076338</v>
      </c>
      <c r="P125" s="130">
        <v>77.052283739999993</v>
      </c>
      <c r="Q125" s="130">
        <v>191.76687278</v>
      </c>
      <c r="R125" s="130">
        <v>6.9018839999999999</v>
      </c>
      <c r="S125" s="130">
        <v>3.30791382</v>
      </c>
      <c r="T125" s="130">
        <v>181.55707495999999</v>
      </c>
      <c r="U125" s="130">
        <v>111.70635505</v>
      </c>
      <c r="V125" s="130">
        <v>273.08204388000001</v>
      </c>
      <c r="W125" s="130"/>
      <c r="X125" s="130"/>
      <c r="Y125" s="130"/>
      <c r="Z125" s="130"/>
      <c r="AA125" s="130"/>
      <c r="AB125" s="130"/>
    </row>
    <row r="126" spans="1:28" hidden="1" outlineLevel="1">
      <c r="A126" s="8">
        <v>44044</v>
      </c>
      <c r="B126" s="130">
        <v>3044.1208688000002</v>
      </c>
      <c r="C126" s="130">
        <v>2642.8046766000002</v>
      </c>
      <c r="D126" s="130">
        <v>2544.4477689400001</v>
      </c>
      <c r="E126" s="130">
        <v>1603.35698424</v>
      </c>
      <c r="F126" s="130">
        <v>694.41795833000003</v>
      </c>
      <c r="G126" s="130">
        <v>246.67282637</v>
      </c>
      <c r="H126" s="130">
        <v>98.356907660000005</v>
      </c>
      <c r="I126" s="130">
        <v>4.8899312400000001</v>
      </c>
      <c r="J126" s="130">
        <v>11.04000154</v>
      </c>
      <c r="K126" s="130">
        <v>82.426974880000003</v>
      </c>
      <c r="L126" s="130">
        <v>282.80138438</v>
      </c>
      <c r="M126" s="130">
        <v>92.161700170000003</v>
      </c>
      <c r="N126" s="130">
        <v>0</v>
      </c>
      <c r="O126" s="130">
        <v>9.8239178700000007</v>
      </c>
      <c r="P126" s="130">
        <v>82.337782300000001</v>
      </c>
      <c r="Q126" s="130">
        <v>190.63968421000001</v>
      </c>
      <c r="R126" s="130">
        <v>6.8671330099999999</v>
      </c>
      <c r="S126" s="130">
        <v>3.2813931799999998</v>
      </c>
      <c r="T126" s="130">
        <v>180.49115802</v>
      </c>
      <c r="U126" s="130">
        <v>118.51480782</v>
      </c>
      <c r="V126" s="130">
        <v>275.16282242</v>
      </c>
      <c r="W126" s="130"/>
      <c r="X126" s="130"/>
      <c r="Y126" s="130"/>
      <c r="Z126" s="130"/>
      <c r="AA126" s="130"/>
      <c r="AB126" s="130"/>
    </row>
    <row r="127" spans="1:28" hidden="1" outlineLevel="1">
      <c r="A127" s="8">
        <v>44075</v>
      </c>
      <c r="B127" s="130">
        <v>2940.1496698000001</v>
      </c>
      <c r="C127" s="130">
        <v>2539.1927796099999</v>
      </c>
      <c r="D127" s="130">
        <v>2441.38928261</v>
      </c>
      <c r="E127" s="130">
        <v>1501.04514561</v>
      </c>
      <c r="F127" s="130">
        <v>691.27234209000005</v>
      </c>
      <c r="G127" s="130">
        <v>249.07179490999999</v>
      </c>
      <c r="H127" s="130">
        <v>97.803496999999993</v>
      </c>
      <c r="I127" s="130">
        <v>3.47558531</v>
      </c>
      <c r="J127" s="130">
        <v>11.00836264</v>
      </c>
      <c r="K127" s="130">
        <v>83.319549050000006</v>
      </c>
      <c r="L127" s="130">
        <v>281.79839440000001</v>
      </c>
      <c r="M127" s="130">
        <v>95.912472159999993</v>
      </c>
      <c r="N127" s="130">
        <v>0</v>
      </c>
      <c r="O127" s="130">
        <v>9.5772169500000004</v>
      </c>
      <c r="P127" s="130">
        <v>86.33525521</v>
      </c>
      <c r="Q127" s="130">
        <v>185.88592224000001</v>
      </c>
      <c r="R127" s="130">
        <v>7.0917018000000001</v>
      </c>
      <c r="S127" s="130">
        <v>3.3782808000000002</v>
      </c>
      <c r="T127" s="130">
        <v>175.41593964</v>
      </c>
      <c r="U127" s="130">
        <v>119.15849579</v>
      </c>
      <c r="V127" s="130">
        <v>272.29464998999998</v>
      </c>
      <c r="W127" s="130"/>
      <c r="X127" s="130"/>
      <c r="Y127" s="130"/>
      <c r="Z127" s="130"/>
      <c r="AA127" s="130"/>
      <c r="AB127" s="130"/>
    </row>
    <row r="128" spans="1:28" hidden="1" outlineLevel="1">
      <c r="A128" s="8">
        <v>44105</v>
      </c>
      <c r="B128" s="130">
        <v>2901.9132611</v>
      </c>
      <c r="C128" s="130">
        <v>2512.55633154</v>
      </c>
      <c r="D128" s="130">
        <v>2425.5530951300002</v>
      </c>
      <c r="E128" s="130">
        <v>1477.8549077299999</v>
      </c>
      <c r="F128" s="130">
        <v>697.25868211</v>
      </c>
      <c r="G128" s="130">
        <v>250.43950529</v>
      </c>
      <c r="H128" s="130">
        <v>87.00323641</v>
      </c>
      <c r="I128" s="130">
        <v>3.4915797</v>
      </c>
      <c r="J128" s="130">
        <v>3.2447008300000002</v>
      </c>
      <c r="K128" s="130">
        <v>80.266955879999998</v>
      </c>
      <c r="L128" s="130">
        <v>274.01096788000001</v>
      </c>
      <c r="M128" s="130">
        <v>99.349711299999996</v>
      </c>
      <c r="N128" s="130">
        <v>0</v>
      </c>
      <c r="O128" s="130">
        <v>9.83912297</v>
      </c>
      <c r="P128" s="130">
        <v>89.510588330000004</v>
      </c>
      <c r="Q128" s="130">
        <v>174.66125658000001</v>
      </c>
      <c r="R128" s="130">
        <v>0</v>
      </c>
      <c r="S128" s="130">
        <v>3.3939868400000002</v>
      </c>
      <c r="T128" s="130">
        <v>171.26726973999999</v>
      </c>
      <c r="U128" s="130">
        <v>115.34596168</v>
      </c>
      <c r="V128" s="130">
        <v>272.88221973999998</v>
      </c>
      <c r="W128" s="130"/>
      <c r="X128" s="130"/>
      <c r="Y128" s="130"/>
      <c r="Z128" s="130"/>
      <c r="AA128" s="130"/>
      <c r="AB128" s="130"/>
    </row>
    <row r="129" spans="1:28" hidden="1" outlineLevel="1">
      <c r="A129" s="8">
        <v>44136</v>
      </c>
      <c r="B129" s="130">
        <v>2869.33538976</v>
      </c>
      <c r="C129" s="130">
        <v>2503.0820802100002</v>
      </c>
      <c r="D129" s="130">
        <v>2419.9958256899999</v>
      </c>
      <c r="E129" s="130">
        <v>1471.5113209799999</v>
      </c>
      <c r="F129" s="130">
        <v>701.37296925999999</v>
      </c>
      <c r="G129" s="130">
        <v>247.11153544999999</v>
      </c>
      <c r="H129" s="130">
        <v>83.086254519999997</v>
      </c>
      <c r="I129" s="130">
        <v>3.5041888600000002</v>
      </c>
      <c r="J129" s="130">
        <v>2.35240538</v>
      </c>
      <c r="K129" s="130">
        <v>77.229660280000004</v>
      </c>
      <c r="L129" s="130">
        <v>251.52545581999999</v>
      </c>
      <c r="M129" s="130">
        <v>98.248981000000001</v>
      </c>
      <c r="N129" s="130">
        <v>0</v>
      </c>
      <c r="O129" s="130">
        <v>9.4457605099999995</v>
      </c>
      <c r="P129" s="130">
        <v>88.803220490000001</v>
      </c>
      <c r="Q129" s="130">
        <v>153.27647482</v>
      </c>
      <c r="R129" s="130">
        <v>0</v>
      </c>
      <c r="S129" s="130">
        <v>3.39599012</v>
      </c>
      <c r="T129" s="130">
        <v>149.88048470000001</v>
      </c>
      <c r="U129" s="130">
        <v>114.72785373000001</v>
      </c>
      <c r="V129" s="130">
        <v>261.41437890999998</v>
      </c>
      <c r="W129" s="130"/>
      <c r="X129" s="130"/>
      <c r="Y129" s="130"/>
      <c r="Z129" s="130"/>
      <c r="AA129" s="130"/>
      <c r="AB129" s="130"/>
    </row>
    <row r="130" spans="1:28" hidden="1" outlineLevel="1">
      <c r="A130" s="8">
        <v>44166</v>
      </c>
      <c r="B130" s="130">
        <v>2815.2218198</v>
      </c>
      <c r="C130" s="130">
        <v>2452.5021085600001</v>
      </c>
      <c r="D130" s="130">
        <v>2371.6575229800001</v>
      </c>
      <c r="E130" s="130">
        <v>1431.5391019599999</v>
      </c>
      <c r="F130" s="130">
        <v>691.73034702999996</v>
      </c>
      <c r="G130" s="130">
        <v>248.38807399000001</v>
      </c>
      <c r="H130" s="130">
        <v>80.84458558</v>
      </c>
      <c r="I130" s="130">
        <v>3.4720572600000001</v>
      </c>
      <c r="J130" s="130">
        <v>2.3333438599999998</v>
      </c>
      <c r="K130" s="130">
        <v>75.039184460000001</v>
      </c>
      <c r="L130" s="130">
        <v>249.27014930000001</v>
      </c>
      <c r="M130" s="130">
        <v>100.77690964999999</v>
      </c>
      <c r="N130" s="130">
        <v>0</v>
      </c>
      <c r="O130" s="130">
        <v>9.1404073300000004</v>
      </c>
      <c r="P130" s="130">
        <v>91.636502320000005</v>
      </c>
      <c r="Q130" s="130">
        <v>148.49323964999999</v>
      </c>
      <c r="R130" s="130">
        <v>0</v>
      </c>
      <c r="S130" s="130">
        <v>3.37135389</v>
      </c>
      <c r="T130" s="130">
        <v>145.12188576</v>
      </c>
      <c r="U130" s="130">
        <v>113.44956194</v>
      </c>
      <c r="V130" s="130">
        <v>261.85598771999997</v>
      </c>
      <c r="W130" s="130"/>
      <c r="X130" s="130"/>
      <c r="Y130" s="130"/>
      <c r="Z130" s="130"/>
      <c r="AA130" s="130"/>
      <c r="AB130" s="130"/>
    </row>
    <row r="131" spans="1:28" hidden="1" outlineLevel="1">
      <c r="A131" s="8">
        <v>44197</v>
      </c>
      <c r="B131" s="130">
        <v>2826.6022965699999</v>
      </c>
      <c r="C131" s="130">
        <v>2467.17681739</v>
      </c>
      <c r="D131" s="130">
        <v>2386.5549740900001</v>
      </c>
      <c r="E131" s="130">
        <v>1438.72290952</v>
      </c>
      <c r="F131" s="130">
        <v>692.80598121000003</v>
      </c>
      <c r="G131" s="130">
        <v>255.02608336</v>
      </c>
      <c r="H131" s="130">
        <v>80.621843299999995</v>
      </c>
      <c r="I131" s="130">
        <v>3.4619197900000001</v>
      </c>
      <c r="J131" s="130">
        <v>2.3250811599999999</v>
      </c>
      <c r="K131" s="130">
        <v>74.834842350000002</v>
      </c>
      <c r="L131" s="130">
        <v>247.81665448000001</v>
      </c>
      <c r="M131" s="130">
        <v>99.72441705</v>
      </c>
      <c r="N131" s="130">
        <v>0</v>
      </c>
      <c r="O131" s="130">
        <v>8.8271269599999993</v>
      </c>
      <c r="P131" s="130">
        <v>90.897290089999998</v>
      </c>
      <c r="Q131" s="130">
        <v>148.09223743000001</v>
      </c>
      <c r="R131" s="130">
        <v>0</v>
      </c>
      <c r="S131" s="130">
        <v>3.36006874</v>
      </c>
      <c r="T131" s="130">
        <v>144.73216869000001</v>
      </c>
      <c r="U131" s="130">
        <v>111.6088247</v>
      </c>
      <c r="V131" s="130">
        <v>260.55368851999998</v>
      </c>
      <c r="W131" s="130"/>
      <c r="X131" s="130"/>
      <c r="Y131" s="130"/>
      <c r="Z131" s="130"/>
      <c r="AA131" s="130"/>
      <c r="AB131" s="130"/>
    </row>
    <row r="132" spans="1:28" hidden="1" outlineLevel="1">
      <c r="A132" s="8">
        <v>44228</v>
      </c>
      <c r="B132" s="130">
        <v>2841.8785035999999</v>
      </c>
      <c r="C132" s="130">
        <v>2479.5345963099999</v>
      </c>
      <c r="D132" s="130">
        <v>2401.3840179200001</v>
      </c>
      <c r="E132" s="130">
        <v>1442.3866755199999</v>
      </c>
      <c r="F132" s="130">
        <v>699.09123295999996</v>
      </c>
      <c r="G132" s="130">
        <v>259.90610944000002</v>
      </c>
      <c r="H132" s="130">
        <v>78.150578390000007</v>
      </c>
      <c r="I132" s="130">
        <v>3.4322351599999998</v>
      </c>
      <c r="J132" s="130">
        <v>1.4396014399999999</v>
      </c>
      <c r="K132" s="130">
        <v>73.278741789999998</v>
      </c>
      <c r="L132" s="130">
        <v>241.68604714</v>
      </c>
      <c r="M132" s="130">
        <v>100.56701056</v>
      </c>
      <c r="N132" s="130">
        <v>0</v>
      </c>
      <c r="O132" s="130">
        <v>8.1717013200000004</v>
      </c>
      <c r="P132" s="130">
        <v>92.395309240000003</v>
      </c>
      <c r="Q132" s="130">
        <v>141.11903658</v>
      </c>
      <c r="R132" s="130">
        <v>0</v>
      </c>
      <c r="S132" s="130">
        <v>3.3277759100000002</v>
      </c>
      <c r="T132" s="130">
        <v>137.79126067000001</v>
      </c>
      <c r="U132" s="130">
        <v>120.65786015</v>
      </c>
      <c r="V132" s="130">
        <v>250.86205074</v>
      </c>
      <c r="W132" s="130"/>
      <c r="X132" s="130"/>
      <c r="Y132" s="130"/>
      <c r="Z132" s="130"/>
      <c r="AA132" s="130"/>
      <c r="AB132" s="130"/>
    </row>
    <row r="133" spans="1:28" hidden="1" outlineLevel="1">
      <c r="A133" s="8">
        <v>44256</v>
      </c>
      <c r="B133" s="130">
        <v>2918.08001737</v>
      </c>
      <c r="C133" s="130">
        <v>2541.7448980600002</v>
      </c>
      <c r="D133" s="130">
        <v>2463.69555752</v>
      </c>
      <c r="E133" s="130">
        <v>1487.0392808300001</v>
      </c>
      <c r="F133" s="130">
        <v>710.59875853999995</v>
      </c>
      <c r="G133" s="130">
        <v>266.05751815000002</v>
      </c>
      <c r="H133" s="130">
        <v>78.049340540000003</v>
      </c>
      <c r="I133" s="130">
        <v>3.4234084500000002</v>
      </c>
      <c r="J133" s="130">
        <v>1.43678102</v>
      </c>
      <c r="K133" s="130">
        <v>73.189151069999994</v>
      </c>
      <c r="L133" s="130">
        <v>246.80884126999999</v>
      </c>
      <c r="M133" s="130">
        <v>106.54486420000001</v>
      </c>
      <c r="N133" s="130">
        <v>0</v>
      </c>
      <c r="O133" s="130">
        <v>11.58596039</v>
      </c>
      <c r="P133" s="130">
        <v>94.958903809999995</v>
      </c>
      <c r="Q133" s="130">
        <v>140.26397707000001</v>
      </c>
      <c r="R133" s="130">
        <v>0</v>
      </c>
      <c r="S133" s="130">
        <v>3.3196683600000001</v>
      </c>
      <c r="T133" s="130">
        <v>136.94430871</v>
      </c>
      <c r="U133" s="130">
        <v>129.52627803999999</v>
      </c>
      <c r="V133" s="130">
        <v>260.67155363000001</v>
      </c>
      <c r="W133" s="130"/>
      <c r="X133" s="130"/>
      <c r="Y133" s="130"/>
      <c r="Z133" s="130"/>
      <c r="AA133" s="130"/>
      <c r="AB133" s="130"/>
    </row>
    <row r="134" spans="1:28" hidden="1" outlineLevel="1">
      <c r="A134" s="8">
        <v>44287</v>
      </c>
      <c r="B134" s="130">
        <v>2984.4976449800001</v>
      </c>
      <c r="C134" s="130">
        <v>2584.6718223799999</v>
      </c>
      <c r="D134" s="130">
        <v>2506.9195771300001</v>
      </c>
      <c r="E134" s="130">
        <v>1506.5874247300001</v>
      </c>
      <c r="F134" s="130">
        <v>729.08595041000001</v>
      </c>
      <c r="G134" s="130">
        <v>271.24620198999997</v>
      </c>
      <c r="H134" s="130">
        <v>77.752245250000001</v>
      </c>
      <c r="I134" s="130">
        <v>3.4078164499999999</v>
      </c>
      <c r="J134" s="130">
        <v>1.42968501</v>
      </c>
      <c r="K134" s="130">
        <v>72.914743790000003</v>
      </c>
      <c r="L134" s="130">
        <v>249.50319400999999</v>
      </c>
      <c r="M134" s="130">
        <v>109.61448023</v>
      </c>
      <c r="N134" s="130">
        <v>0</v>
      </c>
      <c r="O134" s="130">
        <v>11.62112832</v>
      </c>
      <c r="P134" s="130">
        <v>97.993351910000001</v>
      </c>
      <c r="Q134" s="130">
        <v>139.88871377999999</v>
      </c>
      <c r="R134" s="130">
        <v>0</v>
      </c>
      <c r="S134" s="130">
        <v>3.3017355400000001</v>
      </c>
      <c r="T134" s="130">
        <v>136.58697824000001</v>
      </c>
      <c r="U134" s="130">
        <v>150.32262858999999</v>
      </c>
      <c r="V134" s="130">
        <v>265.99753848</v>
      </c>
      <c r="W134" s="130"/>
      <c r="X134" s="130"/>
      <c r="Y134" s="130"/>
      <c r="Z134" s="130"/>
      <c r="AA134" s="130"/>
      <c r="AB134" s="130"/>
    </row>
    <row r="135" spans="1:28" hidden="1" outlineLevel="1">
      <c r="A135" s="8">
        <v>44317</v>
      </c>
      <c r="B135" s="130">
        <v>3057.30695105</v>
      </c>
      <c r="C135" s="130">
        <v>2654.84578259</v>
      </c>
      <c r="D135" s="130">
        <v>2577.9345736499999</v>
      </c>
      <c r="E135" s="130">
        <v>1555.64978716</v>
      </c>
      <c r="F135" s="130">
        <v>743.15312885000003</v>
      </c>
      <c r="G135" s="130">
        <v>279.13165764000001</v>
      </c>
      <c r="H135" s="130">
        <v>76.911208939999995</v>
      </c>
      <c r="I135" s="130">
        <v>3.3771783499999999</v>
      </c>
      <c r="J135" s="130">
        <v>1.1931777400000001</v>
      </c>
      <c r="K135" s="130">
        <v>72.340852850000005</v>
      </c>
      <c r="L135" s="130">
        <v>247.87361175000001</v>
      </c>
      <c r="M135" s="130">
        <v>111.63817371</v>
      </c>
      <c r="N135" s="130">
        <v>0</v>
      </c>
      <c r="O135" s="130">
        <v>11.6063221</v>
      </c>
      <c r="P135" s="130">
        <v>100.03185161</v>
      </c>
      <c r="Q135" s="130">
        <v>136.23543803999999</v>
      </c>
      <c r="R135" s="130">
        <v>0</v>
      </c>
      <c r="S135" s="130">
        <v>3.2701941200000002</v>
      </c>
      <c r="T135" s="130">
        <v>132.96524392000001</v>
      </c>
      <c r="U135" s="130">
        <v>154.58755671</v>
      </c>
      <c r="V135" s="130">
        <v>261.25888149000002</v>
      </c>
      <c r="W135" s="130"/>
      <c r="X135" s="130"/>
      <c r="Y135" s="130"/>
      <c r="Z135" s="130"/>
      <c r="AA135" s="130"/>
      <c r="AB135" s="130"/>
    </row>
    <row r="136" spans="1:28" hidden="1" outlineLevel="1">
      <c r="A136" s="8">
        <v>44348</v>
      </c>
      <c r="B136" s="130">
        <v>3137.87893476</v>
      </c>
      <c r="C136" s="130">
        <v>2716.90295874</v>
      </c>
      <c r="D136" s="130">
        <v>2642.0558368799998</v>
      </c>
      <c r="E136" s="130">
        <v>1594.31862953</v>
      </c>
      <c r="F136" s="130">
        <v>754.34409231999996</v>
      </c>
      <c r="G136" s="130">
        <v>293.39311502999999</v>
      </c>
      <c r="H136" s="130">
        <v>74.847121860000001</v>
      </c>
      <c r="I136" s="130">
        <v>3.3607193999999998</v>
      </c>
      <c r="J136" s="130">
        <v>1.17861766</v>
      </c>
      <c r="K136" s="130">
        <v>70.307784799999993</v>
      </c>
      <c r="L136" s="130">
        <v>259.52441120999998</v>
      </c>
      <c r="M136" s="130">
        <v>124.79378466999999</v>
      </c>
      <c r="N136" s="130">
        <v>0</v>
      </c>
      <c r="O136" s="130">
        <v>11.31572742</v>
      </c>
      <c r="P136" s="130">
        <v>113.47805725000001</v>
      </c>
      <c r="Q136" s="130">
        <v>134.73062654</v>
      </c>
      <c r="R136" s="130">
        <v>0</v>
      </c>
      <c r="S136" s="130">
        <v>3.2298043299999999</v>
      </c>
      <c r="T136" s="130">
        <v>131.50082221</v>
      </c>
      <c r="U136" s="130">
        <v>161.45156481000001</v>
      </c>
      <c r="V136" s="130">
        <v>279.72765929000002</v>
      </c>
      <c r="W136" s="130"/>
      <c r="X136" s="130"/>
      <c r="Y136" s="130"/>
      <c r="Z136" s="130"/>
      <c r="AA136" s="130"/>
      <c r="AB136" s="130"/>
    </row>
    <row r="137" spans="1:28" hidden="1" outlineLevel="1">
      <c r="A137" s="8">
        <v>44378</v>
      </c>
      <c r="B137" s="130">
        <v>3181.11993502</v>
      </c>
      <c r="C137" s="130">
        <v>2754.85422088</v>
      </c>
      <c r="D137" s="130">
        <v>2682.7702234600001</v>
      </c>
      <c r="E137" s="130">
        <v>1616.7013781400001</v>
      </c>
      <c r="F137" s="130">
        <v>765.15297575</v>
      </c>
      <c r="G137" s="130">
        <v>300.91586956999998</v>
      </c>
      <c r="H137" s="130">
        <v>72.083997420000003</v>
      </c>
      <c r="I137" s="130">
        <v>3.3356523400000002</v>
      </c>
      <c r="J137" s="130">
        <v>1.1652685</v>
      </c>
      <c r="K137" s="130">
        <v>67.583076579999997</v>
      </c>
      <c r="L137" s="130">
        <v>260.42243391</v>
      </c>
      <c r="M137" s="130">
        <v>127.26883058</v>
      </c>
      <c r="N137" s="130">
        <v>0</v>
      </c>
      <c r="O137" s="130">
        <v>11.034959000000001</v>
      </c>
      <c r="P137" s="130">
        <v>116.23387158</v>
      </c>
      <c r="Q137" s="130">
        <v>133.15360333000001</v>
      </c>
      <c r="R137" s="130">
        <v>0</v>
      </c>
      <c r="S137" s="130">
        <v>3.1933153299999999</v>
      </c>
      <c r="T137" s="130">
        <v>129.96028799999999</v>
      </c>
      <c r="U137" s="130">
        <v>165.84328023</v>
      </c>
      <c r="V137" s="130">
        <v>278.94854695999999</v>
      </c>
      <c r="W137" s="130"/>
      <c r="X137" s="130"/>
      <c r="Y137" s="130"/>
      <c r="Z137" s="130"/>
      <c r="AA137" s="130"/>
      <c r="AB137" s="130"/>
    </row>
    <row r="138" spans="1:28" hidden="1" outlineLevel="1">
      <c r="A138" s="8">
        <v>44409</v>
      </c>
      <c r="B138" s="130">
        <v>3260.8439816300001</v>
      </c>
      <c r="C138" s="130">
        <v>2829.4353036799998</v>
      </c>
      <c r="D138" s="130">
        <v>2759.7041479700001</v>
      </c>
      <c r="E138" s="130">
        <v>1673.84964442</v>
      </c>
      <c r="F138" s="130">
        <v>780.22420682999996</v>
      </c>
      <c r="G138" s="130">
        <v>305.63029671999999</v>
      </c>
      <c r="H138" s="130">
        <v>69.731155709999996</v>
      </c>
      <c r="I138" s="130">
        <v>3.3182812899999998</v>
      </c>
      <c r="J138" s="130">
        <v>1.1626971699999999</v>
      </c>
      <c r="K138" s="130">
        <v>65.250177249999993</v>
      </c>
      <c r="L138" s="130">
        <v>262.17249951000002</v>
      </c>
      <c r="M138" s="130">
        <v>133.08577695</v>
      </c>
      <c r="N138" s="130">
        <v>0</v>
      </c>
      <c r="O138" s="130">
        <v>10.76721081</v>
      </c>
      <c r="P138" s="130">
        <v>122.31856614</v>
      </c>
      <c r="Q138" s="130">
        <v>129.08672256</v>
      </c>
      <c r="R138" s="130">
        <v>0</v>
      </c>
      <c r="S138" s="130">
        <v>3.18731426</v>
      </c>
      <c r="T138" s="130">
        <v>125.8994083</v>
      </c>
      <c r="U138" s="130">
        <v>169.23617844</v>
      </c>
      <c r="V138" s="130">
        <v>287.33108715999998</v>
      </c>
      <c r="W138" s="130"/>
      <c r="X138" s="130"/>
      <c r="Y138" s="130"/>
      <c r="Z138" s="130"/>
      <c r="AA138" s="130"/>
      <c r="AB138" s="130"/>
    </row>
    <row r="139" spans="1:28" hidden="1" outlineLevel="1">
      <c r="A139" s="8">
        <v>44440</v>
      </c>
      <c r="B139" s="130">
        <v>3266.96396</v>
      </c>
      <c r="C139" s="130">
        <v>2835.0174083900001</v>
      </c>
      <c r="D139" s="130">
        <v>2767.78318425</v>
      </c>
      <c r="E139" s="130">
        <v>1594.6749879500001</v>
      </c>
      <c r="F139" s="130">
        <v>858.36378979000006</v>
      </c>
      <c r="G139" s="130">
        <v>314.74440650999998</v>
      </c>
      <c r="H139" s="130">
        <v>67.234224139999995</v>
      </c>
      <c r="I139" s="130">
        <v>3.2718998199999998</v>
      </c>
      <c r="J139" s="130">
        <v>1.1503992999999999</v>
      </c>
      <c r="K139" s="130">
        <v>62.811925019999997</v>
      </c>
      <c r="L139" s="130">
        <v>259.59971696999997</v>
      </c>
      <c r="M139" s="130">
        <v>135.51271969000001</v>
      </c>
      <c r="N139" s="130">
        <v>0</v>
      </c>
      <c r="O139" s="130">
        <v>11.388902610000001</v>
      </c>
      <c r="P139" s="130">
        <v>124.12381707999999</v>
      </c>
      <c r="Q139" s="130">
        <v>124.08699728000001</v>
      </c>
      <c r="R139" s="130">
        <v>0</v>
      </c>
      <c r="S139" s="130">
        <v>3.15360197</v>
      </c>
      <c r="T139" s="130">
        <v>120.93339530999999</v>
      </c>
      <c r="U139" s="130">
        <v>172.34683464</v>
      </c>
      <c r="V139" s="130">
        <v>282.30509942999998</v>
      </c>
      <c r="W139" s="130"/>
      <c r="X139" s="130"/>
      <c r="Y139" s="130"/>
      <c r="Z139" s="130"/>
      <c r="AA139" s="130"/>
      <c r="AB139" s="130"/>
    </row>
    <row r="140" spans="1:28" hidden="1" outlineLevel="1">
      <c r="A140" s="8">
        <v>44470</v>
      </c>
      <c r="B140" s="130">
        <v>3240.6876024100002</v>
      </c>
      <c r="C140" s="130">
        <v>2811.19997208</v>
      </c>
      <c r="D140" s="130">
        <v>2751.7040769</v>
      </c>
      <c r="E140" s="130">
        <v>1539.97210806</v>
      </c>
      <c r="F140" s="130">
        <v>856.89902217999997</v>
      </c>
      <c r="G140" s="130">
        <v>354.83294666</v>
      </c>
      <c r="H140" s="130">
        <v>59.495895179999998</v>
      </c>
      <c r="I140" s="130">
        <v>3.2432956499999999</v>
      </c>
      <c r="J140" s="130">
        <v>0.39675510000000003</v>
      </c>
      <c r="K140" s="130">
        <v>55.855844429999998</v>
      </c>
      <c r="L140" s="130">
        <v>257.55879793999998</v>
      </c>
      <c r="M140" s="130">
        <v>142.47747052</v>
      </c>
      <c r="N140" s="130">
        <v>0</v>
      </c>
      <c r="O140" s="130">
        <v>14.61491345</v>
      </c>
      <c r="P140" s="130">
        <v>127.86255706999999</v>
      </c>
      <c r="Q140" s="130">
        <v>115.08132741999999</v>
      </c>
      <c r="R140" s="130">
        <v>0</v>
      </c>
      <c r="S140" s="130">
        <v>3.12399542</v>
      </c>
      <c r="T140" s="130">
        <v>111.95733199999999</v>
      </c>
      <c r="U140" s="130">
        <v>171.92883239</v>
      </c>
      <c r="V140" s="130">
        <v>250.24727935000001</v>
      </c>
      <c r="W140" s="130"/>
      <c r="X140" s="130"/>
      <c r="Y140" s="130"/>
      <c r="Z140" s="130"/>
      <c r="AA140" s="130"/>
      <c r="AB140" s="130"/>
    </row>
    <row r="141" spans="1:28" hidden="1" outlineLevel="1">
      <c r="A141" s="8">
        <v>44501</v>
      </c>
      <c r="B141" s="130">
        <v>3280.0797964899998</v>
      </c>
      <c r="C141" s="130">
        <v>2840.4365748499999</v>
      </c>
      <c r="D141" s="130">
        <v>2779.0323186599999</v>
      </c>
      <c r="E141" s="130">
        <v>1579.6539950900001</v>
      </c>
      <c r="F141" s="130">
        <v>870.07325897999999</v>
      </c>
      <c r="G141" s="130">
        <v>329.30506458999997</v>
      </c>
      <c r="H141" s="130">
        <v>61.404256189999998</v>
      </c>
      <c r="I141" s="130">
        <v>3.3484527599999998</v>
      </c>
      <c r="J141" s="130">
        <v>0.4095259</v>
      </c>
      <c r="K141" s="130">
        <v>57.646277529999999</v>
      </c>
      <c r="L141" s="130">
        <v>264.17497639999999</v>
      </c>
      <c r="M141" s="130">
        <v>145.52475573000001</v>
      </c>
      <c r="N141" s="130">
        <v>0</v>
      </c>
      <c r="O141" s="130">
        <v>14.19828802</v>
      </c>
      <c r="P141" s="130">
        <v>131.32646771</v>
      </c>
      <c r="Q141" s="130">
        <v>118.65022067</v>
      </c>
      <c r="R141" s="130">
        <v>0</v>
      </c>
      <c r="S141" s="130">
        <v>3.22455091</v>
      </c>
      <c r="T141" s="130">
        <v>115.42566976000001</v>
      </c>
      <c r="U141" s="130">
        <v>175.46824523999999</v>
      </c>
      <c r="V141" s="130">
        <v>252.36371249000001</v>
      </c>
      <c r="W141" s="130"/>
      <c r="X141" s="130"/>
      <c r="Y141" s="130"/>
      <c r="Z141" s="130"/>
      <c r="AA141" s="130"/>
      <c r="AB141" s="130"/>
    </row>
    <row r="142" spans="1:28" hidden="1" outlineLevel="1">
      <c r="A142" s="8">
        <v>44531</v>
      </c>
      <c r="B142" s="130">
        <v>3293.3906605400002</v>
      </c>
      <c r="C142" s="130">
        <v>2834.5390628700002</v>
      </c>
      <c r="D142" s="130">
        <v>2773.6868808200002</v>
      </c>
      <c r="E142" s="130">
        <v>1567.7676356500001</v>
      </c>
      <c r="F142" s="130">
        <v>875.33600996999996</v>
      </c>
      <c r="G142" s="130">
        <v>330.58323519999999</v>
      </c>
      <c r="H142" s="130">
        <v>60.852182050000003</v>
      </c>
      <c r="I142" s="130">
        <v>3.3614832899999998</v>
      </c>
      <c r="J142" s="130">
        <v>0.41109773999999999</v>
      </c>
      <c r="K142" s="130">
        <v>57.079601019999998</v>
      </c>
      <c r="L142" s="130">
        <v>275.34698033000001</v>
      </c>
      <c r="M142" s="130">
        <v>158.11708202</v>
      </c>
      <c r="N142" s="130">
        <v>0</v>
      </c>
      <c r="O142" s="130">
        <v>18.162918650000002</v>
      </c>
      <c r="P142" s="130">
        <v>139.95416337</v>
      </c>
      <c r="Q142" s="130">
        <v>117.22989831</v>
      </c>
      <c r="R142" s="130">
        <v>0</v>
      </c>
      <c r="S142" s="130">
        <v>3.2369275200000001</v>
      </c>
      <c r="T142" s="130">
        <v>113.99297079</v>
      </c>
      <c r="U142" s="130">
        <v>183.50461734000001</v>
      </c>
      <c r="V142" s="130">
        <v>256.22565724999998</v>
      </c>
      <c r="W142" s="130"/>
      <c r="X142" s="130"/>
      <c r="Y142" s="130"/>
      <c r="Z142" s="130"/>
      <c r="AA142" s="130"/>
      <c r="AB142" s="130"/>
    </row>
    <row r="143" spans="1:28" hidden="1" outlineLevel="1">
      <c r="A143" s="8">
        <v>44562</v>
      </c>
      <c r="B143" s="130">
        <v>3383.6397166299998</v>
      </c>
      <c r="C143" s="130">
        <v>2918.9644972199999</v>
      </c>
      <c r="D143" s="130">
        <v>2854.78866204</v>
      </c>
      <c r="E143" s="130">
        <v>1625.6518205299999</v>
      </c>
      <c r="F143" s="130">
        <v>894.66895388</v>
      </c>
      <c r="G143" s="130">
        <v>334.46788763000001</v>
      </c>
      <c r="H143" s="130">
        <v>64.175835180000007</v>
      </c>
      <c r="I143" s="130">
        <v>3.5814976299999999</v>
      </c>
      <c r="J143" s="130">
        <v>0.43817673000000001</v>
      </c>
      <c r="K143" s="130">
        <v>60.156160819999997</v>
      </c>
      <c r="L143" s="130">
        <v>277.33911773</v>
      </c>
      <c r="M143" s="130">
        <v>158.43242623</v>
      </c>
      <c r="N143" s="130">
        <v>0</v>
      </c>
      <c r="O143" s="130">
        <v>17.922534679999998</v>
      </c>
      <c r="P143" s="130">
        <v>140.50989154999999</v>
      </c>
      <c r="Q143" s="130">
        <v>118.90669149999999</v>
      </c>
      <c r="R143" s="130">
        <v>0</v>
      </c>
      <c r="S143" s="130">
        <v>3.3349950499999998</v>
      </c>
      <c r="T143" s="130">
        <v>115.57169645</v>
      </c>
      <c r="U143" s="130">
        <v>187.33610168000001</v>
      </c>
      <c r="V143" s="130">
        <v>259.18099145999997</v>
      </c>
      <c r="W143" s="130"/>
      <c r="X143" s="130"/>
      <c r="Y143" s="130"/>
      <c r="Z143" s="130"/>
      <c r="AA143" s="130"/>
      <c r="AB143" s="130"/>
    </row>
    <row r="144" spans="1:28" hidden="1" outlineLevel="1">
      <c r="A144" s="8">
        <v>44593</v>
      </c>
      <c r="B144" s="130">
        <v>3487.7584993700002</v>
      </c>
      <c r="C144" s="130">
        <v>3018.40783508</v>
      </c>
      <c r="D144" s="130">
        <v>2954.3363324000002</v>
      </c>
      <c r="E144" s="130">
        <v>1695.5694176699999</v>
      </c>
      <c r="F144" s="130">
        <v>917.14304380999999</v>
      </c>
      <c r="G144" s="130">
        <v>341.62387092</v>
      </c>
      <c r="H144" s="130">
        <v>64.071502679999995</v>
      </c>
      <c r="I144" s="130">
        <v>3.5981380199999999</v>
      </c>
      <c r="J144" s="130">
        <v>0.44532363000000003</v>
      </c>
      <c r="K144" s="130">
        <v>60.028041029999997</v>
      </c>
      <c r="L144" s="130">
        <v>279.18419925000001</v>
      </c>
      <c r="M144" s="130">
        <v>159.64020679999999</v>
      </c>
      <c r="N144" s="130">
        <v>0</v>
      </c>
      <c r="O144" s="130">
        <v>17.18581601</v>
      </c>
      <c r="P144" s="130">
        <v>142.45439078999999</v>
      </c>
      <c r="Q144" s="130">
        <v>119.54399245</v>
      </c>
      <c r="R144" s="130">
        <v>0</v>
      </c>
      <c r="S144" s="130">
        <v>3.38956664</v>
      </c>
      <c r="T144" s="130">
        <v>116.15442581000001</v>
      </c>
      <c r="U144" s="130">
        <v>190.16646503999999</v>
      </c>
      <c r="V144" s="130">
        <v>264.56145271999998</v>
      </c>
      <c r="W144" s="130"/>
      <c r="X144" s="130"/>
      <c r="Y144" s="130"/>
      <c r="Z144" s="130"/>
      <c r="AA144" s="130"/>
      <c r="AB144" s="130"/>
    </row>
    <row r="145" spans="1:28" hidden="1" outlineLevel="1">
      <c r="A145" s="8">
        <v>44621</v>
      </c>
      <c r="B145" s="130">
        <v>3424.52521243</v>
      </c>
      <c r="C145" s="130">
        <v>2964.3998607499998</v>
      </c>
      <c r="D145" s="130">
        <v>2900.3644511399998</v>
      </c>
      <c r="E145" s="130">
        <v>1655.41118426</v>
      </c>
      <c r="F145" s="130">
        <v>901.33998607000001</v>
      </c>
      <c r="G145" s="130">
        <v>343.61328080999999</v>
      </c>
      <c r="H145" s="130">
        <v>64.035409610000002</v>
      </c>
      <c r="I145" s="130">
        <v>3.5867852500000001</v>
      </c>
      <c r="J145" s="130">
        <v>0.44532363000000003</v>
      </c>
      <c r="K145" s="130">
        <v>60.003300729999999</v>
      </c>
      <c r="L145" s="130">
        <v>273.11002995000001</v>
      </c>
      <c r="M145" s="130">
        <v>158.89556497999999</v>
      </c>
      <c r="N145" s="130">
        <v>0</v>
      </c>
      <c r="O145" s="130">
        <v>17.025015369999998</v>
      </c>
      <c r="P145" s="130">
        <v>141.87054961000001</v>
      </c>
      <c r="Q145" s="130">
        <v>114.21446496999999</v>
      </c>
      <c r="R145" s="130">
        <v>0</v>
      </c>
      <c r="S145" s="130">
        <v>3.38956664</v>
      </c>
      <c r="T145" s="130">
        <v>110.82489833</v>
      </c>
      <c r="U145" s="130">
        <v>187.01532173000001</v>
      </c>
      <c r="V145" s="130">
        <v>262.38491751999999</v>
      </c>
      <c r="W145" s="130"/>
      <c r="X145" s="130"/>
      <c r="Y145" s="130"/>
      <c r="Z145" s="130"/>
      <c r="AA145" s="130"/>
      <c r="AB145" s="130"/>
    </row>
    <row r="146" spans="1:28" hidden="1" outlineLevel="1">
      <c r="A146" s="8">
        <v>44652</v>
      </c>
      <c r="B146" s="130">
        <v>3391.92522306</v>
      </c>
      <c r="C146" s="130">
        <v>2937.89564015</v>
      </c>
      <c r="D146" s="130">
        <v>2873.8060122699999</v>
      </c>
      <c r="E146" s="130">
        <v>1682.53738178</v>
      </c>
      <c r="F146" s="130">
        <v>852.59270737999998</v>
      </c>
      <c r="G146" s="130">
        <v>338.67592310999999</v>
      </c>
      <c r="H146" s="130">
        <v>64.089627879999995</v>
      </c>
      <c r="I146" s="130">
        <v>3.65103797</v>
      </c>
      <c r="J146" s="130">
        <v>0.44532363000000003</v>
      </c>
      <c r="K146" s="130">
        <v>59.99326628</v>
      </c>
      <c r="L146" s="130">
        <v>270.84824236999998</v>
      </c>
      <c r="M146" s="130">
        <v>158.08059329</v>
      </c>
      <c r="N146" s="130">
        <v>0</v>
      </c>
      <c r="O146" s="130">
        <v>16.720386869999999</v>
      </c>
      <c r="P146" s="130">
        <v>141.36020642</v>
      </c>
      <c r="Q146" s="130">
        <v>112.76764908</v>
      </c>
      <c r="R146" s="130">
        <v>0</v>
      </c>
      <c r="S146" s="130">
        <v>3.38956664</v>
      </c>
      <c r="T146" s="130">
        <v>109.37808244</v>
      </c>
      <c r="U146" s="130">
        <v>183.18134054000001</v>
      </c>
      <c r="V146" s="130">
        <v>253.94681143</v>
      </c>
      <c r="W146" s="130"/>
      <c r="X146" s="130"/>
      <c r="Y146" s="130"/>
      <c r="Z146" s="130"/>
      <c r="AA146" s="130"/>
      <c r="AB146" s="130"/>
    </row>
    <row r="147" spans="1:28" hidden="1" outlineLevel="1">
      <c r="A147" s="8">
        <v>44682</v>
      </c>
      <c r="B147" s="130">
        <v>3360.9896026299998</v>
      </c>
      <c r="C147" s="130">
        <v>2914.5204081100001</v>
      </c>
      <c r="D147" s="130">
        <v>2850.5184891399999</v>
      </c>
      <c r="E147" s="130">
        <v>1661.1659682500001</v>
      </c>
      <c r="F147" s="130">
        <v>860.42295710999997</v>
      </c>
      <c r="G147" s="130">
        <v>328.92956378000002</v>
      </c>
      <c r="H147" s="130">
        <v>64.001918970000006</v>
      </c>
      <c r="I147" s="130">
        <v>3.5906499900000002</v>
      </c>
      <c r="J147" s="130">
        <v>0.44532363000000003</v>
      </c>
      <c r="K147" s="130">
        <v>59.965945349999998</v>
      </c>
      <c r="L147" s="130">
        <v>268.86807382000001</v>
      </c>
      <c r="M147" s="130">
        <v>156.09432081</v>
      </c>
      <c r="N147" s="130">
        <v>0</v>
      </c>
      <c r="O147" s="130">
        <v>16.265393209999999</v>
      </c>
      <c r="P147" s="130">
        <v>139.82892759999999</v>
      </c>
      <c r="Q147" s="130">
        <v>112.77375300999999</v>
      </c>
      <c r="R147" s="130">
        <v>0</v>
      </c>
      <c r="S147" s="130">
        <v>3.38956664</v>
      </c>
      <c r="T147" s="130">
        <v>109.38418636999999</v>
      </c>
      <c r="U147" s="130">
        <v>177.6011207</v>
      </c>
      <c r="V147" s="130">
        <v>264.04272436999997</v>
      </c>
      <c r="W147" s="130"/>
      <c r="X147" s="130"/>
      <c r="Y147" s="130"/>
      <c r="Z147" s="130"/>
      <c r="AA147" s="130"/>
      <c r="AB147" s="130"/>
    </row>
    <row r="148" spans="1:28" hidden="1" outlineLevel="1">
      <c r="A148" s="8">
        <v>44713</v>
      </c>
      <c r="B148" s="130">
        <v>3293.2146629899999</v>
      </c>
      <c r="C148" s="130">
        <v>2870.28989619</v>
      </c>
      <c r="D148" s="130">
        <v>2800.6789859099999</v>
      </c>
      <c r="E148" s="130">
        <v>1567.7335277699999</v>
      </c>
      <c r="F148" s="130">
        <v>858.79404670999998</v>
      </c>
      <c r="G148" s="130">
        <v>374.15141143</v>
      </c>
      <c r="H148" s="130">
        <v>69.610910279999999</v>
      </c>
      <c r="I148" s="130">
        <v>3.59460822</v>
      </c>
      <c r="J148" s="130">
        <v>0.44532363000000003</v>
      </c>
      <c r="K148" s="130">
        <v>65.570978429999997</v>
      </c>
      <c r="L148" s="130">
        <v>237.15097201</v>
      </c>
      <c r="M148" s="130">
        <v>133.89749207</v>
      </c>
      <c r="N148" s="130">
        <v>0</v>
      </c>
      <c r="O148" s="130">
        <v>15.36652735</v>
      </c>
      <c r="P148" s="130">
        <v>118.53096472</v>
      </c>
      <c r="Q148" s="130">
        <v>103.25347994000001</v>
      </c>
      <c r="R148" s="130">
        <v>0</v>
      </c>
      <c r="S148" s="130">
        <v>3.38956664</v>
      </c>
      <c r="T148" s="130">
        <v>99.863913299999993</v>
      </c>
      <c r="U148" s="130">
        <v>185.77379479000001</v>
      </c>
      <c r="V148" s="130">
        <v>257.36021197000002</v>
      </c>
      <c r="W148" s="130"/>
      <c r="X148" s="130"/>
      <c r="Y148" s="130"/>
      <c r="Z148" s="130"/>
      <c r="AA148" s="130"/>
      <c r="AB148" s="130"/>
    </row>
    <row r="149" spans="1:28" hidden="1" outlineLevel="1">
      <c r="A149" s="8">
        <v>44743</v>
      </c>
      <c r="B149" s="130">
        <v>3265.0905316499998</v>
      </c>
      <c r="C149" s="130">
        <v>2800.5237737399998</v>
      </c>
      <c r="D149" s="130">
        <v>2720.5624218100002</v>
      </c>
      <c r="E149" s="130">
        <v>1592.4145902099999</v>
      </c>
      <c r="F149" s="130">
        <v>810.18069534999995</v>
      </c>
      <c r="G149" s="130">
        <v>317.96713625000001</v>
      </c>
      <c r="H149" s="130">
        <v>79.961351930000006</v>
      </c>
      <c r="I149" s="130">
        <v>4.5006417699999997</v>
      </c>
      <c r="J149" s="130">
        <v>0.55690541000000005</v>
      </c>
      <c r="K149" s="130">
        <v>74.903804750000006</v>
      </c>
      <c r="L149" s="130">
        <v>286.10442809</v>
      </c>
      <c r="M149" s="130">
        <v>150.51253269</v>
      </c>
      <c r="N149" s="130">
        <v>0</v>
      </c>
      <c r="O149" s="130">
        <v>15.01992454</v>
      </c>
      <c r="P149" s="130">
        <v>135.49260815</v>
      </c>
      <c r="Q149" s="130">
        <v>135.5918954</v>
      </c>
      <c r="R149" s="130">
        <v>0</v>
      </c>
      <c r="S149" s="130">
        <v>4.2369553800000004</v>
      </c>
      <c r="T149" s="130">
        <v>131.35494001999999</v>
      </c>
      <c r="U149" s="130">
        <v>178.46232982000001</v>
      </c>
      <c r="V149" s="130">
        <v>277.94693993999999</v>
      </c>
      <c r="W149" s="130"/>
      <c r="X149" s="130"/>
      <c r="Y149" s="130"/>
      <c r="Z149" s="130"/>
      <c r="AA149" s="130"/>
      <c r="AB149" s="130"/>
    </row>
    <row r="150" spans="1:28" hidden="1" outlineLevel="1">
      <c r="A150" s="8">
        <v>44774</v>
      </c>
      <c r="B150" s="130">
        <v>3220.67567435</v>
      </c>
      <c r="C150" s="130">
        <v>2764.8557192399999</v>
      </c>
      <c r="D150" s="130">
        <v>2684.8998157199999</v>
      </c>
      <c r="E150" s="130">
        <v>1595.8412295600001</v>
      </c>
      <c r="F150" s="130">
        <v>784.89911210000002</v>
      </c>
      <c r="G150" s="130">
        <v>304.15947405999998</v>
      </c>
      <c r="H150" s="130">
        <v>79.955903520000007</v>
      </c>
      <c r="I150" s="130">
        <v>4.4919443399999999</v>
      </c>
      <c r="J150" s="130">
        <v>0.56716217999999996</v>
      </c>
      <c r="K150" s="130">
        <v>74.896797000000007</v>
      </c>
      <c r="L150" s="130">
        <v>279.50473113999999</v>
      </c>
      <c r="M150" s="130">
        <v>149.83189651999999</v>
      </c>
      <c r="N150" s="130">
        <v>0</v>
      </c>
      <c r="O150" s="130">
        <v>14.672935150000001</v>
      </c>
      <c r="P150" s="130">
        <v>135.15896136999999</v>
      </c>
      <c r="Q150" s="130">
        <v>129.67283462</v>
      </c>
      <c r="R150" s="130">
        <v>0</v>
      </c>
      <c r="S150" s="130">
        <v>4.2369553800000004</v>
      </c>
      <c r="T150" s="130">
        <v>125.43587924000001</v>
      </c>
      <c r="U150" s="130">
        <v>176.31522397000001</v>
      </c>
      <c r="V150" s="130">
        <v>276.02658129999998</v>
      </c>
      <c r="W150" s="130"/>
      <c r="X150" s="130"/>
      <c r="Y150" s="130"/>
      <c r="Z150" s="130"/>
      <c r="AA150" s="130"/>
      <c r="AB150" s="130"/>
    </row>
    <row r="151" spans="1:28" hidden="1" outlineLevel="1">
      <c r="A151" s="8">
        <v>44805</v>
      </c>
      <c r="B151" s="130">
        <v>3163.98421659</v>
      </c>
      <c r="C151" s="130">
        <v>2716.04312949</v>
      </c>
      <c r="D151" s="130">
        <v>2635.8353901800001</v>
      </c>
      <c r="E151" s="130">
        <v>1589.2087068799999</v>
      </c>
      <c r="F151" s="130">
        <v>750.00404505999995</v>
      </c>
      <c r="G151" s="130">
        <v>296.62263824000001</v>
      </c>
      <c r="H151" s="130">
        <v>80.207739309999994</v>
      </c>
      <c r="I151" s="130">
        <v>4.8110306100000004</v>
      </c>
      <c r="J151" s="130">
        <v>0.56758410999999998</v>
      </c>
      <c r="K151" s="130">
        <v>74.829124590000006</v>
      </c>
      <c r="L151" s="130">
        <v>277.61575019999998</v>
      </c>
      <c r="M151" s="130">
        <v>147.89085216999999</v>
      </c>
      <c r="N151" s="130">
        <v>0</v>
      </c>
      <c r="O151" s="130">
        <v>14.04033265</v>
      </c>
      <c r="P151" s="130">
        <v>133.85051952000001</v>
      </c>
      <c r="Q151" s="130">
        <v>129.72489802999999</v>
      </c>
      <c r="R151" s="130">
        <v>0</v>
      </c>
      <c r="S151" s="130">
        <v>4.2369553800000004</v>
      </c>
      <c r="T151" s="130">
        <v>125.48794264999999</v>
      </c>
      <c r="U151" s="130">
        <v>170.3253369</v>
      </c>
      <c r="V151" s="130">
        <v>276.49402993000001</v>
      </c>
      <c r="W151" s="130"/>
      <c r="X151" s="130"/>
      <c r="Y151" s="130"/>
      <c r="Z151" s="130"/>
      <c r="AA151" s="130"/>
      <c r="AB151" s="130"/>
    </row>
    <row r="152" spans="1:28" hidden="1" outlineLevel="1">
      <c r="A152" s="8">
        <v>44835</v>
      </c>
      <c r="B152" s="130">
        <v>3080.10634635</v>
      </c>
      <c r="C152" s="130">
        <v>2646.5266741400001</v>
      </c>
      <c r="D152" s="130">
        <v>2568.3059219000002</v>
      </c>
      <c r="E152" s="130">
        <v>1561.8441178</v>
      </c>
      <c r="F152" s="130">
        <v>721.97369434999996</v>
      </c>
      <c r="G152" s="130">
        <v>284.48810974999998</v>
      </c>
      <c r="H152" s="130">
        <v>78.220752239999996</v>
      </c>
      <c r="I152" s="130">
        <v>4.5268752399999999</v>
      </c>
      <c r="J152" s="130">
        <v>0.55828712999999996</v>
      </c>
      <c r="K152" s="130">
        <v>73.135589870000004</v>
      </c>
      <c r="L152" s="130">
        <v>265.21963992000002</v>
      </c>
      <c r="M152" s="130">
        <v>135.56755415999999</v>
      </c>
      <c r="N152" s="130">
        <v>0</v>
      </c>
      <c r="O152" s="130">
        <v>13.475899180000001</v>
      </c>
      <c r="P152" s="130">
        <v>122.09165498</v>
      </c>
      <c r="Q152" s="130">
        <v>129.65208576000001</v>
      </c>
      <c r="R152" s="130">
        <v>0</v>
      </c>
      <c r="S152" s="130">
        <v>4.2369553800000004</v>
      </c>
      <c r="T152" s="130">
        <v>125.41513037999999</v>
      </c>
      <c r="U152" s="130">
        <v>168.36003228999999</v>
      </c>
      <c r="V152" s="130">
        <v>259.69469606000001</v>
      </c>
      <c r="W152" s="130"/>
      <c r="X152" s="130"/>
      <c r="Y152" s="130"/>
      <c r="Z152" s="130"/>
      <c r="AA152" s="130"/>
      <c r="AB152" s="130"/>
    </row>
    <row r="153" spans="1:28" hidden="1" outlineLevel="1">
      <c r="A153" s="8">
        <v>44866</v>
      </c>
      <c r="B153" s="130">
        <v>3033.2344784699999</v>
      </c>
      <c r="C153" s="130">
        <v>2606.2445604899999</v>
      </c>
      <c r="D153" s="130">
        <v>2528.04390891</v>
      </c>
      <c r="E153" s="130">
        <v>1549.3574207900001</v>
      </c>
      <c r="F153" s="130">
        <v>699.68361799000002</v>
      </c>
      <c r="G153" s="130">
        <v>279.00287013000002</v>
      </c>
      <c r="H153" s="130">
        <v>78.200651579999999</v>
      </c>
      <c r="I153" s="130">
        <v>4.5259590699999999</v>
      </c>
      <c r="J153" s="130">
        <v>0.55835232999999995</v>
      </c>
      <c r="K153" s="130">
        <v>73.116340179999995</v>
      </c>
      <c r="L153" s="130">
        <v>262.19648122000001</v>
      </c>
      <c r="M153" s="130">
        <v>133.29293917999999</v>
      </c>
      <c r="N153" s="130">
        <v>0</v>
      </c>
      <c r="O153" s="130">
        <v>12.883779390000001</v>
      </c>
      <c r="P153" s="130">
        <v>120.40915979</v>
      </c>
      <c r="Q153" s="130">
        <v>128.90354203999999</v>
      </c>
      <c r="R153" s="130">
        <v>0</v>
      </c>
      <c r="S153" s="130">
        <v>4.2369553800000004</v>
      </c>
      <c r="T153" s="130">
        <v>124.66658665999999</v>
      </c>
      <c r="U153" s="130">
        <v>164.79343675999999</v>
      </c>
      <c r="V153" s="130">
        <v>259.84180300999998</v>
      </c>
      <c r="W153" s="130"/>
      <c r="X153" s="130"/>
      <c r="Y153" s="130"/>
      <c r="Z153" s="130"/>
      <c r="AA153" s="130"/>
      <c r="AB153" s="130"/>
    </row>
    <row r="154" spans="1:28" hidden="1" outlineLevel="1">
      <c r="A154" s="8">
        <v>44896</v>
      </c>
      <c r="B154" s="130">
        <v>2855.0001013999999</v>
      </c>
      <c r="C154" s="130">
        <v>2506.6270593200002</v>
      </c>
      <c r="D154" s="130">
        <v>2428.7207216699999</v>
      </c>
      <c r="E154" s="130">
        <v>1496.81863645</v>
      </c>
      <c r="F154" s="130">
        <v>660.98371592000001</v>
      </c>
      <c r="G154" s="130">
        <v>270.91836929999999</v>
      </c>
      <c r="H154" s="130">
        <v>77.906337649999998</v>
      </c>
      <c r="I154" s="130">
        <v>4.5204306000000001</v>
      </c>
      <c r="J154" s="130">
        <v>0.55841083999999996</v>
      </c>
      <c r="K154" s="130">
        <v>72.827496210000007</v>
      </c>
      <c r="L154" s="130">
        <v>182.58887822</v>
      </c>
      <c r="M154" s="130">
        <v>131.28065132</v>
      </c>
      <c r="N154" s="130">
        <v>0</v>
      </c>
      <c r="O154" s="130">
        <v>12.1790197</v>
      </c>
      <c r="P154" s="130">
        <v>119.10163162000001</v>
      </c>
      <c r="Q154" s="130">
        <v>51.308226900000001</v>
      </c>
      <c r="R154" s="130">
        <v>0</v>
      </c>
      <c r="S154" s="130">
        <v>0</v>
      </c>
      <c r="T154" s="130">
        <v>51.308226900000001</v>
      </c>
      <c r="U154" s="130">
        <v>165.78416386000001</v>
      </c>
      <c r="V154" s="130">
        <v>197.70436214</v>
      </c>
      <c r="W154" s="130"/>
      <c r="X154" s="130"/>
      <c r="Y154" s="130"/>
      <c r="Z154" s="130"/>
      <c r="AA154" s="130"/>
      <c r="AB154" s="130"/>
    </row>
    <row r="155" spans="1:28" hidden="1" outlineLevel="1">
      <c r="A155" s="8">
        <v>44927</v>
      </c>
      <c r="B155" s="130">
        <v>2868.0507975999999</v>
      </c>
      <c r="C155" s="130">
        <v>2519.9145766500001</v>
      </c>
      <c r="D155" s="130">
        <v>2442.0312003399999</v>
      </c>
      <c r="E155" s="130">
        <v>1537.58024378</v>
      </c>
      <c r="F155" s="130">
        <v>646.33323390999999</v>
      </c>
      <c r="G155" s="130">
        <v>258.11772265000002</v>
      </c>
      <c r="H155" s="130">
        <v>77.883376310000003</v>
      </c>
      <c r="I155" s="130">
        <v>4.5023807600000003</v>
      </c>
      <c r="J155" s="130">
        <v>0.55849318999999997</v>
      </c>
      <c r="K155" s="130">
        <v>72.822502360000001</v>
      </c>
      <c r="L155" s="130">
        <v>183.73733802999999</v>
      </c>
      <c r="M155" s="130">
        <v>132.87186552</v>
      </c>
      <c r="N155" s="130">
        <v>0</v>
      </c>
      <c r="O155" s="130">
        <v>11.347386800000001</v>
      </c>
      <c r="P155" s="130">
        <v>121.52447872</v>
      </c>
      <c r="Q155" s="130">
        <v>50.865472509999996</v>
      </c>
      <c r="R155" s="130">
        <v>0</v>
      </c>
      <c r="S155" s="130">
        <v>0</v>
      </c>
      <c r="T155" s="130">
        <v>50.865472509999996</v>
      </c>
      <c r="U155" s="130">
        <v>164.39888292000001</v>
      </c>
      <c r="V155" s="130">
        <v>197.76480699999999</v>
      </c>
      <c r="W155" s="130"/>
      <c r="X155" s="130"/>
      <c r="Y155" s="130"/>
      <c r="Z155" s="130"/>
      <c r="AA155" s="130"/>
      <c r="AB155" s="130"/>
    </row>
    <row r="156" spans="1:28" hidden="1" outlineLevel="1">
      <c r="A156" s="8">
        <v>44958</v>
      </c>
      <c r="B156" s="130">
        <v>2864.4386372200001</v>
      </c>
      <c r="C156" s="130">
        <v>2521.58895291</v>
      </c>
      <c r="D156" s="130">
        <v>2443.7462389500001</v>
      </c>
      <c r="E156" s="130">
        <v>1542.0220833000001</v>
      </c>
      <c r="F156" s="130">
        <v>649.05919269000003</v>
      </c>
      <c r="G156" s="130">
        <v>252.66496296</v>
      </c>
      <c r="H156" s="130">
        <v>77.842713959999998</v>
      </c>
      <c r="I156" s="130">
        <v>4.4914451399999997</v>
      </c>
      <c r="J156" s="130">
        <v>0.55854292000000005</v>
      </c>
      <c r="K156" s="130">
        <v>72.792725899999994</v>
      </c>
      <c r="L156" s="130">
        <v>180.19839665000001</v>
      </c>
      <c r="M156" s="130">
        <v>129.48538912999999</v>
      </c>
      <c r="N156" s="130">
        <v>0</v>
      </c>
      <c r="O156" s="130">
        <v>9.1228704900000004</v>
      </c>
      <c r="P156" s="130">
        <v>120.36251864</v>
      </c>
      <c r="Q156" s="130">
        <v>50.713007519999998</v>
      </c>
      <c r="R156" s="130">
        <v>0</v>
      </c>
      <c r="S156" s="130">
        <v>0</v>
      </c>
      <c r="T156" s="130">
        <v>50.713007519999998</v>
      </c>
      <c r="U156" s="130">
        <v>162.65128766000001</v>
      </c>
      <c r="V156" s="130">
        <v>192.18470105</v>
      </c>
      <c r="W156" s="130"/>
      <c r="X156" s="130"/>
      <c r="Y156" s="130"/>
      <c r="Z156" s="130"/>
      <c r="AA156" s="130"/>
      <c r="AB156" s="130"/>
    </row>
    <row r="157" spans="1:28" hidden="1" outlineLevel="1">
      <c r="A157" s="8">
        <v>44986</v>
      </c>
      <c r="B157" s="130">
        <v>2917.47333794</v>
      </c>
      <c r="C157" s="130">
        <v>2580.7152916700002</v>
      </c>
      <c r="D157" s="130">
        <v>2503.8537972300001</v>
      </c>
      <c r="E157" s="130">
        <v>1610.3518371800001</v>
      </c>
      <c r="F157" s="130">
        <v>649.50307041999997</v>
      </c>
      <c r="G157" s="130">
        <v>243.99888963000001</v>
      </c>
      <c r="H157" s="130">
        <v>76.861494440000001</v>
      </c>
      <c r="I157" s="130">
        <v>4.4964837800000002</v>
      </c>
      <c r="J157" s="130">
        <v>0.55861119000000004</v>
      </c>
      <c r="K157" s="130">
        <v>71.806399470000002</v>
      </c>
      <c r="L157" s="130">
        <v>174.47039308999999</v>
      </c>
      <c r="M157" s="130">
        <v>124.06551222</v>
      </c>
      <c r="N157" s="130">
        <v>0</v>
      </c>
      <c r="O157" s="130">
        <v>8.6508461499999996</v>
      </c>
      <c r="P157" s="130">
        <v>115.41466607</v>
      </c>
      <c r="Q157" s="130">
        <v>50.40488087</v>
      </c>
      <c r="R157" s="130">
        <v>0</v>
      </c>
      <c r="S157" s="130">
        <v>0</v>
      </c>
      <c r="T157" s="130">
        <v>50.40488087</v>
      </c>
      <c r="U157" s="130">
        <v>162.28765318000001</v>
      </c>
      <c r="V157" s="130">
        <v>182.447982</v>
      </c>
      <c r="W157" s="130"/>
      <c r="X157" s="130"/>
      <c r="Y157" s="130"/>
      <c r="Z157" s="130"/>
      <c r="AA157" s="130"/>
      <c r="AB157" s="130"/>
    </row>
    <row r="158" spans="1:28" hidden="1" outlineLevel="1">
      <c r="A158" s="8">
        <v>45017</v>
      </c>
      <c r="B158" s="130">
        <v>2954.2773269999998</v>
      </c>
      <c r="C158" s="130">
        <v>2614.5588059900001</v>
      </c>
      <c r="D158" s="130">
        <v>2537.7146419699998</v>
      </c>
      <c r="E158" s="130">
        <v>1644.4281486899999</v>
      </c>
      <c r="F158" s="130">
        <v>654.37588312000003</v>
      </c>
      <c r="G158" s="130">
        <v>238.91061016</v>
      </c>
      <c r="H158" s="130">
        <v>76.844164019999994</v>
      </c>
      <c r="I158" s="130">
        <v>4.4949391399999996</v>
      </c>
      <c r="J158" s="130">
        <v>0.55867149000000005</v>
      </c>
      <c r="K158" s="130">
        <v>71.790553389999999</v>
      </c>
      <c r="L158" s="130">
        <v>171.39843078999999</v>
      </c>
      <c r="M158" s="130">
        <v>120.98653573</v>
      </c>
      <c r="N158" s="130">
        <v>0</v>
      </c>
      <c r="O158" s="130">
        <v>7.9691580899999996</v>
      </c>
      <c r="P158" s="130">
        <v>113.01737764000001</v>
      </c>
      <c r="Q158" s="130">
        <v>50.411895059999999</v>
      </c>
      <c r="R158" s="130">
        <v>0</v>
      </c>
      <c r="S158" s="130">
        <v>0</v>
      </c>
      <c r="T158" s="130">
        <v>50.411895059999999</v>
      </c>
      <c r="U158" s="130">
        <v>168.32009022</v>
      </c>
      <c r="V158" s="130">
        <v>180.00442479</v>
      </c>
      <c r="W158" s="130"/>
      <c r="X158" s="130"/>
      <c r="Y158" s="130"/>
      <c r="Z158" s="130"/>
      <c r="AA158" s="130"/>
      <c r="AB158" s="130"/>
    </row>
    <row r="159" spans="1:28" hidden="1" outlineLevel="1">
      <c r="A159" s="8">
        <v>45047</v>
      </c>
      <c r="B159" s="130">
        <v>3026.7654301600001</v>
      </c>
      <c r="C159" s="130">
        <v>2688.9921132899999</v>
      </c>
      <c r="D159" s="130">
        <v>2612.19184361</v>
      </c>
      <c r="E159" s="130">
        <v>1707.24337352</v>
      </c>
      <c r="F159" s="130">
        <v>672.22947194999995</v>
      </c>
      <c r="G159" s="130">
        <v>232.71899814</v>
      </c>
      <c r="H159" s="130">
        <v>76.80026968</v>
      </c>
      <c r="I159" s="130">
        <v>4.4959764099999999</v>
      </c>
      <c r="J159" s="130">
        <v>0.55873127</v>
      </c>
      <c r="K159" s="130">
        <v>71.745562000000007</v>
      </c>
      <c r="L159" s="130">
        <v>170.21369200000001</v>
      </c>
      <c r="M159" s="130">
        <v>119.82310907999999</v>
      </c>
      <c r="N159" s="130">
        <v>0</v>
      </c>
      <c r="O159" s="130">
        <v>7.3769174800000004</v>
      </c>
      <c r="P159" s="130">
        <v>112.44619160000001</v>
      </c>
      <c r="Q159" s="130">
        <v>50.39058292</v>
      </c>
      <c r="R159" s="130">
        <v>0</v>
      </c>
      <c r="S159" s="130">
        <v>0</v>
      </c>
      <c r="T159" s="130">
        <v>50.39058292</v>
      </c>
      <c r="U159" s="130">
        <v>167.55962486999999</v>
      </c>
      <c r="V159" s="130">
        <v>179.44249798000001</v>
      </c>
      <c r="W159" s="130"/>
      <c r="X159" s="130"/>
      <c r="Y159" s="130"/>
      <c r="Z159" s="130"/>
      <c r="AA159" s="130"/>
      <c r="AB159" s="130"/>
    </row>
    <row r="160" spans="1:28" hidden="1" outlineLevel="1">
      <c r="A160" s="8">
        <v>45078</v>
      </c>
      <c r="B160" s="130">
        <v>3064.0239735</v>
      </c>
      <c r="C160" s="130">
        <v>2709.10111929</v>
      </c>
      <c r="D160" s="130">
        <v>2633.4327549899999</v>
      </c>
      <c r="E160" s="130">
        <v>1732.23487391</v>
      </c>
      <c r="F160" s="130">
        <v>674.56107225000005</v>
      </c>
      <c r="G160" s="130">
        <v>226.63680883000001</v>
      </c>
      <c r="H160" s="130">
        <v>75.668364299999993</v>
      </c>
      <c r="I160" s="130">
        <v>4.4917702799999999</v>
      </c>
      <c r="J160" s="130">
        <v>0.55879060999999997</v>
      </c>
      <c r="K160" s="130">
        <v>70.617803409999993</v>
      </c>
      <c r="L160" s="130">
        <v>172.13293271000001</v>
      </c>
      <c r="M160" s="130">
        <v>122.72481055</v>
      </c>
      <c r="N160" s="130">
        <v>0</v>
      </c>
      <c r="O160" s="130">
        <v>7.1575882699999998</v>
      </c>
      <c r="P160" s="130">
        <v>115.56722228</v>
      </c>
      <c r="Q160" s="130">
        <v>49.408122159999998</v>
      </c>
      <c r="R160" s="130">
        <v>0</v>
      </c>
      <c r="S160" s="130">
        <v>0</v>
      </c>
      <c r="T160" s="130">
        <v>49.408122159999998</v>
      </c>
      <c r="U160" s="130">
        <v>182.78992149999999</v>
      </c>
      <c r="V160" s="130">
        <v>184.71664025999999</v>
      </c>
      <c r="W160" s="130"/>
      <c r="X160" s="130"/>
      <c r="Y160" s="130"/>
      <c r="Z160" s="130"/>
      <c r="AA160" s="130"/>
      <c r="AB160" s="130"/>
    </row>
    <row r="161" spans="1:28" hidden="1" outlineLevel="1">
      <c r="A161" s="8">
        <v>45108</v>
      </c>
      <c r="B161" s="130">
        <v>3117.6525606</v>
      </c>
      <c r="C161" s="130">
        <v>2748.1810171400002</v>
      </c>
      <c r="D161" s="130">
        <v>2672.5238810599999</v>
      </c>
      <c r="E161" s="130">
        <v>1774.3770738799999</v>
      </c>
      <c r="F161" s="130">
        <v>678.37216216000002</v>
      </c>
      <c r="G161" s="130">
        <v>219.77464502000001</v>
      </c>
      <c r="H161" s="130">
        <v>75.657136080000001</v>
      </c>
      <c r="I161" s="130">
        <v>4.4995186199999999</v>
      </c>
      <c r="J161" s="130">
        <v>0.55884864000000001</v>
      </c>
      <c r="K161" s="130">
        <v>70.598768820000004</v>
      </c>
      <c r="L161" s="130">
        <v>170.25051053999999</v>
      </c>
      <c r="M161" s="130">
        <v>123.12692534</v>
      </c>
      <c r="N161" s="130">
        <v>0</v>
      </c>
      <c r="O161" s="130">
        <v>6.5835614600000003</v>
      </c>
      <c r="P161" s="130">
        <v>116.54336388</v>
      </c>
      <c r="Q161" s="130">
        <v>47.123585200000001</v>
      </c>
      <c r="R161" s="130">
        <v>0</v>
      </c>
      <c r="S161" s="130">
        <v>0</v>
      </c>
      <c r="T161" s="130">
        <v>47.123585200000001</v>
      </c>
      <c r="U161" s="130">
        <v>199.22103292</v>
      </c>
      <c r="V161" s="130">
        <v>188.38479498000001</v>
      </c>
      <c r="W161" s="130"/>
      <c r="X161" s="130"/>
      <c r="Y161" s="130"/>
      <c r="Z161" s="130"/>
      <c r="AA161" s="130"/>
      <c r="AB161" s="130"/>
    </row>
    <row r="162" spans="1:28" hidden="1" outlineLevel="1">
      <c r="A162" s="8">
        <v>45139</v>
      </c>
      <c r="B162" s="130">
        <v>3210.90723007</v>
      </c>
      <c r="C162" s="130">
        <v>2831.5744321000002</v>
      </c>
      <c r="D162" s="130">
        <v>2756.6810269600001</v>
      </c>
      <c r="E162" s="130">
        <v>1850.7361149000001</v>
      </c>
      <c r="F162" s="130">
        <v>691.55685133999998</v>
      </c>
      <c r="G162" s="130">
        <v>214.38806072</v>
      </c>
      <c r="H162" s="130">
        <v>74.893405139999999</v>
      </c>
      <c r="I162" s="130">
        <v>4.4903601399999999</v>
      </c>
      <c r="J162" s="130">
        <v>0.55933856000000004</v>
      </c>
      <c r="K162" s="130">
        <v>69.843706440000005</v>
      </c>
      <c r="L162" s="130">
        <v>170.41360096</v>
      </c>
      <c r="M162" s="130">
        <v>123.32525844</v>
      </c>
      <c r="N162" s="130">
        <v>0</v>
      </c>
      <c r="O162" s="130">
        <v>5.6302437999999997</v>
      </c>
      <c r="P162" s="130">
        <v>117.69501464</v>
      </c>
      <c r="Q162" s="130">
        <v>47.088342519999998</v>
      </c>
      <c r="R162" s="130">
        <v>0</v>
      </c>
      <c r="S162" s="130">
        <v>0</v>
      </c>
      <c r="T162" s="130">
        <v>47.088342519999998</v>
      </c>
      <c r="U162" s="130">
        <v>208.91919701</v>
      </c>
      <c r="V162" s="130">
        <v>192.82996181999999</v>
      </c>
      <c r="W162" s="130"/>
      <c r="X162" s="130"/>
      <c r="Y162" s="130"/>
      <c r="Z162" s="130"/>
      <c r="AA162" s="130"/>
      <c r="AB162" s="130"/>
    </row>
    <row r="163" spans="1:28" hidden="1" outlineLevel="1">
      <c r="A163" s="8">
        <v>45170</v>
      </c>
      <c r="B163" s="130">
        <v>3228.1291732499999</v>
      </c>
      <c r="C163" s="130">
        <v>2835.1234598299998</v>
      </c>
      <c r="D163" s="130">
        <v>2762.3076981200002</v>
      </c>
      <c r="E163" s="130">
        <v>1856.05774752</v>
      </c>
      <c r="F163" s="130">
        <v>626.25677759999996</v>
      </c>
      <c r="G163" s="130">
        <v>279.99317300000001</v>
      </c>
      <c r="H163" s="130">
        <v>72.815761710000004</v>
      </c>
      <c r="I163" s="130">
        <v>4.4911035500000001</v>
      </c>
      <c r="J163" s="130">
        <v>0.55939209000000001</v>
      </c>
      <c r="K163" s="130">
        <v>67.765266069999996</v>
      </c>
      <c r="L163" s="130">
        <v>181.71827160999999</v>
      </c>
      <c r="M163" s="130">
        <v>134.68301715999999</v>
      </c>
      <c r="N163" s="130">
        <v>0</v>
      </c>
      <c r="O163" s="130">
        <v>4.7698242300000002</v>
      </c>
      <c r="P163" s="130">
        <v>129.91319293000001</v>
      </c>
      <c r="Q163" s="130">
        <v>47.035254449999996</v>
      </c>
      <c r="R163" s="130">
        <v>0</v>
      </c>
      <c r="S163" s="130">
        <v>0</v>
      </c>
      <c r="T163" s="130">
        <v>47.035254449999996</v>
      </c>
      <c r="U163" s="130">
        <v>211.28744180999999</v>
      </c>
      <c r="V163" s="130">
        <v>201.07128596000001</v>
      </c>
      <c r="W163" s="130"/>
      <c r="X163" s="130"/>
      <c r="Y163" s="130"/>
      <c r="Z163" s="130"/>
      <c r="AA163" s="130"/>
      <c r="AB163" s="130"/>
    </row>
    <row r="164" spans="1:28" hidden="1" outlineLevel="1">
      <c r="A164" s="8">
        <v>45200</v>
      </c>
      <c r="B164" s="130">
        <v>3266.16021146</v>
      </c>
      <c r="C164" s="130">
        <v>2871.5541133500001</v>
      </c>
      <c r="D164" s="130">
        <v>2799.22882871</v>
      </c>
      <c r="E164" s="130">
        <v>1886.1700441400001</v>
      </c>
      <c r="F164" s="130">
        <v>633.79983273000005</v>
      </c>
      <c r="G164" s="130">
        <v>279.25895184000001</v>
      </c>
      <c r="H164" s="130">
        <v>72.325284640000007</v>
      </c>
      <c r="I164" s="130">
        <v>4.4638944399999998</v>
      </c>
      <c r="J164" s="130">
        <v>0.55585050000000003</v>
      </c>
      <c r="K164" s="130">
        <v>67.305539699999997</v>
      </c>
      <c r="L164" s="130">
        <v>179.75184773000001</v>
      </c>
      <c r="M164" s="130">
        <v>133.42441205</v>
      </c>
      <c r="N164" s="130">
        <v>0</v>
      </c>
      <c r="O164" s="130">
        <v>4.6020225000000003</v>
      </c>
      <c r="P164" s="130">
        <v>128.82238955</v>
      </c>
      <c r="Q164" s="130">
        <v>46.327435680000001</v>
      </c>
      <c r="R164" s="130">
        <v>0</v>
      </c>
      <c r="S164" s="130">
        <v>0</v>
      </c>
      <c r="T164" s="130">
        <v>46.327435680000001</v>
      </c>
      <c r="U164" s="130">
        <v>214.85425038</v>
      </c>
      <c r="V164" s="130">
        <v>200.81015909999999</v>
      </c>
      <c r="W164" s="130"/>
      <c r="X164" s="130"/>
      <c r="Y164" s="130"/>
      <c r="Z164" s="130"/>
      <c r="AA164" s="130"/>
      <c r="AB164" s="130"/>
    </row>
    <row r="165" spans="1:28">
      <c r="A165" s="8">
        <v>45231</v>
      </c>
      <c r="B165" s="130">
        <v>3335.0682186200002</v>
      </c>
      <c r="C165" s="130">
        <v>2924.17245852</v>
      </c>
      <c r="D165" s="130">
        <v>2852.0649636200001</v>
      </c>
      <c r="E165" s="130">
        <v>1933.9210759499999</v>
      </c>
      <c r="F165" s="130">
        <v>644.4585386</v>
      </c>
      <c r="G165" s="130">
        <v>273.68534906999997</v>
      </c>
      <c r="H165" s="130">
        <v>72.107494900000006</v>
      </c>
      <c r="I165" s="130">
        <v>4.4686898099999999</v>
      </c>
      <c r="J165" s="130">
        <v>0.55600453999999999</v>
      </c>
      <c r="K165" s="130">
        <v>67.082800550000002</v>
      </c>
      <c r="L165" s="130">
        <v>187.79418261000001</v>
      </c>
      <c r="M165" s="130">
        <v>141.52020852999999</v>
      </c>
      <c r="N165" s="130">
        <v>0</v>
      </c>
      <c r="O165" s="130">
        <v>4.4150348399999997</v>
      </c>
      <c r="P165" s="130">
        <v>137.10517368999999</v>
      </c>
      <c r="Q165" s="130">
        <v>46.273974080000002</v>
      </c>
      <c r="R165" s="130">
        <v>0</v>
      </c>
      <c r="S165" s="130">
        <v>0</v>
      </c>
      <c r="T165" s="130">
        <v>46.273974080000002</v>
      </c>
      <c r="U165" s="130">
        <v>223.10157749000001</v>
      </c>
      <c r="V165" s="130">
        <v>216.27318926999999</v>
      </c>
      <c r="W165" s="130"/>
      <c r="X165" s="130"/>
      <c r="Y165" s="130"/>
      <c r="Z165" s="130"/>
      <c r="AA165" s="130"/>
      <c r="AB165" s="130"/>
    </row>
    <row r="166" spans="1:28">
      <c r="A166" s="8">
        <v>45261</v>
      </c>
      <c r="B166" s="130">
        <v>3271.84855148</v>
      </c>
      <c r="C166" s="130">
        <v>2845.1290750799999</v>
      </c>
      <c r="D166" s="130">
        <v>2769.88023054</v>
      </c>
      <c r="E166" s="130">
        <v>1852.0584213499999</v>
      </c>
      <c r="F166" s="130">
        <v>650.99524525000004</v>
      </c>
      <c r="G166" s="130">
        <v>266.82656394000003</v>
      </c>
      <c r="H166" s="130">
        <v>75.248844539999993</v>
      </c>
      <c r="I166" s="130">
        <v>4.6700533000000002</v>
      </c>
      <c r="J166" s="130">
        <v>0.58056417000000005</v>
      </c>
      <c r="K166" s="130">
        <v>69.998227069999999</v>
      </c>
      <c r="L166" s="130">
        <v>196.34815187999999</v>
      </c>
      <c r="M166" s="130">
        <v>148.12275890000001</v>
      </c>
      <c r="N166" s="130">
        <v>0</v>
      </c>
      <c r="O166" s="130">
        <v>4.2315047799999999</v>
      </c>
      <c r="P166" s="130">
        <v>143.89125412000001</v>
      </c>
      <c r="Q166" s="130">
        <v>48.225392980000002</v>
      </c>
      <c r="R166" s="130">
        <v>0</v>
      </c>
      <c r="S166" s="130">
        <v>0</v>
      </c>
      <c r="T166" s="130">
        <v>48.225392980000002</v>
      </c>
      <c r="U166" s="130">
        <v>230.37132452</v>
      </c>
      <c r="V166" s="130">
        <v>233.06152137999999</v>
      </c>
      <c r="W166" s="130"/>
      <c r="X166" s="130"/>
      <c r="Y166" s="130"/>
      <c r="Z166" s="130"/>
      <c r="AA166" s="130"/>
      <c r="AB166" s="130"/>
    </row>
    <row r="167" spans="1:28">
      <c r="A167" s="8">
        <v>45292</v>
      </c>
      <c r="B167" s="130">
        <v>3344.8312047899999</v>
      </c>
      <c r="C167" s="130">
        <v>2915.2583248300002</v>
      </c>
      <c r="D167" s="130">
        <v>2846.7429149700001</v>
      </c>
      <c r="E167" s="130">
        <v>1945.66456255</v>
      </c>
      <c r="F167" s="130">
        <v>638.35649722000005</v>
      </c>
      <c r="G167" s="130">
        <v>262.72185519999999</v>
      </c>
      <c r="H167" s="130">
        <v>68.515409860000005</v>
      </c>
      <c r="I167" s="130">
        <v>4.6569823399999999</v>
      </c>
      <c r="J167" s="130">
        <v>0.57890783000000001</v>
      </c>
      <c r="K167" s="130">
        <v>63.279519690000001</v>
      </c>
      <c r="L167" s="130">
        <v>194.57006061999999</v>
      </c>
      <c r="M167" s="130">
        <v>146.55538106</v>
      </c>
      <c r="N167" s="130">
        <v>0</v>
      </c>
      <c r="O167" s="130">
        <v>4.0279368</v>
      </c>
      <c r="P167" s="130">
        <v>142.52744426000001</v>
      </c>
      <c r="Q167" s="130">
        <v>48.014679559999998</v>
      </c>
      <c r="R167" s="130">
        <v>0</v>
      </c>
      <c r="S167" s="130">
        <v>0</v>
      </c>
      <c r="T167" s="130">
        <v>48.014679559999998</v>
      </c>
      <c r="U167" s="130">
        <v>235.00281934</v>
      </c>
      <c r="V167" s="130">
        <v>229.65576014000001</v>
      </c>
      <c r="W167" s="130"/>
      <c r="X167" s="130"/>
      <c r="Y167" s="130"/>
      <c r="Z167" s="130"/>
      <c r="AA167" s="130"/>
      <c r="AB167" s="130"/>
    </row>
    <row r="168" spans="1:28">
      <c r="A168" s="8">
        <v>45323</v>
      </c>
      <c r="B168" s="130">
        <v>3362.6917251999998</v>
      </c>
      <c r="C168" s="130">
        <v>2924.6418087100001</v>
      </c>
      <c r="D168" s="130">
        <v>2856.1357315999999</v>
      </c>
      <c r="E168" s="130">
        <v>1950.1632254199999</v>
      </c>
      <c r="F168" s="130">
        <v>645.75697557000001</v>
      </c>
      <c r="G168" s="130">
        <v>260.21553060999997</v>
      </c>
      <c r="H168" s="130">
        <v>68.506077110000007</v>
      </c>
      <c r="I168" s="130">
        <v>4.6963930899999999</v>
      </c>
      <c r="J168" s="130">
        <v>0.58399787999999997</v>
      </c>
      <c r="K168" s="130">
        <v>63.225686140000001</v>
      </c>
      <c r="L168" s="130">
        <v>197.50799115999999</v>
      </c>
      <c r="M168" s="130">
        <v>149.45770647000001</v>
      </c>
      <c r="N168" s="130">
        <v>0</v>
      </c>
      <c r="O168" s="130">
        <v>3.8689042599999999</v>
      </c>
      <c r="P168" s="130">
        <v>145.58880221000001</v>
      </c>
      <c r="Q168" s="130">
        <v>48.050284689999998</v>
      </c>
      <c r="R168" s="130">
        <v>0</v>
      </c>
      <c r="S168" s="130">
        <v>0</v>
      </c>
      <c r="T168" s="130">
        <v>48.050284689999998</v>
      </c>
      <c r="U168" s="130">
        <v>240.54192533</v>
      </c>
      <c r="V168" s="130">
        <v>233.20981348999999</v>
      </c>
      <c r="W168" s="130"/>
      <c r="X168" s="130"/>
      <c r="Y168" s="130"/>
      <c r="Z168" s="130"/>
      <c r="AA168" s="130"/>
      <c r="AB168" s="130"/>
    </row>
    <row r="169" spans="1:28">
      <c r="A169" s="8">
        <v>45352</v>
      </c>
      <c r="B169" s="130">
        <v>3454.3789095299999</v>
      </c>
      <c r="C169" s="130">
        <v>2992.24225247</v>
      </c>
      <c r="D169" s="130">
        <v>2921.9948328800001</v>
      </c>
      <c r="E169" s="130">
        <v>1989.83658717</v>
      </c>
      <c r="F169" s="130">
        <v>671.5056495</v>
      </c>
      <c r="G169" s="130">
        <v>260.65259621000001</v>
      </c>
      <c r="H169" s="130">
        <v>70.247419590000007</v>
      </c>
      <c r="I169" s="130">
        <v>4.8158728100000001</v>
      </c>
      <c r="J169" s="130">
        <v>0.59949193999999995</v>
      </c>
      <c r="K169" s="130">
        <v>64.832054839999998</v>
      </c>
      <c r="L169" s="130">
        <v>206.59315746999999</v>
      </c>
      <c r="M169" s="130">
        <v>157.34479166</v>
      </c>
      <c r="N169" s="130">
        <v>0</v>
      </c>
      <c r="O169" s="130">
        <v>3.7026076899999998</v>
      </c>
      <c r="P169" s="130">
        <v>153.64218396999999</v>
      </c>
      <c r="Q169" s="130">
        <v>49.248365810000003</v>
      </c>
      <c r="R169" s="130">
        <v>0</v>
      </c>
      <c r="S169" s="130">
        <v>0</v>
      </c>
      <c r="T169" s="130">
        <v>49.248365810000003</v>
      </c>
      <c r="U169" s="130">
        <v>255.54349959000001</v>
      </c>
      <c r="V169" s="130">
        <v>241.88780718999999</v>
      </c>
      <c r="W169" s="130"/>
      <c r="X169" s="130"/>
      <c r="Y169" s="130"/>
      <c r="Z169" s="130"/>
      <c r="AA169" s="130"/>
      <c r="AB169" s="130"/>
    </row>
    <row r="170" spans="1:28">
      <c r="A170" s="8">
        <v>45383</v>
      </c>
      <c r="B170" s="130">
        <v>3547.4128761799998</v>
      </c>
      <c r="C170" s="130">
        <v>3061.4852202799998</v>
      </c>
      <c r="D170" s="130">
        <v>2990.7323836099999</v>
      </c>
      <c r="E170" s="130">
        <v>2046.0935158</v>
      </c>
      <c r="F170" s="130">
        <v>685.12250767</v>
      </c>
      <c r="G170" s="130">
        <v>259.51636014000002</v>
      </c>
      <c r="H170" s="130">
        <v>70.752836669999994</v>
      </c>
      <c r="I170" s="130">
        <v>4.9976675699999999</v>
      </c>
      <c r="J170" s="130">
        <v>0.51701660000000005</v>
      </c>
      <c r="K170" s="130">
        <v>65.238152499999998</v>
      </c>
      <c r="L170" s="130">
        <v>217.52202703</v>
      </c>
      <c r="M170" s="130">
        <v>167.97850961</v>
      </c>
      <c r="N170" s="130">
        <v>0</v>
      </c>
      <c r="O170" s="130">
        <v>3.5575947499999998</v>
      </c>
      <c r="P170" s="130">
        <v>164.42091486000001</v>
      </c>
      <c r="Q170" s="130">
        <v>49.543517420000001</v>
      </c>
      <c r="R170" s="130">
        <v>0</v>
      </c>
      <c r="S170" s="130">
        <v>0</v>
      </c>
      <c r="T170" s="130">
        <v>49.543517420000001</v>
      </c>
      <c r="U170" s="130">
        <v>268.40562886999999</v>
      </c>
      <c r="V170" s="130">
        <v>249.65402399000001</v>
      </c>
      <c r="W170" s="130"/>
      <c r="X170" s="130"/>
      <c r="Y170" s="130"/>
      <c r="Z170" s="130"/>
      <c r="AA170" s="130"/>
      <c r="AB170" s="130"/>
    </row>
    <row r="171" spans="1:28">
      <c r="A171" s="8">
        <v>45413</v>
      </c>
      <c r="B171" s="130">
        <v>3626.9571559199999</v>
      </c>
      <c r="C171" s="130">
        <v>3130.6019285100001</v>
      </c>
      <c r="D171" s="130">
        <v>3058.9340928900001</v>
      </c>
      <c r="E171" s="130">
        <v>2091.1246567600001</v>
      </c>
      <c r="F171" s="130">
        <v>707.44004241000005</v>
      </c>
      <c r="G171" s="130">
        <v>260.36939372000001</v>
      </c>
      <c r="H171" s="130">
        <v>71.667835620000005</v>
      </c>
      <c r="I171" s="130">
        <v>4.9770591399999997</v>
      </c>
      <c r="J171" s="130">
        <v>0.52789019999999998</v>
      </c>
      <c r="K171" s="130">
        <v>66.162886279999995</v>
      </c>
      <c r="L171" s="130">
        <v>217.88298268</v>
      </c>
      <c r="M171" s="130">
        <v>172.15975484000001</v>
      </c>
      <c r="N171" s="130">
        <v>0</v>
      </c>
      <c r="O171" s="130">
        <v>3.34613754</v>
      </c>
      <c r="P171" s="130">
        <v>168.8136173</v>
      </c>
      <c r="Q171" s="130">
        <v>45.72322784</v>
      </c>
      <c r="R171" s="130">
        <v>0</v>
      </c>
      <c r="S171" s="130">
        <v>0</v>
      </c>
      <c r="T171" s="130">
        <v>45.72322784</v>
      </c>
      <c r="U171" s="130">
        <v>278.47224473</v>
      </c>
      <c r="V171" s="130">
        <v>280.96693763000002</v>
      </c>
      <c r="W171" s="130"/>
      <c r="X171" s="130"/>
      <c r="Y171" s="130"/>
      <c r="Z171" s="130"/>
      <c r="AA171" s="130"/>
      <c r="AB171" s="130"/>
    </row>
    <row r="172" spans="1:28">
      <c r="A172" s="8">
        <v>45444</v>
      </c>
      <c r="B172" s="130">
        <v>3715.8300886299999</v>
      </c>
      <c r="C172" s="130">
        <v>3189.8647074800001</v>
      </c>
      <c r="D172" s="130">
        <v>3118.2138991500001</v>
      </c>
      <c r="E172" s="130">
        <v>2134.7270555599998</v>
      </c>
      <c r="F172" s="130">
        <v>724.79017732</v>
      </c>
      <c r="G172" s="130">
        <v>258.69666626999998</v>
      </c>
      <c r="H172" s="130">
        <v>71.650808330000004</v>
      </c>
      <c r="I172" s="130">
        <v>4.97888792</v>
      </c>
      <c r="J172" s="130">
        <v>0.52837444</v>
      </c>
      <c r="K172" s="130">
        <v>66.143545970000005</v>
      </c>
      <c r="L172" s="130">
        <v>228.54643952999999</v>
      </c>
      <c r="M172" s="130">
        <v>182.95156549999999</v>
      </c>
      <c r="N172" s="130">
        <v>0</v>
      </c>
      <c r="O172" s="130">
        <v>3.1616929499999999</v>
      </c>
      <c r="P172" s="130">
        <v>179.78987255000001</v>
      </c>
      <c r="Q172" s="130">
        <v>45.59487403</v>
      </c>
      <c r="R172" s="130">
        <v>0</v>
      </c>
      <c r="S172" s="130">
        <v>0</v>
      </c>
      <c r="T172" s="130">
        <v>45.59487403</v>
      </c>
      <c r="U172" s="130">
        <v>297.41894162</v>
      </c>
      <c r="V172" s="130">
        <v>293.03481288</v>
      </c>
      <c r="W172" s="130"/>
      <c r="X172" s="130"/>
      <c r="Y172" s="130"/>
      <c r="Z172" s="130"/>
      <c r="AA172" s="130"/>
      <c r="AB172" s="130"/>
    </row>
    <row r="173" spans="1:28">
      <c r="A173" s="8">
        <v>45474</v>
      </c>
      <c r="B173" s="130">
        <v>3825.0664608000002</v>
      </c>
      <c r="C173" s="130">
        <v>3285.5159073599998</v>
      </c>
      <c r="D173" s="130">
        <v>3212.9619988499999</v>
      </c>
      <c r="E173" s="130">
        <v>2224.3336570800002</v>
      </c>
      <c r="F173" s="130">
        <v>728.83710644999996</v>
      </c>
      <c r="G173" s="130">
        <v>259.79123532</v>
      </c>
      <c r="H173" s="130">
        <v>72.553908509999999</v>
      </c>
      <c r="I173" s="130">
        <v>5.1361222499999997</v>
      </c>
      <c r="J173" s="130">
        <v>0.53311642999999997</v>
      </c>
      <c r="K173" s="130">
        <v>66.884669830000007</v>
      </c>
      <c r="L173" s="130">
        <v>231.80992988</v>
      </c>
      <c r="M173" s="130">
        <v>185.68674257999999</v>
      </c>
      <c r="N173" s="130">
        <v>0</v>
      </c>
      <c r="O173" s="130">
        <v>2.9432773700000001</v>
      </c>
      <c r="P173" s="130">
        <v>182.74346521000001</v>
      </c>
      <c r="Q173" s="130">
        <v>46.123187299999998</v>
      </c>
      <c r="R173" s="130">
        <v>0</v>
      </c>
      <c r="S173" s="130">
        <v>0</v>
      </c>
      <c r="T173" s="130">
        <v>46.123187299999998</v>
      </c>
      <c r="U173" s="130">
        <v>307.74062356000002</v>
      </c>
      <c r="V173" s="130">
        <v>295.58453350000002</v>
      </c>
      <c r="W173" s="130"/>
      <c r="X173" s="130"/>
      <c r="Y173" s="130"/>
      <c r="Z173" s="130"/>
      <c r="AA173" s="130"/>
      <c r="AB173" s="130"/>
    </row>
    <row r="174" spans="1:28">
      <c r="A174" s="8">
        <v>45505</v>
      </c>
      <c r="B174" s="130">
        <v>3936.44982106</v>
      </c>
      <c r="C174" s="130">
        <v>3380.8716552800001</v>
      </c>
      <c r="D174" s="130">
        <v>3309.4327853899999</v>
      </c>
      <c r="E174" s="130">
        <v>2278.0233364199999</v>
      </c>
      <c r="F174" s="130">
        <v>769.80411651999998</v>
      </c>
      <c r="G174" s="130">
        <v>261.60533244999999</v>
      </c>
      <c r="H174" s="130">
        <v>71.438869890000007</v>
      </c>
      <c r="I174" s="130">
        <v>5.0650022899999998</v>
      </c>
      <c r="J174" s="130">
        <v>0.53521916000000003</v>
      </c>
      <c r="K174" s="130">
        <v>65.83864844</v>
      </c>
      <c r="L174" s="130">
        <v>236.78281418</v>
      </c>
      <c r="M174" s="130">
        <v>190.52948207</v>
      </c>
      <c r="N174" s="130">
        <v>0</v>
      </c>
      <c r="O174" s="130">
        <v>2.7399882199999999</v>
      </c>
      <c r="P174" s="130">
        <v>187.78949385000001</v>
      </c>
      <c r="Q174" s="130">
        <v>46.253332110000002</v>
      </c>
      <c r="R174" s="130">
        <v>0</v>
      </c>
      <c r="S174" s="130">
        <v>0</v>
      </c>
      <c r="T174" s="130">
        <v>46.253332110000002</v>
      </c>
      <c r="U174" s="130">
        <v>318.7953516</v>
      </c>
      <c r="V174" s="130">
        <v>300.88290675000002</v>
      </c>
      <c r="W174" s="130"/>
      <c r="X174" s="130"/>
      <c r="Y174" s="130"/>
      <c r="Z174" s="130"/>
      <c r="AA174" s="130"/>
      <c r="AB174" s="130"/>
    </row>
    <row r="175" spans="1:28">
      <c r="A175" s="8">
        <v>45536</v>
      </c>
      <c r="B175" s="130">
        <v>3968.82058117</v>
      </c>
      <c r="C175" s="130">
        <v>3407.5708118799998</v>
      </c>
      <c r="D175" s="130">
        <v>3336.5729006699999</v>
      </c>
      <c r="E175" s="130">
        <v>2280.9031320099998</v>
      </c>
      <c r="F175" s="130">
        <v>790.50282242000003</v>
      </c>
      <c r="G175" s="130">
        <v>265.16694624000002</v>
      </c>
      <c r="H175" s="130">
        <v>70.997911209999998</v>
      </c>
      <c r="I175" s="130">
        <v>5.0555645599999997</v>
      </c>
      <c r="J175" s="130">
        <v>0.19570861000000001</v>
      </c>
      <c r="K175" s="130">
        <v>65.746638039999993</v>
      </c>
      <c r="L175" s="130">
        <v>242.73524270999999</v>
      </c>
      <c r="M175" s="130">
        <v>196.58286016</v>
      </c>
      <c r="N175" s="130">
        <v>0</v>
      </c>
      <c r="O175" s="130">
        <v>2.5385228400000002</v>
      </c>
      <c r="P175" s="130">
        <v>194.04433732000001</v>
      </c>
      <c r="Q175" s="130">
        <v>46.152382549999999</v>
      </c>
      <c r="R175" s="130">
        <v>0</v>
      </c>
      <c r="S175" s="130">
        <v>0</v>
      </c>
      <c r="T175" s="130">
        <v>46.152382549999999</v>
      </c>
      <c r="U175" s="130">
        <v>318.51452657999999</v>
      </c>
      <c r="V175" s="130">
        <v>304.93433241000002</v>
      </c>
      <c r="W175" s="130"/>
      <c r="X175" s="130"/>
      <c r="Y175" s="130"/>
      <c r="Z175" s="130"/>
      <c r="AA175" s="130"/>
      <c r="AB175" s="130"/>
    </row>
    <row r="176" spans="1:28">
      <c r="A176" s="8">
        <v>45566</v>
      </c>
      <c r="B176" s="130">
        <v>3956.5623709199999</v>
      </c>
      <c r="C176" s="130">
        <v>3401.9080601599999</v>
      </c>
      <c r="D176" s="130">
        <v>3360.85626413</v>
      </c>
      <c r="E176" s="130">
        <v>2302.7074077799998</v>
      </c>
      <c r="F176" s="130">
        <v>797.34030346999998</v>
      </c>
      <c r="G176" s="130">
        <v>260.80855287999998</v>
      </c>
      <c r="H176" s="130">
        <v>41.051796029999998</v>
      </c>
      <c r="I176" s="130">
        <v>8.5083820000000004E-2</v>
      </c>
      <c r="J176" s="130">
        <v>0.16098834000000001</v>
      </c>
      <c r="K176" s="130">
        <v>40.805723870000001</v>
      </c>
      <c r="L176" s="130">
        <v>229.53742321999999</v>
      </c>
      <c r="M176" s="130">
        <v>201.38656356999999</v>
      </c>
      <c r="N176" s="130">
        <v>0.17508265000000001</v>
      </c>
      <c r="O176" s="130">
        <v>2.2477560300000001</v>
      </c>
      <c r="P176" s="130">
        <v>198.96372489000001</v>
      </c>
      <c r="Q176" s="130">
        <v>28.150859650000001</v>
      </c>
      <c r="R176" s="130">
        <v>0</v>
      </c>
      <c r="S176" s="130">
        <v>0</v>
      </c>
      <c r="T176" s="130">
        <v>28.150859650000001</v>
      </c>
      <c r="U176" s="130">
        <v>325.11688753999999</v>
      </c>
      <c r="V176" s="130">
        <v>264.73592394999997</v>
      </c>
      <c r="W176" s="130"/>
      <c r="X176" s="130"/>
      <c r="Y176" s="130"/>
      <c r="Z176" s="130"/>
      <c r="AA176" s="130"/>
      <c r="AB176" s="130"/>
    </row>
    <row r="177" spans="1:28">
      <c r="A177" s="8">
        <v>45597</v>
      </c>
      <c r="B177" s="130">
        <v>4015.3083912000002</v>
      </c>
      <c r="C177" s="130">
        <v>3446.0672735200001</v>
      </c>
      <c r="D177" s="130">
        <v>3404.8660451300002</v>
      </c>
      <c r="E177" s="130">
        <v>2332.2311110999999</v>
      </c>
      <c r="F177" s="130">
        <v>811.68704303000004</v>
      </c>
      <c r="G177" s="130">
        <v>260.94789100000003</v>
      </c>
      <c r="H177" s="130">
        <v>41.201228389999997</v>
      </c>
      <c r="I177" s="130">
        <v>8.5923330000000006E-2</v>
      </c>
      <c r="J177" s="130">
        <v>1.8172580000000001E-2</v>
      </c>
      <c r="K177" s="130">
        <v>41.097132479999999</v>
      </c>
      <c r="L177" s="130">
        <v>232.71191623000001</v>
      </c>
      <c r="M177" s="130">
        <v>204.48831580999999</v>
      </c>
      <c r="N177" s="130">
        <v>0.17783909000000001</v>
      </c>
      <c r="O177" s="130">
        <v>2.1539320000000002</v>
      </c>
      <c r="P177" s="130">
        <v>202.15654472</v>
      </c>
      <c r="Q177" s="130">
        <v>28.22360042</v>
      </c>
      <c r="R177" s="130">
        <v>0</v>
      </c>
      <c r="S177" s="130">
        <v>0</v>
      </c>
      <c r="T177" s="130">
        <v>28.22360042</v>
      </c>
      <c r="U177" s="130">
        <v>336.52920145000002</v>
      </c>
      <c r="V177" s="130">
        <v>265.66916418</v>
      </c>
      <c r="W177" s="130"/>
      <c r="X177" s="130"/>
      <c r="Y177" s="130"/>
      <c r="Z177" s="130"/>
      <c r="AA177" s="130"/>
      <c r="AB177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5546875" style="40" customWidth="1"/>
    <col min="2" max="2" width="9.6640625" style="39" customWidth="1"/>
    <col min="3" max="3" width="9.88671875" style="39" customWidth="1"/>
    <col min="4" max="4" width="10.33203125" style="39" customWidth="1"/>
    <col min="5" max="5" width="8.33203125" style="39" customWidth="1"/>
    <col min="6" max="6" width="9.88671875" style="39" customWidth="1"/>
    <col min="7" max="7" width="12" style="39" customWidth="1"/>
    <col min="8" max="8" width="12.33203125" style="39" customWidth="1"/>
    <col min="9" max="9" width="8.88671875" style="39" customWidth="1"/>
    <col min="10" max="10" width="11.33203125" style="39" customWidth="1"/>
    <col min="11" max="11" width="11.44140625" style="39" customWidth="1"/>
    <col min="12" max="12" width="9.5546875" style="39" customWidth="1"/>
    <col min="13" max="13" width="10.88671875" style="39" customWidth="1"/>
    <col min="14" max="14" width="13.5546875" style="39" customWidth="1"/>
    <col min="15" max="15" width="10.33203125" style="39" customWidth="1"/>
    <col min="16" max="16" width="8.109375" style="39" customWidth="1"/>
    <col min="17" max="16384" width="9.109375" style="39"/>
  </cols>
  <sheetData>
    <row r="1" spans="1:22">
      <c r="A1" s="17" t="s">
        <v>131</v>
      </c>
      <c r="B1" s="10"/>
    </row>
    <row r="2" spans="1:22" ht="5.25" customHeight="1"/>
    <row r="3" spans="1:22">
      <c r="A3" s="112" t="s">
        <v>57</v>
      </c>
    </row>
    <row r="4" spans="1:22" ht="12.75" customHeight="1">
      <c r="A4" s="220" t="s">
        <v>130</v>
      </c>
      <c r="B4" s="221"/>
      <c r="C4" s="221"/>
      <c r="D4" s="221"/>
    </row>
    <row r="5" spans="1:22" ht="12.75" customHeight="1">
      <c r="A5" s="13" t="s">
        <v>229</v>
      </c>
    </row>
    <row r="6" spans="1:22" ht="12.75" customHeight="1">
      <c r="A6" s="185" t="s">
        <v>0</v>
      </c>
      <c r="B6" s="187" t="s">
        <v>199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22" s="42" customForma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22" s="43" customFormat="1" ht="23.2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22" s="43" customFormat="1" ht="78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186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22" s="43" customFormat="1" ht="13.5" customHeight="1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  <c r="N10" s="38">
        <v>14</v>
      </c>
      <c r="O10" s="37">
        <v>15</v>
      </c>
      <c r="P10" s="38">
        <v>16</v>
      </c>
    </row>
    <row r="11" spans="1:22" s="45" customFormat="1" hidden="1" outlineLevel="1">
      <c r="A11" s="8">
        <v>40544</v>
      </c>
      <c r="B11" s="132">
        <v>3472.2508645299999</v>
      </c>
      <c r="C11" s="44">
        <v>50.493188090000004</v>
      </c>
      <c r="D11" s="132">
        <v>45.638332230000003</v>
      </c>
      <c r="E11" s="132">
        <v>4.8548558599999998</v>
      </c>
      <c r="F11" s="132">
        <v>4.2093776900000002</v>
      </c>
      <c r="G11" s="132">
        <v>1.2915220900000002</v>
      </c>
      <c r="H11" s="132">
        <v>2.9178555999999998</v>
      </c>
      <c r="I11" s="132">
        <v>1061.1250575899999</v>
      </c>
      <c r="J11" s="132">
        <v>24.447968729999999</v>
      </c>
      <c r="K11" s="132">
        <v>1036.6770888600001</v>
      </c>
      <c r="L11" s="132">
        <v>2356.4232411599996</v>
      </c>
      <c r="M11" s="132">
        <v>2346.3101226099998</v>
      </c>
      <c r="N11" s="132">
        <v>10.113118550000001</v>
      </c>
      <c r="O11" s="132">
        <v>2.06741777</v>
      </c>
      <c r="P11" s="132">
        <v>26.556350159999997</v>
      </c>
      <c r="Q11" s="133"/>
      <c r="R11" s="133"/>
      <c r="S11" s="133"/>
      <c r="T11" s="133"/>
      <c r="U11" s="133"/>
      <c r="V11" s="133"/>
    </row>
    <row r="12" spans="1:22" s="45" customFormat="1" hidden="1" outlineLevel="1">
      <c r="A12" s="8">
        <v>40575</v>
      </c>
      <c r="B12" s="132">
        <v>3379.4564785799998</v>
      </c>
      <c r="C12" s="44">
        <v>49.005537029999999</v>
      </c>
      <c r="D12" s="132">
        <v>44.363710400000002</v>
      </c>
      <c r="E12" s="132">
        <v>4.6418266300000006</v>
      </c>
      <c r="F12" s="132">
        <v>6.7080827699999999</v>
      </c>
      <c r="G12" s="132">
        <v>2.9653627600000001</v>
      </c>
      <c r="H12" s="132">
        <v>3.7427200099999998</v>
      </c>
      <c r="I12" s="132">
        <v>886.56630658999995</v>
      </c>
      <c r="J12" s="132">
        <v>25.131637980000001</v>
      </c>
      <c r="K12" s="132">
        <v>861.4346686099999</v>
      </c>
      <c r="L12" s="132">
        <v>2437.1765521899997</v>
      </c>
      <c r="M12" s="132">
        <v>2427.2163477799995</v>
      </c>
      <c r="N12" s="132">
        <v>9.9602044099999993</v>
      </c>
      <c r="O12" s="132">
        <v>1.7144243000000001</v>
      </c>
      <c r="P12" s="132">
        <v>26.811641480000002</v>
      </c>
      <c r="Q12" s="133"/>
      <c r="R12" s="133"/>
      <c r="S12" s="133"/>
      <c r="T12" s="133"/>
      <c r="U12" s="133"/>
      <c r="V12" s="133"/>
    </row>
    <row r="13" spans="1:22" s="45" customFormat="1" hidden="1" outlineLevel="1">
      <c r="A13" s="8">
        <v>40603</v>
      </c>
      <c r="B13" s="132">
        <v>3556.44642557</v>
      </c>
      <c r="C13" s="44">
        <v>53.698159810000007</v>
      </c>
      <c r="D13" s="132">
        <v>49.504909920000003</v>
      </c>
      <c r="E13" s="132">
        <v>4.1932498899999997</v>
      </c>
      <c r="F13" s="132">
        <v>33.849220889999998</v>
      </c>
      <c r="G13" s="132">
        <v>9.8719122699999993</v>
      </c>
      <c r="H13" s="132">
        <v>23.977308619999999</v>
      </c>
      <c r="I13" s="132">
        <v>969.85677347000001</v>
      </c>
      <c r="J13" s="132">
        <v>27.811919100000001</v>
      </c>
      <c r="K13" s="132">
        <v>942.04485436999994</v>
      </c>
      <c r="L13" s="132">
        <v>2499.0422713999997</v>
      </c>
      <c r="M13" s="132">
        <v>2488.63336437</v>
      </c>
      <c r="N13" s="132">
        <v>10.40890703</v>
      </c>
      <c r="O13" s="132">
        <v>1.2730838299999998</v>
      </c>
      <c r="P13" s="132">
        <v>26.670573919999999</v>
      </c>
      <c r="Q13" s="133"/>
      <c r="R13" s="133"/>
      <c r="S13" s="133"/>
      <c r="T13" s="133"/>
      <c r="U13" s="133"/>
      <c r="V13" s="133"/>
    </row>
    <row r="14" spans="1:22" s="45" customFormat="1" hidden="1" outlineLevel="1">
      <c r="A14" s="8">
        <v>40634</v>
      </c>
      <c r="B14" s="132">
        <v>3405.77027666</v>
      </c>
      <c r="C14" s="44">
        <v>55.173824019999998</v>
      </c>
      <c r="D14" s="132">
        <v>50.655570640000001</v>
      </c>
      <c r="E14" s="132">
        <v>4.51825338</v>
      </c>
      <c r="F14" s="132">
        <v>43.247961870000005</v>
      </c>
      <c r="G14" s="132">
        <v>11.669753289999999</v>
      </c>
      <c r="H14" s="132">
        <v>31.578208579999998</v>
      </c>
      <c r="I14" s="132">
        <v>885.47711645000004</v>
      </c>
      <c r="J14" s="132">
        <v>28.367841070000004</v>
      </c>
      <c r="K14" s="132">
        <v>857.1092753800001</v>
      </c>
      <c r="L14" s="132">
        <v>2421.8713743200001</v>
      </c>
      <c r="M14" s="132">
        <v>2410.8435865900001</v>
      </c>
      <c r="N14" s="132">
        <v>11.02778773</v>
      </c>
      <c r="O14" s="132">
        <v>1.4018674500000001</v>
      </c>
      <c r="P14" s="132">
        <v>11.605770639999999</v>
      </c>
      <c r="Q14" s="133"/>
      <c r="R14" s="133"/>
      <c r="S14" s="133"/>
      <c r="T14" s="133"/>
      <c r="U14" s="133"/>
      <c r="V14" s="133"/>
    </row>
    <row r="15" spans="1:22" s="45" customFormat="1" hidden="1" outlineLevel="1">
      <c r="A15" s="8">
        <v>40664</v>
      </c>
      <c r="B15" s="132">
        <v>3379.6105934100001</v>
      </c>
      <c r="C15" s="44">
        <v>56.16805213</v>
      </c>
      <c r="D15" s="132">
        <v>50.01850082</v>
      </c>
      <c r="E15" s="132">
        <v>6.1495513100000005</v>
      </c>
      <c r="F15" s="132">
        <v>35.337280129999996</v>
      </c>
      <c r="G15" s="132">
        <v>10.091965330000001</v>
      </c>
      <c r="H15" s="132">
        <v>25.245314799999999</v>
      </c>
      <c r="I15" s="132">
        <v>865.33406424999998</v>
      </c>
      <c r="J15" s="132">
        <v>27.226288350000001</v>
      </c>
      <c r="K15" s="132">
        <v>838.10777589999998</v>
      </c>
      <c r="L15" s="132">
        <v>2422.7711969000002</v>
      </c>
      <c r="M15" s="132">
        <v>2411.6388721600001</v>
      </c>
      <c r="N15" s="132">
        <v>11.13232474</v>
      </c>
      <c r="O15" s="132">
        <v>1.30942582</v>
      </c>
      <c r="P15" s="132">
        <v>13.032838049999999</v>
      </c>
      <c r="Q15" s="133"/>
      <c r="R15" s="133"/>
      <c r="S15" s="133"/>
      <c r="T15" s="133"/>
      <c r="U15" s="133"/>
      <c r="V15" s="133"/>
    </row>
    <row r="16" spans="1:22" s="45" customFormat="1" hidden="1" outlineLevel="1">
      <c r="A16" s="8">
        <v>40695</v>
      </c>
      <c r="B16" s="132">
        <v>3520.3673186800002</v>
      </c>
      <c r="C16" s="44">
        <v>46.550253550000008</v>
      </c>
      <c r="D16" s="132">
        <v>42.93269943</v>
      </c>
      <c r="E16" s="132">
        <v>3.6175541199999999</v>
      </c>
      <c r="F16" s="132">
        <v>30.191178450000002</v>
      </c>
      <c r="G16" s="132">
        <v>6.99709045</v>
      </c>
      <c r="H16" s="132">
        <v>23.194087999999997</v>
      </c>
      <c r="I16" s="132">
        <v>960.08289965999995</v>
      </c>
      <c r="J16" s="132">
        <v>37.28286911</v>
      </c>
      <c r="K16" s="132">
        <v>922.80003054999997</v>
      </c>
      <c r="L16" s="132">
        <v>2483.5429870200001</v>
      </c>
      <c r="M16" s="132">
        <v>2473.2388590099999</v>
      </c>
      <c r="N16" s="132">
        <v>10.304128009999999</v>
      </c>
      <c r="O16" s="132">
        <v>1.53037844</v>
      </c>
      <c r="P16" s="132">
        <v>9.771613910000001</v>
      </c>
      <c r="Q16" s="133"/>
      <c r="R16" s="133"/>
      <c r="S16" s="133"/>
      <c r="T16" s="133"/>
      <c r="U16" s="133"/>
      <c r="V16" s="133"/>
    </row>
    <row r="17" spans="1:22" s="45" customFormat="1" hidden="1" outlineLevel="1">
      <c r="A17" s="8">
        <v>40725</v>
      </c>
      <c r="B17" s="132">
        <v>3340.50015093</v>
      </c>
      <c r="C17" s="44">
        <v>38.32891025</v>
      </c>
      <c r="D17" s="132">
        <v>34.59157501</v>
      </c>
      <c r="E17" s="132">
        <v>3.7373352400000002</v>
      </c>
      <c r="F17" s="132">
        <v>17.486745470000002</v>
      </c>
      <c r="G17" s="132">
        <v>8.3349931799999997</v>
      </c>
      <c r="H17" s="132">
        <v>9.1517522899999992</v>
      </c>
      <c r="I17" s="132">
        <v>818.55579455999998</v>
      </c>
      <c r="J17" s="132">
        <v>27.27829096</v>
      </c>
      <c r="K17" s="132">
        <v>791.27750360000005</v>
      </c>
      <c r="L17" s="132">
        <v>2466.1287006500002</v>
      </c>
      <c r="M17" s="132">
        <v>2453.33865823</v>
      </c>
      <c r="N17" s="132">
        <v>12.790042420000001</v>
      </c>
      <c r="O17" s="132">
        <v>2.3403551600000001</v>
      </c>
      <c r="P17" s="132">
        <v>11.555745510000001</v>
      </c>
      <c r="Q17" s="133"/>
      <c r="R17" s="133"/>
      <c r="S17" s="133"/>
      <c r="T17" s="133"/>
      <c r="U17" s="133"/>
      <c r="V17" s="133"/>
    </row>
    <row r="18" spans="1:22" s="45" customFormat="1" hidden="1" outlineLevel="1">
      <c r="A18" s="8">
        <v>40756</v>
      </c>
      <c r="B18" s="132">
        <v>3327.0698277299998</v>
      </c>
      <c r="C18" s="44">
        <v>37.457115220000006</v>
      </c>
      <c r="D18" s="132">
        <v>33.396122400000003</v>
      </c>
      <c r="E18" s="132">
        <v>4.0609928200000001</v>
      </c>
      <c r="F18" s="132">
        <v>28.127302449999998</v>
      </c>
      <c r="G18" s="132">
        <v>7.1808141399999998</v>
      </c>
      <c r="H18" s="132">
        <v>20.946488309999999</v>
      </c>
      <c r="I18" s="132">
        <v>807.66670369999997</v>
      </c>
      <c r="J18" s="132">
        <v>32.783129540000004</v>
      </c>
      <c r="K18" s="132">
        <v>774.88357415999997</v>
      </c>
      <c r="L18" s="132">
        <v>2453.8187063600003</v>
      </c>
      <c r="M18" s="132">
        <v>2439.0330018300001</v>
      </c>
      <c r="N18" s="132">
        <v>14.78570453</v>
      </c>
      <c r="O18" s="132">
        <v>1.56048524</v>
      </c>
      <c r="P18" s="132">
        <v>11.97888298</v>
      </c>
      <c r="Q18" s="133"/>
      <c r="R18" s="133"/>
      <c r="S18" s="133"/>
      <c r="T18" s="133"/>
      <c r="U18" s="133"/>
      <c r="V18" s="133"/>
    </row>
    <row r="19" spans="1:22" s="45" customFormat="1" hidden="1" outlineLevel="1">
      <c r="A19" s="8">
        <v>40787</v>
      </c>
      <c r="B19" s="132">
        <v>3494.55001279</v>
      </c>
      <c r="C19" s="44">
        <v>35.993511529999999</v>
      </c>
      <c r="D19" s="132">
        <v>31.848479220000002</v>
      </c>
      <c r="E19" s="132">
        <v>4.1450323100000004</v>
      </c>
      <c r="F19" s="132">
        <v>23.446018509999998</v>
      </c>
      <c r="G19" s="132">
        <v>7.2729484800000002</v>
      </c>
      <c r="H19" s="132">
        <v>16.173070029999998</v>
      </c>
      <c r="I19" s="132">
        <v>1013.1314358200001</v>
      </c>
      <c r="J19" s="132">
        <v>30.804187260000003</v>
      </c>
      <c r="K19" s="132">
        <v>982.32724856000004</v>
      </c>
      <c r="L19" s="132">
        <v>2421.9790469300001</v>
      </c>
      <c r="M19" s="132">
        <v>2408.1659366700001</v>
      </c>
      <c r="N19" s="132">
        <v>13.81311026</v>
      </c>
      <c r="O19" s="132">
        <v>1.37835956</v>
      </c>
      <c r="P19" s="132">
        <v>11.76680363</v>
      </c>
      <c r="Q19" s="133"/>
      <c r="R19" s="133"/>
      <c r="S19" s="133"/>
      <c r="T19" s="133"/>
      <c r="U19" s="133"/>
      <c r="V19" s="133"/>
    </row>
    <row r="20" spans="1:22" s="45" customFormat="1" hidden="1" outlineLevel="1">
      <c r="A20" s="8">
        <v>40817</v>
      </c>
      <c r="B20" s="132">
        <v>3590.9687291700002</v>
      </c>
      <c r="C20" s="44">
        <v>35.821921740000001</v>
      </c>
      <c r="D20" s="132">
        <v>32.137221179999997</v>
      </c>
      <c r="E20" s="132">
        <v>3.6847005600000005</v>
      </c>
      <c r="F20" s="132">
        <v>19.0620026</v>
      </c>
      <c r="G20" s="132">
        <v>18.421930790000001</v>
      </c>
      <c r="H20" s="132">
        <v>0.64007180999999991</v>
      </c>
      <c r="I20" s="132">
        <v>1104.07387371</v>
      </c>
      <c r="J20" s="132">
        <v>33.955218730000006</v>
      </c>
      <c r="K20" s="132">
        <v>1070.1186549799997</v>
      </c>
      <c r="L20" s="132">
        <v>2432.0109311199999</v>
      </c>
      <c r="M20" s="132">
        <v>2417.3546653999997</v>
      </c>
      <c r="N20" s="132">
        <v>14.656265719999999</v>
      </c>
      <c r="O20" s="132">
        <v>1.26917558</v>
      </c>
      <c r="P20" s="132">
        <v>35.970141299999995</v>
      </c>
      <c r="Q20" s="133"/>
      <c r="R20" s="133"/>
      <c r="S20" s="133"/>
      <c r="T20" s="133"/>
      <c r="U20" s="133"/>
      <c r="V20" s="133"/>
    </row>
    <row r="21" spans="1:22" s="45" customFormat="1" hidden="1" outlineLevel="1">
      <c r="A21" s="8">
        <v>40848</v>
      </c>
      <c r="B21" s="132">
        <v>3577.7228524400002</v>
      </c>
      <c r="C21" s="44">
        <v>25.60040849</v>
      </c>
      <c r="D21" s="132">
        <v>20.67723964</v>
      </c>
      <c r="E21" s="132">
        <v>4.9231688500000006</v>
      </c>
      <c r="F21" s="132">
        <v>38.906524509999997</v>
      </c>
      <c r="G21" s="132">
        <v>38.31931076</v>
      </c>
      <c r="H21" s="132">
        <v>0.58721374999999998</v>
      </c>
      <c r="I21" s="132">
        <v>1057.67712499</v>
      </c>
      <c r="J21" s="132">
        <v>43.448359599999996</v>
      </c>
      <c r="K21" s="132">
        <v>1014.2287653899999</v>
      </c>
      <c r="L21" s="132">
        <v>2455.5387944500003</v>
      </c>
      <c r="M21" s="132">
        <v>2440.80088669</v>
      </c>
      <c r="N21" s="132">
        <v>14.737907760000001</v>
      </c>
      <c r="O21" s="132">
        <v>1.4401919299999999</v>
      </c>
      <c r="P21" s="132">
        <v>28.611154990000003</v>
      </c>
      <c r="Q21" s="133"/>
      <c r="R21" s="133"/>
      <c r="S21" s="133"/>
      <c r="T21" s="133"/>
      <c r="U21" s="133"/>
      <c r="V21" s="133"/>
    </row>
    <row r="22" spans="1:22" s="45" customFormat="1" hidden="1" outlineLevel="1">
      <c r="A22" s="8">
        <v>40878</v>
      </c>
      <c r="B22" s="132">
        <v>3585.4960166300002</v>
      </c>
      <c r="C22" s="44">
        <v>23.782032389999998</v>
      </c>
      <c r="D22" s="132">
        <v>21.02648713</v>
      </c>
      <c r="E22" s="132">
        <v>2.7555452600000003</v>
      </c>
      <c r="F22" s="132">
        <v>2.4861577700000002</v>
      </c>
      <c r="G22" s="132">
        <v>1.9796583399999998</v>
      </c>
      <c r="H22" s="132">
        <v>0.50649942999999997</v>
      </c>
      <c r="I22" s="132">
        <v>1048.1777486000001</v>
      </c>
      <c r="J22" s="132">
        <v>58.755862529999995</v>
      </c>
      <c r="K22" s="132">
        <v>989.42188607000003</v>
      </c>
      <c r="L22" s="132">
        <v>2511.0500778700002</v>
      </c>
      <c r="M22" s="132">
        <v>2497.9963311199999</v>
      </c>
      <c r="N22" s="132">
        <v>13.05374675</v>
      </c>
      <c r="O22" s="132">
        <v>2.3827999600000003</v>
      </c>
      <c r="P22" s="132">
        <v>28.804210609999998</v>
      </c>
      <c r="Q22" s="133"/>
      <c r="R22" s="133"/>
      <c r="S22" s="133"/>
      <c r="T22" s="133"/>
      <c r="U22" s="133"/>
      <c r="V22" s="133"/>
    </row>
    <row r="23" spans="1:22" s="45" customFormat="1" hidden="1" outlineLevel="1">
      <c r="A23" s="8">
        <v>40909</v>
      </c>
      <c r="B23" s="132">
        <v>3510.1886083200002</v>
      </c>
      <c r="C23" s="44">
        <v>26.811940309999997</v>
      </c>
      <c r="D23" s="132">
        <v>24.01604725</v>
      </c>
      <c r="E23" s="132">
        <v>2.79589306</v>
      </c>
      <c r="F23" s="132">
        <v>19.286134960000002</v>
      </c>
      <c r="G23" s="132">
        <v>18.626226890000002</v>
      </c>
      <c r="H23" s="132">
        <v>0.65990807000000007</v>
      </c>
      <c r="I23" s="132">
        <v>830.09247505000008</v>
      </c>
      <c r="J23" s="132">
        <v>37.492345029999996</v>
      </c>
      <c r="K23" s="132">
        <v>792.60013001999994</v>
      </c>
      <c r="L23" s="132">
        <v>2633.9980580000001</v>
      </c>
      <c r="M23" s="132">
        <v>2619.4706801299999</v>
      </c>
      <c r="N23" s="132">
        <v>14.527377869999999</v>
      </c>
      <c r="O23" s="132">
        <v>1.26231027</v>
      </c>
      <c r="P23" s="132">
        <v>28.583804649999998</v>
      </c>
      <c r="Q23" s="133"/>
      <c r="R23" s="133"/>
      <c r="S23" s="133"/>
      <c r="T23" s="133"/>
      <c r="U23" s="133"/>
      <c r="V23" s="133"/>
    </row>
    <row r="24" spans="1:22" s="45" customFormat="1" hidden="1" outlineLevel="1">
      <c r="A24" s="8">
        <v>40940</v>
      </c>
      <c r="B24" s="132">
        <v>3572.6824194400001</v>
      </c>
      <c r="C24" s="44">
        <v>28.401271560000001</v>
      </c>
      <c r="D24" s="132">
        <v>24.354146150000002</v>
      </c>
      <c r="E24" s="132">
        <v>4.0471254099999996</v>
      </c>
      <c r="F24" s="132">
        <v>25.628852980000001</v>
      </c>
      <c r="G24" s="132">
        <v>22.467264610000001</v>
      </c>
      <c r="H24" s="132">
        <v>3.16158837</v>
      </c>
      <c r="I24" s="132">
        <v>823.69056015000001</v>
      </c>
      <c r="J24" s="132">
        <v>36.30664771</v>
      </c>
      <c r="K24" s="132">
        <v>787.38391244000002</v>
      </c>
      <c r="L24" s="132">
        <v>2694.9617347499998</v>
      </c>
      <c r="M24" s="132">
        <v>2680.3270623600001</v>
      </c>
      <c r="N24" s="132">
        <v>14.63467239</v>
      </c>
      <c r="O24" s="132">
        <v>1.3014585599999999</v>
      </c>
      <c r="P24" s="132">
        <v>28.444704399999999</v>
      </c>
      <c r="Q24" s="133"/>
      <c r="R24" s="133"/>
      <c r="S24" s="133"/>
      <c r="T24" s="133"/>
      <c r="U24" s="133"/>
      <c r="V24" s="133"/>
    </row>
    <row r="25" spans="1:22" s="45" customFormat="1" hidden="1" outlineLevel="1">
      <c r="A25" s="8">
        <v>40969</v>
      </c>
      <c r="B25" s="132">
        <v>3846.9262434799998</v>
      </c>
      <c r="C25" s="44">
        <v>30.176267410000001</v>
      </c>
      <c r="D25" s="132">
        <v>25.85732891</v>
      </c>
      <c r="E25" s="132">
        <v>4.3189384999999998</v>
      </c>
      <c r="F25" s="132">
        <v>24.601022759999999</v>
      </c>
      <c r="G25" s="132">
        <v>21.442829909999997</v>
      </c>
      <c r="H25" s="132">
        <v>3.1581928499999998</v>
      </c>
      <c r="I25" s="132">
        <v>1059.34526865</v>
      </c>
      <c r="J25" s="132">
        <v>42.81435089</v>
      </c>
      <c r="K25" s="132">
        <v>1016.5309177599999</v>
      </c>
      <c r="L25" s="132">
        <v>2732.8036846599998</v>
      </c>
      <c r="M25" s="132">
        <v>2718.5561757899995</v>
      </c>
      <c r="N25" s="132">
        <v>14.247508870000001</v>
      </c>
      <c r="O25" s="132">
        <v>0.97870256999999994</v>
      </c>
      <c r="P25" s="132">
        <v>29.618244140000002</v>
      </c>
      <c r="Q25" s="133"/>
      <c r="R25" s="133"/>
      <c r="S25" s="133"/>
      <c r="T25" s="133"/>
      <c r="U25" s="133"/>
      <c r="V25" s="133"/>
    </row>
    <row r="26" spans="1:22" s="45" customFormat="1" hidden="1" outlineLevel="1">
      <c r="A26" s="8">
        <v>41000</v>
      </c>
      <c r="B26" s="132">
        <v>3921.1315655200001</v>
      </c>
      <c r="C26" s="44">
        <v>32.427841899999997</v>
      </c>
      <c r="D26" s="132">
        <v>27.997766930000001</v>
      </c>
      <c r="E26" s="132">
        <v>4.4300749700000006</v>
      </c>
      <c r="F26" s="132">
        <v>29.02997074</v>
      </c>
      <c r="G26" s="132">
        <v>25.835981389999997</v>
      </c>
      <c r="H26" s="132">
        <v>3.1939893499999998</v>
      </c>
      <c r="I26" s="132">
        <v>981.50664210999992</v>
      </c>
      <c r="J26" s="132">
        <v>58.751393729999997</v>
      </c>
      <c r="K26" s="132">
        <v>922.7552483799999</v>
      </c>
      <c r="L26" s="132">
        <v>2878.1671107699999</v>
      </c>
      <c r="M26" s="132">
        <v>2864.05854507</v>
      </c>
      <c r="N26" s="132">
        <v>14.1085657</v>
      </c>
      <c r="O26" s="132">
        <v>2.3382040399999999</v>
      </c>
      <c r="P26" s="132">
        <v>28.817566580000001</v>
      </c>
      <c r="Q26" s="133"/>
      <c r="R26" s="133"/>
      <c r="S26" s="133"/>
      <c r="T26" s="133"/>
      <c r="U26" s="133"/>
      <c r="V26" s="133"/>
    </row>
    <row r="27" spans="1:22" s="45" customFormat="1" hidden="1" outlineLevel="1">
      <c r="A27" s="8">
        <v>41030</v>
      </c>
      <c r="B27" s="132">
        <v>4045.2580783100002</v>
      </c>
      <c r="C27" s="44">
        <v>31.798883439999997</v>
      </c>
      <c r="D27" s="132">
        <v>28.172305759999997</v>
      </c>
      <c r="E27" s="132">
        <v>3.62657768</v>
      </c>
      <c r="F27" s="132">
        <v>36.153937710000001</v>
      </c>
      <c r="G27" s="132">
        <v>32.860726030000002</v>
      </c>
      <c r="H27" s="132">
        <v>3.2932116799999998</v>
      </c>
      <c r="I27" s="132">
        <v>1080.99425402</v>
      </c>
      <c r="J27" s="132">
        <v>43.201566959999994</v>
      </c>
      <c r="K27" s="132">
        <v>1037.7926870600002</v>
      </c>
      <c r="L27" s="132">
        <v>2896.3110031400001</v>
      </c>
      <c r="M27" s="132">
        <v>2882.26461002</v>
      </c>
      <c r="N27" s="132">
        <v>14.046393120000001</v>
      </c>
      <c r="O27" s="132">
        <v>4.5444452099999992</v>
      </c>
      <c r="P27" s="132">
        <v>40.857504380000002</v>
      </c>
      <c r="Q27" s="133"/>
      <c r="R27" s="133"/>
      <c r="S27" s="133"/>
      <c r="T27" s="133"/>
      <c r="U27" s="133"/>
      <c r="V27" s="133"/>
    </row>
    <row r="28" spans="1:22" s="45" customFormat="1" hidden="1" outlineLevel="1">
      <c r="A28" s="8">
        <v>41061</v>
      </c>
      <c r="B28" s="132">
        <v>4369.39868518</v>
      </c>
      <c r="C28" s="44">
        <v>27.727281310000002</v>
      </c>
      <c r="D28" s="132">
        <v>25.134985889999999</v>
      </c>
      <c r="E28" s="132">
        <v>2.5922954200000001</v>
      </c>
      <c r="F28" s="132">
        <v>26.19386708</v>
      </c>
      <c r="G28" s="132">
        <v>23.145283589999998</v>
      </c>
      <c r="H28" s="132">
        <v>3.04858349</v>
      </c>
      <c r="I28" s="132">
        <v>1340.0965301400001</v>
      </c>
      <c r="J28" s="132">
        <v>42.649526519999995</v>
      </c>
      <c r="K28" s="132">
        <v>1297.44700362</v>
      </c>
      <c r="L28" s="132">
        <v>2975.38100665</v>
      </c>
      <c r="M28" s="132">
        <v>2961.39892358</v>
      </c>
      <c r="N28" s="132">
        <v>13.98208307</v>
      </c>
      <c r="O28" s="132">
        <v>1.5373842199999999</v>
      </c>
      <c r="P28" s="132">
        <v>21.604663090000003</v>
      </c>
      <c r="Q28" s="133"/>
      <c r="R28" s="133"/>
      <c r="S28" s="133"/>
      <c r="T28" s="133"/>
      <c r="U28" s="133"/>
      <c r="V28" s="133"/>
    </row>
    <row r="29" spans="1:22" s="45" customFormat="1" hidden="1" outlineLevel="1">
      <c r="A29" s="8">
        <v>41091</v>
      </c>
      <c r="B29" s="132">
        <v>4119.5431721699997</v>
      </c>
      <c r="C29" s="44">
        <v>27.867717500000001</v>
      </c>
      <c r="D29" s="132">
        <v>25.1112635</v>
      </c>
      <c r="E29" s="132">
        <v>2.7564540000000002</v>
      </c>
      <c r="F29" s="132">
        <v>35.710789509999998</v>
      </c>
      <c r="G29" s="132">
        <v>32.609276320000006</v>
      </c>
      <c r="H29" s="132">
        <v>3.1015131899999999</v>
      </c>
      <c r="I29" s="132">
        <v>1066.4379489299999</v>
      </c>
      <c r="J29" s="132">
        <v>36.781009909999995</v>
      </c>
      <c r="K29" s="132">
        <v>1029.65693902</v>
      </c>
      <c r="L29" s="132">
        <v>2989.5267162299997</v>
      </c>
      <c r="M29" s="132">
        <v>2975.51714335</v>
      </c>
      <c r="N29" s="132">
        <v>14.009572880000002</v>
      </c>
      <c r="O29" s="132">
        <v>0.18522639999999999</v>
      </c>
      <c r="P29" s="132">
        <v>21.18394576</v>
      </c>
      <c r="Q29" s="133"/>
      <c r="R29" s="133"/>
      <c r="S29" s="133"/>
      <c r="T29" s="133"/>
      <c r="U29" s="133"/>
      <c r="V29" s="133"/>
    </row>
    <row r="30" spans="1:22" s="45" customFormat="1" hidden="1" outlineLevel="1">
      <c r="A30" s="8">
        <v>41122</v>
      </c>
      <c r="B30" s="132">
        <v>4063.4655957700002</v>
      </c>
      <c r="C30" s="44">
        <v>40.788105420000008</v>
      </c>
      <c r="D30" s="132">
        <v>38.006408800000003</v>
      </c>
      <c r="E30" s="132">
        <v>2.78169662</v>
      </c>
      <c r="F30" s="132">
        <v>40.871421740000002</v>
      </c>
      <c r="G30" s="132">
        <v>37.763467729999995</v>
      </c>
      <c r="H30" s="132">
        <v>3.1079540099999998</v>
      </c>
      <c r="I30" s="132">
        <v>974.97693781000009</v>
      </c>
      <c r="J30" s="132">
        <v>51.067930610000005</v>
      </c>
      <c r="K30" s="132">
        <v>923.90900720000013</v>
      </c>
      <c r="L30" s="132">
        <v>3006.8291308000003</v>
      </c>
      <c r="M30" s="132">
        <v>2991.7172410500002</v>
      </c>
      <c r="N30" s="132">
        <v>15.111889750000001</v>
      </c>
      <c r="O30" s="132">
        <v>0.22550959000000001</v>
      </c>
      <c r="P30" s="132">
        <v>19.054794179999998</v>
      </c>
      <c r="Q30" s="133"/>
      <c r="R30" s="133"/>
      <c r="S30" s="133"/>
      <c r="T30" s="133"/>
      <c r="U30" s="133"/>
      <c r="V30" s="133"/>
    </row>
    <row r="31" spans="1:22" hidden="1" outlineLevel="1">
      <c r="A31" s="8">
        <v>41153</v>
      </c>
      <c r="B31" s="132">
        <v>4304.7406148600003</v>
      </c>
      <c r="C31" s="44">
        <v>41.929964380000001</v>
      </c>
      <c r="D31" s="132">
        <v>39.104112729999997</v>
      </c>
      <c r="E31" s="132">
        <v>2.8258516500000002</v>
      </c>
      <c r="F31" s="132">
        <v>41.23131609</v>
      </c>
      <c r="G31" s="132">
        <v>38.057178289999996</v>
      </c>
      <c r="H31" s="132">
        <v>3.1741378</v>
      </c>
      <c r="I31" s="132">
        <v>1167.7787953500001</v>
      </c>
      <c r="J31" s="132">
        <v>50.593403619999997</v>
      </c>
      <c r="K31" s="132">
        <v>1117.1853917300002</v>
      </c>
      <c r="L31" s="132">
        <v>3053.8005390400003</v>
      </c>
      <c r="M31" s="132">
        <v>3038.0740447999997</v>
      </c>
      <c r="N31" s="132">
        <v>15.726494240000001</v>
      </c>
      <c r="O31" s="132">
        <v>0.53466621000000003</v>
      </c>
      <c r="P31" s="132">
        <v>19.3969922</v>
      </c>
      <c r="Q31" s="133"/>
      <c r="R31" s="133"/>
      <c r="S31" s="133"/>
      <c r="T31" s="133"/>
      <c r="U31" s="133"/>
      <c r="V31" s="133"/>
    </row>
    <row r="32" spans="1:22" hidden="1" outlineLevel="1">
      <c r="A32" s="8">
        <v>41183</v>
      </c>
      <c r="B32" s="132">
        <v>4528.7230959999997</v>
      </c>
      <c r="C32" s="44">
        <v>38.270871060000005</v>
      </c>
      <c r="D32" s="132">
        <v>34.193178020000005</v>
      </c>
      <c r="E32" s="132">
        <v>4.0776930400000007</v>
      </c>
      <c r="F32" s="132">
        <v>32.507125209999998</v>
      </c>
      <c r="G32" s="132">
        <v>29.607260719999999</v>
      </c>
      <c r="H32" s="132">
        <v>2.8998644899999997</v>
      </c>
      <c r="I32" s="132">
        <v>1327.62101508</v>
      </c>
      <c r="J32" s="132">
        <v>57.102775819999998</v>
      </c>
      <c r="K32" s="132">
        <v>1270.51823926</v>
      </c>
      <c r="L32" s="132">
        <v>3130.3240846499998</v>
      </c>
      <c r="M32" s="132">
        <v>3115.4553072799999</v>
      </c>
      <c r="N32" s="132">
        <v>14.86877737</v>
      </c>
      <c r="O32" s="132">
        <v>0.93314947000000004</v>
      </c>
      <c r="P32" s="132">
        <v>5.5307316399999999</v>
      </c>
      <c r="Q32" s="133"/>
      <c r="R32" s="133"/>
      <c r="S32" s="133"/>
      <c r="T32" s="133"/>
      <c r="U32" s="133"/>
      <c r="V32" s="133"/>
    </row>
    <row r="33" spans="1:22" hidden="1" outlineLevel="1">
      <c r="A33" s="8">
        <v>41214</v>
      </c>
      <c r="B33" s="132">
        <v>4563.8948820699998</v>
      </c>
      <c r="C33" s="44">
        <v>49.601149480000004</v>
      </c>
      <c r="D33" s="132">
        <v>31.276343609999998</v>
      </c>
      <c r="E33" s="132">
        <v>18.324805870000002</v>
      </c>
      <c r="F33" s="132">
        <v>32.548653379999998</v>
      </c>
      <c r="G33" s="132">
        <v>29.433810019999999</v>
      </c>
      <c r="H33" s="132">
        <v>3.1148433600000001</v>
      </c>
      <c r="I33" s="132">
        <v>1229.2526926600001</v>
      </c>
      <c r="J33" s="132">
        <v>56.85682216</v>
      </c>
      <c r="K33" s="132">
        <v>1172.3958705</v>
      </c>
      <c r="L33" s="132">
        <v>3252.4923865500004</v>
      </c>
      <c r="M33" s="132">
        <v>3236.9151464500001</v>
      </c>
      <c r="N33" s="132">
        <v>15.577240100000001</v>
      </c>
      <c r="O33" s="132">
        <v>0.31363216999999999</v>
      </c>
      <c r="P33" s="132">
        <v>5.7136811499999993</v>
      </c>
      <c r="Q33" s="133"/>
      <c r="R33" s="133"/>
      <c r="S33" s="133"/>
      <c r="T33" s="133"/>
      <c r="U33" s="133"/>
      <c r="V33" s="133"/>
    </row>
    <row r="34" spans="1:22" hidden="1" outlineLevel="1">
      <c r="A34" s="8">
        <v>41244</v>
      </c>
      <c r="B34" s="132">
        <v>5211.0830283300002</v>
      </c>
      <c r="C34" s="44">
        <v>75.160150689999995</v>
      </c>
      <c r="D34" s="132">
        <v>33.740226329999999</v>
      </c>
      <c r="E34" s="132">
        <v>41.419924359999996</v>
      </c>
      <c r="F34" s="132">
        <v>1.6393708299999998</v>
      </c>
      <c r="G34" s="132">
        <v>1.1328541599999999</v>
      </c>
      <c r="H34" s="132">
        <v>0.50651667</v>
      </c>
      <c r="I34" s="132">
        <v>1771.6207996400001</v>
      </c>
      <c r="J34" s="132">
        <v>84.04658520000001</v>
      </c>
      <c r="K34" s="132">
        <v>1687.5742144400001</v>
      </c>
      <c r="L34" s="132">
        <v>3362.66270717</v>
      </c>
      <c r="M34" s="132">
        <v>3349.38148486</v>
      </c>
      <c r="N34" s="132">
        <v>13.28122231</v>
      </c>
      <c r="O34" s="132">
        <v>2.2086390000000001E-2</v>
      </c>
      <c r="P34" s="132">
        <v>21.420231980000001</v>
      </c>
      <c r="Q34" s="133"/>
      <c r="R34" s="133"/>
      <c r="S34" s="133"/>
      <c r="T34" s="133"/>
      <c r="U34" s="133"/>
      <c r="V34" s="133"/>
    </row>
    <row r="35" spans="1:22" hidden="1" outlineLevel="1">
      <c r="A35" s="8">
        <v>41275</v>
      </c>
      <c r="B35" s="132">
        <v>4718.7598120599996</v>
      </c>
      <c r="C35" s="44">
        <v>45.607938609999998</v>
      </c>
      <c r="D35" s="132">
        <v>27.720527160000003</v>
      </c>
      <c r="E35" s="132">
        <v>17.887411449999998</v>
      </c>
      <c r="F35" s="132">
        <v>2.9329383199999999</v>
      </c>
      <c r="G35" s="132">
        <v>2.4639395299999998</v>
      </c>
      <c r="H35" s="132">
        <v>0.46899879</v>
      </c>
      <c r="I35" s="132">
        <v>1167.6194325199999</v>
      </c>
      <c r="J35" s="132">
        <v>58.732446340000003</v>
      </c>
      <c r="K35" s="132">
        <v>1108.8869861799999</v>
      </c>
      <c r="L35" s="132">
        <v>3502.5995026099999</v>
      </c>
      <c r="M35" s="132">
        <v>3486.19432624</v>
      </c>
      <c r="N35" s="132">
        <v>16.405176370000003</v>
      </c>
      <c r="O35" s="132">
        <v>8.7022999999999989E-2</v>
      </c>
      <c r="P35" s="132">
        <v>4.8235926500000001</v>
      </c>
      <c r="Q35" s="133"/>
      <c r="R35" s="133"/>
      <c r="S35" s="133"/>
      <c r="T35" s="133"/>
      <c r="U35" s="133"/>
      <c r="V35" s="133"/>
    </row>
    <row r="36" spans="1:22" hidden="1" outlineLevel="1">
      <c r="A36" s="8">
        <v>41306</v>
      </c>
      <c r="B36" s="132">
        <v>4746.3840446900003</v>
      </c>
      <c r="C36" s="44">
        <v>38.527163459999997</v>
      </c>
      <c r="D36" s="132">
        <v>25.558152669999998</v>
      </c>
      <c r="E36" s="132">
        <v>12.96901079</v>
      </c>
      <c r="F36" s="132">
        <v>8.0155135099999999</v>
      </c>
      <c r="G36" s="132">
        <v>3.4506439699999998</v>
      </c>
      <c r="H36" s="132">
        <v>4.5648695400000001</v>
      </c>
      <c r="I36" s="132">
        <v>1169.98809216</v>
      </c>
      <c r="J36" s="132">
        <v>34.032730090000001</v>
      </c>
      <c r="K36" s="132">
        <v>1135.9553620700001</v>
      </c>
      <c r="L36" s="132">
        <v>3529.8532755599999</v>
      </c>
      <c r="M36" s="132">
        <v>3513.5351392699995</v>
      </c>
      <c r="N36" s="132">
        <v>16.318136290000002</v>
      </c>
      <c r="O36" s="132">
        <v>7.6684190000000013E-2</v>
      </c>
      <c r="P36" s="132">
        <v>4.8204131200000004</v>
      </c>
      <c r="Q36" s="133"/>
      <c r="R36" s="133"/>
      <c r="S36" s="133"/>
      <c r="T36" s="133"/>
      <c r="U36" s="133"/>
      <c r="V36" s="133"/>
    </row>
    <row r="37" spans="1:22" hidden="1" outlineLevel="1">
      <c r="A37" s="8">
        <v>41334</v>
      </c>
      <c r="B37" s="132">
        <v>4844.3441703199996</v>
      </c>
      <c r="C37" s="44">
        <v>36.900255290000004</v>
      </c>
      <c r="D37" s="132">
        <v>23.837506910000002</v>
      </c>
      <c r="E37" s="132">
        <v>13.062748380000002</v>
      </c>
      <c r="F37" s="132">
        <v>8.2527144099999994</v>
      </c>
      <c r="G37" s="132">
        <v>3.6425620999999997</v>
      </c>
      <c r="H37" s="132">
        <v>4.6101523100000001</v>
      </c>
      <c r="I37" s="132">
        <v>1209.5462971400002</v>
      </c>
      <c r="J37" s="132">
        <v>39.893276309999997</v>
      </c>
      <c r="K37" s="132">
        <v>1169.6530208300001</v>
      </c>
      <c r="L37" s="132">
        <v>3589.6449034799998</v>
      </c>
      <c r="M37" s="132">
        <v>3574.1111187699998</v>
      </c>
      <c r="N37" s="132">
        <v>15.533784709999999</v>
      </c>
      <c r="O37" s="132">
        <v>0.50693429000000001</v>
      </c>
      <c r="P37" s="132">
        <v>4.8206213599999996</v>
      </c>
      <c r="Q37" s="133"/>
      <c r="R37" s="133"/>
      <c r="S37" s="133"/>
      <c r="T37" s="133"/>
      <c r="U37" s="133"/>
      <c r="V37" s="133"/>
    </row>
    <row r="38" spans="1:22" hidden="1" outlineLevel="1">
      <c r="A38" s="8">
        <v>41365</v>
      </c>
      <c r="B38" s="132">
        <v>5010.5816631500002</v>
      </c>
      <c r="C38" s="44">
        <v>35.423119040000003</v>
      </c>
      <c r="D38" s="132">
        <v>24.102350919999999</v>
      </c>
      <c r="E38" s="132">
        <v>11.32076812</v>
      </c>
      <c r="F38" s="132">
        <v>9.837874489999999</v>
      </c>
      <c r="G38" s="132">
        <v>3.8846054699999999</v>
      </c>
      <c r="H38" s="132">
        <v>5.9532690199999996</v>
      </c>
      <c r="I38" s="132">
        <v>1295.5686598700001</v>
      </c>
      <c r="J38" s="132">
        <v>37.413403819999999</v>
      </c>
      <c r="K38" s="132">
        <v>1258.1552560499999</v>
      </c>
      <c r="L38" s="132">
        <v>3669.7520097500001</v>
      </c>
      <c r="M38" s="132">
        <v>3648.22426215</v>
      </c>
      <c r="N38" s="132">
        <v>21.527747600000001</v>
      </c>
      <c r="O38" s="132">
        <v>0.30672904000000001</v>
      </c>
      <c r="P38" s="132">
        <v>4.4908412999999996</v>
      </c>
      <c r="Q38" s="133"/>
      <c r="R38" s="133"/>
      <c r="S38" s="133"/>
      <c r="T38" s="133"/>
      <c r="U38" s="133"/>
      <c r="V38" s="133"/>
    </row>
    <row r="39" spans="1:22" hidden="1" outlineLevel="1">
      <c r="A39" s="8">
        <v>41395</v>
      </c>
      <c r="B39" s="132">
        <v>5015.6569275700003</v>
      </c>
      <c r="C39" s="44">
        <v>32.344254070000005</v>
      </c>
      <c r="D39" s="132">
        <v>20.572429620000001</v>
      </c>
      <c r="E39" s="132">
        <v>11.77182445</v>
      </c>
      <c r="F39" s="132">
        <v>10.04569296</v>
      </c>
      <c r="G39" s="132">
        <v>3.9518235899999996</v>
      </c>
      <c r="H39" s="132">
        <v>6.0938693700000002</v>
      </c>
      <c r="I39" s="132">
        <v>1259.88832985</v>
      </c>
      <c r="J39" s="132">
        <v>43.550205779999999</v>
      </c>
      <c r="K39" s="132">
        <v>1216.33812407</v>
      </c>
      <c r="L39" s="132">
        <v>3713.3786506900001</v>
      </c>
      <c r="M39" s="132">
        <v>3695.6846365600004</v>
      </c>
      <c r="N39" s="132">
        <v>17.694014129999999</v>
      </c>
      <c r="O39" s="132">
        <v>0.22255016999999999</v>
      </c>
      <c r="P39" s="132">
        <v>4.4872982299999995</v>
      </c>
      <c r="Q39" s="133"/>
      <c r="R39" s="133"/>
      <c r="S39" s="133"/>
      <c r="T39" s="133"/>
      <c r="U39" s="133"/>
      <c r="V39" s="133"/>
    </row>
    <row r="40" spans="1:22" hidden="1" outlineLevel="1">
      <c r="A40" s="8">
        <v>41426</v>
      </c>
      <c r="B40" s="132">
        <v>5343.4753252099999</v>
      </c>
      <c r="C40" s="44">
        <v>23.971403579999997</v>
      </c>
      <c r="D40" s="132">
        <v>21.968138419999999</v>
      </c>
      <c r="E40" s="132">
        <v>2.0032651599999998</v>
      </c>
      <c r="F40" s="132">
        <v>8.3493908000000001</v>
      </c>
      <c r="G40" s="132">
        <v>2.1022999700000002</v>
      </c>
      <c r="H40" s="132">
        <v>6.2470908300000003</v>
      </c>
      <c r="I40" s="132">
        <v>1453.2215184499996</v>
      </c>
      <c r="J40" s="132">
        <v>30.946727919999997</v>
      </c>
      <c r="K40" s="132">
        <v>1422.2747905299998</v>
      </c>
      <c r="L40" s="132">
        <v>3857.93301238</v>
      </c>
      <c r="M40" s="132">
        <v>3838.7056252399998</v>
      </c>
      <c r="N40" s="132">
        <v>19.227387139999998</v>
      </c>
      <c r="O40" s="132">
        <v>6.1863849999999998E-2</v>
      </c>
      <c r="P40" s="132">
        <v>2.71612388</v>
      </c>
      <c r="Q40" s="133"/>
      <c r="R40" s="133"/>
      <c r="S40" s="133"/>
      <c r="T40" s="133"/>
      <c r="U40" s="133"/>
      <c r="V40" s="133"/>
    </row>
    <row r="41" spans="1:22" hidden="1" outlineLevel="1">
      <c r="A41" s="8">
        <v>41456</v>
      </c>
      <c r="B41" s="132">
        <v>5163.9531378000001</v>
      </c>
      <c r="C41" s="44">
        <v>24.785198639999997</v>
      </c>
      <c r="D41" s="132">
        <v>21.806800240000001</v>
      </c>
      <c r="E41" s="132">
        <v>2.9783984000000001</v>
      </c>
      <c r="F41" s="132">
        <v>8.6743424299999994</v>
      </c>
      <c r="G41" s="132">
        <v>3.0086109799999998</v>
      </c>
      <c r="H41" s="132">
        <v>5.66573145</v>
      </c>
      <c r="I41" s="132">
        <v>1227.6795194599999</v>
      </c>
      <c r="J41" s="132">
        <v>30.057745549999996</v>
      </c>
      <c r="K41" s="132">
        <v>1197.62177391</v>
      </c>
      <c r="L41" s="132">
        <v>3902.8140772699999</v>
      </c>
      <c r="M41" s="132">
        <v>3883.0155</v>
      </c>
      <c r="N41" s="132">
        <v>19.798577270000003</v>
      </c>
      <c r="O41" s="132">
        <v>0.12232363000000002</v>
      </c>
      <c r="P41" s="132">
        <v>2.7180977099999999</v>
      </c>
      <c r="Q41" s="133"/>
      <c r="R41" s="133"/>
      <c r="S41" s="133"/>
      <c r="T41" s="133"/>
      <c r="U41" s="133"/>
      <c r="V41" s="133"/>
    </row>
    <row r="42" spans="1:22" hidden="1" outlineLevel="1">
      <c r="A42" s="8">
        <v>41487</v>
      </c>
      <c r="B42" s="132">
        <v>5028.36109012</v>
      </c>
      <c r="C42" s="44">
        <v>24.078299640000001</v>
      </c>
      <c r="D42" s="132">
        <v>21.412321500000001</v>
      </c>
      <c r="E42" s="132">
        <v>2.6659781399999996</v>
      </c>
      <c r="F42" s="132">
        <v>9.0872281099999999</v>
      </c>
      <c r="G42" s="132">
        <v>3.5751633099999998</v>
      </c>
      <c r="H42" s="132">
        <v>5.5120648000000001</v>
      </c>
      <c r="I42" s="132">
        <v>1084.5100960400002</v>
      </c>
      <c r="J42" s="132">
        <v>22.823626229999999</v>
      </c>
      <c r="K42" s="132">
        <v>1061.6864698100001</v>
      </c>
      <c r="L42" s="132">
        <v>3910.6854663300001</v>
      </c>
      <c r="M42" s="132">
        <v>3890.51154322</v>
      </c>
      <c r="N42" s="132">
        <v>20.173923110000004</v>
      </c>
      <c r="O42" s="132">
        <v>0.74549778</v>
      </c>
      <c r="P42" s="132">
        <v>3.4881495899999999</v>
      </c>
      <c r="Q42" s="133"/>
      <c r="R42" s="133"/>
      <c r="S42" s="133"/>
      <c r="T42" s="133"/>
      <c r="U42" s="133"/>
      <c r="V42" s="133"/>
    </row>
    <row r="43" spans="1:22" hidden="1" outlineLevel="1">
      <c r="A43" s="8">
        <v>41518</v>
      </c>
      <c r="B43" s="132">
        <v>5073.01117256</v>
      </c>
      <c r="C43" s="44">
        <v>28.582950669999995</v>
      </c>
      <c r="D43" s="132">
        <v>20.759970899999999</v>
      </c>
      <c r="E43" s="132">
        <v>7.8229797699999999</v>
      </c>
      <c r="F43" s="132">
        <v>9.7908756500000003</v>
      </c>
      <c r="G43" s="132">
        <v>4.2729272100000006</v>
      </c>
      <c r="H43" s="132">
        <v>5.5179484400000005</v>
      </c>
      <c r="I43" s="132">
        <v>1095.2130212900001</v>
      </c>
      <c r="J43" s="132">
        <v>36.880366440000003</v>
      </c>
      <c r="K43" s="132">
        <v>1058.3326548500002</v>
      </c>
      <c r="L43" s="132">
        <v>3939.4243249499996</v>
      </c>
      <c r="M43" s="132">
        <v>3918.6657583099995</v>
      </c>
      <c r="N43" s="132">
        <v>20.758566640000002</v>
      </c>
      <c r="O43" s="132">
        <v>0.25486115999999998</v>
      </c>
      <c r="P43" s="132">
        <v>4.05269879</v>
      </c>
      <c r="Q43" s="133"/>
      <c r="R43" s="133"/>
      <c r="S43" s="133"/>
      <c r="T43" s="133"/>
      <c r="U43" s="133"/>
      <c r="V43" s="133"/>
    </row>
    <row r="44" spans="1:22" hidden="1" outlineLevel="1">
      <c r="A44" s="8">
        <v>41548</v>
      </c>
      <c r="B44" s="132">
        <v>5214.77799908</v>
      </c>
      <c r="C44" s="44">
        <v>22.792940809999997</v>
      </c>
      <c r="D44" s="132">
        <v>20.633154049999998</v>
      </c>
      <c r="E44" s="132">
        <v>2.1597867600000002</v>
      </c>
      <c r="F44" s="132">
        <v>12.05781825</v>
      </c>
      <c r="G44" s="132">
        <v>7.0362023599999999</v>
      </c>
      <c r="H44" s="132">
        <v>5.0216158899999996</v>
      </c>
      <c r="I44" s="132">
        <v>1157.57360406</v>
      </c>
      <c r="J44" s="132">
        <v>30.145923620000001</v>
      </c>
      <c r="K44" s="132">
        <v>1127.4276804400001</v>
      </c>
      <c r="L44" s="132">
        <v>4022.3536359600002</v>
      </c>
      <c r="M44" s="132">
        <v>4002.3676473600003</v>
      </c>
      <c r="N44" s="132">
        <v>19.985988600000002</v>
      </c>
      <c r="O44" s="132">
        <v>0.61375986000000005</v>
      </c>
      <c r="P44" s="132">
        <v>3.3307461699999998</v>
      </c>
      <c r="Q44" s="133"/>
      <c r="R44" s="133"/>
      <c r="S44" s="133"/>
      <c r="T44" s="133"/>
      <c r="U44" s="133"/>
      <c r="V44" s="133"/>
    </row>
    <row r="45" spans="1:22" hidden="1" outlineLevel="1">
      <c r="A45" s="8">
        <v>41579</v>
      </c>
      <c r="B45" s="132">
        <v>5736.3138497700002</v>
      </c>
      <c r="C45" s="44">
        <v>21.23970023</v>
      </c>
      <c r="D45" s="132">
        <v>15.76262148</v>
      </c>
      <c r="E45" s="132">
        <v>5.4770787500000004</v>
      </c>
      <c r="F45" s="132">
        <v>9.1321013700000009</v>
      </c>
      <c r="G45" s="132">
        <v>3.5395970300000004</v>
      </c>
      <c r="H45" s="132">
        <v>5.5925043399999996</v>
      </c>
      <c r="I45" s="132">
        <v>1565.6346757000001</v>
      </c>
      <c r="J45" s="132">
        <v>32.291292220000003</v>
      </c>
      <c r="K45" s="132">
        <v>1533.3433834799998</v>
      </c>
      <c r="L45" s="132">
        <v>4140.3073724699998</v>
      </c>
      <c r="M45" s="132">
        <v>4119.9181272699998</v>
      </c>
      <c r="N45" s="132">
        <v>20.389245199999998</v>
      </c>
      <c r="O45" s="132">
        <v>0.12722354999999999</v>
      </c>
      <c r="P45" s="132">
        <v>3.6968967699999999</v>
      </c>
      <c r="Q45" s="133"/>
      <c r="R45" s="133"/>
      <c r="S45" s="133"/>
      <c r="T45" s="133"/>
      <c r="U45" s="133"/>
      <c r="V45" s="133"/>
    </row>
    <row r="46" spans="1:22" hidden="1" outlineLevel="1">
      <c r="A46" s="8">
        <v>41609</v>
      </c>
      <c r="B46" s="132">
        <v>6143.9953458600003</v>
      </c>
      <c r="C46" s="44">
        <v>17.25893155</v>
      </c>
      <c r="D46" s="132">
        <v>14.74317155</v>
      </c>
      <c r="E46" s="132">
        <v>2.5157600000000002</v>
      </c>
      <c r="F46" s="132">
        <v>2.84001869</v>
      </c>
      <c r="G46" s="132">
        <v>2.2678623299999998</v>
      </c>
      <c r="H46" s="132">
        <v>0.57215636000000003</v>
      </c>
      <c r="I46" s="132">
        <v>1912.9416513400001</v>
      </c>
      <c r="J46" s="132">
        <v>88.071944459999997</v>
      </c>
      <c r="K46" s="132">
        <v>1824.86970688</v>
      </c>
      <c r="L46" s="132">
        <v>4210.9547442800003</v>
      </c>
      <c r="M46" s="132">
        <v>4191.9006133000003</v>
      </c>
      <c r="N46" s="132">
        <v>19.05413098</v>
      </c>
      <c r="O46" s="132">
        <v>0.59478572000000007</v>
      </c>
      <c r="P46" s="132">
        <v>3.2744904799999999</v>
      </c>
      <c r="Q46" s="133"/>
      <c r="R46" s="133"/>
      <c r="S46" s="133"/>
      <c r="T46" s="133"/>
      <c r="U46" s="133"/>
      <c r="V46" s="133"/>
    </row>
    <row r="47" spans="1:22" hidden="1" outlineLevel="1">
      <c r="A47" s="8">
        <v>41640</v>
      </c>
      <c r="B47" s="132">
        <v>5407.17104612</v>
      </c>
      <c r="C47" s="44">
        <v>16.533623710000001</v>
      </c>
      <c r="D47" s="132">
        <v>14.610282359999999</v>
      </c>
      <c r="E47" s="132">
        <v>1.9233413500000001</v>
      </c>
      <c r="F47" s="132">
        <v>2.3127606900000002</v>
      </c>
      <c r="G47" s="132">
        <v>1.74790603</v>
      </c>
      <c r="H47" s="132">
        <v>0.56485465999999995</v>
      </c>
      <c r="I47" s="132">
        <v>1235.2331464000001</v>
      </c>
      <c r="J47" s="132">
        <v>36.944477249999998</v>
      </c>
      <c r="K47" s="132">
        <v>1198.2886691499998</v>
      </c>
      <c r="L47" s="132">
        <v>4153.0915153200003</v>
      </c>
      <c r="M47" s="132">
        <v>4132.9129475099999</v>
      </c>
      <c r="N47" s="132">
        <v>20.178567810000001</v>
      </c>
      <c r="O47" s="132">
        <v>0.12703502999999999</v>
      </c>
      <c r="P47" s="132">
        <v>3.3558480700000004</v>
      </c>
      <c r="Q47" s="133"/>
      <c r="R47" s="133"/>
      <c r="S47" s="133"/>
      <c r="T47" s="133"/>
      <c r="U47" s="133"/>
      <c r="V47" s="133"/>
    </row>
    <row r="48" spans="1:22" hidden="1" outlineLevel="1">
      <c r="A48" s="8">
        <v>41671</v>
      </c>
      <c r="B48" s="132">
        <v>5590.5326075200001</v>
      </c>
      <c r="C48" s="44">
        <v>16.220601429999999</v>
      </c>
      <c r="D48" s="132">
        <v>14.500159889999999</v>
      </c>
      <c r="E48" s="132">
        <v>1.7204415399999999</v>
      </c>
      <c r="F48" s="132">
        <v>7.1985462300000007</v>
      </c>
      <c r="G48" s="132">
        <v>6.6430124300000006</v>
      </c>
      <c r="H48" s="132">
        <v>0.55553379999999997</v>
      </c>
      <c r="I48" s="132">
        <v>1423.2002380699998</v>
      </c>
      <c r="J48" s="132">
        <v>40.010264409999998</v>
      </c>
      <c r="K48" s="132">
        <v>1383.1899736600001</v>
      </c>
      <c r="L48" s="132">
        <v>4143.9132217899996</v>
      </c>
      <c r="M48" s="132">
        <v>4123.8492495800001</v>
      </c>
      <c r="N48" s="132">
        <v>20.063972209999999</v>
      </c>
      <c r="O48" s="132">
        <v>0.71488635</v>
      </c>
      <c r="P48" s="132">
        <v>3.6911649999999998</v>
      </c>
      <c r="Q48" s="133"/>
      <c r="R48" s="133"/>
      <c r="S48" s="133"/>
      <c r="T48" s="133"/>
      <c r="U48" s="133"/>
      <c r="V48" s="133"/>
    </row>
    <row r="49" spans="1:22" hidden="1" outlineLevel="1">
      <c r="A49" s="8">
        <v>41699</v>
      </c>
      <c r="B49" s="132">
        <v>5549.2985892300003</v>
      </c>
      <c r="C49" s="44">
        <v>16.489603760000001</v>
      </c>
      <c r="D49" s="132">
        <v>14.750187439999998</v>
      </c>
      <c r="E49" s="132">
        <v>1.7394163199999999</v>
      </c>
      <c r="F49" s="132">
        <v>4.5110573</v>
      </c>
      <c r="G49" s="132">
        <v>3.8343791500000002</v>
      </c>
      <c r="H49" s="132">
        <v>0.67667814999999998</v>
      </c>
      <c r="I49" s="132">
        <v>1458.6217764799999</v>
      </c>
      <c r="J49" s="132">
        <v>49.013930020000004</v>
      </c>
      <c r="K49" s="132">
        <v>1409.60784646</v>
      </c>
      <c r="L49" s="132">
        <v>4069.6761516899996</v>
      </c>
      <c r="M49" s="132">
        <v>4049.8173455600008</v>
      </c>
      <c r="N49" s="132">
        <v>19.858806129999998</v>
      </c>
      <c r="O49" s="132">
        <v>0.31590480000000004</v>
      </c>
      <c r="P49" s="132">
        <v>4.0558475200000004</v>
      </c>
      <c r="Q49" s="133"/>
      <c r="R49" s="133"/>
      <c r="S49" s="133"/>
      <c r="T49" s="133"/>
      <c r="U49" s="133"/>
      <c r="V49" s="133"/>
    </row>
    <row r="50" spans="1:22" hidden="1" outlineLevel="1">
      <c r="A50" s="8">
        <v>41730</v>
      </c>
      <c r="B50" s="132">
        <v>5839.1271670300002</v>
      </c>
      <c r="C50" s="44">
        <v>19.458160939999999</v>
      </c>
      <c r="D50" s="132">
        <v>16.456118629999999</v>
      </c>
      <c r="E50" s="132">
        <v>3.0020423100000002</v>
      </c>
      <c r="F50" s="132">
        <v>4.3784566399999996</v>
      </c>
      <c r="G50" s="132">
        <v>3.7356847700000002</v>
      </c>
      <c r="H50" s="132">
        <v>0.64277187000000002</v>
      </c>
      <c r="I50" s="132">
        <v>1644.9790168500001</v>
      </c>
      <c r="J50" s="132">
        <v>59.214880210000004</v>
      </c>
      <c r="K50" s="132">
        <v>1585.7641366400001</v>
      </c>
      <c r="L50" s="132">
        <v>4170.3115325999997</v>
      </c>
      <c r="M50" s="132">
        <v>4150.2308120099997</v>
      </c>
      <c r="N50" s="132">
        <v>20.080720590000002</v>
      </c>
      <c r="O50" s="132">
        <v>0.35988866000000003</v>
      </c>
      <c r="P50" s="132">
        <v>4.1568678600000002</v>
      </c>
      <c r="Q50" s="133"/>
      <c r="R50" s="133"/>
      <c r="S50" s="133"/>
      <c r="T50" s="133"/>
      <c r="U50" s="133"/>
      <c r="V50" s="133"/>
    </row>
    <row r="51" spans="1:22" hidden="1" outlineLevel="1">
      <c r="A51" s="8">
        <v>41760</v>
      </c>
      <c r="B51" s="132">
        <v>6183.2981374600004</v>
      </c>
      <c r="C51" s="44">
        <v>17.697273199999998</v>
      </c>
      <c r="D51" s="132">
        <v>14.686463269999999</v>
      </c>
      <c r="E51" s="132">
        <v>3.0108099299999997</v>
      </c>
      <c r="F51" s="132">
        <v>3.7833990999999996</v>
      </c>
      <c r="G51" s="132">
        <v>2.9288950599999999</v>
      </c>
      <c r="H51" s="132">
        <v>0.85450404000000002</v>
      </c>
      <c r="I51" s="132">
        <v>1924.6484750200002</v>
      </c>
      <c r="J51" s="132">
        <v>47.466449369999999</v>
      </c>
      <c r="K51" s="132">
        <v>1877.18202565</v>
      </c>
      <c r="L51" s="132">
        <v>4237.1689901400005</v>
      </c>
      <c r="M51" s="132">
        <v>4216.7585397599996</v>
      </c>
      <c r="N51" s="132">
        <v>20.41045038</v>
      </c>
      <c r="O51" s="132">
        <v>0.12259343999999998</v>
      </c>
      <c r="P51" s="132">
        <v>4.0401363100000003</v>
      </c>
      <c r="Q51" s="133"/>
      <c r="R51" s="133"/>
      <c r="S51" s="133"/>
      <c r="T51" s="133"/>
      <c r="U51" s="133"/>
      <c r="V51" s="133"/>
    </row>
    <row r="52" spans="1:22" hidden="1" outlineLevel="1">
      <c r="A52" s="8">
        <v>41791</v>
      </c>
      <c r="B52" s="132">
        <v>7238.9401186200002</v>
      </c>
      <c r="C52" s="44">
        <v>18.427771839999998</v>
      </c>
      <c r="D52" s="132">
        <v>16.70343299</v>
      </c>
      <c r="E52" s="132">
        <v>1.7243388499999999</v>
      </c>
      <c r="F52" s="132">
        <v>3.9374787299999996</v>
      </c>
      <c r="G52" s="132">
        <v>3.0561414600000001</v>
      </c>
      <c r="H52" s="132">
        <v>0.88133726999999995</v>
      </c>
      <c r="I52" s="132">
        <v>2755.4348814</v>
      </c>
      <c r="J52" s="132">
        <v>45.223646430000002</v>
      </c>
      <c r="K52" s="132">
        <v>2710.2112349700001</v>
      </c>
      <c r="L52" s="132">
        <v>4461.1399866499996</v>
      </c>
      <c r="M52" s="132">
        <v>4439.8607805199999</v>
      </c>
      <c r="N52" s="132">
        <v>21.279206129999999</v>
      </c>
      <c r="O52" s="132">
        <v>0.17448153000000002</v>
      </c>
      <c r="P52" s="132">
        <v>4.0588499300000001</v>
      </c>
      <c r="Q52" s="133"/>
      <c r="R52" s="133"/>
      <c r="S52" s="133"/>
      <c r="T52" s="133"/>
      <c r="U52" s="133"/>
      <c r="V52" s="133"/>
    </row>
    <row r="53" spans="1:22" hidden="1" outlineLevel="1">
      <c r="A53" s="8">
        <v>41821</v>
      </c>
      <c r="B53" s="132">
        <v>6204.4196848199999</v>
      </c>
      <c r="C53" s="44">
        <v>14.140854429999999</v>
      </c>
      <c r="D53" s="132">
        <v>12.566903269999999</v>
      </c>
      <c r="E53" s="132">
        <v>1.57395116</v>
      </c>
      <c r="F53" s="132">
        <v>6.5175903900000005</v>
      </c>
      <c r="G53" s="132">
        <v>5.7156909100000002</v>
      </c>
      <c r="H53" s="132">
        <v>0.80189948</v>
      </c>
      <c r="I53" s="132">
        <v>1758.4107395099998</v>
      </c>
      <c r="J53" s="132">
        <v>41.025363220000003</v>
      </c>
      <c r="K53" s="132">
        <v>1717.3853762899998</v>
      </c>
      <c r="L53" s="132">
        <v>4425.3505004899998</v>
      </c>
      <c r="M53" s="132">
        <v>4402.85805867</v>
      </c>
      <c r="N53" s="132">
        <v>22.492441819999996</v>
      </c>
      <c r="O53" s="132">
        <v>-9.7501560000000001E-2</v>
      </c>
      <c r="P53" s="132">
        <v>3.8748922199999996</v>
      </c>
      <c r="Q53" s="133"/>
      <c r="R53" s="133"/>
      <c r="S53" s="133"/>
      <c r="T53" s="133"/>
      <c r="U53" s="133"/>
      <c r="V53" s="133"/>
    </row>
    <row r="54" spans="1:22" hidden="1" outlineLevel="1">
      <c r="A54" s="8">
        <v>41852</v>
      </c>
      <c r="B54" s="132">
        <v>6416.41619601</v>
      </c>
      <c r="C54" s="44">
        <v>13.936173670000001</v>
      </c>
      <c r="D54" s="132">
        <v>12.1901112</v>
      </c>
      <c r="E54" s="132">
        <v>1.74606247</v>
      </c>
      <c r="F54" s="132">
        <v>3.6453845100000004</v>
      </c>
      <c r="G54" s="132">
        <v>2.8650664099999998</v>
      </c>
      <c r="H54" s="132">
        <v>0.78031810000000001</v>
      </c>
      <c r="I54" s="132">
        <v>1924.2904580999998</v>
      </c>
      <c r="J54" s="132">
        <v>41.22054765</v>
      </c>
      <c r="K54" s="132">
        <v>1883.06991045</v>
      </c>
      <c r="L54" s="132">
        <v>4474.54417973</v>
      </c>
      <c r="M54" s="132">
        <v>4449.2031548799996</v>
      </c>
      <c r="N54" s="132">
        <v>25.34102485</v>
      </c>
      <c r="O54" s="132">
        <v>2.6104990000000002E-2</v>
      </c>
      <c r="P54" s="132">
        <v>3.9214992999999998</v>
      </c>
      <c r="Q54" s="133"/>
      <c r="R54" s="133"/>
      <c r="S54" s="133"/>
      <c r="T54" s="133"/>
      <c r="U54" s="133"/>
      <c r="V54" s="133"/>
    </row>
    <row r="55" spans="1:22" hidden="1" outlineLevel="1">
      <c r="A55" s="8">
        <v>41883</v>
      </c>
      <c r="B55" s="132">
        <v>6035.9845783500004</v>
      </c>
      <c r="C55" s="44">
        <v>16.096667059999998</v>
      </c>
      <c r="D55" s="132">
        <v>14.120232829999999</v>
      </c>
      <c r="E55" s="132">
        <v>1.97643423</v>
      </c>
      <c r="F55" s="132">
        <v>4.7904487500000004</v>
      </c>
      <c r="G55" s="132">
        <v>3.8801105500000004</v>
      </c>
      <c r="H55" s="132">
        <v>0.91033819999999999</v>
      </c>
      <c r="I55" s="132">
        <v>1709.8263610699998</v>
      </c>
      <c r="J55" s="132">
        <v>41.233360270000006</v>
      </c>
      <c r="K55" s="132">
        <v>1668.5930007999998</v>
      </c>
      <c r="L55" s="132">
        <v>4305.2711014699998</v>
      </c>
      <c r="M55" s="132">
        <v>4278.3424408800001</v>
      </c>
      <c r="N55" s="132">
        <v>26.928660589999996</v>
      </c>
      <c r="O55" s="132">
        <v>-3.9005399999999996E-2</v>
      </c>
      <c r="P55" s="132">
        <v>3.88462584</v>
      </c>
      <c r="Q55" s="133"/>
      <c r="R55" s="133"/>
      <c r="S55" s="133"/>
      <c r="T55" s="133"/>
      <c r="U55" s="133"/>
      <c r="V55" s="133"/>
    </row>
    <row r="56" spans="1:22" hidden="1" outlineLevel="1">
      <c r="A56" s="8">
        <v>41913</v>
      </c>
      <c r="B56" s="132">
        <v>5901.8137702900003</v>
      </c>
      <c r="C56" s="44">
        <v>16.066785920000001</v>
      </c>
      <c r="D56" s="132">
        <v>12.31261215</v>
      </c>
      <c r="E56" s="132">
        <v>3.75417377</v>
      </c>
      <c r="F56" s="132">
        <v>3.4267378099999997</v>
      </c>
      <c r="G56" s="132">
        <v>2.4152233700000001</v>
      </c>
      <c r="H56" s="132">
        <v>1.01151444</v>
      </c>
      <c r="I56" s="132">
        <v>1610.7635063200003</v>
      </c>
      <c r="J56" s="132">
        <v>43.072190470000002</v>
      </c>
      <c r="K56" s="132">
        <v>1567.6913158499999</v>
      </c>
      <c r="L56" s="132">
        <v>4271.5567402400002</v>
      </c>
      <c r="M56" s="132">
        <v>4246.9940194600003</v>
      </c>
      <c r="N56" s="132">
        <v>24.562720779999999</v>
      </c>
      <c r="O56" s="132">
        <v>-0.15098765</v>
      </c>
      <c r="P56" s="132">
        <v>4.4573534800000001</v>
      </c>
      <c r="Q56" s="133"/>
      <c r="R56" s="133"/>
      <c r="S56" s="133"/>
      <c r="T56" s="133"/>
      <c r="U56" s="133"/>
      <c r="V56" s="133"/>
    </row>
    <row r="57" spans="1:22" hidden="1" outlineLevel="1">
      <c r="A57" s="8">
        <v>41944</v>
      </c>
      <c r="B57" s="132">
        <v>6180.2662200499999</v>
      </c>
      <c r="C57" s="44">
        <v>18.807039110000002</v>
      </c>
      <c r="D57" s="132">
        <v>17.342098979999999</v>
      </c>
      <c r="E57" s="132">
        <v>1.46494013</v>
      </c>
      <c r="F57" s="132">
        <v>3.4810736700000002</v>
      </c>
      <c r="G57" s="132">
        <v>2.6899455000000003</v>
      </c>
      <c r="H57" s="132">
        <v>0.79112816999999991</v>
      </c>
      <c r="I57" s="132">
        <v>1707.46357635</v>
      </c>
      <c r="J57" s="132">
        <v>49.576131499999995</v>
      </c>
      <c r="K57" s="132">
        <v>1657.8874448499998</v>
      </c>
      <c r="L57" s="132">
        <v>4450.5145309199997</v>
      </c>
      <c r="M57" s="132">
        <v>4424.95565799</v>
      </c>
      <c r="N57" s="132">
        <v>25.55887293</v>
      </c>
      <c r="O57" s="132">
        <v>-0.37559680000000001</v>
      </c>
      <c r="P57" s="132">
        <v>8.8304496400000012</v>
      </c>
      <c r="Q57" s="133"/>
      <c r="R57" s="133"/>
      <c r="S57" s="133"/>
      <c r="T57" s="133"/>
      <c r="U57" s="133"/>
      <c r="V57" s="133"/>
    </row>
    <row r="58" spans="1:22" hidden="1" outlineLevel="1">
      <c r="A58" s="8">
        <v>41974</v>
      </c>
      <c r="B58" s="132">
        <v>5931.75529809</v>
      </c>
      <c r="C58" s="44">
        <v>22.260592639999999</v>
      </c>
      <c r="D58" s="132">
        <v>18.092913450000001</v>
      </c>
      <c r="E58" s="132">
        <v>4.1676791900000003</v>
      </c>
      <c r="F58" s="132">
        <v>2.9909888900000001</v>
      </c>
      <c r="G58" s="132">
        <v>2.2015737900000003</v>
      </c>
      <c r="H58" s="132">
        <v>0.78941510000000004</v>
      </c>
      <c r="I58" s="132">
        <v>1452.24670337</v>
      </c>
      <c r="J58" s="132">
        <v>46.744214799999995</v>
      </c>
      <c r="K58" s="132">
        <v>1405.50248857</v>
      </c>
      <c r="L58" s="132">
        <v>4454.2570131900002</v>
      </c>
      <c r="M58" s="132">
        <v>4431.8845325299999</v>
      </c>
      <c r="N58" s="132">
        <v>22.372480659999997</v>
      </c>
      <c r="O58" s="132">
        <v>0.67564782999999995</v>
      </c>
      <c r="P58" s="132">
        <v>8.8772643999999996</v>
      </c>
      <c r="Q58" s="133"/>
      <c r="R58" s="133"/>
      <c r="S58" s="133"/>
      <c r="T58" s="133"/>
      <c r="U58" s="133"/>
      <c r="V58" s="133"/>
    </row>
    <row r="59" spans="1:22" hidden="1" outlineLevel="1">
      <c r="A59" s="8">
        <v>42005</v>
      </c>
      <c r="B59" s="132">
        <v>6019.1084311200002</v>
      </c>
      <c r="C59" s="44">
        <v>21.192589380000001</v>
      </c>
      <c r="D59" s="132">
        <v>16.354620749999999</v>
      </c>
      <c r="E59" s="132">
        <v>4.8379686299999998</v>
      </c>
      <c r="F59" s="132">
        <v>3.9478435899999997</v>
      </c>
      <c r="G59" s="132">
        <v>2.9952472399999999</v>
      </c>
      <c r="H59" s="132">
        <v>0.95259634999999998</v>
      </c>
      <c r="I59" s="132">
        <v>1573.9957722300001</v>
      </c>
      <c r="J59" s="132">
        <v>45.036715350000001</v>
      </c>
      <c r="K59" s="132">
        <v>1528.9590568800002</v>
      </c>
      <c r="L59" s="132">
        <v>4419.9722259200007</v>
      </c>
      <c r="M59" s="132">
        <v>4396.3318761700002</v>
      </c>
      <c r="N59" s="132">
        <v>23.640349750000002</v>
      </c>
      <c r="O59" s="132">
        <v>-0.30274180000000001</v>
      </c>
      <c r="P59" s="132">
        <v>7.4882936200000003</v>
      </c>
      <c r="Q59" s="133"/>
      <c r="R59" s="133"/>
      <c r="S59" s="133"/>
      <c r="T59" s="133"/>
      <c r="U59" s="133"/>
      <c r="V59" s="133"/>
    </row>
    <row r="60" spans="1:22" hidden="1" outlineLevel="1">
      <c r="A60" s="8">
        <v>42036</v>
      </c>
      <c r="B60" s="132">
        <v>7281.9357067499996</v>
      </c>
      <c r="C60" s="44">
        <v>22.683788849999999</v>
      </c>
      <c r="D60" s="132">
        <v>18.86735492</v>
      </c>
      <c r="E60" s="132">
        <v>3.8164339300000001</v>
      </c>
      <c r="F60" s="132">
        <v>7.6624965300000003</v>
      </c>
      <c r="G60" s="132">
        <v>6.7758348100000001</v>
      </c>
      <c r="H60" s="132">
        <v>0.88666171999999999</v>
      </c>
      <c r="I60" s="132">
        <v>1883.18814881</v>
      </c>
      <c r="J60" s="132">
        <v>64.248424049999997</v>
      </c>
      <c r="K60" s="132">
        <v>1818.93972476</v>
      </c>
      <c r="L60" s="132">
        <v>5368.4012725600005</v>
      </c>
      <c r="M60" s="132">
        <v>5343.3774690700002</v>
      </c>
      <c r="N60" s="132">
        <v>25.023803489999999</v>
      </c>
      <c r="O60" s="132">
        <v>9.9680740000000045E-2</v>
      </c>
      <c r="P60" s="132">
        <v>17.928319890000001</v>
      </c>
      <c r="Q60" s="133"/>
      <c r="R60" s="133"/>
      <c r="S60" s="133"/>
      <c r="T60" s="133"/>
      <c r="U60" s="133"/>
      <c r="V60" s="133"/>
    </row>
    <row r="61" spans="1:22" hidden="1" outlineLevel="1">
      <c r="A61" s="8">
        <v>42064</v>
      </c>
      <c r="B61" s="132">
        <v>6740.5472454800001</v>
      </c>
      <c r="C61" s="44">
        <v>18.201920999999999</v>
      </c>
      <c r="D61" s="132">
        <v>15.815465959999999</v>
      </c>
      <c r="E61" s="132">
        <v>2.38645504</v>
      </c>
      <c r="F61" s="132">
        <v>8.2668074100000002</v>
      </c>
      <c r="G61" s="132">
        <v>7.39115593</v>
      </c>
      <c r="H61" s="132">
        <v>0.87565147999999993</v>
      </c>
      <c r="I61" s="132">
        <v>1960.6004521899999</v>
      </c>
      <c r="J61" s="132">
        <v>69.601137879999996</v>
      </c>
      <c r="K61" s="132">
        <v>1890.9993143100003</v>
      </c>
      <c r="L61" s="132">
        <v>4753.4780648800006</v>
      </c>
      <c r="M61" s="132">
        <v>4730.6206240499996</v>
      </c>
      <c r="N61" s="132">
        <v>22.857440829999998</v>
      </c>
      <c r="O61" s="132">
        <v>0.23943943000000001</v>
      </c>
      <c r="P61" s="132">
        <v>23.459832970000001</v>
      </c>
      <c r="Q61" s="133"/>
      <c r="R61" s="133"/>
      <c r="S61" s="133"/>
      <c r="T61" s="133"/>
      <c r="U61" s="133"/>
      <c r="V61" s="133"/>
    </row>
    <row r="62" spans="1:22" hidden="1" outlineLevel="1">
      <c r="A62" s="8">
        <v>42095</v>
      </c>
      <c r="B62" s="132">
        <v>6659.80970273</v>
      </c>
      <c r="C62" s="44">
        <v>22.733773210000003</v>
      </c>
      <c r="D62" s="132">
        <v>16.155760600000001</v>
      </c>
      <c r="E62" s="132">
        <v>6.57801261</v>
      </c>
      <c r="F62" s="132">
        <v>6.3584228600000001</v>
      </c>
      <c r="G62" s="132">
        <v>5.44010704</v>
      </c>
      <c r="H62" s="132">
        <v>0.91831582</v>
      </c>
      <c r="I62" s="132">
        <v>2072.2979598799998</v>
      </c>
      <c r="J62" s="132">
        <v>84.146353110000007</v>
      </c>
      <c r="K62" s="132">
        <v>1988.1516067699999</v>
      </c>
      <c r="L62" s="132">
        <v>4558.41954678</v>
      </c>
      <c r="M62" s="132">
        <v>4531.52537648</v>
      </c>
      <c r="N62" s="132">
        <v>26.894170299999999</v>
      </c>
      <c r="O62" s="132">
        <v>-1.7980275699999999</v>
      </c>
      <c r="P62" s="132">
        <v>16.955634310000001</v>
      </c>
      <c r="Q62" s="133"/>
      <c r="R62" s="133"/>
      <c r="S62" s="133"/>
      <c r="T62" s="133"/>
      <c r="U62" s="133"/>
      <c r="V62" s="133"/>
    </row>
    <row r="63" spans="1:22" hidden="1" outlineLevel="1">
      <c r="A63" s="8">
        <v>42125</v>
      </c>
      <c r="B63" s="132">
        <v>6998.3466893200002</v>
      </c>
      <c r="C63" s="44">
        <v>29.001274250000002</v>
      </c>
      <c r="D63" s="132">
        <v>14.857718039999998</v>
      </c>
      <c r="E63" s="132">
        <v>14.143556210000002</v>
      </c>
      <c r="F63" s="132">
        <v>15.42673521</v>
      </c>
      <c r="G63" s="132">
        <v>4.7449699599999997</v>
      </c>
      <c r="H63" s="132">
        <v>10.68176525</v>
      </c>
      <c r="I63" s="132">
        <v>2503.5421433199999</v>
      </c>
      <c r="J63" s="132">
        <v>71.891798389999991</v>
      </c>
      <c r="K63" s="132">
        <v>2431.6503449299998</v>
      </c>
      <c r="L63" s="132">
        <v>4450.3765365399995</v>
      </c>
      <c r="M63" s="132">
        <v>4423.5308405800006</v>
      </c>
      <c r="N63" s="132">
        <v>26.845695959999997</v>
      </c>
      <c r="O63" s="132">
        <v>-0.73155214000000002</v>
      </c>
      <c r="P63" s="132">
        <v>10.605263910000001</v>
      </c>
      <c r="Q63" s="133"/>
      <c r="R63" s="133"/>
      <c r="S63" s="133"/>
      <c r="T63" s="133"/>
      <c r="U63" s="133"/>
      <c r="V63" s="133"/>
    </row>
    <row r="64" spans="1:22" hidden="1" outlineLevel="1">
      <c r="A64" s="8">
        <v>42156</v>
      </c>
      <c r="B64" s="132">
        <v>7244.7129341199998</v>
      </c>
      <c r="C64" s="44">
        <v>30.167447870000004</v>
      </c>
      <c r="D64" s="132">
        <v>16.096162200000002</v>
      </c>
      <c r="E64" s="132">
        <v>14.071285669999998</v>
      </c>
      <c r="F64" s="132">
        <v>16.479792760000002</v>
      </c>
      <c r="G64" s="132">
        <v>5.4191052800000001</v>
      </c>
      <c r="H64" s="132">
        <v>11.06068748</v>
      </c>
      <c r="I64" s="132">
        <v>2718.9051078699999</v>
      </c>
      <c r="J64" s="132">
        <v>71.845924209999993</v>
      </c>
      <c r="K64" s="132">
        <v>2647.0591836599997</v>
      </c>
      <c r="L64" s="132">
        <v>4479.1605856200003</v>
      </c>
      <c r="M64" s="132">
        <v>4451.4951325000002</v>
      </c>
      <c r="N64" s="132">
        <v>27.665453119999995</v>
      </c>
      <c r="O64" s="132">
        <v>-1.39786722</v>
      </c>
      <c r="P64" s="132">
        <v>11.9619546</v>
      </c>
      <c r="Q64" s="133"/>
      <c r="R64" s="133"/>
      <c r="S64" s="133"/>
      <c r="T64" s="133"/>
      <c r="U64" s="133"/>
      <c r="V64" s="133"/>
    </row>
    <row r="65" spans="1:22" hidden="1" outlineLevel="1">
      <c r="A65" s="8">
        <v>42186</v>
      </c>
      <c r="B65" s="132">
        <v>7082.7984912100001</v>
      </c>
      <c r="C65" s="44">
        <v>30.444667460000005</v>
      </c>
      <c r="D65" s="132">
        <v>17.82047292</v>
      </c>
      <c r="E65" s="132">
        <v>12.62419454</v>
      </c>
      <c r="F65" s="132">
        <v>15.349120790000001</v>
      </c>
      <c r="G65" s="132">
        <v>4.7141633699999996</v>
      </c>
      <c r="H65" s="132">
        <v>10.634957419999999</v>
      </c>
      <c r="I65" s="132">
        <v>2593.20608296</v>
      </c>
      <c r="J65" s="132">
        <v>67.666797810000006</v>
      </c>
      <c r="K65" s="132">
        <v>2525.5392851500001</v>
      </c>
      <c r="L65" s="132">
        <v>4443.7986199999996</v>
      </c>
      <c r="M65" s="132">
        <v>4413.5904408400002</v>
      </c>
      <c r="N65" s="132">
        <v>30.20817916</v>
      </c>
      <c r="O65" s="132">
        <v>4.4177384599999998</v>
      </c>
      <c r="P65" s="132">
        <v>10.761815779999999</v>
      </c>
      <c r="Q65" s="133"/>
      <c r="R65" s="133"/>
      <c r="S65" s="133"/>
      <c r="T65" s="133"/>
      <c r="U65" s="133"/>
      <c r="V65" s="133"/>
    </row>
    <row r="66" spans="1:22" hidden="1" outlineLevel="1">
      <c r="A66" s="8">
        <v>42217</v>
      </c>
      <c r="B66" s="132">
        <v>6940.72322755</v>
      </c>
      <c r="C66" s="44">
        <v>31.963122610000003</v>
      </c>
      <c r="D66" s="132">
        <v>17.591830389999998</v>
      </c>
      <c r="E66" s="132">
        <v>14.371292219999999</v>
      </c>
      <c r="F66" s="132">
        <v>15.245465769999999</v>
      </c>
      <c r="G66" s="132">
        <v>4.543285</v>
      </c>
      <c r="H66" s="132">
        <v>10.70218077</v>
      </c>
      <c r="I66" s="132">
        <v>2527.95091933</v>
      </c>
      <c r="J66" s="132">
        <v>75.47115586999999</v>
      </c>
      <c r="K66" s="132">
        <v>2452.47976346</v>
      </c>
      <c r="L66" s="132">
        <v>4365.56371984</v>
      </c>
      <c r="M66" s="132">
        <v>4333.5612753200003</v>
      </c>
      <c r="N66" s="132">
        <v>32.002444519999997</v>
      </c>
      <c r="O66" s="132">
        <v>-0.14342267</v>
      </c>
      <c r="P66" s="132">
        <v>19.886616969999999</v>
      </c>
      <c r="Q66" s="133"/>
      <c r="R66" s="133"/>
      <c r="S66" s="133"/>
      <c r="T66" s="133"/>
      <c r="U66" s="133"/>
      <c r="V66" s="133"/>
    </row>
    <row r="67" spans="1:22" hidden="1" outlineLevel="1">
      <c r="A67" s="8">
        <v>42248</v>
      </c>
      <c r="B67" s="132">
        <v>7208.9878249900003</v>
      </c>
      <c r="C67" s="44">
        <v>31.496962480000001</v>
      </c>
      <c r="D67" s="132">
        <v>16.533516110000001</v>
      </c>
      <c r="E67" s="132">
        <v>14.963446369999998</v>
      </c>
      <c r="F67" s="132">
        <v>17.407284490000002</v>
      </c>
      <c r="G67" s="132">
        <v>6.3268497099999994</v>
      </c>
      <c r="H67" s="132">
        <v>11.080434780000001</v>
      </c>
      <c r="I67" s="132">
        <v>2803.5073005699996</v>
      </c>
      <c r="J67" s="132">
        <v>77.516934520000007</v>
      </c>
      <c r="K67" s="132">
        <v>2725.9903660499995</v>
      </c>
      <c r="L67" s="132">
        <v>4356.5762774499999</v>
      </c>
      <c r="M67" s="132">
        <v>4326.6028463700004</v>
      </c>
      <c r="N67" s="132">
        <v>29.973431080000001</v>
      </c>
      <c r="O67" s="132">
        <v>3.5313902199999996</v>
      </c>
      <c r="P67" s="132">
        <v>10.144363779999999</v>
      </c>
      <c r="Q67" s="133"/>
      <c r="R67" s="133"/>
      <c r="S67" s="133"/>
      <c r="T67" s="133"/>
      <c r="U67" s="133"/>
      <c r="V67" s="133"/>
    </row>
    <row r="68" spans="1:22" hidden="1" outlineLevel="1">
      <c r="A68" s="8">
        <v>42278</v>
      </c>
      <c r="B68" s="132">
        <v>7159.3478347800001</v>
      </c>
      <c r="C68" s="44">
        <v>25.62631189</v>
      </c>
      <c r="D68" s="132">
        <v>18.21199176</v>
      </c>
      <c r="E68" s="132">
        <v>7.4143201300000001</v>
      </c>
      <c r="F68" s="132">
        <v>16.09810259</v>
      </c>
      <c r="G68" s="132">
        <v>6.4920947399999998</v>
      </c>
      <c r="H68" s="132">
        <v>9.606007850000001</v>
      </c>
      <c r="I68" s="132">
        <v>2665.86652</v>
      </c>
      <c r="J68" s="132">
        <v>85.646655760000002</v>
      </c>
      <c r="K68" s="132">
        <v>2580.2198642399999</v>
      </c>
      <c r="L68" s="132">
        <v>4451.7569002999999</v>
      </c>
      <c r="M68" s="132">
        <v>4418.7096952900001</v>
      </c>
      <c r="N68" s="132">
        <v>33.047205009999999</v>
      </c>
      <c r="O68" s="132">
        <v>-0.41260499</v>
      </c>
      <c r="P68" s="132">
        <v>10.522903100000001</v>
      </c>
      <c r="Q68" s="44"/>
      <c r="R68" s="44"/>
      <c r="S68" s="44"/>
      <c r="T68" s="44"/>
      <c r="U68" s="44"/>
      <c r="V68" s="44"/>
    </row>
    <row r="69" spans="1:22" hidden="1" outlineLevel="1">
      <c r="A69" s="8">
        <v>42309</v>
      </c>
      <c r="B69" s="132">
        <v>6955.8587629799986</v>
      </c>
      <c r="C69" s="44">
        <v>26.7075888</v>
      </c>
      <c r="D69" s="132">
        <v>18.42938599</v>
      </c>
      <c r="E69" s="132">
        <v>8.2782028099999998</v>
      </c>
      <c r="F69" s="132">
        <v>17.95481573</v>
      </c>
      <c r="G69" s="132">
        <v>8.3942789599999994</v>
      </c>
      <c r="H69" s="132">
        <v>9.5605367699999988</v>
      </c>
      <c r="I69" s="132">
        <v>2448.3985534499998</v>
      </c>
      <c r="J69" s="132">
        <v>85.885422300000002</v>
      </c>
      <c r="K69" s="132">
        <v>2362.5131311499999</v>
      </c>
      <c r="L69" s="132">
        <v>4462.7978050000002</v>
      </c>
      <c r="M69" s="132">
        <v>4429.3902185300003</v>
      </c>
      <c r="N69" s="132">
        <v>33.407586469999998</v>
      </c>
      <c r="O69" s="132">
        <v>-1.39796433</v>
      </c>
      <c r="P69" s="132">
        <v>11.623531830000001</v>
      </c>
      <c r="Q69" s="44"/>
      <c r="R69" s="44"/>
      <c r="S69" s="44"/>
      <c r="T69" s="44"/>
      <c r="U69" s="44"/>
      <c r="V69" s="44"/>
    </row>
    <row r="70" spans="1:22" hidden="1" outlineLevel="1">
      <c r="A70" s="8">
        <v>42339</v>
      </c>
      <c r="B70" s="132">
        <v>7048.6236673200001</v>
      </c>
      <c r="C70" s="44">
        <v>27.453364049999998</v>
      </c>
      <c r="D70" s="132">
        <v>17.422089639999999</v>
      </c>
      <c r="E70" s="132">
        <v>10.03127441</v>
      </c>
      <c r="F70" s="132">
        <v>11.710453960000001</v>
      </c>
      <c r="G70" s="132">
        <v>2.5987312500000002</v>
      </c>
      <c r="H70" s="132">
        <v>9.1117227100000004</v>
      </c>
      <c r="I70" s="132">
        <v>2410.4296776400001</v>
      </c>
      <c r="J70" s="132">
        <v>73.657131540000009</v>
      </c>
      <c r="K70" s="132">
        <v>2336.7725461</v>
      </c>
      <c r="L70" s="132">
        <v>4599.0301716700005</v>
      </c>
      <c r="M70" s="132">
        <v>4571.6965236200003</v>
      </c>
      <c r="N70" s="132">
        <v>27.333648050000001</v>
      </c>
      <c r="O70" s="132">
        <v>-7.6803879999999991E-2</v>
      </c>
      <c r="P70" s="132">
        <v>11.3999674</v>
      </c>
      <c r="Q70" s="44"/>
      <c r="R70" s="44"/>
      <c r="S70" s="44"/>
      <c r="T70" s="44"/>
      <c r="U70" s="44"/>
      <c r="V70" s="44"/>
    </row>
    <row r="71" spans="1:22" hidden="1" outlineLevel="1">
      <c r="A71" s="8">
        <v>42370</v>
      </c>
      <c r="B71" s="132">
        <v>7186.5660498999996</v>
      </c>
      <c r="C71" s="44">
        <v>24.019817360000001</v>
      </c>
      <c r="D71" s="132">
        <v>19.575313219999998</v>
      </c>
      <c r="E71" s="132">
        <v>4.4445041400000003</v>
      </c>
      <c r="F71" s="132">
        <v>12.865341359999999</v>
      </c>
      <c r="G71" s="132">
        <v>3.2234481699999997</v>
      </c>
      <c r="H71" s="132">
        <v>9.6418931900000011</v>
      </c>
      <c r="I71" s="132">
        <v>2528.2053971000005</v>
      </c>
      <c r="J71" s="132">
        <v>53.024733470000001</v>
      </c>
      <c r="K71" s="132">
        <v>2475.1806636300003</v>
      </c>
      <c r="L71" s="132">
        <v>4621.4754940799994</v>
      </c>
      <c r="M71" s="132">
        <v>4591.7596953600005</v>
      </c>
      <c r="N71" s="132">
        <v>29.715798720000002</v>
      </c>
      <c r="O71" s="132">
        <v>-0.22971461999999998</v>
      </c>
      <c r="P71" s="132">
        <v>11.52216741</v>
      </c>
      <c r="Q71" s="44"/>
      <c r="R71" s="44"/>
      <c r="S71" s="44"/>
      <c r="T71" s="44"/>
      <c r="U71" s="44"/>
      <c r="V71" s="44"/>
    </row>
    <row r="72" spans="1:22" hidden="1" outlineLevel="1">
      <c r="A72" s="8">
        <v>42401</v>
      </c>
      <c r="B72" s="132">
        <v>7634.6303566799997</v>
      </c>
      <c r="C72" s="44">
        <v>25.491963840000004</v>
      </c>
      <c r="D72" s="132">
        <v>20.002823130000003</v>
      </c>
      <c r="E72" s="132">
        <v>5.4891407099999991</v>
      </c>
      <c r="F72" s="132">
        <v>13.675814599999999</v>
      </c>
      <c r="G72" s="132">
        <v>5.0507069699999994</v>
      </c>
      <c r="H72" s="132">
        <v>8.6251076300000005</v>
      </c>
      <c r="I72" s="132">
        <v>2864.2694713199999</v>
      </c>
      <c r="J72" s="132">
        <v>60.720915259999998</v>
      </c>
      <c r="K72" s="132">
        <v>2803.5485560599996</v>
      </c>
      <c r="L72" s="132">
        <v>4731.19310692</v>
      </c>
      <c r="M72" s="132">
        <v>4698.5673824400001</v>
      </c>
      <c r="N72" s="132">
        <v>32.625724480000002</v>
      </c>
      <c r="O72" s="132">
        <v>-0.69789214999999993</v>
      </c>
      <c r="P72" s="132">
        <v>11.377398240000002</v>
      </c>
      <c r="Q72" s="44"/>
      <c r="R72" s="44"/>
      <c r="S72" s="44"/>
      <c r="T72" s="44"/>
      <c r="U72" s="44"/>
      <c r="V72" s="44"/>
    </row>
    <row r="73" spans="1:22" hidden="1" outlineLevel="1">
      <c r="A73" s="8">
        <v>42430</v>
      </c>
      <c r="B73" s="132">
        <v>7662.327864249999</v>
      </c>
      <c r="C73" s="44">
        <v>29.123518969999996</v>
      </c>
      <c r="D73" s="132">
        <v>19.121970189999999</v>
      </c>
      <c r="E73" s="132">
        <v>10.001548779999998</v>
      </c>
      <c r="F73" s="132">
        <v>13.737898250000001</v>
      </c>
      <c r="G73" s="132">
        <v>4.9458143300000001</v>
      </c>
      <c r="H73" s="132">
        <v>8.7920839199999996</v>
      </c>
      <c r="I73" s="132">
        <v>2989.2067090600003</v>
      </c>
      <c r="J73" s="132">
        <v>60.63353695</v>
      </c>
      <c r="K73" s="132">
        <v>2928.5731721100001</v>
      </c>
      <c r="L73" s="132">
        <v>4630.2597379700001</v>
      </c>
      <c r="M73" s="132">
        <v>4600.9602212600003</v>
      </c>
      <c r="N73" s="132">
        <v>29.299516710000002</v>
      </c>
      <c r="O73" s="132">
        <v>-4.8837543800000001</v>
      </c>
      <c r="P73" s="132">
        <v>8.9060839999999999</v>
      </c>
      <c r="Q73" s="44"/>
      <c r="R73" s="44"/>
      <c r="S73" s="44"/>
      <c r="T73" s="44"/>
      <c r="U73" s="44"/>
      <c r="V73" s="44"/>
    </row>
    <row r="74" spans="1:22" hidden="1" outlineLevel="1">
      <c r="A74" s="8">
        <v>42461</v>
      </c>
      <c r="B74" s="132">
        <v>8025.0165920500003</v>
      </c>
      <c r="C74" s="44">
        <v>24.598570820000003</v>
      </c>
      <c r="D74" s="132">
        <v>17.726629020000001</v>
      </c>
      <c r="E74" s="132">
        <v>6.871941800000001</v>
      </c>
      <c r="F74" s="132">
        <v>13.90480393</v>
      </c>
      <c r="G74" s="132">
        <v>5.9823069200000001</v>
      </c>
      <c r="H74" s="132">
        <v>7.9224970099999998</v>
      </c>
      <c r="I74" s="132">
        <v>3384.55087637</v>
      </c>
      <c r="J74" s="132">
        <v>61.353317510000004</v>
      </c>
      <c r="K74" s="132">
        <v>3323.1975588600003</v>
      </c>
      <c r="L74" s="132">
        <v>4601.9623409300002</v>
      </c>
      <c r="M74" s="132">
        <v>4567.0589414400001</v>
      </c>
      <c r="N74" s="132">
        <v>34.903399489999998</v>
      </c>
      <c r="O74" s="132">
        <v>-1.2149728099999999</v>
      </c>
      <c r="P74" s="132">
        <v>8.6857690600000019</v>
      </c>
      <c r="Q74" s="44"/>
      <c r="R74" s="44"/>
      <c r="S74" s="44"/>
      <c r="T74" s="44"/>
      <c r="U74" s="44"/>
      <c r="V74" s="44"/>
    </row>
    <row r="75" spans="1:22" hidden="1" outlineLevel="1">
      <c r="A75" s="8">
        <v>42491</v>
      </c>
      <c r="B75" s="132">
        <v>8431.4035133500001</v>
      </c>
      <c r="C75" s="44">
        <v>31.160594919999998</v>
      </c>
      <c r="D75" s="132">
        <v>17.056967389999997</v>
      </c>
      <c r="E75" s="132">
        <v>14.103627529999999</v>
      </c>
      <c r="F75" s="132">
        <v>32.642477569999997</v>
      </c>
      <c r="G75" s="132">
        <v>7.0494791899999996</v>
      </c>
      <c r="H75" s="132">
        <v>25.592998379999997</v>
      </c>
      <c r="I75" s="132">
        <v>3758.3337417499997</v>
      </c>
      <c r="J75" s="132">
        <v>60.384586079999998</v>
      </c>
      <c r="K75" s="132">
        <v>3697.94915567</v>
      </c>
      <c r="L75" s="132">
        <v>4609.2666991100004</v>
      </c>
      <c r="M75" s="132">
        <v>4574.0727560799996</v>
      </c>
      <c r="N75" s="132">
        <v>35.19394303</v>
      </c>
      <c r="O75" s="132">
        <v>-4.27347214</v>
      </c>
      <c r="P75" s="132">
        <v>8.5130316900000018</v>
      </c>
      <c r="Q75" s="44"/>
      <c r="R75" s="44"/>
      <c r="S75" s="44"/>
      <c r="T75" s="44"/>
      <c r="U75" s="44"/>
      <c r="V75" s="44"/>
    </row>
    <row r="76" spans="1:22" hidden="1" outlineLevel="1">
      <c r="A76" s="8">
        <v>42522</v>
      </c>
      <c r="B76" s="132">
        <v>8442.6516984399987</v>
      </c>
      <c r="C76" s="44">
        <v>25.7586941</v>
      </c>
      <c r="D76" s="132">
        <v>16.321808999999998</v>
      </c>
      <c r="E76" s="132">
        <v>9.4368851000000014</v>
      </c>
      <c r="F76" s="132">
        <v>31.695182979999998</v>
      </c>
      <c r="G76" s="132">
        <v>5.608325559999999</v>
      </c>
      <c r="H76" s="132">
        <v>26.086857420000001</v>
      </c>
      <c r="I76" s="132">
        <v>3712.1207533200004</v>
      </c>
      <c r="J76" s="132">
        <v>53.941892269999997</v>
      </c>
      <c r="K76" s="132">
        <v>3658.1788610499998</v>
      </c>
      <c r="L76" s="132">
        <v>4673.0770680400001</v>
      </c>
      <c r="M76" s="132">
        <v>4637.48089368</v>
      </c>
      <c r="N76" s="132">
        <v>35.596174359999992</v>
      </c>
      <c r="O76" s="132">
        <v>-9.2140120000000048E-2</v>
      </c>
      <c r="P76" s="132">
        <v>6.56718388</v>
      </c>
      <c r="Q76" s="44"/>
      <c r="R76" s="44"/>
      <c r="S76" s="44"/>
      <c r="T76" s="44"/>
      <c r="U76" s="44"/>
      <c r="V76" s="44"/>
    </row>
    <row r="77" spans="1:22" hidden="1" outlineLevel="1">
      <c r="A77" s="8">
        <v>42552</v>
      </c>
      <c r="B77" s="132">
        <v>8434.5280729699989</v>
      </c>
      <c r="C77" s="44">
        <v>47.755198380000003</v>
      </c>
      <c r="D77" s="132">
        <v>16.289924790000001</v>
      </c>
      <c r="E77" s="132">
        <v>31.465273590000002</v>
      </c>
      <c r="F77" s="132">
        <v>32.038100610000001</v>
      </c>
      <c r="G77" s="132">
        <v>6.40976138</v>
      </c>
      <c r="H77" s="132">
        <v>25.628339230000002</v>
      </c>
      <c r="I77" s="132">
        <v>3594.9862685500002</v>
      </c>
      <c r="J77" s="132">
        <v>55.840755270000002</v>
      </c>
      <c r="K77" s="132">
        <v>3539.1455132800002</v>
      </c>
      <c r="L77" s="132">
        <v>4759.7485054299996</v>
      </c>
      <c r="M77" s="132">
        <v>4722.66320335</v>
      </c>
      <c r="N77" s="132">
        <v>37.085302080000005</v>
      </c>
      <c r="O77" s="132">
        <v>0.41165398000000003</v>
      </c>
      <c r="P77" s="132">
        <v>6.7696419700000003</v>
      </c>
      <c r="Q77" s="44"/>
      <c r="R77" s="44"/>
      <c r="S77" s="44"/>
      <c r="T77" s="44"/>
      <c r="U77" s="44"/>
      <c r="V77" s="44"/>
    </row>
    <row r="78" spans="1:22" hidden="1" outlineLevel="1">
      <c r="A78" s="8">
        <v>42583</v>
      </c>
      <c r="B78" s="132">
        <v>8128.2652270799999</v>
      </c>
      <c r="C78" s="44">
        <v>108.89301037</v>
      </c>
      <c r="D78" s="132">
        <v>15.81946132</v>
      </c>
      <c r="E78" s="132">
        <v>93.073549050000011</v>
      </c>
      <c r="F78" s="132">
        <v>32.377093509999995</v>
      </c>
      <c r="G78" s="132">
        <v>6.6337052599999993</v>
      </c>
      <c r="H78" s="132">
        <v>25.743388249999999</v>
      </c>
      <c r="I78" s="132">
        <v>3171.2941794399994</v>
      </c>
      <c r="J78" s="132">
        <v>58.758879030000003</v>
      </c>
      <c r="K78" s="132">
        <v>3112.5353004099998</v>
      </c>
      <c r="L78" s="132">
        <v>4815.70094376</v>
      </c>
      <c r="M78" s="132">
        <v>4771.5121927099999</v>
      </c>
      <c r="N78" s="132">
        <v>44.188751050000008</v>
      </c>
      <c r="O78" s="132">
        <v>-0.31438968</v>
      </c>
      <c r="P78" s="132">
        <v>6.963944220000001</v>
      </c>
      <c r="Q78" s="44"/>
      <c r="R78" s="44"/>
      <c r="S78" s="44"/>
      <c r="T78" s="44"/>
      <c r="U78" s="44"/>
      <c r="V78" s="44"/>
    </row>
    <row r="79" spans="1:22" hidden="1" outlineLevel="1">
      <c r="A79" s="8">
        <v>42614</v>
      </c>
      <c r="B79" s="132">
        <v>8109.0408392699992</v>
      </c>
      <c r="C79" s="44">
        <v>46.677478989999997</v>
      </c>
      <c r="D79" s="132">
        <v>14.75010988</v>
      </c>
      <c r="E79" s="132">
        <v>31.927369110000001</v>
      </c>
      <c r="F79" s="132">
        <v>33.386925169999998</v>
      </c>
      <c r="G79" s="132">
        <v>8.6862878500000011</v>
      </c>
      <c r="H79" s="132">
        <v>24.700637320000002</v>
      </c>
      <c r="I79" s="132">
        <v>3125.1673975799999</v>
      </c>
      <c r="J79" s="132">
        <v>82.072431819999991</v>
      </c>
      <c r="K79" s="132">
        <v>3043.0949657599999</v>
      </c>
      <c r="L79" s="132">
        <v>4903.8090375299998</v>
      </c>
      <c r="M79" s="132">
        <v>4859.7548370599998</v>
      </c>
      <c r="N79" s="132">
        <v>44.054200469999998</v>
      </c>
      <c r="O79" s="132">
        <v>-6.9113947499999995</v>
      </c>
      <c r="P79" s="132">
        <v>8.5451467900000004</v>
      </c>
      <c r="Q79" s="44"/>
      <c r="R79" s="44"/>
      <c r="S79" s="44"/>
      <c r="T79" s="44"/>
      <c r="U79" s="44"/>
      <c r="V79" s="44"/>
    </row>
    <row r="80" spans="1:22" hidden="1" outlineLevel="1">
      <c r="A80" s="8">
        <v>42644</v>
      </c>
      <c r="B80" s="132">
        <v>7879.1490053300004</v>
      </c>
      <c r="C80" s="44">
        <v>41.50138518</v>
      </c>
      <c r="D80" s="132">
        <v>15.826884850000003</v>
      </c>
      <c r="E80" s="132">
        <v>25.674500330000001</v>
      </c>
      <c r="F80" s="132">
        <v>30.831136060000002</v>
      </c>
      <c r="G80" s="132">
        <v>8.4926873399999998</v>
      </c>
      <c r="H80" s="132">
        <v>22.338448720000002</v>
      </c>
      <c r="I80" s="132">
        <v>2926.99938415</v>
      </c>
      <c r="J80" s="132">
        <v>82.480248149999994</v>
      </c>
      <c r="K80" s="132">
        <v>2844.5191359999999</v>
      </c>
      <c r="L80" s="132">
        <v>4879.8170999399999</v>
      </c>
      <c r="M80" s="132">
        <v>4832.4513894399997</v>
      </c>
      <c r="N80" s="132">
        <v>47.365710500000006</v>
      </c>
      <c r="O80" s="132">
        <v>0.14854400000000006</v>
      </c>
      <c r="P80" s="132">
        <v>8.1940105499999998</v>
      </c>
      <c r="Q80" s="44"/>
      <c r="R80" s="44"/>
      <c r="S80" s="44"/>
      <c r="T80" s="44"/>
      <c r="U80" s="44"/>
      <c r="V80" s="44"/>
    </row>
    <row r="81" spans="1:22" hidden="1" outlineLevel="1">
      <c r="A81" s="8">
        <v>42675</v>
      </c>
      <c r="B81" s="132">
        <v>7841.1163972000004</v>
      </c>
      <c r="C81" s="44">
        <v>47.195488670000003</v>
      </c>
      <c r="D81" s="132">
        <v>16.92824826</v>
      </c>
      <c r="E81" s="132">
        <v>30.267240409999999</v>
      </c>
      <c r="F81" s="132">
        <v>34.497541249999998</v>
      </c>
      <c r="G81" s="132">
        <v>8.43803473</v>
      </c>
      <c r="H81" s="132">
        <v>26.059506519999999</v>
      </c>
      <c r="I81" s="132">
        <v>2857.2452919500001</v>
      </c>
      <c r="J81" s="132">
        <v>104.60116763000001</v>
      </c>
      <c r="K81" s="132">
        <v>2752.6441243199997</v>
      </c>
      <c r="L81" s="132">
        <v>4902.17807533</v>
      </c>
      <c r="M81" s="132">
        <v>4849.8466852499996</v>
      </c>
      <c r="N81" s="132">
        <v>52.331390079999998</v>
      </c>
      <c r="O81" s="132">
        <v>-4.5331267900000007</v>
      </c>
      <c r="P81" s="132">
        <v>8.2542443100000007</v>
      </c>
      <c r="Q81" s="44"/>
      <c r="R81" s="44"/>
      <c r="S81" s="44"/>
      <c r="T81" s="44"/>
      <c r="U81" s="44"/>
      <c r="V81" s="44"/>
    </row>
    <row r="82" spans="1:22" hidden="1" outlineLevel="1">
      <c r="A82" s="8">
        <v>42705</v>
      </c>
      <c r="B82" s="132">
        <v>7837.7443995499998</v>
      </c>
      <c r="C82" s="44">
        <v>43.582482760000005</v>
      </c>
      <c r="D82" s="132">
        <v>17.799393139999999</v>
      </c>
      <c r="E82" s="132">
        <v>25.783089619999998</v>
      </c>
      <c r="F82" s="132">
        <v>11.548977239999999</v>
      </c>
      <c r="G82" s="132">
        <v>7.6934723300000005</v>
      </c>
      <c r="H82" s="132">
        <v>3.8555049100000001</v>
      </c>
      <c r="I82" s="132">
        <v>2742.1304285200004</v>
      </c>
      <c r="J82" s="132">
        <v>82.205192240000002</v>
      </c>
      <c r="K82" s="132">
        <v>2659.9252362800003</v>
      </c>
      <c r="L82" s="132">
        <v>5040.4825110299998</v>
      </c>
      <c r="M82" s="132">
        <v>5002.5893990700006</v>
      </c>
      <c r="N82" s="132">
        <v>37.893111959999999</v>
      </c>
      <c r="O82" s="132">
        <v>-7.1813882900000001</v>
      </c>
      <c r="P82" s="132">
        <v>8.697078320000001</v>
      </c>
      <c r="Q82" s="44"/>
      <c r="R82" s="44"/>
      <c r="S82" s="44"/>
      <c r="T82" s="44"/>
      <c r="U82" s="44"/>
      <c r="V82" s="44"/>
    </row>
    <row r="83" spans="1:22" hidden="1" outlineLevel="1">
      <c r="A83" s="8">
        <v>42736</v>
      </c>
      <c r="B83" s="132">
        <v>7701.2243138699996</v>
      </c>
      <c r="C83" s="44">
        <v>49.094602829999999</v>
      </c>
      <c r="D83" s="132">
        <v>17.203031769999999</v>
      </c>
      <c r="E83" s="132">
        <v>31.89157106</v>
      </c>
      <c r="F83" s="132">
        <v>11.22530091</v>
      </c>
      <c r="G83" s="132">
        <v>8.3658306600000003</v>
      </c>
      <c r="H83" s="132">
        <v>2.8594702500000002</v>
      </c>
      <c r="I83" s="132">
        <v>2659.9513725199999</v>
      </c>
      <c r="J83" s="132">
        <v>84.879200160000011</v>
      </c>
      <c r="K83" s="132">
        <v>2575.07217236</v>
      </c>
      <c r="L83" s="132">
        <v>4980.9530376100001</v>
      </c>
      <c r="M83" s="132">
        <v>4938.57612479</v>
      </c>
      <c r="N83" s="132">
        <v>42.376912820000008</v>
      </c>
      <c r="O83" s="132">
        <v>-0.32103613999999997</v>
      </c>
      <c r="P83" s="132">
        <v>8.7746988199999993</v>
      </c>
      <c r="Q83" s="44"/>
      <c r="R83" s="44"/>
      <c r="S83" s="44"/>
      <c r="T83" s="44"/>
      <c r="U83" s="44"/>
      <c r="V83" s="44"/>
    </row>
    <row r="84" spans="1:22" hidden="1" outlineLevel="1">
      <c r="A84" s="8">
        <v>42767</v>
      </c>
      <c r="B84" s="132">
        <v>7983.0677237299997</v>
      </c>
      <c r="C84" s="44">
        <v>50.859446800000001</v>
      </c>
      <c r="D84" s="132">
        <v>18.112757219999999</v>
      </c>
      <c r="E84" s="132">
        <v>32.746689580000002</v>
      </c>
      <c r="F84" s="132">
        <v>12.26255012</v>
      </c>
      <c r="G84" s="132">
        <v>7.5065186200000005</v>
      </c>
      <c r="H84" s="132">
        <v>4.7560315000000006</v>
      </c>
      <c r="I84" s="132">
        <v>2827.0248989900001</v>
      </c>
      <c r="J84" s="132">
        <v>81.161822600000008</v>
      </c>
      <c r="K84" s="132">
        <v>2745.8630763900001</v>
      </c>
      <c r="L84" s="132">
        <v>5092.9208278199994</v>
      </c>
      <c r="M84" s="132">
        <v>5047.9020475399993</v>
      </c>
      <c r="N84" s="132">
        <v>45.018780280000001</v>
      </c>
      <c r="O84" s="132">
        <v>-3.5457359799999999</v>
      </c>
      <c r="P84" s="132">
        <v>9.1837083899999996</v>
      </c>
      <c r="Q84" s="44"/>
      <c r="R84" s="44"/>
      <c r="S84" s="44"/>
      <c r="T84" s="44"/>
      <c r="U84" s="44"/>
      <c r="V84" s="44"/>
    </row>
    <row r="85" spans="1:22" hidden="1" outlineLevel="1">
      <c r="A85" s="8">
        <v>42795</v>
      </c>
      <c r="B85" s="132">
        <v>8189.25110761</v>
      </c>
      <c r="C85" s="44">
        <v>34.542883849999996</v>
      </c>
      <c r="D85" s="132">
        <v>16.325281799999999</v>
      </c>
      <c r="E85" s="132">
        <v>18.21760205</v>
      </c>
      <c r="F85" s="132">
        <v>92.888631969999992</v>
      </c>
      <c r="G85" s="132">
        <v>6.7439911400000003</v>
      </c>
      <c r="H85" s="132">
        <v>86.14464083</v>
      </c>
      <c r="I85" s="132">
        <v>2959.2703992100005</v>
      </c>
      <c r="J85" s="132">
        <v>88.754757269999999</v>
      </c>
      <c r="K85" s="132">
        <v>2870.51564194</v>
      </c>
      <c r="L85" s="132">
        <v>5102.5491925799997</v>
      </c>
      <c r="M85" s="132">
        <v>5052.9035628500005</v>
      </c>
      <c r="N85" s="132">
        <v>49.645629730000003</v>
      </c>
      <c r="O85" s="132">
        <v>-0.90343831000000008</v>
      </c>
      <c r="P85" s="132">
        <v>5.4137815700000003</v>
      </c>
      <c r="Q85" s="44"/>
      <c r="R85" s="44"/>
      <c r="S85" s="44"/>
      <c r="T85" s="44"/>
      <c r="U85" s="44"/>
      <c r="V85" s="44"/>
    </row>
    <row r="86" spans="1:22" hidden="1" outlineLevel="1">
      <c r="A86" s="8">
        <v>42826</v>
      </c>
      <c r="B86" s="132">
        <v>8586.7999929699999</v>
      </c>
      <c r="C86" s="44">
        <v>34.358601890000003</v>
      </c>
      <c r="D86" s="132">
        <v>21.452592500000002</v>
      </c>
      <c r="E86" s="132">
        <v>12.906009390000001</v>
      </c>
      <c r="F86" s="132">
        <v>92.669940959999991</v>
      </c>
      <c r="G86" s="132">
        <v>6.9526433599999997</v>
      </c>
      <c r="H86" s="132">
        <v>85.717297599999995</v>
      </c>
      <c r="I86" s="132">
        <v>3183.2331999600001</v>
      </c>
      <c r="J86" s="132">
        <v>89.282859169999995</v>
      </c>
      <c r="K86" s="132">
        <v>3093.9503407900002</v>
      </c>
      <c r="L86" s="132">
        <v>5276.5382501599997</v>
      </c>
      <c r="M86" s="132">
        <v>5224.1682557399999</v>
      </c>
      <c r="N86" s="132">
        <v>52.369994419999998</v>
      </c>
      <c r="O86" s="132">
        <v>-3.2803287299999999</v>
      </c>
      <c r="P86" s="132">
        <v>5.3092550000000003</v>
      </c>
      <c r="Q86" s="44"/>
      <c r="R86" s="44"/>
      <c r="S86" s="44"/>
      <c r="T86" s="44"/>
      <c r="U86" s="44"/>
      <c r="V86" s="44"/>
    </row>
    <row r="87" spans="1:22" hidden="1" outlineLevel="1">
      <c r="A87" s="8">
        <v>42856</v>
      </c>
      <c r="B87" s="132">
        <v>9062.5926611800005</v>
      </c>
      <c r="C87" s="44">
        <v>36.105440270000003</v>
      </c>
      <c r="D87" s="132">
        <v>22.85596018</v>
      </c>
      <c r="E87" s="132">
        <v>13.24948009</v>
      </c>
      <c r="F87" s="132">
        <v>109.53607565999999</v>
      </c>
      <c r="G87" s="132">
        <v>7.5268877099999996</v>
      </c>
      <c r="H87" s="132">
        <v>102.00918794999998</v>
      </c>
      <c r="I87" s="132">
        <v>3575.8090781999999</v>
      </c>
      <c r="J87" s="132">
        <v>74.740042779999996</v>
      </c>
      <c r="K87" s="132">
        <v>3501.0690354200001</v>
      </c>
      <c r="L87" s="132">
        <v>5341.1420670500002</v>
      </c>
      <c r="M87" s="132">
        <v>5283.9386720399998</v>
      </c>
      <c r="N87" s="132">
        <v>57.203395010000001</v>
      </c>
      <c r="O87" s="132">
        <v>6.1960339999999996E-2</v>
      </c>
      <c r="P87" s="132">
        <v>5.3411095499999997</v>
      </c>
      <c r="Q87" s="44"/>
      <c r="R87" s="44"/>
      <c r="S87" s="44"/>
      <c r="T87" s="44"/>
      <c r="U87" s="44"/>
      <c r="V87" s="44"/>
    </row>
    <row r="88" spans="1:22" hidden="1" outlineLevel="1">
      <c r="A88" s="8">
        <v>42887</v>
      </c>
      <c r="B88" s="132">
        <v>8807.3992682099997</v>
      </c>
      <c r="C88" s="44">
        <v>37.215737230000002</v>
      </c>
      <c r="D88" s="132">
        <v>24.199799370000001</v>
      </c>
      <c r="E88" s="132">
        <v>13.015937860000001</v>
      </c>
      <c r="F88" s="132">
        <v>108.92390308</v>
      </c>
      <c r="G88" s="132">
        <v>6.4444542399999998</v>
      </c>
      <c r="H88" s="132">
        <v>102.47944884</v>
      </c>
      <c r="I88" s="132">
        <v>3214.1634735099997</v>
      </c>
      <c r="J88" s="132">
        <v>86.531626500000002</v>
      </c>
      <c r="K88" s="132">
        <v>3127.6318470099995</v>
      </c>
      <c r="L88" s="132">
        <v>5447.0961543900003</v>
      </c>
      <c r="M88" s="132">
        <v>5388.7536286099994</v>
      </c>
      <c r="N88" s="132">
        <v>58.342525779999995</v>
      </c>
      <c r="O88" s="132">
        <v>4.8939208900000004</v>
      </c>
      <c r="P88" s="132">
        <v>5.6409583899999998</v>
      </c>
      <c r="Q88" s="44"/>
      <c r="R88" s="44"/>
      <c r="S88" s="44"/>
      <c r="T88" s="44"/>
      <c r="U88" s="44"/>
      <c r="V88" s="44"/>
    </row>
    <row r="89" spans="1:22" hidden="1" outlineLevel="1">
      <c r="A89" s="8">
        <v>42917</v>
      </c>
      <c r="B89" s="132">
        <v>9087.64544183</v>
      </c>
      <c r="C89" s="44">
        <v>39.57793787</v>
      </c>
      <c r="D89" s="132">
        <v>22.5555673</v>
      </c>
      <c r="E89" s="132">
        <v>17.02237057</v>
      </c>
      <c r="F89" s="132">
        <v>142.07454425999998</v>
      </c>
      <c r="G89" s="132">
        <v>6.5198099699999998</v>
      </c>
      <c r="H89" s="132">
        <v>135.55473429</v>
      </c>
      <c r="I89" s="132">
        <v>3472.4159258500003</v>
      </c>
      <c r="J89" s="132">
        <v>77.867090269999991</v>
      </c>
      <c r="K89" s="132">
        <v>3394.5488355800003</v>
      </c>
      <c r="L89" s="132">
        <v>5433.5770338500006</v>
      </c>
      <c r="M89" s="132">
        <v>5376.7151145700009</v>
      </c>
      <c r="N89" s="132">
        <v>56.861919279999995</v>
      </c>
      <c r="O89" s="132">
        <v>0.31214962999999996</v>
      </c>
      <c r="P89" s="132">
        <v>5.2110991000000002</v>
      </c>
      <c r="Q89" s="44"/>
      <c r="R89" s="44"/>
      <c r="S89" s="44"/>
      <c r="T89" s="44"/>
      <c r="U89" s="44"/>
      <c r="V89" s="44"/>
    </row>
    <row r="90" spans="1:22" hidden="1" outlineLevel="1">
      <c r="A90" s="8">
        <v>42948</v>
      </c>
      <c r="B90" s="132">
        <v>8771.3431017700004</v>
      </c>
      <c r="C90" s="44">
        <v>34.528173719999998</v>
      </c>
      <c r="D90" s="132">
        <v>23.495280829999999</v>
      </c>
      <c r="E90" s="132">
        <v>11.032892889999999</v>
      </c>
      <c r="F90" s="132">
        <v>158.16152693999999</v>
      </c>
      <c r="G90" s="132">
        <v>5.29413205</v>
      </c>
      <c r="H90" s="132">
        <v>152.86739488999999</v>
      </c>
      <c r="I90" s="132">
        <v>3181.3605210100004</v>
      </c>
      <c r="J90" s="132">
        <v>75.270114660000004</v>
      </c>
      <c r="K90" s="132">
        <v>3106.0904063500002</v>
      </c>
      <c r="L90" s="132">
        <v>5397.2928800999998</v>
      </c>
      <c r="M90" s="132">
        <v>5331.8380560300002</v>
      </c>
      <c r="N90" s="132">
        <v>65.454824070000001</v>
      </c>
      <c r="O90" s="132">
        <v>7.3249899999999979E-2</v>
      </c>
      <c r="P90" s="132">
        <v>5.5248737700000001</v>
      </c>
      <c r="Q90" s="44"/>
      <c r="R90" s="44"/>
      <c r="S90" s="44"/>
      <c r="T90" s="44"/>
      <c r="U90" s="44"/>
      <c r="V90" s="44"/>
    </row>
    <row r="91" spans="1:22" hidden="1" outlineLevel="1">
      <c r="A91" s="8">
        <v>42979</v>
      </c>
      <c r="B91" s="132">
        <v>8674.8073749399991</v>
      </c>
      <c r="C91" s="44">
        <v>31.780722310000002</v>
      </c>
      <c r="D91" s="132">
        <v>24.253787100000004</v>
      </c>
      <c r="E91" s="132">
        <v>7.5269352099999995</v>
      </c>
      <c r="F91" s="132">
        <v>157.65687193000002</v>
      </c>
      <c r="G91" s="132">
        <v>5.5585300399999999</v>
      </c>
      <c r="H91" s="132">
        <v>152.09834189</v>
      </c>
      <c r="I91" s="132">
        <v>2992.5592712400003</v>
      </c>
      <c r="J91" s="132">
        <v>72.327056999999996</v>
      </c>
      <c r="K91" s="132">
        <v>2920.2322142399998</v>
      </c>
      <c r="L91" s="132">
        <v>5492.8105094599996</v>
      </c>
      <c r="M91" s="132">
        <v>5430.6282875899997</v>
      </c>
      <c r="N91" s="132">
        <v>62.182221869999992</v>
      </c>
      <c r="O91" s="132">
        <v>-0.41873666999999998</v>
      </c>
      <c r="P91" s="132">
        <v>3.7976767799999998</v>
      </c>
      <c r="Q91" s="44"/>
      <c r="R91" s="44"/>
      <c r="S91" s="44"/>
      <c r="T91" s="44"/>
      <c r="U91" s="44"/>
      <c r="V91" s="44"/>
    </row>
    <row r="92" spans="1:22" hidden="1" outlineLevel="1">
      <c r="A92" s="8">
        <v>43009</v>
      </c>
      <c r="B92" s="132">
        <v>8654.7570278399999</v>
      </c>
      <c r="C92" s="44">
        <v>38.53908543</v>
      </c>
      <c r="D92" s="132">
        <v>24.08576176</v>
      </c>
      <c r="E92" s="132">
        <v>14.45332367</v>
      </c>
      <c r="F92" s="132">
        <v>143.19000784000002</v>
      </c>
      <c r="G92" s="132">
        <v>6.3349532799999997</v>
      </c>
      <c r="H92" s="132">
        <v>136.85505456000001</v>
      </c>
      <c r="I92" s="132">
        <v>2976.7579108299997</v>
      </c>
      <c r="J92" s="132">
        <v>85.455472889999996</v>
      </c>
      <c r="K92" s="132">
        <v>2891.3024379399999</v>
      </c>
      <c r="L92" s="132">
        <v>5496.2700237399995</v>
      </c>
      <c r="M92" s="132">
        <v>5433.3814166600005</v>
      </c>
      <c r="N92" s="132">
        <v>62.88860708</v>
      </c>
      <c r="O92" s="132">
        <v>-2.47113535</v>
      </c>
      <c r="P92" s="132">
        <v>3.7682265300000002</v>
      </c>
      <c r="Q92" s="44"/>
      <c r="R92" s="44"/>
      <c r="S92" s="44"/>
      <c r="T92" s="44"/>
      <c r="U92" s="44"/>
      <c r="V92" s="44"/>
    </row>
    <row r="93" spans="1:22" hidden="1" outlineLevel="1">
      <c r="A93" s="8">
        <v>43040</v>
      </c>
      <c r="B93" s="132">
        <v>8637.3623410500004</v>
      </c>
      <c r="C93" s="44">
        <v>38.015337940000002</v>
      </c>
      <c r="D93" s="132">
        <v>22.91592837</v>
      </c>
      <c r="E93" s="132">
        <v>15.099409570000001</v>
      </c>
      <c r="F93" s="132">
        <v>125.82728299</v>
      </c>
      <c r="G93" s="132">
        <v>8.7257169500000007</v>
      </c>
      <c r="H93" s="132">
        <v>117.10156603999999</v>
      </c>
      <c r="I93" s="132">
        <v>2862.5756577900002</v>
      </c>
      <c r="J93" s="132">
        <v>87.019912230000003</v>
      </c>
      <c r="K93" s="132">
        <v>2775.5557455600001</v>
      </c>
      <c r="L93" s="132">
        <v>5610.9440623299997</v>
      </c>
      <c r="M93" s="132">
        <v>5549.6758958599994</v>
      </c>
      <c r="N93" s="132">
        <v>61.268166469999997</v>
      </c>
      <c r="O93" s="132">
        <v>0.17307791000000017</v>
      </c>
      <c r="P93" s="132">
        <v>3.77060219</v>
      </c>
      <c r="Q93" s="44"/>
      <c r="R93" s="44"/>
      <c r="S93" s="44"/>
      <c r="T93" s="44"/>
      <c r="U93" s="44"/>
      <c r="V93" s="44"/>
    </row>
    <row r="94" spans="1:22" hidden="1" outlineLevel="1">
      <c r="A94" s="8">
        <v>43070</v>
      </c>
      <c r="B94" s="132">
        <v>8932.2634232799992</v>
      </c>
      <c r="C94" s="44">
        <v>53.477441659999997</v>
      </c>
      <c r="D94" s="132">
        <v>26.467577210000002</v>
      </c>
      <c r="E94" s="132">
        <v>27.009864450000002</v>
      </c>
      <c r="F94" s="132">
        <v>6.0251290500000003</v>
      </c>
      <c r="G94" s="132">
        <v>4.0771067199999997</v>
      </c>
      <c r="H94" s="132">
        <v>1.9480223300000001</v>
      </c>
      <c r="I94" s="132">
        <v>3045.1985865500001</v>
      </c>
      <c r="J94" s="132">
        <v>133.34724924</v>
      </c>
      <c r="K94" s="132">
        <v>2911.85133731</v>
      </c>
      <c r="L94" s="132">
        <v>5827.5622660200006</v>
      </c>
      <c r="M94" s="132">
        <v>5773.3588546800001</v>
      </c>
      <c r="N94" s="132">
        <v>54.203411340000002</v>
      </c>
      <c r="O94" s="132">
        <v>23.088672240000001</v>
      </c>
      <c r="P94" s="132">
        <v>3.7441134299999996</v>
      </c>
      <c r="Q94" s="44"/>
      <c r="R94" s="44"/>
      <c r="S94" s="44"/>
      <c r="T94" s="44"/>
      <c r="U94" s="44"/>
      <c r="V94" s="44"/>
    </row>
    <row r="95" spans="1:22" hidden="1" outlineLevel="1">
      <c r="A95" s="8">
        <v>43101</v>
      </c>
      <c r="B95" s="132">
        <v>8724.7015374599996</v>
      </c>
      <c r="C95" s="44">
        <v>41.332830869999995</v>
      </c>
      <c r="D95" s="132">
        <v>26.113851369999999</v>
      </c>
      <c r="E95" s="132">
        <v>15.218979499999998</v>
      </c>
      <c r="F95" s="132">
        <v>17.128621200000001</v>
      </c>
      <c r="G95" s="132">
        <v>6.6772333000000001</v>
      </c>
      <c r="H95" s="132">
        <v>10.4513879</v>
      </c>
      <c r="I95" s="132">
        <v>2890.7628711799998</v>
      </c>
      <c r="J95" s="132">
        <v>77.956492620000006</v>
      </c>
      <c r="K95" s="132">
        <v>2812.8063785599998</v>
      </c>
      <c r="L95" s="132">
        <v>5775.4772142099991</v>
      </c>
      <c r="M95" s="132">
        <v>5717.5493422399995</v>
      </c>
      <c r="N95" s="132">
        <v>57.927871969999998</v>
      </c>
      <c r="O95" s="132">
        <v>20.197789070000002</v>
      </c>
      <c r="P95" s="132">
        <v>3.7583552600000001</v>
      </c>
      <c r="Q95" s="44"/>
      <c r="R95" s="44"/>
      <c r="S95" s="44"/>
      <c r="T95" s="44"/>
      <c r="U95" s="44"/>
      <c r="V95" s="44"/>
    </row>
    <row r="96" spans="1:22" hidden="1" outlineLevel="1">
      <c r="A96" s="8">
        <v>43132</v>
      </c>
      <c r="B96" s="132">
        <v>8984.7734191799991</v>
      </c>
      <c r="C96" s="44">
        <v>51.362997039999996</v>
      </c>
      <c r="D96" s="132">
        <v>22.704009550000002</v>
      </c>
      <c r="E96" s="132">
        <v>28.658987490000001</v>
      </c>
      <c r="F96" s="132">
        <v>89.92691588000001</v>
      </c>
      <c r="G96" s="132">
        <v>5.8599637700000002</v>
      </c>
      <c r="H96" s="132">
        <v>84.066952110000003</v>
      </c>
      <c r="I96" s="132">
        <v>3075.3939985799998</v>
      </c>
      <c r="J96" s="132">
        <v>89.257093779999991</v>
      </c>
      <c r="K96" s="132">
        <v>2986.1369048000001</v>
      </c>
      <c r="L96" s="132">
        <v>5768.0895076799998</v>
      </c>
      <c r="M96" s="132">
        <v>5709.5092103699999</v>
      </c>
      <c r="N96" s="132">
        <v>58.580297309999999</v>
      </c>
      <c r="O96" s="132">
        <v>-6.2526177300000008</v>
      </c>
      <c r="P96" s="132">
        <v>4.2508909999999993</v>
      </c>
      <c r="Q96" s="44"/>
      <c r="R96" s="44"/>
      <c r="S96" s="44"/>
      <c r="T96" s="44"/>
      <c r="U96" s="44"/>
      <c r="V96" s="44"/>
    </row>
    <row r="97" spans="1:22" hidden="1" outlineLevel="1">
      <c r="A97" s="8">
        <v>43160</v>
      </c>
      <c r="B97" s="132">
        <v>8917.2592192400007</v>
      </c>
      <c r="C97" s="44">
        <v>36.617767850000007</v>
      </c>
      <c r="D97" s="132">
        <v>22.753908060000001</v>
      </c>
      <c r="E97" s="132">
        <v>13.863859789999999</v>
      </c>
      <c r="F97" s="132">
        <v>68.485290079999999</v>
      </c>
      <c r="G97" s="132">
        <v>6.0204955699999996</v>
      </c>
      <c r="H97" s="132">
        <v>62.464794510000004</v>
      </c>
      <c r="I97" s="132">
        <v>2991.6705071100005</v>
      </c>
      <c r="J97" s="132">
        <v>91.499797799999996</v>
      </c>
      <c r="K97" s="132">
        <v>2900.1707093099999</v>
      </c>
      <c r="L97" s="132">
        <v>5820.4856541999998</v>
      </c>
      <c r="M97" s="132">
        <v>5760.1913542699995</v>
      </c>
      <c r="N97" s="132">
        <v>60.294299929999994</v>
      </c>
      <c r="O97" s="132">
        <v>-2.2905359900000004</v>
      </c>
      <c r="P97" s="132">
        <v>4.5313294299999995</v>
      </c>
      <c r="Q97" s="44"/>
      <c r="R97" s="44"/>
      <c r="S97" s="44"/>
      <c r="T97" s="44"/>
      <c r="U97" s="44"/>
      <c r="V97" s="44"/>
    </row>
    <row r="98" spans="1:22" hidden="1" outlineLevel="1">
      <c r="A98" s="8">
        <v>43191</v>
      </c>
      <c r="B98" s="132">
        <v>9226.4682742599998</v>
      </c>
      <c r="C98" s="44">
        <v>35.617519520000002</v>
      </c>
      <c r="D98" s="132">
        <v>23.3610319</v>
      </c>
      <c r="E98" s="132">
        <v>12.25648762</v>
      </c>
      <c r="F98" s="132">
        <v>55.626074799999998</v>
      </c>
      <c r="G98" s="132">
        <v>3.3614468400000002</v>
      </c>
      <c r="H98" s="132">
        <v>52.264627959999999</v>
      </c>
      <c r="I98" s="132">
        <v>3233.9871414700001</v>
      </c>
      <c r="J98" s="132">
        <v>88.561856620000015</v>
      </c>
      <c r="K98" s="132">
        <v>3145.42528485</v>
      </c>
      <c r="L98" s="132">
        <v>5901.2375384699999</v>
      </c>
      <c r="M98" s="132">
        <v>5832.8680082699993</v>
      </c>
      <c r="N98" s="132">
        <v>68.369530200000014</v>
      </c>
      <c r="O98" s="132">
        <v>-19.151452070000001</v>
      </c>
      <c r="P98" s="132">
        <v>4.3310848799999997</v>
      </c>
      <c r="Q98" s="44"/>
      <c r="R98" s="44"/>
      <c r="S98" s="44"/>
      <c r="T98" s="44"/>
      <c r="U98" s="44"/>
      <c r="V98" s="44"/>
    </row>
    <row r="99" spans="1:22" hidden="1" outlineLevel="1">
      <c r="A99" s="8">
        <v>43221</v>
      </c>
      <c r="B99" s="132">
        <v>9132.3370107999999</v>
      </c>
      <c r="C99" s="44">
        <v>40.023956350000006</v>
      </c>
      <c r="D99" s="132">
        <v>22.77267964</v>
      </c>
      <c r="E99" s="132">
        <v>17.251276709999999</v>
      </c>
      <c r="F99" s="132">
        <v>67.820153140000002</v>
      </c>
      <c r="G99" s="132">
        <v>3.5185909299999998</v>
      </c>
      <c r="H99" s="132">
        <v>64.30156221</v>
      </c>
      <c r="I99" s="132">
        <v>3192.64437843</v>
      </c>
      <c r="J99" s="132">
        <v>90.045428350000009</v>
      </c>
      <c r="K99" s="132">
        <v>3102.5989500799997</v>
      </c>
      <c r="L99" s="132">
        <v>5831.84852288</v>
      </c>
      <c r="M99" s="132">
        <v>5759.650524480001</v>
      </c>
      <c r="N99" s="132">
        <v>72.197998400000003</v>
      </c>
      <c r="O99" s="132">
        <v>0.17223472000000001</v>
      </c>
      <c r="P99" s="132">
        <v>3.92877199</v>
      </c>
      <c r="Q99" s="44"/>
      <c r="R99" s="44"/>
      <c r="S99" s="44"/>
      <c r="T99" s="44"/>
      <c r="U99" s="44"/>
      <c r="V99" s="44"/>
    </row>
    <row r="100" spans="1:22" hidden="1" outlineLevel="1">
      <c r="A100" s="8">
        <v>43252</v>
      </c>
      <c r="B100" s="132">
        <v>9140.6074571600002</v>
      </c>
      <c r="C100" s="44">
        <v>30.411029710000001</v>
      </c>
      <c r="D100" s="132">
        <v>19.299496900000001</v>
      </c>
      <c r="E100" s="132">
        <v>11.11153281</v>
      </c>
      <c r="F100" s="132">
        <v>56.965586349999995</v>
      </c>
      <c r="G100" s="132">
        <v>7.7874831800000006</v>
      </c>
      <c r="H100" s="132">
        <v>49.17810317</v>
      </c>
      <c r="I100" s="132">
        <v>3018.48605056</v>
      </c>
      <c r="J100" s="132">
        <v>81.004420210000006</v>
      </c>
      <c r="K100" s="132">
        <v>2937.4816303500002</v>
      </c>
      <c r="L100" s="132">
        <v>6034.7447905400004</v>
      </c>
      <c r="M100" s="132">
        <v>5963.3877044299998</v>
      </c>
      <c r="N100" s="132">
        <v>71.357086110000012</v>
      </c>
      <c r="O100" s="132">
        <v>-5.3863935399999994</v>
      </c>
      <c r="P100" s="132">
        <v>4.0405157900000006</v>
      </c>
      <c r="Q100" s="44"/>
      <c r="R100" s="44"/>
      <c r="S100" s="44"/>
      <c r="T100" s="44"/>
      <c r="U100" s="44"/>
      <c r="V100" s="44"/>
    </row>
    <row r="101" spans="1:22" hidden="1" outlineLevel="1">
      <c r="A101" s="8">
        <v>43282</v>
      </c>
      <c r="B101" s="132">
        <v>9419.8508841300008</v>
      </c>
      <c r="C101" s="44">
        <v>25.454897190000001</v>
      </c>
      <c r="D101" s="132">
        <v>19.909832049999999</v>
      </c>
      <c r="E101" s="132">
        <v>5.5450651399999993</v>
      </c>
      <c r="F101" s="132">
        <v>57.230797129999992</v>
      </c>
      <c r="G101" s="132">
        <v>5.7577563899999999</v>
      </c>
      <c r="H101" s="132">
        <v>51.473040740000002</v>
      </c>
      <c r="I101" s="132">
        <v>3283.7205480699995</v>
      </c>
      <c r="J101" s="132">
        <v>86.02074952000001</v>
      </c>
      <c r="K101" s="132">
        <v>3197.6997985500002</v>
      </c>
      <c r="L101" s="132">
        <v>6053.4446417399995</v>
      </c>
      <c r="M101" s="132">
        <v>5983.5603992300003</v>
      </c>
      <c r="N101" s="132">
        <v>69.884242510000007</v>
      </c>
      <c r="O101" s="132">
        <v>-0.20894918000000001</v>
      </c>
      <c r="P101" s="132">
        <v>4.2746513200000003</v>
      </c>
      <c r="Q101" s="44"/>
      <c r="R101" s="44"/>
      <c r="S101" s="44"/>
      <c r="T101" s="44"/>
      <c r="U101" s="44"/>
      <c r="V101" s="44"/>
    </row>
    <row r="102" spans="1:22" hidden="1" outlineLevel="1">
      <c r="A102" s="8">
        <v>43313</v>
      </c>
      <c r="B102" s="132">
        <v>9398.6763484000003</v>
      </c>
      <c r="C102" s="44">
        <v>24.928748450000001</v>
      </c>
      <c r="D102" s="132">
        <v>20.031839380000001</v>
      </c>
      <c r="E102" s="132">
        <v>4.8969090700000004</v>
      </c>
      <c r="F102" s="132">
        <v>96.650109049999998</v>
      </c>
      <c r="G102" s="132">
        <v>5.2300566499999999</v>
      </c>
      <c r="H102" s="132">
        <v>91.420052400000003</v>
      </c>
      <c r="I102" s="132">
        <v>3087.2341812599998</v>
      </c>
      <c r="J102" s="132">
        <v>78.761324680000001</v>
      </c>
      <c r="K102" s="132">
        <v>3008.4728565799996</v>
      </c>
      <c r="L102" s="132">
        <v>6189.8633096399999</v>
      </c>
      <c r="M102" s="132">
        <v>6117.3803020100004</v>
      </c>
      <c r="N102" s="132">
        <v>72.483007630000003</v>
      </c>
      <c r="O102" s="132">
        <v>1.7099703599999998</v>
      </c>
      <c r="P102" s="132">
        <v>4.3679291899999999</v>
      </c>
      <c r="Q102" s="44"/>
      <c r="R102" s="44"/>
      <c r="S102" s="44"/>
      <c r="T102" s="44"/>
      <c r="U102" s="44"/>
      <c r="V102" s="44"/>
    </row>
    <row r="103" spans="1:22" hidden="1" outlineLevel="1">
      <c r="A103" s="8">
        <v>43344</v>
      </c>
      <c r="B103" s="132">
        <v>9681.7563705800003</v>
      </c>
      <c r="C103" s="44">
        <v>27.306450340000001</v>
      </c>
      <c r="D103" s="132">
        <v>20.99983374</v>
      </c>
      <c r="E103" s="132">
        <v>6.3066165999999999</v>
      </c>
      <c r="F103" s="132">
        <v>101.89591937</v>
      </c>
      <c r="G103" s="132">
        <v>4.8497591599999996</v>
      </c>
      <c r="H103" s="132">
        <v>97.046160209999996</v>
      </c>
      <c r="I103" s="132">
        <v>3277.9173811999999</v>
      </c>
      <c r="J103" s="132">
        <v>81.269086999999999</v>
      </c>
      <c r="K103" s="132">
        <v>3196.6482942000002</v>
      </c>
      <c r="L103" s="132">
        <v>6274.6366196700001</v>
      </c>
      <c r="M103" s="132">
        <v>6201.9761828800001</v>
      </c>
      <c r="N103" s="132">
        <v>72.660436789999991</v>
      </c>
      <c r="O103" s="132">
        <v>0.53012472999999993</v>
      </c>
      <c r="P103" s="132">
        <v>4.1094644300000001</v>
      </c>
      <c r="Q103" s="44"/>
      <c r="R103" s="44"/>
      <c r="S103" s="44"/>
      <c r="T103" s="44"/>
      <c r="U103" s="44"/>
      <c r="V103" s="44"/>
    </row>
    <row r="104" spans="1:22" hidden="1" outlineLevel="1">
      <c r="A104" s="8">
        <v>43374</v>
      </c>
      <c r="B104" s="132">
        <v>10026.429416630001</v>
      </c>
      <c r="C104" s="44">
        <v>61.548215150000004</v>
      </c>
      <c r="D104" s="132">
        <v>22.017872769999997</v>
      </c>
      <c r="E104" s="132">
        <v>39.530342380000008</v>
      </c>
      <c r="F104" s="132">
        <v>89.596540070000003</v>
      </c>
      <c r="G104" s="132">
        <v>4.0494968</v>
      </c>
      <c r="H104" s="132">
        <v>85.547043270000003</v>
      </c>
      <c r="I104" s="132">
        <v>3620.9559758199994</v>
      </c>
      <c r="J104" s="132">
        <v>134.15392265</v>
      </c>
      <c r="K104" s="132">
        <v>3486.8020531699995</v>
      </c>
      <c r="L104" s="132">
        <v>6254.3286855899996</v>
      </c>
      <c r="M104" s="132">
        <v>6181.2446703799997</v>
      </c>
      <c r="N104" s="132">
        <v>73.084015210000004</v>
      </c>
      <c r="O104" s="132">
        <v>-5.8588231300000002</v>
      </c>
      <c r="P104" s="132">
        <v>4.0128023600000002</v>
      </c>
      <c r="Q104" s="44"/>
      <c r="R104" s="44"/>
      <c r="S104" s="44"/>
      <c r="T104" s="44"/>
      <c r="U104" s="44"/>
      <c r="V104" s="44"/>
    </row>
    <row r="105" spans="1:22" hidden="1" outlineLevel="1">
      <c r="A105" s="8">
        <v>43405</v>
      </c>
      <c r="B105" s="132">
        <v>9525.1306639800005</v>
      </c>
      <c r="C105" s="44">
        <v>53.466527209999995</v>
      </c>
      <c r="D105" s="132">
        <v>19.78455919</v>
      </c>
      <c r="E105" s="132">
        <v>33.681968019999999</v>
      </c>
      <c r="F105" s="132">
        <v>102.31224755</v>
      </c>
      <c r="G105" s="132">
        <v>3.9399747199999999</v>
      </c>
      <c r="H105" s="132">
        <v>98.37227283</v>
      </c>
      <c r="I105" s="132">
        <v>3076.4851186700002</v>
      </c>
      <c r="J105" s="132">
        <v>120.77560243000001</v>
      </c>
      <c r="K105" s="132">
        <v>2955.7095162400001</v>
      </c>
      <c r="L105" s="132">
        <v>6292.8667705500002</v>
      </c>
      <c r="M105" s="132">
        <v>6217.3134488699998</v>
      </c>
      <c r="N105" s="132">
        <v>75.553321679999996</v>
      </c>
      <c r="O105" s="132">
        <v>-0.37461918999999988</v>
      </c>
      <c r="P105" s="132">
        <v>3.2619166599999998</v>
      </c>
      <c r="Q105" s="44"/>
      <c r="R105" s="44"/>
      <c r="S105" s="44"/>
      <c r="T105" s="44"/>
      <c r="U105" s="44"/>
      <c r="V105" s="44"/>
    </row>
    <row r="106" spans="1:22" hidden="1" outlineLevel="1">
      <c r="A106" s="8">
        <v>43435</v>
      </c>
      <c r="B106" s="132">
        <v>9637.5232654499996</v>
      </c>
      <c r="C106" s="44">
        <v>72.729674399999993</v>
      </c>
      <c r="D106" s="132">
        <v>18.9436918</v>
      </c>
      <c r="E106" s="132">
        <v>53.785982600000004</v>
      </c>
      <c r="F106" s="132">
        <v>6.8200268100000008</v>
      </c>
      <c r="G106" s="132">
        <v>5.4682168200000003</v>
      </c>
      <c r="H106" s="132">
        <v>1.35180999</v>
      </c>
      <c r="I106" s="132">
        <v>3212.2955335500001</v>
      </c>
      <c r="J106" s="132">
        <v>94.330971709999986</v>
      </c>
      <c r="K106" s="132">
        <v>3117.96456184</v>
      </c>
      <c r="L106" s="132">
        <v>6345.67803069</v>
      </c>
      <c r="M106" s="132">
        <v>6277.4162573400008</v>
      </c>
      <c r="N106" s="132">
        <v>68.261773349999999</v>
      </c>
      <c r="O106" s="132">
        <v>6.0256653099999999</v>
      </c>
      <c r="P106" s="132">
        <v>3.4838319899999997</v>
      </c>
      <c r="Q106" s="44"/>
      <c r="R106" s="44"/>
      <c r="S106" s="44"/>
      <c r="T106" s="44"/>
      <c r="U106" s="44"/>
      <c r="V106" s="44"/>
    </row>
    <row r="107" spans="1:22" hidden="1" outlineLevel="1">
      <c r="A107" s="8">
        <v>43466</v>
      </c>
      <c r="B107" s="132">
        <v>9614.7176377300002</v>
      </c>
      <c r="C107" s="44">
        <v>65.027761609999999</v>
      </c>
      <c r="D107" s="132">
        <v>19.089514010000002</v>
      </c>
      <c r="E107" s="132">
        <v>45.938247600000004</v>
      </c>
      <c r="F107" s="132">
        <v>9.2015843100000012</v>
      </c>
      <c r="G107" s="132">
        <v>7.3099403899999995</v>
      </c>
      <c r="H107" s="132">
        <v>1.8916439199999999</v>
      </c>
      <c r="I107" s="132">
        <v>3155.49179026</v>
      </c>
      <c r="J107" s="132">
        <v>84.485654289999999</v>
      </c>
      <c r="K107" s="132">
        <v>3071.0061359700003</v>
      </c>
      <c r="L107" s="132">
        <v>6384.9965015500002</v>
      </c>
      <c r="M107" s="132">
        <v>6313.2520851499994</v>
      </c>
      <c r="N107" s="132">
        <v>71.744416399999992</v>
      </c>
      <c r="O107" s="132">
        <v>0.95752848999999995</v>
      </c>
      <c r="P107" s="132">
        <v>3.16194935</v>
      </c>
      <c r="Q107" s="44"/>
      <c r="R107" s="44"/>
      <c r="S107" s="44"/>
      <c r="T107" s="44"/>
      <c r="U107" s="44"/>
      <c r="V107" s="44"/>
    </row>
    <row r="108" spans="1:22" hidden="1" outlineLevel="1">
      <c r="A108" s="8">
        <v>43497</v>
      </c>
      <c r="B108" s="132">
        <v>9580.8037725300001</v>
      </c>
      <c r="C108" s="44">
        <v>34.933951589999999</v>
      </c>
      <c r="D108" s="132">
        <v>17.726587470000002</v>
      </c>
      <c r="E108" s="132">
        <v>17.207364120000001</v>
      </c>
      <c r="F108" s="132">
        <v>35.201918899999995</v>
      </c>
      <c r="G108" s="132">
        <v>4.3499103899999998</v>
      </c>
      <c r="H108" s="132">
        <v>30.852008510000001</v>
      </c>
      <c r="I108" s="132">
        <v>3165.0984803699998</v>
      </c>
      <c r="J108" s="132">
        <v>87.175339439999988</v>
      </c>
      <c r="K108" s="132">
        <v>3077.92314093</v>
      </c>
      <c r="L108" s="132">
        <v>6345.5694216699994</v>
      </c>
      <c r="M108" s="132">
        <v>6275.9005608299994</v>
      </c>
      <c r="N108" s="132">
        <v>69.668860840000008</v>
      </c>
      <c r="O108" s="132">
        <v>-7.5172012699999993</v>
      </c>
      <c r="P108" s="132">
        <v>3.0376784799999998</v>
      </c>
      <c r="Q108" s="44"/>
      <c r="R108" s="44"/>
      <c r="S108" s="44"/>
      <c r="T108" s="44"/>
      <c r="U108" s="44"/>
      <c r="V108" s="44"/>
    </row>
    <row r="109" spans="1:22" hidden="1" outlineLevel="1">
      <c r="A109" s="8">
        <v>43525</v>
      </c>
      <c r="B109" s="132">
        <v>9702.2618798399999</v>
      </c>
      <c r="C109" s="44">
        <v>38.381162239999995</v>
      </c>
      <c r="D109" s="132">
        <v>16.72725561</v>
      </c>
      <c r="E109" s="132">
        <v>21.653906630000002</v>
      </c>
      <c r="F109" s="132">
        <v>39.065082989999993</v>
      </c>
      <c r="G109" s="132">
        <v>3.9587489300000001</v>
      </c>
      <c r="H109" s="132">
        <v>35.106334059999995</v>
      </c>
      <c r="I109" s="132">
        <v>3250.2598760499995</v>
      </c>
      <c r="J109" s="132">
        <v>86.98824725999998</v>
      </c>
      <c r="K109" s="132">
        <v>3163.2716287900002</v>
      </c>
      <c r="L109" s="132">
        <v>6374.55575856</v>
      </c>
      <c r="M109" s="132">
        <v>6306.9741032499996</v>
      </c>
      <c r="N109" s="132">
        <v>67.581655310000002</v>
      </c>
      <c r="O109" s="132">
        <v>-2.9619878000000002</v>
      </c>
      <c r="P109" s="132">
        <v>4.2089863300000001</v>
      </c>
      <c r="Q109" s="44"/>
      <c r="R109" s="44"/>
      <c r="S109" s="44"/>
      <c r="T109" s="44"/>
      <c r="U109" s="44"/>
      <c r="V109" s="44"/>
    </row>
    <row r="110" spans="1:22" hidden="1" outlineLevel="1">
      <c r="A110" s="8">
        <v>43556</v>
      </c>
      <c r="B110" s="132">
        <v>9958.8835312299998</v>
      </c>
      <c r="C110" s="44">
        <v>28.990089870000002</v>
      </c>
      <c r="D110" s="132">
        <v>16.676841599999999</v>
      </c>
      <c r="E110" s="132">
        <v>12.313248270000001</v>
      </c>
      <c r="F110" s="132">
        <v>38.624981210000001</v>
      </c>
      <c r="G110" s="132">
        <v>3.7019571</v>
      </c>
      <c r="H110" s="132">
        <v>34.92302411</v>
      </c>
      <c r="I110" s="132">
        <v>3512.9671502199999</v>
      </c>
      <c r="J110" s="132">
        <v>82.968819930000009</v>
      </c>
      <c r="K110" s="132">
        <v>3429.9983302899996</v>
      </c>
      <c r="L110" s="132">
        <v>6378.3013099300006</v>
      </c>
      <c r="M110" s="132">
        <v>6307.6632664000008</v>
      </c>
      <c r="N110" s="132">
        <v>70.638043530000004</v>
      </c>
      <c r="O110" s="132">
        <v>-1.1770570500000002</v>
      </c>
      <c r="P110" s="132">
        <v>4.4767957000000003</v>
      </c>
      <c r="Q110" s="44"/>
      <c r="R110" s="44"/>
      <c r="S110" s="44"/>
      <c r="T110" s="44"/>
      <c r="U110" s="44"/>
      <c r="V110" s="44"/>
    </row>
    <row r="111" spans="1:22" hidden="1" outlineLevel="1">
      <c r="A111" s="8">
        <v>43586</v>
      </c>
      <c r="B111" s="132">
        <v>10361.769205430001</v>
      </c>
      <c r="C111" s="44">
        <v>25.482032610000001</v>
      </c>
      <c r="D111" s="132">
        <v>16.8536906</v>
      </c>
      <c r="E111" s="132">
        <v>8.6283420100000008</v>
      </c>
      <c r="F111" s="132">
        <v>43.306873879999998</v>
      </c>
      <c r="G111" s="132">
        <v>7.7889705999999999</v>
      </c>
      <c r="H111" s="132">
        <v>35.517903279999999</v>
      </c>
      <c r="I111" s="132">
        <v>3929.8631653699999</v>
      </c>
      <c r="J111" s="132">
        <v>92.188556590000005</v>
      </c>
      <c r="K111" s="132">
        <v>3837.6746087800002</v>
      </c>
      <c r="L111" s="132">
        <v>6363.1171335700001</v>
      </c>
      <c r="M111" s="132">
        <v>6292.2378515</v>
      </c>
      <c r="N111" s="132">
        <v>70.879282070000002</v>
      </c>
      <c r="O111" s="132">
        <v>-4.0425732300000004</v>
      </c>
      <c r="P111" s="132">
        <v>3.6966689800000001</v>
      </c>
      <c r="Q111" s="44"/>
      <c r="R111" s="44"/>
      <c r="S111" s="44"/>
      <c r="T111" s="44"/>
      <c r="U111" s="44"/>
      <c r="V111" s="44"/>
    </row>
    <row r="112" spans="1:22" hidden="1" outlineLevel="1">
      <c r="A112" s="8">
        <v>43617</v>
      </c>
      <c r="B112" s="132">
        <v>10145.187615360001</v>
      </c>
      <c r="C112" s="44">
        <v>33.972758579999997</v>
      </c>
      <c r="D112" s="132">
        <v>19.807855759999999</v>
      </c>
      <c r="E112" s="132">
        <v>14.164902820000002</v>
      </c>
      <c r="F112" s="132">
        <v>39.861163119999993</v>
      </c>
      <c r="G112" s="132">
        <v>5.3766882500000008</v>
      </c>
      <c r="H112" s="132">
        <v>34.484474869999993</v>
      </c>
      <c r="I112" s="132">
        <v>3429.9800264800006</v>
      </c>
      <c r="J112" s="132">
        <v>89.973076030000001</v>
      </c>
      <c r="K112" s="132">
        <v>3340.0069504499997</v>
      </c>
      <c r="L112" s="132">
        <v>6641.3736671799998</v>
      </c>
      <c r="M112" s="132">
        <v>6569.4861243100004</v>
      </c>
      <c r="N112" s="132">
        <v>71.88754286999999</v>
      </c>
      <c r="O112" s="132">
        <v>7.4941719999999989E-2</v>
      </c>
      <c r="P112" s="132">
        <v>2.9650182200000001</v>
      </c>
      <c r="Q112" s="44"/>
      <c r="R112" s="44"/>
      <c r="S112" s="44"/>
      <c r="T112" s="44"/>
      <c r="U112" s="44"/>
      <c r="V112" s="44"/>
    </row>
    <row r="113" spans="1:22" hidden="1" outlineLevel="1">
      <c r="A113" s="8">
        <v>43647</v>
      </c>
      <c r="B113" s="132">
        <v>10186.20760075</v>
      </c>
      <c r="C113" s="44">
        <v>40.154908650000003</v>
      </c>
      <c r="D113" s="132">
        <v>24.709126439999999</v>
      </c>
      <c r="E113" s="132">
        <v>15.445782210000001</v>
      </c>
      <c r="F113" s="132">
        <v>32.420141340000001</v>
      </c>
      <c r="G113" s="132">
        <v>4.4231482199999999</v>
      </c>
      <c r="H113" s="132">
        <v>27.996993119999999</v>
      </c>
      <c r="I113" s="132">
        <v>3596.69781762</v>
      </c>
      <c r="J113" s="132">
        <v>95.17732002000001</v>
      </c>
      <c r="K113" s="132">
        <v>3501.5204976000005</v>
      </c>
      <c r="L113" s="132">
        <v>6516.9347331399995</v>
      </c>
      <c r="M113" s="132">
        <v>6444.4233084899997</v>
      </c>
      <c r="N113" s="132">
        <v>72.511424650000009</v>
      </c>
      <c r="O113" s="132">
        <v>0.67297547000000002</v>
      </c>
      <c r="P113" s="132">
        <v>11.165305760000001</v>
      </c>
      <c r="Q113" s="44"/>
      <c r="R113" s="44"/>
      <c r="S113" s="44"/>
      <c r="T113" s="44"/>
      <c r="U113" s="44"/>
      <c r="V113" s="44"/>
    </row>
    <row r="114" spans="1:22" hidden="1" outlineLevel="1">
      <c r="A114" s="8">
        <v>43678</v>
      </c>
      <c r="B114" s="132">
        <v>10361.72594789</v>
      </c>
      <c r="C114" s="44">
        <v>42.377984290000001</v>
      </c>
      <c r="D114" s="132">
        <v>29.021347460000001</v>
      </c>
      <c r="E114" s="132">
        <v>13.356636829999999</v>
      </c>
      <c r="F114" s="132">
        <v>35.452456709999993</v>
      </c>
      <c r="G114" s="132">
        <v>6.2669650200000007</v>
      </c>
      <c r="H114" s="132">
        <v>29.185491689999999</v>
      </c>
      <c r="I114" s="132">
        <v>3655.3987466899998</v>
      </c>
      <c r="J114" s="132">
        <v>88.867186029999985</v>
      </c>
      <c r="K114" s="132">
        <v>3566.5315606599997</v>
      </c>
      <c r="L114" s="132">
        <v>6628.4967601999997</v>
      </c>
      <c r="M114" s="132">
        <v>6547.582866929999</v>
      </c>
      <c r="N114" s="132">
        <v>80.913893270000003</v>
      </c>
      <c r="O114" s="132">
        <v>-7.6238419999999998</v>
      </c>
      <c r="P114" s="132">
        <v>11.64949245</v>
      </c>
      <c r="Q114" s="44"/>
      <c r="R114" s="44"/>
      <c r="S114" s="44"/>
      <c r="T114" s="44"/>
      <c r="U114" s="44"/>
      <c r="V114" s="44"/>
    </row>
    <row r="115" spans="1:22" hidden="1" outlineLevel="1">
      <c r="A115" s="8">
        <v>43709</v>
      </c>
      <c r="B115" s="132">
        <v>10459.74667086</v>
      </c>
      <c r="C115" s="44">
        <v>51.134225020000002</v>
      </c>
      <c r="D115" s="132">
        <v>29.31353953</v>
      </c>
      <c r="E115" s="132">
        <v>21.820685489999999</v>
      </c>
      <c r="F115" s="132">
        <v>32.340818240000004</v>
      </c>
      <c r="G115" s="132">
        <v>8.1517361699999995</v>
      </c>
      <c r="H115" s="132">
        <v>24.189082070000001</v>
      </c>
      <c r="I115" s="132">
        <v>3810.21260493</v>
      </c>
      <c r="J115" s="132">
        <v>96.126740470000001</v>
      </c>
      <c r="K115" s="132">
        <v>3714.0858644600003</v>
      </c>
      <c r="L115" s="132">
        <v>6566.0590226700006</v>
      </c>
      <c r="M115" s="132">
        <v>6486.3082356699997</v>
      </c>
      <c r="N115" s="132">
        <v>79.750787000000003</v>
      </c>
      <c r="O115" s="132">
        <v>0.40894042999999997</v>
      </c>
      <c r="P115" s="132">
        <v>11.046996499999999</v>
      </c>
      <c r="Q115" s="44"/>
      <c r="R115" s="44"/>
      <c r="S115" s="44"/>
      <c r="T115" s="44"/>
      <c r="U115" s="44"/>
      <c r="V115" s="44"/>
    </row>
    <row r="116" spans="1:22" hidden="1" outlineLevel="1">
      <c r="A116" s="8">
        <v>43739</v>
      </c>
      <c r="B116" s="132">
        <v>10933.5025984</v>
      </c>
      <c r="C116" s="44">
        <v>55.854021439999997</v>
      </c>
      <c r="D116" s="132">
        <v>30.768277980000001</v>
      </c>
      <c r="E116" s="132">
        <v>25.08574346</v>
      </c>
      <c r="F116" s="132">
        <v>28.269765409999998</v>
      </c>
      <c r="G116" s="132">
        <v>9.0761868499999991</v>
      </c>
      <c r="H116" s="132">
        <v>19.193578559999999</v>
      </c>
      <c r="I116" s="132">
        <v>4045.6222122599997</v>
      </c>
      <c r="J116" s="132">
        <v>112.84134756</v>
      </c>
      <c r="K116" s="132">
        <v>3932.7808647000002</v>
      </c>
      <c r="L116" s="132">
        <v>6803.7565992899999</v>
      </c>
      <c r="M116" s="132">
        <v>6726.2866883300003</v>
      </c>
      <c r="N116" s="132">
        <v>77.469910960000007</v>
      </c>
      <c r="O116" s="132">
        <v>-2.2237413699999999</v>
      </c>
      <c r="P116" s="132">
        <v>11.66822906</v>
      </c>
      <c r="Q116" s="44"/>
      <c r="R116" s="44"/>
      <c r="S116" s="44"/>
      <c r="T116" s="44"/>
      <c r="U116" s="44"/>
      <c r="V116" s="44"/>
    </row>
    <row r="117" spans="1:22" hidden="1" outlineLevel="1">
      <c r="A117" s="8">
        <v>43770</v>
      </c>
      <c r="B117" s="132">
        <v>10791.988264580001</v>
      </c>
      <c r="C117" s="44">
        <v>50.096497060000004</v>
      </c>
      <c r="D117" s="132">
        <v>25.04111932</v>
      </c>
      <c r="E117" s="132">
        <v>25.055377740000001</v>
      </c>
      <c r="F117" s="132">
        <v>27.905713890000001</v>
      </c>
      <c r="G117" s="132">
        <v>9.7278751999999997</v>
      </c>
      <c r="H117" s="132">
        <v>18.177838690000002</v>
      </c>
      <c r="I117" s="132">
        <v>3815.0419811399997</v>
      </c>
      <c r="J117" s="132">
        <v>113.24145111</v>
      </c>
      <c r="K117" s="132">
        <v>3701.8005300300001</v>
      </c>
      <c r="L117" s="132">
        <v>6898.9440724899996</v>
      </c>
      <c r="M117" s="132">
        <v>6809.7672188299985</v>
      </c>
      <c r="N117" s="132">
        <v>89.176853659999992</v>
      </c>
      <c r="O117" s="132">
        <v>-1.83260219</v>
      </c>
      <c r="P117" s="132">
        <v>12.12710476</v>
      </c>
      <c r="Q117" s="44"/>
      <c r="R117" s="44"/>
      <c r="S117" s="44"/>
      <c r="T117" s="44"/>
      <c r="U117" s="44"/>
      <c r="V117" s="44"/>
    </row>
    <row r="118" spans="1:22" hidden="1" outlineLevel="1">
      <c r="A118" s="8">
        <v>43800</v>
      </c>
      <c r="B118" s="132">
        <v>10963.72572061</v>
      </c>
      <c r="C118" s="44">
        <v>49.507172089999997</v>
      </c>
      <c r="D118" s="132">
        <v>21.496003640000001</v>
      </c>
      <c r="E118" s="132">
        <v>28.01116845</v>
      </c>
      <c r="F118" s="132">
        <v>9.7748910999999996</v>
      </c>
      <c r="G118" s="132">
        <v>8.0765405300000008</v>
      </c>
      <c r="H118" s="132">
        <v>1.6983505699999999</v>
      </c>
      <c r="I118" s="132">
        <v>3859.3144368800008</v>
      </c>
      <c r="J118" s="132">
        <v>156.57599380000005</v>
      </c>
      <c r="K118" s="132">
        <v>3702.7384430800003</v>
      </c>
      <c r="L118" s="132">
        <v>7045.1292205400005</v>
      </c>
      <c r="M118" s="132">
        <v>6963.6371417800001</v>
      </c>
      <c r="N118" s="132">
        <v>81.492078759999998</v>
      </c>
      <c r="O118" s="132">
        <v>-11.508334720000001</v>
      </c>
      <c r="P118" s="132">
        <v>10.911071890000001</v>
      </c>
      <c r="Q118" s="44"/>
      <c r="R118" s="44"/>
      <c r="S118" s="44"/>
      <c r="T118" s="44"/>
      <c r="U118" s="44"/>
      <c r="V118" s="44"/>
    </row>
    <row r="119" spans="1:22" hidden="1" outlineLevel="1">
      <c r="A119" s="8">
        <v>43831</v>
      </c>
      <c r="B119" s="132">
        <v>11249.82060755</v>
      </c>
      <c r="C119" s="44">
        <v>51.615081160000003</v>
      </c>
      <c r="D119" s="132">
        <v>24.81878064</v>
      </c>
      <c r="E119" s="132">
        <v>26.796300520000003</v>
      </c>
      <c r="F119" s="132">
        <v>6.02128</v>
      </c>
      <c r="G119" s="132">
        <v>4.3207393500000002</v>
      </c>
      <c r="H119" s="132">
        <v>1.70054065</v>
      </c>
      <c r="I119" s="132">
        <v>3983.5294292999997</v>
      </c>
      <c r="J119" s="132">
        <v>161.74860144000002</v>
      </c>
      <c r="K119" s="132">
        <v>3821.7808278599996</v>
      </c>
      <c r="L119" s="132">
        <v>7208.6548170900005</v>
      </c>
      <c r="M119" s="132">
        <v>7124.0560914500002</v>
      </c>
      <c r="N119" s="132">
        <v>84.598725639999998</v>
      </c>
      <c r="O119" s="132">
        <v>1.5433034699999999</v>
      </c>
      <c r="P119" s="132">
        <v>14.39708723</v>
      </c>
      <c r="Q119" s="44"/>
      <c r="R119" s="44"/>
      <c r="S119" s="44"/>
      <c r="T119" s="44"/>
      <c r="U119" s="44"/>
      <c r="V119" s="44"/>
    </row>
    <row r="120" spans="1:22" hidden="1" outlineLevel="1">
      <c r="A120" s="8">
        <v>43862</v>
      </c>
      <c r="B120" s="132">
        <v>11365.45916384</v>
      </c>
      <c r="C120" s="44">
        <v>62.171227869999996</v>
      </c>
      <c r="D120" s="132">
        <v>28.282483370000001</v>
      </c>
      <c r="E120" s="132">
        <v>33.888744500000001</v>
      </c>
      <c r="F120" s="132">
        <v>9.3865060000000007</v>
      </c>
      <c r="G120" s="132">
        <v>3.1143220200000004</v>
      </c>
      <c r="H120" s="132">
        <v>6.2721839799999994</v>
      </c>
      <c r="I120" s="132">
        <v>4031.6542439200002</v>
      </c>
      <c r="J120" s="132">
        <v>129.80033867</v>
      </c>
      <c r="K120" s="132">
        <v>3901.85390525</v>
      </c>
      <c r="L120" s="132">
        <v>7262.2471860500009</v>
      </c>
      <c r="M120" s="132">
        <v>7176.7540257000001</v>
      </c>
      <c r="N120" s="132">
        <v>85.493160349999997</v>
      </c>
      <c r="O120" s="132">
        <v>-2.3231823199999999</v>
      </c>
      <c r="P120" s="132">
        <v>13.248549990000001</v>
      </c>
      <c r="Q120" s="44"/>
      <c r="R120" s="44"/>
      <c r="S120" s="44"/>
      <c r="T120" s="44"/>
      <c r="U120" s="44"/>
      <c r="V120" s="44"/>
    </row>
    <row r="121" spans="1:22" hidden="1" outlineLevel="1">
      <c r="A121" s="8">
        <v>43891</v>
      </c>
      <c r="B121" s="132">
        <v>12029.896999889999</v>
      </c>
      <c r="C121" s="44">
        <v>48.472303069999995</v>
      </c>
      <c r="D121" s="132">
        <v>28.381384180000001</v>
      </c>
      <c r="E121" s="132">
        <v>20.090918890000001</v>
      </c>
      <c r="F121" s="132">
        <v>58.442504059999997</v>
      </c>
      <c r="G121" s="132">
        <v>51.842188010000001</v>
      </c>
      <c r="H121" s="132">
        <v>6.60031605</v>
      </c>
      <c r="I121" s="132">
        <v>4370.7229641799995</v>
      </c>
      <c r="J121" s="132">
        <v>157.81742425000002</v>
      </c>
      <c r="K121" s="132">
        <v>4212.9055399299996</v>
      </c>
      <c r="L121" s="132">
        <v>7552.2592285800001</v>
      </c>
      <c r="M121" s="132">
        <v>7464.6477341999998</v>
      </c>
      <c r="N121" s="132">
        <v>87.611494380000025</v>
      </c>
      <c r="O121" s="132">
        <v>0.41532357999999997</v>
      </c>
      <c r="P121" s="132">
        <v>12.99728773</v>
      </c>
      <c r="Q121" s="44"/>
      <c r="R121" s="44"/>
      <c r="S121" s="44"/>
      <c r="T121" s="44"/>
      <c r="U121" s="44"/>
      <c r="V121" s="44"/>
    </row>
    <row r="122" spans="1:22" hidden="1" outlineLevel="1">
      <c r="A122" s="8">
        <v>43922</v>
      </c>
      <c r="B122" s="132">
        <v>12750.169868319999</v>
      </c>
      <c r="C122" s="44">
        <v>36.681397930000003</v>
      </c>
      <c r="D122" s="132">
        <v>27.430122760000003</v>
      </c>
      <c r="E122" s="132">
        <v>9.2512751699999995</v>
      </c>
      <c r="F122" s="132">
        <v>39.615789190000001</v>
      </c>
      <c r="G122" s="132">
        <v>21.400520190000002</v>
      </c>
      <c r="H122" s="132">
        <v>18.215269000000003</v>
      </c>
      <c r="I122" s="132">
        <v>4975.8055926800007</v>
      </c>
      <c r="J122" s="132">
        <v>200.76871358</v>
      </c>
      <c r="K122" s="132">
        <v>4775.0368791000001</v>
      </c>
      <c r="L122" s="132">
        <v>7698.0670885199997</v>
      </c>
      <c r="M122" s="132">
        <v>7608.6279667899998</v>
      </c>
      <c r="N122" s="132">
        <v>89.439121729999997</v>
      </c>
      <c r="O122" s="132">
        <v>-1.0391078</v>
      </c>
      <c r="P122" s="132">
        <v>14.7679154</v>
      </c>
      <c r="Q122" s="44"/>
      <c r="R122" s="44"/>
      <c r="S122" s="44"/>
      <c r="T122" s="44"/>
      <c r="U122" s="44"/>
      <c r="V122" s="44"/>
    </row>
    <row r="123" spans="1:22" hidden="1" outlineLevel="1">
      <c r="A123" s="8">
        <v>43952</v>
      </c>
      <c r="B123" s="132">
        <v>12996.397227990001</v>
      </c>
      <c r="C123" s="44">
        <v>32.752555369999996</v>
      </c>
      <c r="D123" s="132">
        <v>25.72996569</v>
      </c>
      <c r="E123" s="132">
        <v>7.0225896799999994</v>
      </c>
      <c r="F123" s="132">
        <v>59.726728610000009</v>
      </c>
      <c r="G123" s="132">
        <v>40.761156800000002</v>
      </c>
      <c r="H123" s="132">
        <v>18.96557181</v>
      </c>
      <c r="I123" s="132">
        <v>5268.9941197699991</v>
      </c>
      <c r="J123" s="132">
        <v>179.00453530999999</v>
      </c>
      <c r="K123" s="132">
        <v>5089.9895844599996</v>
      </c>
      <c r="L123" s="132">
        <v>7634.9238242399988</v>
      </c>
      <c r="M123" s="132">
        <v>7543.0167991500002</v>
      </c>
      <c r="N123" s="132">
        <v>91.907025089999991</v>
      </c>
      <c r="O123" s="132">
        <v>-0.83043747000000001</v>
      </c>
      <c r="P123" s="132">
        <v>13.41835034</v>
      </c>
      <c r="Q123" s="44"/>
      <c r="R123" s="44"/>
      <c r="S123" s="44"/>
      <c r="T123" s="44"/>
      <c r="U123" s="44"/>
      <c r="V123" s="44"/>
    </row>
    <row r="124" spans="1:22" hidden="1" outlineLevel="1">
      <c r="A124" s="8">
        <v>43983</v>
      </c>
      <c r="B124" s="132">
        <v>12909.52663432</v>
      </c>
      <c r="C124" s="44">
        <v>34.497554229999999</v>
      </c>
      <c r="D124" s="132">
        <v>25.017370919999998</v>
      </c>
      <c r="E124" s="132">
        <v>9.4801833099999993</v>
      </c>
      <c r="F124" s="132">
        <v>41.015441950000003</v>
      </c>
      <c r="G124" s="132">
        <v>24.17175422</v>
      </c>
      <c r="H124" s="132">
        <v>16.843687729999999</v>
      </c>
      <c r="I124" s="132">
        <v>5057.02745615</v>
      </c>
      <c r="J124" s="132">
        <v>172.74831626000002</v>
      </c>
      <c r="K124" s="132">
        <v>4884.2791398900008</v>
      </c>
      <c r="L124" s="132">
        <v>7776.9861819899997</v>
      </c>
      <c r="M124" s="132">
        <v>7683.7458838199991</v>
      </c>
      <c r="N124" s="132">
        <v>93.240298170000003</v>
      </c>
      <c r="O124" s="132">
        <v>-0.93905700000000003</v>
      </c>
      <c r="P124" s="132">
        <v>12.605109580000001</v>
      </c>
      <c r="Q124" s="44"/>
      <c r="R124" s="44"/>
      <c r="S124" s="44"/>
      <c r="T124" s="44"/>
      <c r="U124" s="44"/>
      <c r="V124" s="44"/>
    </row>
    <row r="125" spans="1:22" hidden="1" outlineLevel="1">
      <c r="A125" s="8">
        <v>44013</v>
      </c>
      <c r="B125" s="132">
        <v>13357.78902851</v>
      </c>
      <c r="C125" s="44">
        <v>42.840552259999995</v>
      </c>
      <c r="D125" s="132">
        <v>29.611360300000001</v>
      </c>
      <c r="E125" s="132">
        <v>13.22919196</v>
      </c>
      <c r="F125" s="132">
        <v>48.271634299999995</v>
      </c>
      <c r="G125" s="132">
        <v>32.384285460000001</v>
      </c>
      <c r="H125" s="132">
        <v>15.88734884</v>
      </c>
      <c r="I125" s="132">
        <v>5348.8732777099995</v>
      </c>
      <c r="J125" s="132">
        <v>207.16966416</v>
      </c>
      <c r="K125" s="132">
        <v>5141.7036135500002</v>
      </c>
      <c r="L125" s="132">
        <v>7917.8035642399991</v>
      </c>
      <c r="M125" s="132">
        <v>7819.8358268900001</v>
      </c>
      <c r="N125" s="132">
        <v>97.967737349999993</v>
      </c>
      <c r="O125" s="132">
        <v>-0.36112526</v>
      </c>
      <c r="P125" s="132">
        <v>14.632465570000001</v>
      </c>
      <c r="Q125" s="44"/>
      <c r="R125" s="44"/>
      <c r="S125" s="44"/>
      <c r="T125" s="44"/>
      <c r="U125" s="44"/>
      <c r="V125" s="44"/>
    </row>
    <row r="126" spans="1:22" hidden="1" outlineLevel="1">
      <c r="A126" s="8">
        <v>44044</v>
      </c>
      <c r="B126" s="132">
        <v>13354.81313894</v>
      </c>
      <c r="C126" s="44">
        <v>51.77676787</v>
      </c>
      <c r="D126" s="132">
        <v>30.357332720000002</v>
      </c>
      <c r="E126" s="132">
        <v>21.419435149999998</v>
      </c>
      <c r="F126" s="132">
        <v>72.814254609999992</v>
      </c>
      <c r="G126" s="132">
        <v>56.836137649999998</v>
      </c>
      <c r="H126" s="132">
        <v>15.978116959999999</v>
      </c>
      <c r="I126" s="132">
        <v>5333.0249340299997</v>
      </c>
      <c r="J126" s="132">
        <v>235.16706915</v>
      </c>
      <c r="K126" s="132">
        <v>5097.8578648799994</v>
      </c>
      <c r="L126" s="132">
        <v>7897.1971824299999</v>
      </c>
      <c r="M126" s="132">
        <v>7792.9945380999989</v>
      </c>
      <c r="N126" s="132">
        <v>104.20264433000001</v>
      </c>
      <c r="O126" s="132">
        <v>-2.6602698199999999</v>
      </c>
      <c r="P126" s="132">
        <v>15.077042370000001</v>
      </c>
      <c r="Q126" s="44"/>
      <c r="R126" s="44"/>
      <c r="S126" s="44"/>
      <c r="T126" s="44"/>
      <c r="U126" s="44"/>
      <c r="V126" s="44"/>
    </row>
    <row r="127" spans="1:22" hidden="1" outlineLevel="1">
      <c r="A127" s="8">
        <v>44075</v>
      </c>
      <c r="B127" s="132">
        <v>13630.014688769999</v>
      </c>
      <c r="C127" s="44">
        <v>66.274997499999998</v>
      </c>
      <c r="D127" s="132">
        <v>32.327539200000004</v>
      </c>
      <c r="E127" s="132">
        <v>33.947458300000001</v>
      </c>
      <c r="F127" s="132">
        <v>78.383759799999993</v>
      </c>
      <c r="G127" s="132">
        <v>61.607163819999997</v>
      </c>
      <c r="H127" s="132">
        <v>16.77659598</v>
      </c>
      <c r="I127" s="132">
        <v>5403.88292301</v>
      </c>
      <c r="J127" s="132">
        <v>356.50129953000004</v>
      </c>
      <c r="K127" s="132">
        <v>5047.3816234799997</v>
      </c>
      <c r="L127" s="132">
        <v>8081.4730084599996</v>
      </c>
      <c r="M127" s="132">
        <v>7977.5115099900004</v>
      </c>
      <c r="N127" s="132">
        <v>103.96149847000001</v>
      </c>
      <c r="O127" s="132">
        <v>-0.36711188</v>
      </c>
      <c r="P127" s="132">
        <v>17.513229289999998</v>
      </c>
      <c r="Q127" s="44"/>
      <c r="R127" s="44"/>
      <c r="S127" s="44"/>
      <c r="T127" s="44"/>
      <c r="U127" s="44"/>
      <c r="V127" s="44"/>
    </row>
    <row r="128" spans="1:22" hidden="1" outlineLevel="1">
      <c r="A128" s="8">
        <v>44105</v>
      </c>
      <c r="B128" s="132">
        <v>13826.5972404</v>
      </c>
      <c r="C128" s="44">
        <v>90.939762430000002</v>
      </c>
      <c r="D128" s="132">
        <v>31.035070149999996</v>
      </c>
      <c r="E128" s="132">
        <v>59.904692279999999</v>
      </c>
      <c r="F128" s="132">
        <v>78.199759059999991</v>
      </c>
      <c r="G128" s="132">
        <v>61.680886300000004</v>
      </c>
      <c r="H128" s="132">
        <v>16.518872760000001</v>
      </c>
      <c r="I128" s="132">
        <v>5432.0757576899996</v>
      </c>
      <c r="J128" s="132">
        <v>346.41875957999997</v>
      </c>
      <c r="K128" s="132">
        <v>5085.6569981100001</v>
      </c>
      <c r="L128" s="132">
        <v>8225.3819612200004</v>
      </c>
      <c r="M128" s="132">
        <v>8125.7167007400003</v>
      </c>
      <c r="N128" s="132">
        <v>99.665260480000001</v>
      </c>
      <c r="O128" s="132">
        <v>0.85501375999999985</v>
      </c>
      <c r="P128" s="132">
        <v>15.646556589999999</v>
      </c>
      <c r="Q128" s="44"/>
      <c r="R128" s="44"/>
      <c r="S128" s="44"/>
      <c r="T128" s="44"/>
      <c r="U128" s="44"/>
      <c r="V128" s="44"/>
    </row>
    <row r="129" spans="1:22" hidden="1" outlineLevel="1">
      <c r="A129" s="8">
        <v>44136</v>
      </c>
      <c r="B129" s="132">
        <v>14059.437932500001</v>
      </c>
      <c r="C129" s="44">
        <v>72.540277889999999</v>
      </c>
      <c r="D129" s="132">
        <v>29.078451479999998</v>
      </c>
      <c r="E129" s="132">
        <v>43.46182641</v>
      </c>
      <c r="F129" s="132">
        <v>82.67968304</v>
      </c>
      <c r="G129" s="132">
        <v>66.088926650000005</v>
      </c>
      <c r="H129" s="132">
        <v>16.590756389999999</v>
      </c>
      <c r="I129" s="132">
        <v>5575.2622930899997</v>
      </c>
      <c r="J129" s="132">
        <v>321.37221956000002</v>
      </c>
      <c r="K129" s="132">
        <v>5253.8900735299994</v>
      </c>
      <c r="L129" s="132">
        <v>8328.9556784799988</v>
      </c>
      <c r="M129" s="132">
        <v>8219.9157921299993</v>
      </c>
      <c r="N129" s="132">
        <v>109.03988635</v>
      </c>
      <c r="O129" s="132">
        <v>-4.3000726800000004</v>
      </c>
      <c r="P129" s="132">
        <v>15.564356100000001</v>
      </c>
      <c r="Q129" s="44"/>
      <c r="R129" s="44"/>
      <c r="S129" s="44"/>
      <c r="T129" s="44"/>
      <c r="U129" s="44"/>
      <c r="V129" s="44"/>
    </row>
    <row r="130" spans="1:22" hidden="1" outlineLevel="1">
      <c r="A130" s="8">
        <v>44166</v>
      </c>
      <c r="B130" s="132">
        <v>14157.695354220001</v>
      </c>
      <c r="C130" s="44">
        <v>101.76700171000002</v>
      </c>
      <c r="D130" s="132">
        <v>30.241132250000003</v>
      </c>
      <c r="E130" s="132">
        <v>71.52586946000001</v>
      </c>
      <c r="F130" s="132">
        <v>101.54797947</v>
      </c>
      <c r="G130" s="132">
        <v>11.824456849999999</v>
      </c>
      <c r="H130" s="132">
        <v>89.723522619999997</v>
      </c>
      <c r="I130" s="132">
        <v>5424.1185583400002</v>
      </c>
      <c r="J130" s="132">
        <v>397.50757909000004</v>
      </c>
      <c r="K130" s="132">
        <v>5026.6109792500001</v>
      </c>
      <c r="L130" s="132">
        <v>8530.2618147000012</v>
      </c>
      <c r="M130" s="132">
        <v>8430.6821595599995</v>
      </c>
      <c r="N130" s="132">
        <v>99.57965514</v>
      </c>
      <c r="O130" s="132">
        <v>-2.14028514</v>
      </c>
      <c r="P130" s="132">
        <v>14.99795512</v>
      </c>
      <c r="Q130" s="44"/>
      <c r="R130" s="44"/>
      <c r="S130" s="44"/>
      <c r="T130" s="44"/>
      <c r="U130" s="44"/>
      <c r="V130" s="44"/>
    </row>
    <row r="131" spans="1:22" hidden="1" outlineLevel="1">
      <c r="A131" s="8">
        <v>44197</v>
      </c>
      <c r="B131" s="132">
        <v>14017.548938170001</v>
      </c>
      <c r="C131" s="44">
        <v>118.08569145999999</v>
      </c>
      <c r="D131" s="132">
        <v>32.103405780000003</v>
      </c>
      <c r="E131" s="132">
        <v>85.982285680000004</v>
      </c>
      <c r="F131" s="132">
        <v>132.72103461000003</v>
      </c>
      <c r="G131" s="132">
        <v>12.41304935</v>
      </c>
      <c r="H131" s="132">
        <v>120.30798526000001</v>
      </c>
      <c r="I131" s="132">
        <v>5345.5605270999995</v>
      </c>
      <c r="J131" s="132">
        <v>282.31272315000001</v>
      </c>
      <c r="K131" s="132">
        <v>5063.2478039500002</v>
      </c>
      <c r="L131" s="132">
        <v>8421.1816849999996</v>
      </c>
      <c r="M131" s="132">
        <v>8320.21544928</v>
      </c>
      <c r="N131" s="132">
        <v>100.96623572</v>
      </c>
      <c r="O131" s="132">
        <v>-0.16321330000000001</v>
      </c>
      <c r="P131" s="132">
        <v>15.623185339999999</v>
      </c>
      <c r="Q131" s="44"/>
      <c r="R131" s="44"/>
      <c r="S131" s="44"/>
      <c r="T131" s="44"/>
      <c r="U131" s="44"/>
      <c r="V131" s="44"/>
    </row>
    <row r="132" spans="1:22" hidden="1" outlineLevel="1">
      <c r="A132" s="8">
        <v>44228</v>
      </c>
      <c r="B132" s="132">
        <v>14793.371804120001</v>
      </c>
      <c r="C132" s="44">
        <v>89.743063649999982</v>
      </c>
      <c r="D132" s="132">
        <v>30.838887199999999</v>
      </c>
      <c r="E132" s="132">
        <v>58.904176449999994</v>
      </c>
      <c r="F132" s="132">
        <v>231.79814808</v>
      </c>
      <c r="G132" s="132">
        <v>88.65097892</v>
      </c>
      <c r="H132" s="132">
        <v>143.14716916000003</v>
      </c>
      <c r="I132" s="132">
        <v>6026.9638098699997</v>
      </c>
      <c r="J132" s="132">
        <v>314.02762587000001</v>
      </c>
      <c r="K132" s="132">
        <v>5712.9361840000001</v>
      </c>
      <c r="L132" s="132">
        <v>8444.8667825199991</v>
      </c>
      <c r="M132" s="132">
        <v>8341.2488231799998</v>
      </c>
      <c r="N132" s="132">
        <v>103.61795934</v>
      </c>
      <c r="O132" s="132">
        <v>-0.20291345999999999</v>
      </c>
      <c r="P132" s="132">
        <v>13.50243873</v>
      </c>
      <c r="Q132" s="44"/>
      <c r="R132" s="44"/>
      <c r="S132" s="44"/>
      <c r="T132" s="44"/>
      <c r="U132" s="44"/>
      <c r="V132" s="44"/>
    </row>
    <row r="133" spans="1:22" hidden="1" outlineLevel="1">
      <c r="A133" s="8">
        <v>44256</v>
      </c>
      <c r="B133" s="132">
        <v>15260.153158429999</v>
      </c>
      <c r="C133" s="44">
        <v>157.58318972000001</v>
      </c>
      <c r="D133" s="132">
        <v>32.329941820000002</v>
      </c>
      <c r="E133" s="132">
        <v>125.25324790000001</v>
      </c>
      <c r="F133" s="132">
        <v>252.94838464000003</v>
      </c>
      <c r="G133" s="132">
        <v>7.5893330900000002</v>
      </c>
      <c r="H133" s="132">
        <v>245.35905155</v>
      </c>
      <c r="I133" s="132">
        <v>6414.7692320900005</v>
      </c>
      <c r="J133" s="132">
        <v>343.08117382999995</v>
      </c>
      <c r="K133" s="132">
        <v>6071.6880582600006</v>
      </c>
      <c r="L133" s="132">
        <v>8434.8523519800001</v>
      </c>
      <c r="M133" s="132">
        <v>8331.3706091799995</v>
      </c>
      <c r="N133" s="132">
        <v>103.48174280000001</v>
      </c>
      <c r="O133" s="132">
        <v>-7.1135239700000001</v>
      </c>
      <c r="P133" s="132">
        <v>13.259399340000002</v>
      </c>
      <c r="Q133" s="44"/>
      <c r="R133" s="44"/>
      <c r="S133" s="44"/>
      <c r="T133" s="44"/>
      <c r="U133" s="44"/>
      <c r="V133" s="44"/>
    </row>
    <row r="134" spans="1:22" hidden="1" outlineLevel="1">
      <c r="A134" s="8">
        <v>44287</v>
      </c>
      <c r="B134" s="132">
        <v>15215.122624920001</v>
      </c>
      <c r="C134" s="44">
        <v>94.930680370000005</v>
      </c>
      <c r="D134" s="132">
        <v>32.182107529999996</v>
      </c>
      <c r="E134" s="132">
        <v>62.748572840000001</v>
      </c>
      <c r="F134" s="132">
        <v>246.74776320000001</v>
      </c>
      <c r="G134" s="132">
        <v>6.9990893700000001</v>
      </c>
      <c r="H134" s="132">
        <v>239.74867383</v>
      </c>
      <c r="I134" s="132">
        <v>6265.3156122500004</v>
      </c>
      <c r="J134" s="132">
        <v>261.05025310000002</v>
      </c>
      <c r="K134" s="132">
        <v>6004.2653591500002</v>
      </c>
      <c r="L134" s="132">
        <v>8608.1285691000012</v>
      </c>
      <c r="M134" s="132">
        <v>8505.5554274499991</v>
      </c>
      <c r="N134" s="132">
        <v>102.57314164999998</v>
      </c>
      <c r="O134" s="132">
        <v>-1.8880257</v>
      </c>
      <c r="P134" s="132">
        <v>12.90875146</v>
      </c>
      <c r="Q134" s="44"/>
      <c r="R134" s="44"/>
      <c r="S134" s="44"/>
      <c r="T134" s="44"/>
      <c r="U134" s="44"/>
      <c r="V134" s="44"/>
    </row>
    <row r="135" spans="1:22" hidden="1" outlineLevel="1">
      <c r="A135" s="8">
        <v>44317</v>
      </c>
      <c r="B135" s="132">
        <v>15221.394064689999</v>
      </c>
      <c r="C135" s="44">
        <v>92.588283590000017</v>
      </c>
      <c r="D135" s="132">
        <v>29.583620120000003</v>
      </c>
      <c r="E135" s="132">
        <v>63.004663469999997</v>
      </c>
      <c r="F135" s="132">
        <v>277.59328770000002</v>
      </c>
      <c r="G135" s="132">
        <v>12.31073507</v>
      </c>
      <c r="H135" s="132">
        <v>265.28255263000005</v>
      </c>
      <c r="I135" s="132">
        <v>6310.9770212900003</v>
      </c>
      <c r="J135" s="132">
        <v>295.88406775000004</v>
      </c>
      <c r="K135" s="132">
        <v>6015.0929535399991</v>
      </c>
      <c r="L135" s="132">
        <v>8540.23547211</v>
      </c>
      <c r="M135" s="132">
        <v>8432.5851184700005</v>
      </c>
      <c r="N135" s="132">
        <v>107.65035363999999</v>
      </c>
      <c r="O135" s="132">
        <v>-0.79487012000000001</v>
      </c>
      <c r="P135" s="132">
        <v>12.882654819999999</v>
      </c>
      <c r="Q135" s="44"/>
      <c r="R135" s="44"/>
      <c r="S135" s="44"/>
      <c r="T135" s="44"/>
      <c r="U135" s="44"/>
      <c r="V135" s="44"/>
    </row>
    <row r="136" spans="1:22" hidden="1" outlineLevel="1">
      <c r="A136" s="8">
        <v>44348</v>
      </c>
      <c r="B136" s="132">
        <v>15045.92740581</v>
      </c>
      <c r="C136" s="44">
        <v>73.27812526000001</v>
      </c>
      <c r="D136" s="132">
        <v>30.026426430000004</v>
      </c>
      <c r="E136" s="132">
        <v>43.251698830000002</v>
      </c>
      <c r="F136" s="132">
        <v>250.32762984000001</v>
      </c>
      <c r="G136" s="132">
        <v>19.954049659999999</v>
      </c>
      <c r="H136" s="132">
        <v>230.37358018</v>
      </c>
      <c r="I136" s="132">
        <v>6009.2429379599998</v>
      </c>
      <c r="J136" s="132">
        <v>287.83745426999997</v>
      </c>
      <c r="K136" s="132">
        <v>5721.4054836899995</v>
      </c>
      <c r="L136" s="132">
        <v>8713.0787127499989</v>
      </c>
      <c r="M136" s="132">
        <v>8608.0167143500003</v>
      </c>
      <c r="N136" s="132">
        <v>105.06199839999999</v>
      </c>
      <c r="O136" s="132">
        <v>-0.40859451000000002</v>
      </c>
      <c r="P136" s="132">
        <v>14.310525070000001</v>
      </c>
      <c r="Q136" s="44"/>
      <c r="R136" s="44"/>
      <c r="S136" s="44"/>
      <c r="T136" s="44"/>
      <c r="U136" s="44"/>
      <c r="V136" s="44"/>
    </row>
    <row r="137" spans="1:22" hidden="1" outlineLevel="1">
      <c r="A137" s="8">
        <v>44378</v>
      </c>
      <c r="B137" s="132">
        <v>15017.12285243</v>
      </c>
      <c r="C137" s="44">
        <v>102.84719459999999</v>
      </c>
      <c r="D137" s="132">
        <v>28.533045939999997</v>
      </c>
      <c r="E137" s="132">
        <v>74.314148660000001</v>
      </c>
      <c r="F137" s="132">
        <v>250.67957061000001</v>
      </c>
      <c r="G137" s="132">
        <v>17.878264099999999</v>
      </c>
      <c r="H137" s="132">
        <v>232.80130651000002</v>
      </c>
      <c r="I137" s="132">
        <v>6049.6052612999993</v>
      </c>
      <c r="J137" s="132">
        <v>295.32126310999996</v>
      </c>
      <c r="K137" s="132">
        <v>5754.2839981899997</v>
      </c>
      <c r="L137" s="132">
        <v>8613.9908259200001</v>
      </c>
      <c r="M137" s="132">
        <v>8509.3881151799997</v>
      </c>
      <c r="N137" s="132">
        <v>104.60271074000001</v>
      </c>
      <c r="O137" s="132">
        <v>0.59010748999999996</v>
      </c>
      <c r="P137" s="132">
        <v>15.50574945</v>
      </c>
      <c r="Q137" s="44"/>
      <c r="R137" s="44"/>
      <c r="S137" s="44"/>
      <c r="T137" s="44"/>
      <c r="U137" s="44"/>
      <c r="V137" s="44"/>
    </row>
    <row r="138" spans="1:22" hidden="1" outlineLevel="1">
      <c r="A138" s="8">
        <v>44409</v>
      </c>
      <c r="B138" s="132">
        <v>14861.45897388</v>
      </c>
      <c r="C138" s="44">
        <v>74.980467509999997</v>
      </c>
      <c r="D138" s="132">
        <v>28.330034870000002</v>
      </c>
      <c r="E138" s="132">
        <v>46.650432640000005</v>
      </c>
      <c r="F138" s="132">
        <v>134.80830165</v>
      </c>
      <c r="G138" s="132">
        <v>14.76067263</v>
      </c>
      <c r="H138" s="132">
        <v>120.04762902</v>
      </c>
      <c r="I138" s="132">
        <v>6119.7017178200003</v>
      </c>
      <c r="J138" s="132">
        <v>480.20757722999997</v>
      </c>
      <c r="K138" s="132">
        <v>5639.4941405900008</v>
      </c>
      <c r="L138" s="132">
        <v>8531.9684869000012</v>
      </c>
      <c r="M138" s="132">
        <v>8417.4638261500004</v>
      </c>
      <c r="N138" s="132">
        <v>114.50466075</v>
      </c>
      <c r="O138" s="132">
        <v>-12.25527454</v>
      </c>
      <c r="P138" s="132">
        <v>17.963536000000001</v>
      </c>
      <c r="Q138" s="44"/>
      <c r="R138" s="44"/>
      <c r="S138" s="44"/>
      <c r="T138" s="44"/>
      <c r="U138" s="44"/>
      <c r="V138" s="44"/>
    </row>
    <row r="139" spans="1:22" hidden="1" outlineLevel="1">
      <c r="A139" s="8">
        <v>44440</v>
      </c>
      <c r="B139" s="132">
        <v>15257.55238175</v>
      </c>
      <c r="C139" s="44">
        <v>74.534378750000002</v>
      </c>
      <c r="D139" s="132">
        <v>28.64688293</v>
      </c>
      <c r="E139" s="132">
        <v>45.887495820000005</v>
      </c>
      <c r="F139" s="132">
        <v>152.42032510999999</v>
      </c>
      <c r="G139" s="132">
        <v>22.726115059999998</v>
      </c>
      <c r="H139" s="132">
        <v>129.69421005000001</v>
      </c>
      <c r="I139" s="132">
        <v>6439.57434251</v>
      </c>
      <c r="J139" s="132">
        <v>507.07844514999999</v>
      </c>
      <c r="K139" s="132">
        <v>5932.4958973599996</v>
      </c>
      <c r="L139" s="132">
        <v>8591.0233353799995</v>
      </c>
      <c r="M139" s="132">
        <v>8474.6359340300005</v>
      </c>
      <c r="N139" s="132">
        <v>116.38740135</v>
      </c>
      <c r="O139" s="132">
        <v>-0.62616081000000001</v>
      </c>
      <c r="P139" s="132">
        <v>14.9482728</v>
      </c>
      <c r="Q139" s="44"/>
      <c r="R139" s="44"/>
      <c r="S139" s="44"/>
      <c r="T139" s="44"/>
      <c r="U139" s="44"/>
      <c r="V139" s="44"/>
    </row>
    <row r="140" spans="1:22" hidden="1" outlineLevel="1">
      <c r="A140" s="8">
        <v>44470</v>
      </c>
      <c r="B140" s="132">
        <v>15828.204565939999</v>
      </c>
      <c r="C140" s="44">
        <v>76.882174390000003</v>
      </c>
      <c r="D140" s="132">
        <v>29.431848389999999</v>
      </c>
      <c r="E140" s="132">
        <v>47.450326000000004</v>
      </c>
      <c r="F140" s="132">
        <v>153.05334907000002</v>
      </c>
      <c r="G140" s="132">
        <v>23.881158979999999</v>
      </c>
      <c r="H140" s="132">
        <v>129.17219009000002</v>
      </c>
      <c r="I140" s="132">
        <v>6967.7367357499998</v>
      </c>
      <c r="J140" s="132">
        <v>524.88819796999996</v>
      </c>
      <c r="K140" s="132">
        <v>6442.8485377800007</v>
      </c>
      <c r="L140" s="132">
        <v>8630.5323067299978</v>
      </c>
      <c r="M140" s="132">
        <v>8503.8064826699992</v>
      </c>
      <c r="N140" s="132">
        <v>126.72582406000001</v>
      </c>
      <c r="O140" s="132">
        <v>1.3107137600000001</v>
      </c>
      <c r="P140" s="132">
        <v>15.192537380000001</v>
      </c>
      <c r="Q140" s="44"/>
      <c r="R140" s="44"/>
      <c r="S140" s="44"/>
      <c r="T140" s="44"/>
      <c r="U140" s="44"/>
      <c r="V140" s="44"/>
    </row>
    <row r="141" spans="1:22" hidden="1" outlineLevel="1">
      <c r="A141" s="8">
        <v>44501</v>
      </c>
      <c r="B141" s="132">
        <v>15808.07270793</v>
      </c>
      <c r="C141" s="44">
        <v>67.501794740000008</v>
      </c>
      <c r="D141" s="132">
        <v>29.628845939999998</v>
      </c>
      <c r="E141" s="132">
        <v>37.872948799999996</v>
      </c>
      <c r="F141" s="132">
        <v>147.19976736000001</v>
      </c>
      <c r="G141" s="132">
        <v>18.025442849999997</v>
      </c>
      <c r="H141" s="132">
        <v>129.17432451000002</v>
      </c>
      <c r="I141" s="132">
        <v>6825.7931597199995</v>
      </c>
      <c r="J141" s="132">
        <v>581.46015910000006</v>
      </c>
      <c r="K141" s="132">
        <v>6244.3330006200003</v>
      </c>
      <c r="L141" s="132">
        <v>8767.5779861100018</v>
      </c>
      <c r="M141" s="132">
        <v>8658.0901096800008</v>
      </c>
      <c r="N141" s="132">
        <v>109.48787643</v>
      </c>
      <c r="O141" s="132">
        <v>-15.920853390000001</v>
      </c>
      <c r="P141" s="132">
        <v>15.675002770000001</v>
      </c>
      <c r="Q141" s="44"/>
      <c r="R141" s="44"/>
      <c r="S141" s="44"/>
      <c r="T141" s="44"/>
      <c r="U141" s="44"/>
      <c r="V141" s="44"/>
    </row>
    <row r="142" spans="1:22" hidden="1" outlineLevel="1">
      <c r="A142" s="8">
        <v>44531</v>
      </c>
      <c r="B142" s="132">
        <v>16522.494487799999</v>
      </c>
      <c r="C142" s="44">
        <v>71.281839009999999</v>
      </c>
      <c r="D142" s="132">
        <v>29.310316320000005</v>
      </c>
      <c r="E142" s="132">
        <v>41.97152269</v>
      </c>
      <c r="F142" s="132">
        <v>16.411560039999998</v>
      </c>
      <c r="G142" s="132">
        <v>14.89287272</v>
      </c>
      <c r="H142" s="132">
        <v>1.51868732</v>
      </c>
      <c r="I142" s="132">
        <v>7186.4105170000003</v>
      </c>
      <c r="J142" s="132">
        <v>745.55288259000008</v>
      </c>
      <c r="K142" s="132">
        <v>6440.8576344100002</v>
      </c>
      <c r="L142" s="132">
        <v>9248.3905717500002</v>
      </c>
      <c r="M142" s="132">
        <v>9148.835687660001</v>
      </c>
      <c r="N142" s="132">
        <v>99.554884090000002</v>
      </c>
      <c r="O142" s="132">
        <v>-17.712999369999999</v>
      </c>
      <c r="P142" s="132">
        <v>15.297229600000001</v>
      </c>
      <c r="Q142" s="44"/>
      <c r="R142" s="44"/>
      <c r="S142" s="44"/>
      <c r="T142" s="44"/>
      <c r="U142" s="44"/>
      <c r="V142" s="44"/>
    </row>
    <row r="143" spans="1:22" hidden="1" outlineLevel="1">
      <c r="A143" s="8">
        <v>44562</v>
      </c>
      <c r="B143" s="132">
        <v>16605.355405949998</v>
      </c>
      <c r="C143" s="44">
        <v>64.890071919999997</v>
      </c>
      <c r="D143" s="132">
        <v>28.86216889</v>
      </c>
      <c r="E143" s="132">
        <v>36.027903029999997</v>
      </c>
      <c r="F143" s="132">
        <v>51.801963979999996</v>
      </c>
      <c r="G143" s="132">
        <v>12.80435391</v>
      </c>
      <c r="H143" s="132">
        <v>38.99761007</v>
      </c>
      <c r="I143" s="132">
        <v>7639.5432971400005</v>
      </c>
      <c r="J143" s="132">
        <v>484.95364280999996</v>
      </c>
      <c r="K143" s="132">
        <v>7154.5896543300005</v>
      </c>
      <c r="L143" s="132">
        <v>8849.1200729100001</v>
      </c>
      <c r="M143" s="132">
        <v>8746.2506332100002</v>
      </c>
      <c r="N143" s="132">
        <v>102.8694397</v>
      </c>
      <c r="O143" s="132">
        <v>-41.365037119999997</v>
      </c>
      <c r="P143" s="132">
        <v>19.035686599999998</v>
      </c>
      <c r="Q143" s="44"/>
      <c r="R143" s="44"/>
      <c r="S143" s="44"/>
      <c r="T143" s="44"/>
      <c r="U143" s="44"/>
      <c r="V143" s="44"/>
    </row>
    <row r="144" spans="1:22" hidden="1" outlineLevel="1">
      <c r="A144" s="8">
        <v>44593</v>
      </c>
      <c r="B144" s="132">
        <v>16808.053547150001</v>
      </c>
      <c r="C144" s="44">
        <v>66.318101420000005</v>
      </c>
      <c r="D144" s="132">
        <v>28.096546459999999</v>
      </c>
      <c r="E144" s="132">
        <v>38.221554959999992</v>
      </c>
      <c r="F144" s="132">
        <v>10.675498770000001</v>
      </c>
      <c r="G144" s="132">
        <v>8.7827741200000009</v>
      </c>
      <c r="H144" s="132">
        <v>1.8927246499999999</v>
      </c>
      <c r="I144" s="132">
        <v>8038.9528004100002</v>
      </c>
      <c r="J144" s="132">
        <v>748.00427279999997</v>
      </c>
      <c r="K144" s="132">
        <v>7290.9485276100004</v>
      </c>
      <c r="L144" s="132">
        <v>8692.107146549999</v>
      </c>
      <c r="M144" s="132">
        <v>8575.7933036299983</v>
      </c>
      <c r="N144" s="132">
        <v>116.31384292</v>
      </c>
      <c r="O144" s="132">
        <v>-14.39384443</v>
      </c>
      <c r="P144" s="132">
        <v>14.5695564</v>
      </c>
      <c r="Q144" s="44"/>
      <c r="R144" s="44"/>
      <c r="S144" s="44"/>
      <c r="T144" s="44"/>
      <c r="U144" s="44"/>
      <c r="V144" s="44"/>
    </row>
    <row r="145" spans="1:22" hidden="1" outlineLevel="1">
      <c r="A145" s="8">
        <v>44621</v>
      </c>
      <c r="B145" s="132">
        <v>16414.307342069998</v>
      </c>
      <c r="C145" s="44">
        <v>65.335521180000001</v>
      </c>
      <c r="D145" s="132">
        <v>26.07268388</v>
      </c>
      <c r="E145" s="132">
        <v>39.262837300000001</v>
      </c>
      <c r="F145" s="132">
        <v>12.326980930000001</v>
      </c>
      <c r="G145" s="132">
        <v>10.508786820000001</v>
      </c>
      <c r="H145" s="132">
        <v>1.8181941099999999</v>
      </c>
      <c r="I145" s="132">
        <v>7100.4417255600001</v>
      </c>
      <c r="J145" s="132">
        <v>841.58312331000002</v>
      </c>
      <c r="K145" s="132">
        <v>6258.8586022500003</v>
      </c>
      <c r="L145" s="132">
        <v>9236.2031143999993</v>
      </c>
      <c r="M145" s="132">
        <v>9095.8300588900001</v>
      </c>
      <c r="N145" s="132">
        <v>140.37305551</v>
      </c>
      <c r="O145" s="132">
        <v>-0.980742</v>
      </c>
      <c r="P145" s="132">
        <v>12.55143863</v>
      </c>
      <c r="Q145" s="44"/>
      <c r="R145" s="44"/>
      <c r="S145" s="44"/>
      <c r="T145" s="44"/>
      <c r="U145" s="44"/>
      <c r="V145" s="44"/>
    </row>
    <row r="146" spans="1:22" hidden="1" outlineLevel="1">
      <c r="A146" s="8">
        <v>44652</v>
      </c>
      <c r="B146" s="132">
        <v>16700.72687119</v>
      </c>
      <c r="C146" s="44">
        <v>69.170757780000002</v>
      </c>
      <c r="D146" s="132">
        <v>25.136536270000001</v>
      </c>
      <c r="E146" s="132">
        <v>44.034221510000002</v>
      </c>
      <c r="F146" s="132">
        <v>23.767522290000002</v>
      </c>
      <c r="G146" s="132">
        <v>21.80651383</v>
      </c>
      <c r="H146" s="132">
        <v>1.9610084600000002</v>
      </c>
      <c r="I146" s="132">
        <v>7262.6175272100008</v>
      </c>
      <c r="J146" s="132">
        <v>806.98498798999992</v>
      </c>
      <c r="K146" s="132">
        <v>6455.6325392199997</v>
      </c>
      <c r="L146" s="132">
        <v>9345.1710639099983</v>
      </c>
      <c r="M146" s="132">
        <v>9222.0852639200002</v>
      </c>
      <c r="N146" s="132">
        <v>123.08579999000001</v>
      </c>
      <c r="O146" s="132">
        <v>-0.60798381999999995</v>
      </c>
      <c r="P146" s="132">
        <v>10.07291646</v>
      </c>
      <c r="Q146" s="44"/>
      <c r="R146" s="44"/>
      <c r="S146" s="44"/>
      <c r="T146" s="44"/>
      <c r="U146" s="44"/>
      <c r="V146" s="44"/>
    </row>
    <row r="147" spans="1:22" hidden="1" outlineLevel="1">
      <c r="A147" s="8">
        <v>44682</v>
      </c>
      <c r="B147" s="132">
        <v>17486.769108870001</v>
      </c>
      <c r="C147" s="44">
        <v>73.195750180000005</v>
      </c>
      <c r="D147" s="132">
        <v>24.985243229999998</v>
      </c>
      <c r="E147" s="132">
        <v>48.21050695000001</v>
      </c>
      <c r="F147" s="132">
        <v>32.445995920000001</v>
      </c>
      <c r="G147" s="132">
        <v>30.288588730000001</v>
      </c>
      <c r="H147" s="132">
        <v>2.1574071900000003</v>
      </c>
      <c r="I147" s="132">
        <v>7767.5461757800003</v>
      </c>
      <c r="J147" s="132">
        <v>790.20504608999988</v>
      </c>
      <c r="K147" s="132">
        <v>6977.3411296899994</v>
      </c>
      <c r="L147" s="132">
        <v>9613.581186989999</v>
      </c>
      <c r="M147" s="132">
        <v>9490.6229778699999</v>
      </c>
      <c r="N147" s="132">
        <v>122.95820911999999</v>
      </c>
      <c r="O147" s="132">
        <v>-5.6425015800000002</v>
      </c>
      <c r="P147" s="132">
        <v>10.099535810000001</v>
      </c>
      <c r="Q147" s="44"/>
      <c r="R147" s="44"/>
      <c r="S147" s="44"/>
      <c r="T147" s="44"/>
      <c r="U147" s="44"/>
      <c r="V147" s="44"/>
    </row>
    <row r="148" spans="1:22" hidden="1" outlineLevel="1">
      <c r="A148" s="8">
        <v>44713</v>
      </c>
      <c r="B148" s="132">
        <v>17513.139762899998</v>
      </c>
      <c r="C148" s="44">
        <v>70.155879400000003</v>
      </c>
      <c r="D148" s="132">
        <v>25.345166920000004</v>
      </c>
      <c r="E148" s="132">
        <v>44.810712480000007</v>
      </c>
      <c r="F148" s="132">
        <v>30.530213759999999</v>
      </c>
      <c r="G148" s="132">
        <v>28.215354070000004</v>
      </c>
      <c r="H148" s="132">
        <v>2.31485969</v>
      </c>
      <c r="I148" s="132">
        <v>7157.6237643200002</v>
      </c>
      <c r="J148" s="132">
        <v>804.13752361000002</v>
      </c>
      <c r="K148" s="132">
        <v>6353.486240709999</v>
      </c>
      <c r="L148" s="132">
        <v>10254.82990542</v>
      </c>
      <c r="M148" s="132">
        <v>10129.90226852</v>
      </c>
      <c r="N148" s="132">
        <v>124.92763690000001</v>
      </c>
      <c r="O148" s="132">
        <v>0.16415075000000001</v>
      </c>
      <c r="P148" s="132">
        <v>9.30254753</v>
      </c>
      <c r="Q148" s="44"/>
      <c r="R148" s="44"/>
      <c r="S148" s="44"/>
      <c r="T148" s="44"/>
      <c r="U148" s="44"/>
      <c r="V148" s="44"/>
    </row>
    <row r="149" spans="1:22" hidden="1" outlineLevel="1">
      <c r="A149" s="8">
        <v>44743</v>
      </c>
      <c r="B149" s="132">
        <v>18196.001158939998</v>
      </c>
      <c r="C149" s="44">
        <v>76.079812500000003</v>
      </c>
      <c r="D149" s="132">
        <v>26.84375206</v>
      </c>
      <c r="E149" s="132">
        <v>49.236060440000003</v>
      </c>
      <c r="F149" s="132">
        <v>29.421679179999998</v>
      </c>
      <c r="G149" s="132">
        <v>26.99855354</v>
      </c>
      <c r="H149" s="132">
        <v>2.4231256399999999</v>
      </c>
      <c r="I149" s="132">
        <v>7226.6390701</v>
      </c>
      <c r="J149" s="132">
        <v>790.11469531000012</v>
      </c>
      <c r="K149" s="132">
        <v>6436.5243747900004</v>
      </c>
      <c r="L149" s="132">
        <v>10863.860597160001</v>
      </c>
      <c r="M149" s="132">
        <v>10734.342970830001</v>
      </c>
      <c r="N149" s="132">
        <v>129.51762633000001</v>
      </c>
      <c r="O149" s="132">
        <v>-5.0988081799999998</v>
      </c>
      <c r="P149" s="132">
        <v>10.64902249</v>
      </c>
      <c r="Q149" s="44"/>
      <c r="R149" s="44"/>
      <c r="S149" s="44"/>
      <c r="T149" s="44"/>
      <c r="U149" s="44"/>
      <c r="V149" s="44"/>
    </row>
    <row r="150" spans="1:22" hidden="1" outlineLevel="1">
      <c r="A150" s="8">
        <v>44774</v>
      </c>
      <c r="B150" s="132">
        <v>18720.621011970001</v>
      </c>
      <c r="C150" s="44">
        <v>79.210182889999999</v>
      </c>
      <c r="D150" s="132">
        <v>25.682361529999998</v>
      </c>
      <c r="E150" s="132">
        <v>53.527821360000004</v>
      </c>
      <c r="F150" s="132">
        <v>31.118136319999998</v>
      </c>
      <c r="G150" s="132">
        <v>28.554496289999999</v>
      </c>
      <c r="H150" s="132">
        <v>2.5636400299999997</v>
      </c>
      <c r="I150" s="132">
        <v>7460.0913995300007</v>
      </c>
      <c r="J150" s="132">
        <v>810.25694723000015</v>
      </c>
      <c r="K150" s="132">
        <v>6649.8344522999996</v>
      </c>
      <c r="L150" s="132">
        <v>11150.201293229999</v>
      </c>
      <c r="M150" s="132">
        <v>11025.13865436</v>
      </c>
      <c r="N150" s="132">
        <v>125.06263886999999</v>
      </c>
      <c r="O150" s="132">
        <v>0.83976364000000003</v>
      </c>
      <c r="P150" s="132">
        <v>10.80169263</v>
      </c>
      <c r="Q150" s="44"/>
      <c r="R150" s="44"/>
      <c r="S150" s="44"/>
      <c r="T150" s="44"/>
      <c r="U150" s="44"/>
      <c r="V150" s="44"/>
    </row>
    <row r="151" spans="1:22" hidden="1" outlineLevel="1">
      <c r="A151" s="8">
        <v>44805</v>
      </c>
      <c r="B151" s="132">
        <v>19752.99243749</v>
      </c>
      <c r="C151" s="44">
        <v>49.183670340000006</v>
      </c>
      <c r="D151" s="132">
        <v>25.564252330000002</v>
      </c>
      <c r="E151" s="132">
        <v>23.61941801</v>
      </c>
      <c r="F151" s="132">
        <v>31.39426572</v>
      </c>
      <c r="G151" s="132">
        <v>28.598102969999999</v>
      </c>
      <c r="H151" s="132">
        <v>2.7961627499999997</v>
      </c>
      <c r="I151" s="132">
        <v>7542.4525516200001</v>
      </c>
      <c r="J151" s="132">
        <v>845.92248566000001</v>
      </c>
      <c r="K151" s="132">
        <v>6696.5300659599998</v>
      </c>
      <c r="L151" s="132">
        <v>12129.96194981</v>
      </c>
      <c r="M151" s="132">
        <v>12005.514078569999</v>
      </c>
      <c r="N151" s="132">
        <v>124.44787124000001</v>
      </c>
      <c r="O151" s="132">
        <v>0.39404026999999997</v>
      </c>
      <c r="P151" s="132">
        <v>10.32925928</v>
      </c>
      <c r="Q151" s="44"/>
      <c r="R151" s="44"/>
      <c r="S151" s="44"/>
      <c r="T151" s="44"/>
      <c r="U151" s="44"/>
      <c r="V151" s="44"/>
    </row>
    <row r="152" spans="1:22" hidden="1" outlineLevel="1">
      <c r="A152" s="8">
        <v>44835</v>
      </c>
      <c r="B152" s="132">
        <v>20446.8371152</v>
      </c>
      <c r="C152" s="44">
        <v>52.709507450000004</v>
      </c>
      <c r="D152" s="132">
        <v>29.098908460000001</v>
      </c>
      <c r="E152" s="132">
        <v>23.61059899</v>
      </c>
      <c r="F152" s="132">
        <v>35.374902670000004</v>
      </c>
      <c r="G152" s="132">
        <v>33.520900879999999</v>
      </c>
      <c r="H152" s="132">
        <v>1.8540017900000003</v>
      </c>
      <c r="I152" s="132">
        <v>7892.6718851699998</v>
      </c>
      <c r="J152" s="132">
        <v>880.37091108999994</v>
      </c>
      <c r="K152" s="132">
        <v>7012.3009740799998</v>
      </c>
      <c r="L152" s="132">
        <v>12466.080819909999</v>
      </c>
      <c r="M152" s="132">
        <v>12315.523856330001</v>
      </c>
      <c r="N152" s="132">
        <v>150.55696358000003</v>
      </c>
      <c r="O152" s="132">
        <v>-3.2917609000000003</v>
      </c>
      <c r="P152" s="132">
        <v>12.36998378</v>
      </c>
      <c r="Q152" s="44"/>
      <c r="R152" s="44"/>
      <c r="S152" s="44"/>
      <c r="T152" s="44"/>
      <c r="U152" s="44"/>
      <c r="V152" s="44"/>
    </row>
    <row r="153" spans="1:22" hidden="1" outlineLevel="1">
      <c r="A153" s="8">
        <v>44866</v>
      </c>
      <c r="B153" s="132">
        <v>20849.188342050002</v>
      </c>
      <c r="C153" s="44">
        <v>50.02023312</v>
      </c>
      <c r="D153" s="132">
        <v>28.580304659999999</v>
      </c>
      <c r="E153" s="132">
        <v>21.439928460000001</v>
      </c>
      <c r="F153" s="132">
        <v>34.878245849999999</v>
      </c>
      <c r="G153" s="132">
        <v>32.826441770000002</v>
      </c>
      <c r="H153" s="132">
        <v>2.0518040800000001</v>
      </c>
      <c r="I153" s="132">
        <v>7878.8895843299997</v>
      </c>
      <c r="J153" s="132">
        <v>854.35425351000004</v>
      </c>
      <c r="K153" s="132">
        <v>7024.5353308199992</v>
      </c>
      <c r="L153" s="132">
        <v>12885.400278749999</v>
      </c>
      <c r="M153" s="132">
        <v>12737.18515942</v>
      </c>
      <c r="N153" s="132">
        <v>148.21511932999999</v>
      </c>
      <c r="O153" s="132">
        <v>1.3402672499999999</v>
      </c>
      <c r="P153" s="132">
        <v>11.3446777</v>
      </c>
      <c r="Q153" s="44"/>
      <c r="R153" s="44"/>
      <c r="S153" s="44"/>
      <c r="T153" s="44"/>
      <c r="U153" s="44"/>
      <c r="V153" s="44"/>
    </row>
    <row r="154" spans="1:22" hidden="1" outlineLevel="1">
      <c r="A154" s="8">
        <v>44896</v>
      </c>
      <c r="B154" s="132">
        <v>21715.65616043</v>
      </c>
      <c r="C154" s="44">
        <v>50.286640400000003</v>
      </c>
      <c r="D154" s="132">
        <v>28.40231399</v>
      </c>
      <c r="E154" s="132">
        <v>21.884326410000003</v>
      </c>
      <c r="F154" s="132">
        <v>55.587462710000004</v>
      </c>
      <c r="G154" s="132">
        <v>53.420216090000004</v>
      </c>
      <c r="H154" s="132">
        <v>2.1672466200000002</v>
      </c>
      <c r="I154" s="132">
        <v>7881.7948231400005</v>
      </c>
      <c r="J154" s="132">
        <v>860.64356152000005</v>
      </c>
      <c r="K154" s="132">
        <v>7021.1512616199998</v>
      </c>
      <c r="L154" s="132">
        <v>13727.98723418</v>
      </c>
      <c r="M154" s="132">
        <v>13591.85211747</v>
      </c>
      <c r="N154" s="132">
        <v>136.13511671000001</v>
      </c>
      <c r="O154" s="132">
        <v>-3.2980240000000001E-2</v>
      </c>
      <c r="P154" s="132">
        <v>10.16207017</v>
      </c>
      <c r="Q154" s="44"/>
      <c r="R154" s="44"/>
      <c r="S154" s="44"/>
      <c r="T154" s="44"/>
      <c r="U154" s="44"/>
      <c r="V154" s="44"/>
    </row>
    <row r="155" spans="1:22" hidden="1" outlineLevel="1">
      <c r="A155" s="8">
        <v>44927</v>
      </c>
      <c r="B155" s="132">
        <v>22146.694021179999</v>
      </c>
      <c r="C155" s="44">
        <v>80.967832830000006</v>
      </c>
      <c r="D155" s="132">
        <v>30.23482362</v>
      </c>
      <c r="E155" s="132">
        <v>50.733009209999999</v>
      </c>
      <c r="F155" s="132">
        <v>56.917101569999993</v>
      </c>
      <c r="G155" s="132">
        <v>54.709306659999996</v>
      </c>
      <c r="H155" s="132">
        <v>2.2077949100000001</v>
      </c>
      <c r="I155" s="132">
        <v>8310.3319349899994</v>
      </c>
      <c r="J155" s="132">
        <v>786.39178923000009</v>
      </c>
      <c r="K155" s="132">
        <v>7523.9401457599997</v>
      </c>
      <c r="L155" s="132">
        <v>13698.477151790001</v>
      </c>
      <c r="M155" s="132">
        <v>13557.083934359998</v>
      </c>
      <c r="N155" s="132">
        <v>141.39321743000002</v>
      </c>
      <c r="O155" s="132">
        <v>2.9338788500000001</v>
      </c>
      <c r="P155" s="132">
        <v>10.56254567</v>
      </c>
      <c r="Q155" s="44"/>
      <c r="R155" s="44"/>
      <c r="S155" s="44"/>
      <c r="T155" s="44"/>
      <c r="U155" s="44"/>
      <c r="V155" s="44"/>
    </row>
    <row r="156" spans="1:22" hidden="1" outlineLevel="1">
      <c r="A156" s="8">
        <v>44958</v>
      </c>
      <c r="B156" s="132">
        <v>22923.951529620001</v>
      </c>
      <c r="C156" s="44">
        <v>57.274747689999998</v>
      </c>
      <c r="D156" s="132">
        <v>29.75959396</v>
      </c>
      <c r="E156" s="132">
        <v>27.515153729999998</v>
      </c>
      <c r="F156" s="132">
        <v>39.45168344999999</v>
      </c>
      <c r="G156" s="132">
        <v>37.244113809999995</v>
      </c>
      <c r="H156" s="132">
        <v>2.20756964</v>
      </c>
      <c r="I156" s="132">
        <v>9013.770779980001</v>
      </c>
      <c r="J156" s="132">
        <v>950.12318974999994</v>
      </c>
      <c r="K156" s="132">
        <v>8063.6475902299999</v>
      </c>
      <c r="L156" s="132">
        <v>13813.4543185</v>
      </c>
      <c r="M156" s="132">
        <v>13678.101447590001</v>
      </c>
      <c r="N156" s="132">
        <v>135.35287091000001</v>
      </c>
      <c r="O156" s="132">
        <v>1.3624510999999999</v>
      </c>
      <c r="P156" s="132">
        <v>10.04185152</v>
      </c>
      <c r="Q156" s="44"/>
      <c r="R156" s="44"/>
      <c r="S156" s="44"/>
      <c r="T156" s="44"/>
      <c r="U156" s="44"/>
      <c r="V156" s="44"/>
    </row>
    <row r="157" spans="1:22" hidden="1" outlineLevel="1">
      <c r="A157" s="8">
        <v>44986</v>
      </c>
      <c r="B157" s="132">
        <v>22717.421058399999</v>
      </c>
      <c r="C157" s="44">
        <v>52.963987249999995</v>
      </c>
      <c r="D157" s="132">
        <v>29.780201399999999</v>
      </c>
      <c r="E157" s="132">
        <v>23.18378585</v>
      </c>
      <c r="F157" s="132">
        <v>37.105133459999998</v>
      </c>
      <c r="G157" s="132">
        <v>33.729682429999997</v>
      </c>
      <c r="H157" s="132">
        <v>3.3754510299999998</v>
      </c>
      <c r="I157" s="132">
        <v>8944.0734763</v>
      </c>
      <c r="J157" s="132">
        <v>915.48335401000008</v>
      </c>
      <c r="K157" s="132">
        <v>8028.5901222899993</v>
      </c>
      <c r="L157" s="132">
        <v>13683.27846139</v>
      </c>
      <c r="M157" s="132">
        <v>13552.55831783</v>
      </c>
      <c r="N157" s="132">
        <v>130.72014356</v>
      </c>
      <c r="O157" s="132">
        <v>7.3891749500000001</v>
      </c>
      <c r="P157" s="132">
        <v>9.5684012599999999</v>
      </c>
      <c r="Q157" s="44"/>
      <c r="R157" s="44"/>
      <c r="S157" s="44"/>
      <c r="T157" s="44"/>
      <c r="U157" s="44"/>
      <c r="V157" s="44"/>
    </row>
    <row r="158" spans="1:22" hidden="1" outlineLevel="1">
      <c r="A158" s="8">
        <v>45017</v>
      </c>
      <c r="B158" s="132">
        <v>23457.307776320002</v>
      </c>
      <c r="C158" s="44">
        <v>57.01419052</v>
      </c>
      <c r="D158" s="132">
        <v>29.758160799999999</v>
      </c>
      <c r="E158" s="132">
        <v>27.256029720000001</v>
      </c>
      <c r="F158" s="132">
        <v>52.554585240000002</v>
      </c>
      <c r="G158" s="132">
        <v>49.191383999999999</v>
      </c>
      <c r="H158" s="132">
        <v>3.3632012400000004</v>
      </c>
      <c r="I158" s="132">
        <v>9558.4598513599994</v>
      </c>
      <c r="J158" s="132">
        <v>938.05484703999991</v>
      </c>
      <c r="K158" s="132">
        <v>8620.4050043200004</v>
      </c>
      <c r="L158" s="132">
        <v>13789.2791492</v>
      </c>
      <c r="M158" s="132">
        <v>13642.64427952</v>
      </c>
      <c r="N158" s="132">
        <v>146.63486968000001</v>
      </c>
      <c r="O158" s="132">
        <v>-3.5240149700000001</v>
      </c>
      <c r="P158" s="132">
        <v>9.3783495899999991</v>
      </c>
      <c r="Q158" s="44"/>
      <c r="R158" s="44"/>
      <c r="S158" s="44"/>
      <c r="T158" s="44"/>
      <c r="U158" s="44"/>
      <c r="V158" s="44"/>
    </row>
    <row r="159" spans="1:22" hidden="1" outlineLevel="1">
      <c r="A159" s="8">
        <v>45047</v>
      </c>
      <c r="B159" s="132">
        <v>23512.668368539998</v>
      </c>
      <c r="C159" s="44">
        <v>55.576989829999988</v>
      </c>
      <c r="D159" s="132">
        <v>29.824269789999995</v>
      </c>
      <c r="E159" s="132">
        <v>25.752720039999996</v>
      </c>
      <c r="F159" s="132">
        <v>43.769862979999999</v>
      </c>
      <c r="G159" s="132">
        <v>40.348532939999998</v>
      </c>
      <c r="H159" s="132">
        <v>3.42133004</v>
      </c>
      <c r="I159" s="132">
        <v>9742.4674371700003</v>
      </c>
      <c r="J159" s="132">
        <v>837.31312218000005</v>
      </c>
      <c r="K159" s="132">
        <v>8905.154314989999</v>
      </c>
      <c r="L159" s="132">
        <v>13670.85407856</v>
      </c>
      <c r="M159" s="132">
        <v>13527.672282580003</v>
      </c>
      <c r="N159" s="132">
        <v>143.18179598</v>
      </c>
      <c r="O159" s="132">
        <v>-7.9759853999999999</v>
      </c>
      <c r="P159" s="132">
        <v>9.0926885100000003</v>
      </c>
      <c r="Q159" s="44"/>
      <c r="R159" s="44"/>
      <c r="S159" s="44"/>
      <c r="T159" s="44"/>
      <c r="U159" s="44"/>
      <c r="V159" s="44"/>
    </row>
    <row r="160" spans="1:22" hidden="1" outlineLevel="1">
      <c r="A160" s="8">
        <v>45078</v>
      </c>
      <c r="B160" s="132">
        <v>23243.073970990001</v>
      </c>
      <c r="C160" s="44">
        <v>65.160422120000007</v>
      </c>
      <c r="D160" s="132">
        <v>32.896214119999996</v>
      </c>
      <c r="E160" s="132">
        <v>32.264207999999996</v>
      </c>
      <c r="F160" s="132">
        <v>47.973111289999999</v>
      </c>
      <c r="G160" s="132">
        <v>44.570275860000002</v>
      </c>
      <c r="H160" s="132">
        <v>3.4028354299999997</v>
      </c>
      <c r="I160" s="132">
        <v>9088.6811225100009</v>
      </c>
      <c r="J160" s="132">
        <v>832.73158355999988</v>
      </c>
      <c r="K160" s="132">
        <v>8255.9495389500007</v>
      </c>
      <c r="L160" s="132">
        <v>14041.25931507</v>
      </c>
      <c r="M160" s="132">
        <v>13892.18206601</v>
      </c>
      <c r="N160" s="132">
        <v>149.07724905999999</v>
      </c>
      <c r="O160" s="132">
        <v>-1.56061761</v>
      </c>
      <c r="P160" s="132">
        <v>8.0827650099999993</v>
      </c>
      <c r="Q160" s="44"/>
      <c r="R160" s="44"/>
      <c r="S160" s="44"/>
      <c r="T160" s="44"/>
      <c r="U160" s="44"/>
      <c r="V160" s="44"/>
    </row>
    <row r="161" spans="1:22" hidden="1" outlineLevel="1">
      <c r="A161" s="8">
        <v>45108</v>
      </c>
      <c r="B161" s="132">
        <v>23975.09318639</v>
      </c>
      <c r="C161" s="44">
        <v>57.345754760000005</v>
      </c>
      <c r="D161" s="132">
        <v>32.321198039999999</v>
      </c>
      <c r="E161" s="132">
        <v>25.02455672</v>
      </c>
      <c r="F161" s="132">
        <v>45.92916898</v>
      </c>
      <c r="G161" s="132">
        <v>42.575122530000002</v>
      </c>
      <c r="H161" s="132">
        <v>3.3540464500000002</v>
      </c>
      <c r="I161" s="132">
        <v>9631.588592009999</v>
      </c>
      <c r="J161" s="132">
        <v>818.24922642000001</v>
      </c>
      <c r="K161" s="132">
        <v>8813.3393655899999</v>
      </c>
      <c r="L161" s="132">
        <v>14240.229670639999</v>
      </c>
      <c r="M161" s="132">
        <v>14107.732883639997</v>
      </c>
      <c r="N161" s="132">
        <v>132.49678699999998</v>
      </c>
      <c r="O161" s="132">
        <v>1.78234414</v>
      </c>
      <c r="P161" s="132">
        <v>7.9778610099999998</v>
      </c>
      <c r="Q161" s="44"/>
      <c r="R161" s="44"/>
      <c r="S161" s="44"/>
      <c r="T161" s="44"/>
      <c r="U161" s="44"/>
      <c r="V161" s="44"/>
    </row>
    <row r="162" spans="1:22" hidden="1" outlineLevel="1">
      <c r="A162" s="8">
        <v>45139</v>
      </c>
      <c r="B162" s="132">
        <v>24037.35803779</v>
      </c>
      <c r="C162" s="44">
        <v>58.22250609000001</v>
      </c>
      <c r="D162" s="132">
        <v>34.230122170000001</v>
      </c>
      <c r="E162" s="132">
        <v>23.992383919999998</v>
      </c>
      <c r="F162" s="132">
        <v>46.685157959999998</v>
      </c>
      <c r="G162" s="132">
        <v>43.464809259999996</v>
      </c>
      <c r="H162" s="132">
        <v>3.2203487000000002</v>
      </c>
      <c r="I162" s="132">
        <v>9618.2755977100005</v>
      </c>
      <c r="J162" s="132">
        <v>934.42892033999999</v>
      </c>
      <c r="K162" s="132">
        <v>8683.8466773700002</v>
      </c>
      <c r="L162" s="132">
        <v>14314.17477603</v>
      </c>
      <c r="M162" s="132">
        <v>14177.13983538</v>
      </c>
      <c r="N162" s="132">
        <v>137.03494065000001</v>
      </c>
      <c r="O162" s="132">
        <v>2.5382786800000003</v>
      </c>
      <c r="P162" s="132">
        <v>7.5615242</v>
      </c>
      <c r="Q162" s="44"/>
      <c r="R162" s="44"/>
      <c r="S162" s="44"/>
      <c r="T162" s="44"/>
      <c r="U162" s="44"/>
      <c r="V162" s="44"/>
    </row>
    <row r="163" spans="1:22" hidden="1" outlineLevel="1">
      <c r="A163" s="8">
        <v>45170</v>
      </c>
      <c r="B163" s="132">
        <v>24064.226905889998</v>
      </c>
      <c r="C163" s="44">
        <v>50.301363620000004</v>
      </c>
      <c r="D163" s="132">
        <v>34.299829889999998</v>
      </c>
      <c r="E163" s="132">
        <v>16.001533729999998</v>
      </c>
      <c r="F163" s="132">
        <v>49.380032060000005</v>
      </c>
      <c r="G163" s="132">
        <v>45.782884110000005</v>
      </c>
      <c r="H163" s="132">
        <v>3.5971479499999996</v>
      </c>
      <c r="I163" s="132">
        <v>9243.4424508500015</v>
      </c>
      <c r="J163" s="132">
        <v>926.5634379899999</v>
      </c>
      <c r="K163" s="132">
        <v>8316.8790128600012</v>
      </c>
      <c r="L163" s="132">
        <v>14721.103059359999</v>
      </c>
      <c r="M163" s="132">
        <v>14583.528989840001</v>
      </c>
      <c r="N163" s="132">
        <v>137.57406951999999</v>
      </c>
      <c r="O163" s="132">
        <v>0.51270249000000001</v>
      </c>
      <c r="P163" s="132">
        <v>7.8124819100000007</v>
      </c>
      <c r="Q163" s="44"/>
      <c r="R163" s="44"/>
      <c r="S163" s="44"/>
      <c r="T163" s="44"/>
      <c r="U163" s="44"/>
      <c r="V163" s="44"/>
    </row>
    <row r="164" spans="1:22" hidden="1" outlineLevel="1">
      <c r="A164" s="8">
        <v>45200</v>
      </c>
      <c r="B164" s="132">
        <v>23794.27068904</v>
      </c>
      <c r="C164" s="44">
        <v>47.267115310000008</v>
      </c>
      <c r="D164" s="132">
        <v>34.162969580000002</v>
      </c>
      <c r="E164" s="132">
        <v>13.104145730000001</v>
      </c>
      <c r="F164" s="132">
        <v>49.355184479999998</v>
      </c>
      <c r="G164" s="132">
        <v>46.310971699999996</v>
      </c>
      <c r="H164" s="132">
        <v>3.0442127800000001</v>
      </c>
      <c r="I164" s="132">
        <v>8952.9999671900005</v>
      </c>
      <c r="J164" s="132">
        <v>915.76017886</v>
      </c>
      <c r="K164" s="132">
        <v>8037.23978833</v>
      </c>
      <c r="L164" s="132">
        <v>14744.64842206</v>
      </c>
      <c r="M164" s="132">
        <v>14602.43513036</v>
      </c>
      <c r="N164" s="132">
        <v>142.21329169999998</v>
      </c>
      <c r="O164" s="132">
        <v>1.7287542400000002</v>
      </c>
      <c r="P164" s="132">
        <v>7.4495891899999993</v>
      </c>
      <c r="Q164" s="44"/>
      <c r="R164" s="44"/>
      <c r="S164" s="44"/>
      <c r="T164" s="44"/>
      <c r="U164" s="44"/>
      <c r="V164" s="44"/>
    </row>
    <row r="165" spans="1:22">
      <c r="A165" s="8">
        <v>45231</v>
      </c>
      <c r="B165" s="132">
        <v>24254.261909059998</v>
      </c>
      <c r="C165" s="44">
        <v>52.141593650000004</v>
      </c>
      <c r="D165" s="132">
        <v>34.843770489999997</v>
      </c>
      <c r="E165" s="132">
        <v>17.29782316</v>
      </c>
      <c r="F165" s="132">
        <v>47.692707999999996</v>
      </c>
      <c r="G165" s="132">
        <v>42.449983189999998</v>
      </c>
      <c r="H165" s="132">
        <v>5.2427248099999995</v>
      </c>
      <c r="I165" s="132">
        <v>9003.1387534099995</v>
      </c>
      <c r="J165" s="132">
        <v>981.66647950000015</v>
      </c>
      <c r="K165" s="132">
        <v>8021.4722739100007</v>
      </c>
      <c r="L165" s="132">
        <v>15151.288853999999</v>
      </c>
      <c r="M165" s="132">
        <v>14980.058739749998</v>
      </c>
      <c r="N165" s="132">
        <v>171.23011424999999</v>
      </c>
      <c r="O165" s="132">
        <v>8.1619766699999996</v>
      </c>
      <c r="P165" s="132">
        <v>7.3880747500000004</v>
      </c>
      <c r="Q165" s="44"/>
      <c r="R165" s="44"/>
      <c r="S165" s="44"/>
      <c r="T165" s="44"/>
      <c r="U165" s="44"/>
      <c r="V165" s="44"/>
    </row>
    <row r="166" spans="1:22">
      <c r="A166" s="8">
        <v>45261</v>
      </c>
      <c r="B166" s="132">
        <v>25437.151172180002</v>
      </c>
      <c r="C166" s="44">
        <v>49.18512269</v>
      </c>
      <c r="D166" s="132">
        <v>34.792973739999994</v>
      </c>
      <c r="E166" s="132">
        <v>14.392148949999999</v>
      </c>
      <c r="F166" s="132">
        <v>56.468848360000003</v>
      </c>
      <c r="G166" s="132">
        <v>50.584155710000005</v>
      </c>
      <c r="H166" s="132">
        <v>5.8846926499999999</v>
      </c>
      <c r="I166" s="132">
        <v>9279.3429042999996</v>
      </c>
      <c r="J166" s="132">
        <v>871.43920318999983</v>
      </c>
      <c r="K166" s="132">
        <v>8407.903701109999</v>
      </c>
      <c r="L166" s="132">
        <v>16052.15429683</v>
      </c>
      <c r="M166" s="132">
        <v>15918.67641817</v>
      </c>
      <c r="N166" s="132">
        <v>133.47787865999999</v>
      </c>
      <c r="O166" s="132">
        <v>35.227066790000002</v>
      </c>
      <c r="P166" s="132">
        <v>7.1391003600000005</v>
      </c>
      <c r="Q166" s="44"/>
      <c r="R166" s="44"/>
      <c r="S166" s="44"/>
      <c r="T166" s="44"/>
      <c r="U166" s="44"/>
      <c r="V166" s="44"/>
    </row>
    <row r="167" spans="1:22">
      <c r="A167" s="8">
        <v>45292</v>
      </c>
      <c r="B167" s="132">
        <v>25004.87179062</v>
      </c>
      <c r="C167" s="44">
        <v>51.420591850000001</v>
      </c>
      <c r="D167" s="132">
        <v>38.750046789999999</v>
      </c>
      <c r="E167" s="132">
        <v>12.67054506</v>
      </c>
      <c r="F167" s="132">
        <v>43.614478430000005</v>
      </c>
      <c r="G167" s="132">
        <v>39.111908110000002</v>
      </c>
      <c r="H167" s="132">
        <v>4.5025703200000002</v>
      </c>
      <c r="I167" s="132">
        <v>9543.6429186999994</v>
      </c>
      <c r="J167" s="132">
        <v>662.86949948000006</v>
      </c>
      <c r="K167" s="132">
        <v>8880.7734192200005</v>
      </c>
      <c r="L167" s="132">
        <v>15366.193801640002</v>
      </c>
      <c r="M167" s="132">
        <v>15219.653073310001</v>
      </c>
      <c r="N167" s="132">
        <v>146.54072832999998</v>
      </c>
      <c r="O167" s="132">
        <v>2.7582577000000001</v>
      </c>
      <c r="P167" s="132">
        <v>7.4713304800000007</v>
      </c>
      <c r="Q167" s="44"/>
      <c r="R167" s="44"/>
      <c r="S167" s="44"/>
      <c r="T167" s="44"/>
      <c r="U167" s="44"/>
      <c r="V167" s="44"/>
    </row>
    <row r="168" spans="1:22">
      <c r="A168" s="8">
        <v>45323</v>
      </c>
      <c r="B168" s="132">
        <v>25452.00626686</v>
      </c>
      <c r="C168" s="44">
        <v>49.586763629999993</v>
      </c>
      <c r="D168" s="132">
        <v>36.295266810000001</v>
      </c>
      <c r="E168" s="132">
        <v>13.291496820000001</v>
      </c>
      <c r="F168" s="132">
        <v>43.936540629999996</v>
      </c>
      <c r="G168" s="132">
        <v>38.284082669999997</v>
      </c>
      <c r="H168" s="132">
        <v>5.6524579600000004</v>
      </c>
      <c r="I168" s="132">
        <v>9913.7333673799985</v>
      </c>
      <c r="J168" s="132">
        <v>782.9307868300001</v>
      </c>
      <c r="K168" s="132">
        <v>9130.8025805500001</v>
      </c>
      <c r="L168" s="132">
        <v>15444.749595220002</v>
      </c>
      <c r="M168" s="132">
        <v>15286.263889250002</v>
      </c>
      <c r="N168" s="132">
        <v>158.48570597000003</v>
      </c>
      <c r="O168" s="132">
        <v>2.7496474700000002</v>
      </c>
      <c r="P168" s="132">
        <v>6.3168783400000006</v>
      </c>
      <c r="Q168" s="44"/>
      <c r="R168" s="44"/>
      <c r="S168" s="44"/>
      <c r="T168" s="44"/>
      <c r="U168" s="44"/>
      <c r="V168" s="44"/>
    </row>
    <row r="169" spans="1:22">
      <c r="A169" s="8">
        <v>45352</v>
      </c>
      <c r="B169" s="132">
        <v>26301.445267470001</v>
      </c>
      <c r="C169" s="44">
        <v>50.638280359999996</v>
      </c>
      <c r="D169" s="132">
        <v>34.0222579</v>
      </c>
      <c r="E169" s="132">
        <v>16.61602246</v>
      </c>
      <c r="F169" s="132">
        <v>43.263300599999994</v>
      </c>
      <c r="G169" s="132">
        <v>36.526584769999999</v>
      </c>
      <c r="H169" s="132">
        <v>6.7367158299999996</v>
      </c>
      <c r="I169" s="132">
        <v>10695.12827426</v>
      </c>
      <c r="J169" s="132">
        <v>824.70442876999994</v>
      </c>
      <c r="K169" s="132">
        <v>9870.4238454900005</v>
      </c>
      <c r="L169" s="132">
        <v>15512.41541225</v>
      </c>
      <c r="M169" s="132">
        <v>15363.136759030001</v>
      </c>
      <c r="N169" s="132">
        <v>149.27865321999997</v>
      </c>
      <c r="O169" s="132">
        <v>1.0551147599999999</v>
      </c>
      <c r="P169" s="132">
        <v>6.0226257000000007</v>
      </c>
      <c r="Q169" s="44"/>
      <c r="R169" s="44"/>
      <c r="S169" s="44"/>
      <c r="T169" s="44"/>
      <c r="U169" s="44"/>
      <c r="V169" s="44"/>
    </row>
    <row r="170" spans="1:22">
      <c r="A170" s="8">
        <v>45383</v>
      </c>
      <c r="B170" s="132">
        <v>26851.55623378</v>
      </c>
      <c r="C170" s="44">
        <v>46.27751851</v>
      </c>
      <c r="D170" s="132">
        <v>31.257544369999998</v>
      </c>
      <c r="E170" s="132">
        <v>15.01997414</v>
      </c>
      <c r="F170" s="132">
        <v>56.44179149</v>
      </c>
      <c r="G170" s="132">
        <v>49.891343930000005</v>
      </c>
      <c r="H170" s="132">
        <v>6.5504475600000003</v>
      </c>
      <c r="I170" s="132">
        <v>11091.171909980001</v>
      </c>
      <c r="J170" s="132">
        <v>815.36153776000003</v>
      </c>
      <c r="K170" s="132">
        <v>10275.810372219999</v>
      </c>
      <c r="L170" s="132">
        <v>15657.6650138</v>
      </c>
      <c r="M170" s="132">
        <v>15516.579581360002</v>
      </c>
      <c r="N170" s="132">
        <v>141.08543244000001</v>
      </c>
      <c r="O170" s="132">
        <v>1.6467120799999999</v>
      </c>
      <c r="P170" s="132">
        <v>5.7345676700000006</v>
      </c>
      <c r="Q170" s="44"/>
      <c r="R170" s="44"/>
      <c r="S170" s="44"/>
      <c r="T170" s="44"/>
      <c r="U170" s="44"/>
      <c r="V170" s="44"/>
    </row>
    <row r="171" spans="1:22">
      <c r="A171" s="8">
        <v>45413</v>
      </c>
      <c r="B171" s="132">
        <v>28034.145980540001</v>
      </c>
      <c r="C171" s="44">
        <v>45.002639179999996</v>
      </c>
      <c r="D171" s="132">
        <v>31.326173659999998</v>
      </c>
      <c r="E171" s="132">
        <v>13.676465520000001</v>
      </c>
      <c r="F171" s="132">
        <v>49.196811790000005</v>
      </c>
      <c r="G171" s="132">
        <v>43.054126830000001</v>
      </c>
      <c r="H171" s="132">
        <v>6.1426849599999995</v>
      </c>
      <c r="I171" s="132">
        <v>11991.266427660001</v>
      </c>
      <c r="J171" s="132">
        <v>862.20782983999993</v>
      </c>
      <c r="K171" s="132">
        <v>11129.058597820002</v>
      </c>
      <c r="L171" s="132">
        <v>15948.680101909998</v>
      </c>
      <c r="M171" s="132">
        <v>15771.810889789998</v>
      </c>
      <c r="N171" s="132">
        <v>176.86921211999999</v>
      </c>
      <c r="O171" s="132">
        <v>5.4933424400000002</v>
      </c>
      <c r="P171" s="132">
        <v>6.4801691400000001</v>
      </c>
      <c r="Q171" s="44"/>
      <c r="R171" s="44"/>
      <c r="S171" s="44"/>
      <c r="T171" s="44"/>
      <c r="U171" s="44"/>
      <c r="V171" s="44"/>
    </row>
    <row r="172" spans="1:22">
      <c r="A172" s="8">
        <v>45444</v>
      </c>
      <c r="B172" s="132">
        <v>29306.27545696</v>
      </c>
      <c r="C172" s="44">
        <v>42.429340740000001</v>
      </c>
      <c r="D172" s="132">
        <v>31.196605089999998</v>
      </c>
      <c r="E172" s="132">
        <v>11.23273565</v>
      </c>
      <c r="F172" s="132">
        <v>61.333807999999998</v>
      </c>
      <c r="G172" s="132">
        <v>54.927022710000003</v>
      </c>
      <c r="H172" s="132">
        <v>6.4067852900000002</v>
      </c>
      <c r="I172" s="132">
        <v>12461.792929930001</v>
      </c>
      <c r="J172" s="132">
        <v>983.87725310000008</v>
      </c>
      <c r="K172" s="132">
        <v>11477.91567683</v>
      </c>
      <c r="L172" s="132">
        <v>16740.719378289999</v>
      </c>
      <c r="M172" s="132">
        <v>16562.604856499998</v>
      </c>
      <c r="N172" s="132">
        <v>178.11452179</v>
      </c>
      <c r="O172" s="132">
        <v>12.18791163</v>
      </c>
      <c r="P172" s="132">
        <v>5.1836541299999999</v>
      </c>
      <c r="Q172" s="44"/>
      <c r="R172" s="44"/>
      <c r="S172" s="44"/>
      <c r="T172" s="44"/>
      <c r="U172" s="44"/>
      <c r="V172" s="44"/>
    </row>
    <row r="173" spans="1:22">
      <c r="A173" s="8">
        <v>45474</v>
      </c>
      <c r="B173" s="132">
        <v>30219.952803799999</v>
      </c>
      <c r="C173" s="44">
        <v>49.406092260000008</v>
      </c>
      <c r="D173" s="132">
        <v>31.661992780000002</v>
      </c>
      <c r="E173" s="132">
        <v>17.744099479999999</v>
      </c>
      <c r="F173" s="132">
        <v>61.548605359999996</v>
      </c>
      <c r="G173" s="132">
        <v>50.945899940000004</v>
      </c>
      <c r="H173" s="132">
        <v>10.602705420000001</v>
      </c>
      <c r="I173" s="132">
        <v>13212.225683000001</v>
      </c>
      <c r="J173" s="132">
        <v>954.30977034</v>
      </c>
      <c r="K173" s="132">
        <v>12257.915912659999</v>
      </c>
      <c r="L173" s="132">
        <v>16896.772423180002</v>
      </c>
      <c r="M173" s="132">
        <v>16721.040736230003</v>
      </c>
      <c r="N173" s="132">
        <v>175.73168695000001</v>
      </c>
      <c r="O173" s="132">
        <v>2.4912721800000002</v>
      </c>
      <c r="P173" s="132">
        <v>5.4786744400000007</v>
      </c>
      <c r="Q173" s="44"/>
      <c r="R173" s="44"/>
      <c r="S173" s="44"/>
      <c r="T173" s="44"/>
      <c r="U173" s="44"/>
      <c r="V173" s="44"/>
    </row>
    <row r="174" spans="1:22">
      <c r="A174" s="8">
        <v>45505</v>
      </c>
      <c r="B174" s="132">
        <v>29781.389524580001</v>
      </c>
      <c r="C174" s="44">
        <v>43.705544189999998</v>
      </c>
      <c r="D174" s="132">
        <v>32.033733509999998</v>
      </c>
      <c r="E174" s="132">
        <v>11.671810679999998</v>
      </c>
      <c r="F174" s="132">
        <v>65.611786429999995</v>
      </c>
      <c r="G174" s="132">
        <v>54.685942429999997</v>
      </c>
      <c r="H174" s="132">
        <v>10.925844</v>
      </c>
      <c r="I174" s="132">
        <v>12677.93494988</v>
      </c>
      <c r="J174" s="132">
        <v>983.21734346999995</v>
      </c>
      <c r="K174" s="132">
        <v>11694.71760641</v>
      </c>
      <c r="L174" s="132">
        <v>16994.137244080001</v>
      </c>
      <c r="M174" s="132">
        <v>16841.440201739999</v>
      </c>
      <c r="N174" s="132">
        <v>152.69704234</v>
      </c>
      <c r="O174" s="132">
        <v>1.2223286299999998</v>
      </c>
      <c r="P174" s="132">
        <v>5.8975329199999997</v>
      </c>
      <c r="Q174" s="44"/>
      <c r="R174" s="44"/>
      <c r="S174" s="44"/>
      <c r="T174" s="44"/>
      <c r="U174" s="44"/>
      <c r="V174" s="44"/>
    </row>
    <row r="175" spans="1:22">
      <c r="A175" s="8">
        <v>45536</v>
      </c>
      <c r="B175" s="132">
        <v>29186.002552409998</v>
      </c>
      <c r="C175" s="44">
        <v>43.210759109999998</v>
      </c>
      <c r="D175" s="132">
        <v>32.042550089999999</v>
      </c>
      <c r="E175" s="132">
        <v>11.168209020000001</v>
      </c>
      <c r="F175" s="132">
        <v>71.618566749999999</v>
      </c>
      <c r="G175" s="132">
        <v>59.100810269999997</v>
      </c>
      <c r="H175" s="132">
        <v>12.517756480000001</v>
      </c>
      <c r="I175" s="132">
        <v>11990.868453090001</v>
      </c>
      <c r="J175" s="132">
        <v>970.89106362999996</v>
      </c>
      <c r="K175" s="132">
        <v>11019.97738946</v>
      </c>
      <c r="L175" s="132">
        <v>17080.30477346</v>
      </c>
      <c r="M175" s="132">
        <v>16918.793369430001</v>
      </c>
      <c r="N175" s="132">
        <v>161.51140402999999</v>
      </c>
      <c r="O175" s="132">
        <v>3.2004242999999999</v>
      </c>
      <c r="P175" s="132">
        <v>5.9704502399999999</v>
      </c>
      <c r="Q175" s="44"/>
      <c r="R175" s="44"/>
      <c r="S175" s="44"/>
      <c r="T175" s="44"/>
      <c r="U175" s="44"/>
      <c r="V175" s="44"/>
    </row>
    <row r="176" spans="1:22">
      <c r="A176" s="8">
        <v>45566</v>
      </c>
      <c r="B176" s="132">
        <v>28964.2930953</v>
      </c>
      <c r="C176" s="44">
        <v>44.478230760000002</v>
      </c>
      <c r="D176" s="132">
        <v>32.04881881</v>
      </c>
      <c r="E176" s="132">
        <v>12.42941195</v>
      </c>
      <c r="F176" s="132">
        <v>58.305260009999998</v>
      </c>
      <c r="G176" s="132">
        <v>46.83408043</v>
      </c>
      <c r="H176" s="132">
        <v>11.471179580000001</v>
      </c>
      <c r="I176" s="132">
        <v>11631.52796141</v>
      </c>
      <c r="J176" s="132">
        <v>959.27630327999998</v>
      </c>
      <c r="K176" s="132">
        <v>10672.251658130001</v>
      </c>
      <c r="L176" s="132">
        <v>17229.981643120002</v>
      </c>
      <c r="M176" s="132">
        <v>17078.296788150001</v>
      </c>
      <c r="N176" s="132">
        <v>151.68485497</v>
      </c>
      <c r="O176" s="132">
        <v>2.9207884499999999</v>
      </c>
      <c r="P176" s="132">
        <v>7.2301480799999993</v>
      </c>
      <c r="Q176" s="44"/>
      <c r="R176" s="44"/>
      <c r="S176" s="44"/>
      <c r="T176" s="44"/>
      <c r="U176" s="44"/>
      <c r="V176" s="44"/>
    </row>
    <row r="177" spans="1:22">
      <c r="A177" s="8">
        <v>45597</v>
      </c>
      <c r="B177" s="132">
        <v>29037.563419419999</v>
      </c>
      <c r="C177" s="44">
        <v>44.959524170000002</v>
      </c>
      <c r="D177" s="132">
        <v>33.134027969999998</v>
      </c>
      <c r="E177" s="132">
        <v>11.8254962</v>
      </c>
      <c r="F177" s="132">
        <v>69.700561789999995</v>
      </c>
      <c r="G177" s="132">
        <v>59.099159289999996</v>
      </c>
      <c r="H177" s="132">
        <v>10.601402500000001</v>
      </c>
      <c r="I177" s="132">
        <v>11534.14098618</v>
      </c>
      <c r="J177" s="132">
        <v>982.51996431000009</v>
      </c>
      <c r="K177" s="132">
        <v>10551.62102187</v>
      </c>
      <c r="L177" s="132">
        <v>17388.762347280001</v>
      </c>
      <c r="M177" s="132">
        <v>17218.676908199999</v>
      </c>
      <c r="N177" s="132">
        <v>170.08543908000001</v>
      </c>
      <c r="O177" s="132">
        <v>2.9427803899999998</v>
      </c>
      <c r="P177" s="132">
        <v>6.7474096100000001</v>
      </c>
      <c r="Q177" s="44"/>
      <c r="R177" s="44"/>
      <c r="S177" s="44"/>
      <c r="T177" s="44"/>
      <c r="U177" s="44"/>
      <c r="V177" s="44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2016-06-24T11:38:15Z</cp:lastPrinted>
  <dcterms:created xsi:type="dcterms:W3CDTF">2015-11-02T12:52:14Z</dcterms:created>
  <dcterms:modified xsi:type="dcterms:W3CDTF">2024-12-27T09:07:34Z</dcterms:modified>
</cp:coreProperties>
</file>