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3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4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0">'[3]на звітну дату'!$J$1:$J$12</definedName>
    <definedName name="Months" localSheetId="19">'[4]на звітну дату'!$J$1:$J$12</definedName>
    <definedName name="Months" localSheetId="1">'на звітну дату'!$J$1:$J$12</definedName>
    <definedName name="Months">#REF!</definedName>
    <definedName name="Months2" localSheetId="0">'[3]на звітну дату'!$J$1:$K$12</definedName>
    <definedName name="Months2" localSheetId="19">'[4]на звітну дату'!$J$1:$K$12</definedName>
    <definedName name="Months2" localSheetId="1">'на звітну дату'!$J$1:$K$12</definedName>
    <definedName name="Months2">#REF!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0">OFFSET('[3]на звітну дату'!$M$1,,,COUNTA('[3]на звітну дату'!$M:$M))</definedName>
    <definedName name="Years" localSheetId="19">OFFSET('[4]на звітну дату'!$M$1,,,COUNTA('[4]на звітну дату'!$M:$M))</definedName>
    <definedName name="Years" localSheetId="1">OFFSET('на звітну дату'!$M$1,,,COUNTA('на звітну дату'!$M:$M))</definedName>
    <definedName name="Years">OFFSET(#REF!,,,COUNTA(#REF!))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'[5]д17-1'!$A$1:$H$1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9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'[11]т17мб(шаблон)'!$A$1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F177" i="24"/>
  <c r="J177" i="24"/>
  <c r="G177" i="24"/>
  <c r="C177" i="24"/>
  <c r="P177" i="4"/>
  <c r="F177" i="4"/>
  <c r="J177" i="4"/>
  <c r="G177" i="4"/>
  <c r="C177" i="4"/>
  <c r="E177" i="23"/>
  <c r="D177" i="23"/>
  <c r="C177" i="23"/>
  <c r="E177" i="5"/>
  <c r="D177" i="5"/>
  <c r="C177" i="5"/>
  <c r="N177" i="24" l="1"/>
  <c r="D177" i="24"/>
  <c r="H177" i="24"/>
  <c r="E177" i="24"/>
  <c r="N177" i="4"/>
  <c r="H177" i="4"/>
  <c r="D177" i="4"/>
  <c r="E177" i="4"/>
  <c r="F176" i="24"/>
  <c r="G176" i="24"/>
  <c r="C176" i="24"/>
  <c r="P176" i="4"/>
  <c r="G176" i="4"/>
  <c r="F176" i="4"/>
  <c r="C176" i="4"/>
  <c r="E176" i="23"/>
  <c r="D176" i="23"/>
  <c r="C176" i="23"/>
  <c r="E176" i="5"/>
  <c r="D176" i="5"/>
  <c r="C176" i="5"/>
  <c r="E176" i="4" l="1"/>
  <c r="P176" i="24"/>
  <c r="J176" i="4"/>
  <c r="H176" i="4" s="1"/>
  <c r="J176" i="24"/>
  <c r="D176" i="24" s="1"/>
  <c r="N176" i="24"/>
  <c r="E176" i="24"/>
  <c r="N176" i="4"/>
  <c r="D176" i="4"/>
  <c r="F175" i="24"/>
  <c r="J175" i="24"/>
  <c r="G175" i="24"/>
  <c r="C175" i="24"/>
  <c r="E175" i="4"/>
  <c r="J175" i="4"/>
  <c r="H175" i="4" s="1"/>
  <c r="G175" i="4"/>
  <c r="F175" i="4"/>
  <c r="C175" i="4"/>
  <c r="C175" i="23"/>
  <c r="E175" i="23"/>
  <c r="D175" i="23"/>
  <c r="E175" i="5"/>
  <c r="D175" i="5"/>
  <c r="C175" i="5"/>
  <c r="P175" i="4" l="1"/>
  <c r="N175" i="4" s="1"/>
  <c r="P175" i="24"/>
  <c r="D175" i="24" s="1"/>
  <c r="H176" i="24"/>
  <c r="H175" i="24"/>
  <c r="N175" i="24"/>
  <c r="E175" i="24"/>
  <c r="D175" i="4"/>
  <c r="G174" i="24"/>
  <c r="F174" i="24"/>
  <c r="C174" i="24"/>
  <c r="G174" i="4"/>
  <c r="C174" i="4"/>
  <c r="E174" i="4"/>
  <c r="E174" i="23"/>
  <c r="D174" i="23"/>
  <c r="C174" i="23"/>
  <c r="C174" i="5"/>
  <c r="E174" i="5"/>
  <c r="D174" i="5"/>
  <c r="P174" i="24" l="1"/>
  <c r="P174" i="4"/>
  <c r="N174" i="4" s="1"/>
  <c r="J174" i="24"/>
  <c r="D174" i="24" s="1"/>
  <c r="J174" i="4"/>
  <c r="H174" i="4" s="1"/>
  <c r="N174" i="24"/>
  <c r="E174" i="24"/>
  <c r="F174" i="4"/>
  <c r="G173" i="24"/>
  <c r="F173" i="24"/>
  <c r="E173" i="24"/>
  <c r="C173" i="24"/>
  <c r="G173" i="4"/>
  <c r="C173" i="4"/>
  <c r="F173" i="4"/>
  <c r="E173" i="4"/>
  <c r="D173" i="23"/>
  <c r="E173" i="23"/>
  <c r="E173" i="5"/>
  <c r="D173" i="5"/>
  <c r="C173" i="5"/>
  <c r="H174" i="24" l="1"/>
  <c r="C173" i="23"/>
  <c r="P173" i="24"/>
  <c r="N173" i="24" s="1"/>
  <c r="J173" i="4"/>
  <c r="H173" i="4" s="1"/>
  <c r="D174" i="4"/>
  <c r="P173" i="4"/>
  <c r="N173" i="4" s="1"/>
  <c r="J173" i="24"/>
  <c r="D173" i="24" s="1"/>
  <c r="P172" i="24"/>
  <c r="N172" i="24" s="1"/>
  <c r="E172" i="24"/>
  <c r="C172" i="24"/>
  <c r="G172" i="24"/>
  <c r="E172" i="4"/>
  <c r="C172" i="4"/>
  <c r="G172" i="4"/>
  <c r="E172" i="23"/>
  <c r="D172" i="23"/>
  <c r="C172" i="23"/>
  <c r="D172" i="5"/>
  <c r="C172" i="5"/>
  <c r="P172" i="4" l="1"/>
  <c r="N172" i="4" s="1"/>
  <c r="J172" i="24"/>
  <c r="E172" i="5"/>
  <c r="J172" i="4"/>
  <c r="D172" i="4" s="1"/>
  <c r="D173" i="4"/>
  <c r="H173" i="24"/>
  <c r="H172" i="24"/>
  <c r="D172" i="24"/>
  <c r="F172" i="24"/>
  <c r="F172" i="4"/>
  <c r="P171" i="24"/>
  <c r="N171" i="24" s="1"/>
  <c r="G171" i="24"/>
  <c r="C171" i="24"/>
  <c r="F171" i="4"/>
  <c r="J171" i="4"/>
  <c r="C171" i="4"/>
  <c r="D171" i="23"/>
  <c r="E171" i="23"/>
  <c r="C171" i="23"/>
  <c r="C171" i="5"/>
  <c r="E171" i="5"/>
  <c r="D171" i="5" l="1"/>
  <c r="H172" i="4"/>
  <c r="E171" i="24"/>
  <c r="G171" i="4"/>
  <c r="J171" i="24"/>
  <c r="H171" i="24" s="1"/>
  <c r="D171" i="24"/>
  <c r="F171" i="24"/>
  <c r="H171" i="4"/>
  <c r="P171" i="4"/>
  <c r="N171" i="4" s="1"/>
  <c r="E171" i="4"/>
  <c r="P170" i="24"/>
  <c r="N170" i="24" s="1"/>
  <c r="E170" i="24"/>
  <c r="C170" i="24"/>
  <c r="F170" i="4"/>
  <c r="G170" i="4"/>
  <c r="C170" i="4"/>
  <c r="C170" i="23"/>
  <c r="E170" i="23"/>
  <c r="D170" i="5"/>
  <c r="C170" i="5"/>
  <c r="E170" i="5"/>
  <c r="D170" i="23" l="1"/>
  <c r="J170" i="24"/>
  <c r="J170" i="4"/>
  <c r="H170" i="4" s="1"/>
  <c r="P170" i="4"/>
  <c r="N170" i="4" s="1"/>
  <c r="G170" i="24"/>
  <c r="D171" i="4"/>
  <c r="H170" i="24"/>
  <c r="D170" i="24"/>
  <c r="F170" i="24"/>
  <c r="E170" i="4"/>
  <c r="G169" i="24"/>
  <c r="F169" i="24"/>
  <c r="E169" i="24"/>
  <c r="C169" i="24"/>
  <c r="F169" i="4"/>
  <c r="C169" i="4"/>
  <c r="C169" i="23"/>
  <c r="D169" i="5"/>
  <c r="C169" i="5"/>
  <c r="E169" i="5"/>
  <c r="E169" i="23" l="1"/>
  <c r="D169" i="23"/>
  <c r="J169" i="4"/>
  <c r="G169" i="4"/>
  <c r="J169" i="24"/>
  <c r="P169" i="24"/>
  <c r="N169" i="24" s="1"/>
  <c r="D170" i="4"/>
  <c r="H169" i="4"/>
  <c r="P169" i="4"/>
  <c r="N169" i="4" s="1"/>
  <c r="E169" i="4"/>
  <c r="F168" i="24"/>
  <c r="C168" i="24"/>
  <c r="G168" i="4"/>
  <c r="J168" i="4"/>
  <c r="H168" i="4" s="1"/>
  <c r="E168" i="4"/>
  <c r="E168" i="23"/>
  <c r="D168" i="23"/>
  <c r="C168" i="23"/>
  <c r="E168" i="5"/>
  <c r="D168" i="5"/>
  <c r="C168" i="5"/>
  <c r="P168" i="4" l="1"/>
  <c r="D169" i="24"/>
  <c r="F168" i="4"/>
  <c r="C168" i="4"/>
  <c r="J168" i="24"/>
  <c r="H168" i="24" s="1"/>
  <c r="H169" i="24"/>
  <c r="N168" i="4"/>
  <c r="G168" i="24"/>
  <c r="D169" i="4"/>
  <c r="P168" i="24"/>
  <c r="N168" i="24" s="1"/>
  <c r="E168" i="24"/>
  <c r="D168" i="4"/>
  <c r="G167" i="24"/>
  <c r="J167" i="24"/>
  <c r="H167" i="24" s="1"/>
  <c r="E167" i="24"/>
  <c r="C167" i="24"/>
  <c r="G167" i="4"/>
  <c r="F167" i="4"/>
  <c r="E167" i="4"/>
  <c r="C167" i="4"/>
  <c r="E167" i="23"/>
  <c r="C167" i="23"/>
  <c r="D167" i="23"/>
  <c r="E167" i="5"/>
  <c r="D167" i="5"/>
  <c r="C167" i="5"/>
  <c r="F167" i="24" l="1"/>
  <c r="P167" i="4"/>
  <c r="N167" i="4" s="1"/>
  <c r="P167" i="24"/>
  <c r="N167" i="24" s="1"/>
  <c r="J167" i="4"/>
  <c r="H167" i="4" s="1"/>
  <c r="D168" i="24"/>
  <c r="G166" i="24"/>
  <c r="C166" i="24"/>
  <c r="E166" i="24"/>
  <c r="E166" i="4"/>
  <c r="G166" i="4"/>
  <c r="F166" i="4"/>
  <c r="C166" i="4"/>
  <c r="C166" i="23"/>
  <c r="E166" i="23"/>
  <c r="D166" i="23"/>
  <c r="C166" i="5"/>
  <c r="D166" i="5"/>
  <c r="P166" i="24" l="1"/>
  <c r="D167" i="4"/>
  <c r="E166" i="5"/>
  <c r="J166" i="24"/>
  <c r="D166" i="24" s="1"/>
  <c r="J166" i="4"/>
  <c r="H166" i="4" s="1"/>
  <c r="F166" i="24"/>
  <c r="P166" i="4"/>
  <c r="N166" i="4" s="1"/>
  <c r="D167" i="24"/>
  <c r="N166" i="24"/>
  <c r="C165" i="24"/>
  <c r="G165" i="24"/>
  <c r="P165" i="4"/>
  <c r="N165" i="4" s="1"/>
  <c r="G165" i="4"/>
  <c r="E165" i="4"/>
  <c r="C165" i="4"/>
  <c r="E165" i="23"/>
  <c r="D165" i="23"/>
  <c r="C165" i="23"/>
  <c r="C165" i="5"/>
  <c r="E165" i="5"/>
  <c r="D165" i="5"/>
  <c r="P165" i="24" l="1"/>
  <c r="D166" i="4"/>
  <c r="J165" i="24"/>
  <c r="D165" i="24" s="1"/>
  <c r="H166" i="24"/>
  <c r="J165" i="4"/>
  <c r="D165" i="4" s="1"/>
  <c r="F165" i="24"/>
  <c r="N165" i="24"/>
  <c r="E165" i="24"/>
  <c r="F165" i="4"/>
  <c r="E164" i="24"/>
  <c r="C164" i="24"/>
  <c r="G164" i="4"/>
  <c r="E164" i="4"/>
  <c r="C164" i="4"/>
  <c r="C164" i="23"/>
  <c r="E164" i="23"/>
  <c r="D164" i="23"/>
  <c r="E164" i="5"/>
  <c r="D164" i="5"/>
  <c r="C164" i="5"/>
  <c r="H165" i="24" l="1"/>
  <c r="P164" i="24"/>
  <c r="N164" i="24" s="1"/>
  <c r="P164" i="4"/>
  <c r="N164" i="4" s="1"/>
  <c r="H165" i="4"/>
  <c r="J164" i="24"/>
  <c r="H164" i="24" s="1"/>
  <c r="J164" i="4"/>
  <c r="G164" i="24"/>
  <c r="F164" i="24"/>
  <c r="F164" i="4"/>
  <c r="G163" i="24"/>
  <c r="E163" i="24"/>
  <c r="C163" i="24"/>
  <c r="G163" i="4"/>
  <c r="C163" i="4"/>
  <c r="E163" i="4"/>
  <c r="E163" i="23"/>
  <c r="D163" i="23"/>
  <c r="C163" i="23"/>
  <c r="C163" i="5"/>
  <c r="E163" i="5"/>
  <c r="D164" i="4" l="1"/>
  <c r="P163" i="24"/>
  <c r="N163" i="24" s="1"/>
  <c r="D164" i="24"/>
  <c r="D163" i="5"/>
  <c r="P163" i="4"/>
  <c r="N163" i="4" s="1"/>
  <c r="H164" i="4"/>
  <c r="J163" i="4"/>
  <c r="J163" i="24"/>
  <c r="D163" i="24" s="1"/>
  <c r="F163" i="24"/>
  <c r="H163" i="4"/>
  <c r="F163" i="4"/>
  <c r="E162" i="24"/>
  <c r="C162" i="24"/>
  <c r="G162" i="4"/>
  <c r="E162" i="4"/>
  <c r="C162" i="4"/>
  <c r="D162" i="23"/>
  <c r="E162" i="23"/>
  <c r="C162" i="23"/>
  <c r="E162" i="5"/>
  <c r="D162" i="5"/>
  <c r="C162" i="5"/>
  <c r="H163" i="24" l="1"/>
  <c r="P162" i="24"/>
  <c r="N162" i="24" s="1"/>
  <c r="D163" i="4"/>
  <c r="P162" i="4"/>
  <c r="N162" i="4" s="1"/>
  <c r="J162" i="24"/>
  <c r="G162" i="24"/>
  <c r="J162" i="4"/>
  <c r="F162" i="24"/>
  <c r="F162" i="4"/>
  <c r="F161" i="24"/>
  <c r="C161" i="24"/>
  <c r="G161" i="24"/>
  <c r="P161" i="4"/>
  <c r="N161" i="4" s="1"/>
  <c r="E161" i="4"/>
  <c r="C161" i="4"/>
  <c r="E161" i="23"/>
  <c r="D161" i="23"/>
  <c r="C161" i="23"/>
  <c r="E161" i="5"/>
  <c r="D161" i="5"/>
  <c r="C161" i="5"/>
  <c r="D162" i="24" l="1"/>
  <c r="G161" i="4"/>
  <c r="H162" i="24"/>
  <c r="J161" i="24"/>
  <c r="H161" i="24" s="1"/>
  <c r="P161" i="24"/>
  <c r="N161" i="24" s="1"/>
  <c r="D162" i="4"/>
  <c r="H162" i="4"/>
  <c r="E161" i="24"/>
  <c r="J161" i="4"/>
  <c r="D161" i="4" s="1"/>
  <c r="F161" i="4"/>
  <c r="G160" i="24"/>
  <c r="E160" i="24"/>
  <c r="C160" i="24"/>
  <c r="E160" i="4"/>
  <c r="G160" i="4"/>
  <c r="F160" i="4"/>
  <c r="C160" i="4"/>
  <c r="E160" i="23"/>
  <c r="D160" i="23"/>
  <c r="E160" i="5"/>
  <c r="D160" i="5"/>
  <c r="C160" i="5"/>
  <c r="P160" i="24" l="1"/>
  <c r="N160" i="24" s="1"/>
  <c r="D161" i="24"/>
  <c r="C160" i="23"/>
  <c r="H161" i="4"/>
  <c r="J160" i="4"/>
  <c r="H160" i="4" s="1"/>
  <c r="J160" i="24"/>
  <c r="H160" i="24" s="1"/>
  <c r="P160" i="4"/>
  <c r="N160" i="4" s="1"/>
  <c r="F160" i="24"/>
  <c r="G159" i="24"/>
  <c r="J159" i="24"/>
  <c r="E159" i="24"/>
  <c r="C159" i="24"/>
  <c r="P159" i="4"/>
  <c r="F159" i="4"/>
  <c r="C159" i="4"/>
  <c r="G159" i="4"/>
  <c r="D159" i="23"/>
  <c r="C159" i="23"/>
  <c r="E159" i="23"/>
  <c r="C159" i="5"/>
  <c r="E159" i="5"/>
  <c r="D159" i="5"/>
  <c r="P159" i="24" l="1"/>
  <c r="N159" i="24" s="1"/>
  <c r="D160" i="24"/>
  <c r="J159" i="4"/>
  <c r="D159" i="4" s="1"/>
  <c r="D160" i="4"/>
  <c r="D159" i="24"/>
  <c r="H159" i="24"/>
  <c r="F159" i="24"/>
  <c r="H159" i="4"/>
  <c r="N159" i="4"/>
  <c r="E159" i="4"/>
  <c r="P158" i="24"/>
  <c r="G158" i="24"/>
  <c r="E158" i="24"/>
  <c r="C158" i="24"/>
  <c r="P158" i="4"/>
  <c r="N158" i="4" s="1"/>
  <c r="C158" i="4"/>
  <c r="E158" i="23"/>
  <c r="D158" i="23"/>
  <c r="C158" i="23"/>
  <c r="E158" i="5"/>
  <c r="D158" i="5"/>
  <c r="C158" i="5"/>
  <c r="G158" i="4" l="1"/>
  <c r="J158" i="24"/>
  <c r="N158" i="24"/>
  <c r="E158" i="4"/>
  <c r="J158" i="4"/>
  <c r="D158" i="24"/>
  <c r="H158" i="24"/>
  <c r="F158" i="24"/>
  <c r="D158" i="4"/>
  <c r="H158" i="4"/>
  <c r="F158" i="4"/>
  <c r="P157" i="24"/>
  <c r="N157" i="24" s="1"/>
  <c r="E157" i="24"/>
  <c r="C157" i="24"/>
  <c r="G157" i="4"/>
  <c r="E157" i="4"/>
  <c r="C157" i="4"/>
  <c r="E157" i="23"/>
  <c r="D157" i="23"/>
  <c r="C157" i="23"/>
  <c r="E157" i="5"/>
  <c r="D157" i="5"/>
  <c r="C157" i="5"/>
  <c r="G157" i="24" l="1"/>
  <c r="P157" i="4"/>
  <c r="N157" i="4" s="1"/>
  <c r="J157" i="24"/>
  <c r="H157" i="24" s="1"/>
  <c r="J157" i="4"/>
  <c r="D157" i="4" s="1"/>
  <c r="F157" i="24"/>
  <c r="F157" i="4"/>
  <c r="G156" i="24"/>
  <c r="F156" i="24"/>
  <c r="E156" i="24"/>
  <c r="C156" i="24"/>
  <c r="G156" i="4"/>
  <c r="F156" i="4"/>
  <c r="E156" i="23"/>
  <c r="D156" i="23"/>
  <c r="C156" i="23"/>
  <c r="E156" i="5"/>
  <c r="D156" i="5"/>
  <c r="C156" i="5"/>
  <c r="J156" i="4" l="1"/>
  <c r="D157" i="24"/>
  <c r="H157" i="4"/>
  <c r="J156" i="24"/>
  <c r="H156" i="24" s="1"/>
  <c r="P156" i="24"/>
  <c r="P156" i="4"/>
  <c r="N156" i="4" s="1"/>
  <c r="N156" i="24"/>
  <c r="D156" i="24"/>
  <c r="H156" i="4"/>
  <c r="D156" i="4"/>
  <c r="E156" i="4"/>
  <c r="C156" i="4"/>
  <c r="P155" i="24"/>
  <c r="N155" i="24" s="1"/>
  <c r="E155" i="24"/>
  <c r="C155" i="24"/>
  <c r="G155" i="24"/>
  <c r="J155" i="4"/>
  <c r="G155" i="4"/>
  <c r="E155" i="4"/>
  <c r="C155" i="4"/>
  <c r="E155" i="23"/>
  <c r="D155" i="23"/>
  <c r="C155" i="23"/>
  <c r="E155" i="5"/>
  <c r="D155" i="5"/>
  <c r="C155" i="5"/>
  <c r="P155" i="4" l="1"/>
  <c r="N155" i="4" s="1"/>
  <c r="J155" i="24"/>
  <c r="D155" i="24" s="1"/>
  <c r="H155" i="24"/>
  <c r="F155" i="24"/>
  <c r="H155" i="4"/>
  <c r="D155" i="4"/>
  <c r="F155" i="4"/>
  <c r="E154" i="24"/>
  <c r="C154" i="24"/>
  <c r="P154" i="4"/>
  <c r="N154" i="4" s="1"/>
  <c r="E154" i="4"/>
  <c r="C154" i="4"/>
  <c r="E154" i="23"/>
  <c r="D154" i="23"/>
  <c r="C154" i="23"/>
  <c r="E154" i="5"/>
  <c r="D154" i="5"/>
  <c r="C154" i="5"/>
  <c r="P154" i="24" l="1"/>
  <c r="N154" i="24" s="1"/>
  <c r="G154" i="4"/>
  <c r="J154" i="24"/>
  <c r="D154" i="24" s="1"/>
  <c r="G154" i="24"/>
  <c r="J154" i="4"/>
  <c r="D154" i="4" s="1"/>
  <c r="F154" i="24"/>
  <c r="F154" i="4"/>
  <c r="E153" i="24"/>
  <c r="C153" i="24"/>
  <c r="C153" i="4"/>
  <c r="F153" i="4"/>
  <c r="E153" i="4"/>
  <c r="J153" i="4"/>
  <c r="H153" i="4" s="1"/>
  <c r="G153" i="4"/>
  <c r="E153" i="23"/>
  <c r="D153" i="23"/>
  <c r="C153" i="23"/>
  <c r="E153" i="5"/>
  <c r="D153" i="5"/>
  <c r="C153" i="5"/>
  <c r="P153" i="4" l="1"/>
  <c r="H154" i="24"/>
  <c r="H154" i="4"/>
  <c r="N153" i="4"/>
  <c r="G153" i="24"/>
  <c r="J153" i="24"/>
  <c r="H153" i="24" s="1"/>
  <c r="P153" i="24"/>
  <c r="N153" i="24" s="1"/>
  <c r="F153" i="24"/>
  <c r="D153" i="4"/>
  <c r="P152" i="24"/>
  <c r="N152" i="24" s="1"/>
  <c r="C152" i="24"/>
  <c r="E152" i="24"/>
  <c r="F152" i="4"/>
  <c r="E152" i="4"/>
  <c r="C152" i="4"/>
  <c r="G152" i="4"/>
  <c r="D152" i="23"/>
  <c r="E152" i="23"/>
  <c r="C152" i="23"/>
  <c r="E152" i="5"/>
  <c r="D152" i="5"/>
  <c r="C152" i="5"/>
  <c r="P152" i="4" l="1"/>
  <c r="N152" i="4" s="1"/>
  <c r="D153" i="24"/>
  <c r="J152" i="4"/>
  <c r="H152" i="4" s="1"/>
  <c r="J152" i="24"/>
  <c r="D152" i="24" s="1"/>
  <c r="G152" i="24"/>
  <c r="F152" i="24"/>
  <c r="D152" i="4"/>
  <c r="E151" i="24"/>
  <c r="C151" i="24"/>
  <c r="G151" i="24"/>
  <c r="G151" i="4"/>
  <c r="E151" i="4"/>
  <c r="F151" i="4"/>
  <c r="E151" i="23"/>
  <c r="D151" i="23"/>
  <c r="C151" i="23"/>
  <c r="E151" i="5"/>
  <c r="D151" i="5"/>
  <c r="C151" i="5"/>
  <c r="J151" i="4" l="1"/>
  <c r="H151" i="4" s="1"/>
  <c r="J151" i="24"/>
  <c r="H151" i="24" s="1"/>
  <c r="H152" i="24"/>
  <c r="P151" i="4"/>
  <c r="N151" i="4" s="1"/>
  <c r="F151" i="24"/>
  <c r="P151" i="24"/>
  <c r="N151" i="24" s="1"/>
  <c r="C151" i="4"/>
  <c r="P150" i="24"/>
  <c r="N150" i="24" s="1"/>
  <c r="F150" i="24"/>
  <c r="E150" i="24"/>
  <c r="G150" i="24"/>
  <c r="C150" i="24"/>
  <c r="F150" i="4"/>
  <c r="G150" i="4"/>
  <c r="C150" i="4"/>
  <c r="E150" i="23"/>
  <c r="D150" i="23"/>
  <c r="C150" i="23"/>
  <c r="E150" i="5"/>
  <c r="D150" i="5"/>
  <c r="C150" i="5"/>
  <c r="D151" i="4" l="1"/>
  <c r="P150" i="4"/>
  <c r="J150" i="4"/>
  <c r="H150" i="4" s="1"/>
  <c r="J150" i="24"/>
  <c r="H150" i="24" s="1"/>
  <c r="D151" i="24"/>
  <c r="N150" i="4"/>
  <c r="D150" i="4"/>
  <c r="E150" i="4"/>
  <c r="P149" i="24"/>
  <c r="F149" i="24"/>
  <c r="G149" i="24"/>
  <c r="C149" i="24"/>
  <c r="C149" i="4"/>
  <c r="E149" i="4"/>
  <c r="F149" i="4"/>
  <c r="E149" i="23"/>
  <c r="D149" i="23"/>
  <c r="C149" i="23"/>
  <c r="E149" i="5"/>
  <c r="D149" i="5"/>
  <c r="C149" i="5"/>
  <c r="J149" i="4" l="1"/>
  <c r="H149" i="4" s="1"/>
  <c r="J149" i="24"/>
  <c r="P149" i="4"/>
  <c r="N149" i="4" s="1"/>
  <c r="D150" i="24"/>
  <c r="G149" i="4"/>
  <c r="N149" i="24"/>
  <c r="H149" i="24"/>
  <c r="D149" i="24"/>
  <c r="E149" i="24"/>
  <c r="G148" i="24"/>
  <c r="P148" i="24"/>
  <c r="N148" i="24" s="1"/>
  <c r="E148" i="24"/>
  <c r="C148" i="24"/>
  <c r="P148" i="4"/>
  <c r="E148" i="4"/>
  <c r="C148" i="4"/>
  <c r="G148" i="4"/>
  <c r="E148" i="23"/>
  <c r="D148" i="23"/>
  <c r="C148" i="23"/>
  <c r="E148" i="5"/>
  <c r="D148" i="5"/>
  <c r="C148" i="5"/>
  <c r="N148" i="4" l="1"/>
  <c r="J148" i="4"/>
  <c r="D149" i="4"/>
  <c r="J148" i="24"/>
  <c r="H148" i="24" s="1"/>
  <c r="F148" i="24"/>
  <c r="D148" i="4"/>
  <c r="H148" i="4"/>
  <c r="F148" i="4"/>
  <c r="F147" i="24"/>
  <c r="C147" i="24"/>
  <c r="J147" i="4"/>
  <c r="H147" i="4" s="1"/>
  <c r="E147" i="4"/>
  <c r="C147" i="4"/>
  <c r="F147" i="4"/>
  <c r="E147" i="23"/>
  <c r="D147" i="23"/>
  <c r="C147" i="23"/>
  <c r="E147" i="5"/>
  <c r="D147" i="5"/>
  <c r="C147" i="5"/>
  <c r="P147" i="24" l="1"/>
  <c r="J147" i="24"/>
  <c r="D147" i="24" s="1"/>
  <c r="D148" i="24"/>
  <c r="G147" i="4"/>
  <c r="P147" i="4"/>
  <c r="N147" i="4" s="1"/>
  <c r="G147" i="24"/>
  <c r="N147" i="24"/>
  <c r="H147" i="24"/>
  <c r="E147" i="24"/>
  <c r="D147" i="4"/>
  <c r="G146" i="24"/>
  <c r="F146" i="24"/>
  <c r="E146" i="24"/>
  <c r="C146" i="24"/>
  <c r="P146" i="4"/>
  <c r="N146" i="4" s="1"/>
  <c r="G146" i="4"/>
  <c r="F146" i="4"/>
  <c r="C146" i="4"/>
  <c r="E146" i="23"/>
  <c r="D146" i="23"/>
  <c r="C146" i="23"/>
  <c r="E146" i="5"/>
  <c r="D146" i="5"/>
  <c r="C146" i="5"/>
  <c r="J146" i="4" l="1"/>
  <c r="H146" i="4" s="1"/>
  <c r="E146" i="4"/>
  <c r="P146" i="24"/>
  <c r="N146" i="24" s="1"/>
  <c r="J146" i="24"/>
  <c r="H146" i="24" s="1"/>
  <c r="D146" i="4"/>
  <c r="F145" i="24"/>
  <c r="C145" i="24"/>
  <c r="G145" i="24"/>
  <c r="J145" i="4"/>
  <c r="C145" i="4"/>
  <c r="G145" i="4"/>
  <c r="E145" i="23"/>
  <c r="D145" i="23"/>
  <c r="C145" i="23"/>
  <c r="E145" i="5"/>
  <c r="D145" i="5"/>
  <c r="C145" i="5"/>
  <c r="F145" i="4" l="1"/>
  <c r="D146" i="24"/>
  <c r="P145" i="24"/>
  <c r="N145" i="24" s="1"/>
  <c r="P145" i="4"/>
  <c r="N145" i="4" s="1"/>
  <c r="J145" i="24"/>
  <c r="H145" i="24" s="1"/>
  <c r="E145" i="24"/>
  <c r="H145" i="4"/>
  <c r="E145" i="4"/>
  <c r="G144" i="24"/>
  <c r="E144" i="24"/>
  <c r="C144" i="24"/>
  <c r="E144" i="4"/>
  <c r="C144" i="4"/>
  <c r="G144" i="4"/>
  <c r="F144" i="4"/>
  <c r="C144" i="23"/>
  <c r="E144" i="5"/>
  <c r="D144" i="5"/>
  <c r="C144" i="5"/>
  <c r="J144" i="4" l="1"/>
  <c r="H144" i="4" s="1"/>
  <c r="P144" i="4"/>
  <c r="N144" i="4" s="1"/>
  <c r="P144" i="24"/>
  <c r="N144" i="24" s="1"/>
  <c r="D145" i="4"/>
  <c r="J144" i="24"/>
  <c r="H144" i="24" s="1"/>
  <c r="D144" i="23"/>
  <c r="D145" i="24"/>
  <c r="E144" i="23"/>
  <c r="F144" i="24"/>
  <c r="C143" i="24"/>
  <c r="G143" i="4"/>
  <c r="E143" i="4"/>
  <c r="C143" i="4"/>
  <c r="C143" i="23"/>
  <c r="E143" i="23"/>
  <c r="D143" i="5"/>
  <c r="C143" i="5"/>
  <c r="E143" i="5"/>
  <c r="D144" i="4" l="1"/>
  <c r="E143" i="24"/>
  <c r="D143" i="23"/>
  <c r="D144" i="24"/>
  <c r="P143" i="4"/>
  <c r="N143" i="4" s="1"/>
  <c r="P143" i="24"/>
  <c r="N143" i="24" s="1"/>
  <c r="J143" i="24"/>
  <c r="H143" i="24" s="1"/>
  <c r="J143" i="4"/>
  <c r="H143" i="4" s="1"/>
  <c r="G143" i="24"/>
  <c r="F143" i="24"/>
  <c r="F143" i="4"/>
  <c r="F142" i="24"/>
  <c r="E142" i="24"/>
  <c r="G142" i="4"/>
  <c r="C142" i="4"/>
  <c r="E142" i="23"/>
  <c r="D142" i="23"/>
  <c r="C142" i="23"/>
  <c r="E142" i="5"/>
  <c r="D142" i="5"/>
  <c r="C142" i="5"/>
  <c r="C142" i="24" l="1"/>
  <c r="D143" i="24"/>
  <c r="P142" i="4"/>
  <c r="N142" i="4" s="1"/>
  <c r="E142" i="4"/>
  <c r="G142" i="24"/>
  <c r="D143" i="4"/>
  <c r="J142" i="4"/>
  <c r="H142" i="4" s="1"/>
  <c r="P142" i="24"/>
  <c r="N142" i="24" s="1"/>
  <c r="J142" i="24"/>
  <c r="H142" i="24" s="1"/>
  <c r="F142" i="4"/>
  <c r="F141" i="24"/>
  <c r="E141" i="24"/>
  <c r="C141" i="24"/>
  <c r="G141" i="24"/>
  <c r="G141" i="4"/>
  <c r="F141" i="4"/>
  <c r="E141" i="4"/>
  <c r="C141" i="4"/>
  <c r="D141" i="23"/>
  <c r="E141" i="5"/>
  <c r="C141" i="5"/>
  <c r="C141" i="23" l="1"/>
  <c r="E141" i="23"/>
  <c r="D141" i="5"/>
  <c r="P141" i="24"/>
  <c r="N141" i="24" s="1"/>
  <c r="D142" i="4"/>
  <c r="D142" i="24"/>
  <c r="J141" i="4"/>
  <c r="H141" i="4" s="1"/>
  <c r="J141" i="24"/>
  <c r="H141" i="24" s="1"/>
  <c r="P141" i="4"/>
  <c r="N141" i="4" s="1"/>
  <c r="E140" i="24"/>
  <c r="C140" i="24"/>
  <c r="C140" i="4"/>
  <c r="G140" i="4"/>
  <c r="E140" i="23"/>
  <c r="D140" i="23"/>
  <c r="C140" i="23"/>
  <c r="E140" i="5"/>
  <c r="D140" i="5"/>
  <c r="C140" i="5" l="1"/>
  <c r="P140" i="4"/>
  <c r="N140" i="4" s="1"/>
  <c r="E140" i="4"/>
  <c r="P140" i="24"/>
  <c r="N140" i="24" s="1"/>
  <c r="J140" i="24"/>
  <c r="D141" i="4"/>
  <c r="G140" i="24"/>
  <c r="D141" i="24"/>
  <c r="J140" i="4"/>
  <c r="H140" i="4" s="1"/>
  <c r="F140" i="24"/>
  <c r="F140" i="4"/>
  <c r="G139" i="24"/>
  <c r="G139" i="4"/>
  <c r="C139" i="4"/>
  <c r="D139" i="23"/>
  <c r="C139" i="23"/>
  <c r="E139" i="23"/>
  <c r="D139" i="5" l="1"/>
  <c r="C139" i="5"/>
  <c r="E139" i="5"/>
  <c r="C139" i="24"/>
  <c r="D140" i="4"/>
  <c r="D140" i="24"/>
  <c r="H140" i="24"/>
  <c r="P139" i="4"/>
  <c r="N139" i="4" s="1"/>
  <c r="F139" i="4"/>
  <c r="P139" i="24"/>
  <c r="N139" i="24" s="1"/>
  <c r="J139" i="24"/>
  <c r="H139" i="24" s="1"/>
  <c r="J139" i="4"/>
  <c r="H139" i="4" s="1"/>
  <c r="E139" i="24"/>
  <c r="E139" i="4"/>
  <c r="F139" i="24"/>
  <c r="G138" i="24"/>
  <c r="E138" i="24"/>
  <c r="C138" i="24"/>
  <c r="G138" i="4"/>
  <c r="C138" i="4"/>
  <c r="E138" i="23"/>
  <c r="C138" i="23"/>
  <c r="E138" i="5"/>
  <c r="D138" i="5"/>
  <c r="C138" i="5"/>
  <c r="D138" i="23" l="1"/>
  <c r="F138" i="4"/>
  <c r="D139" i="24"/>
  <c r="D139" i="4"/>
  <c r="P138" i="24"/>
  <c r="N138" i="24" s="1"/>
  <c r="J138" i="4"/>
  <c r="H138" i="4" s="1"/>
  <c r="P138" i="4"/>
  <c r="N138" i="4" s="1"/>
  <c r="E138" i="4"/>
  <c r="J138" i="24"/>
  <c r="F138" i="24"/>
  <c r="E137" i="24"/>
  <c r="C137" i="24"/>
  <c r="G137" i="24"/>
  <c r="E137" i="4"/>
  <c r="C137" i="4"/>
  <c r="D137" i="23"/>
  <c r="E137" i="23"/>
  <c r="E137" i="5"/>
  <c r="D137" i="5"/>
  <c r="C137" i="5"/>
  <c r="D138" i="24" l="1"/>
  <c r="C137" i="23"/>
  <c r="G137" i="4"/>
  <c r="P137" i="24"/>
  <c r="N137" i="24" s="1"/>
  <c r="D138" i="4"/>
  <c r="J137" i="24"/>
  <c r="H137" i="24" s="1"/>
  <c r="P137" i="4"/>
  <c r="N137" i="4" s="1"/>
  <c r="H138" i="24"/>
  <c r="J137" i="4"/>
  <c r="H137" i="4" s="1"/>
  <c r="F137" i="24"/>
  <c r="F137" i="4"/>
  <c r="G136" i="24"/>
  <c r="C136" i="24"/>
  <c r="G136" i="4"/>
  <c r="E136" i="23"/>
  <c r="D136" i="23"/>
  <c r="C136" i="23"/>
  <c r="D136" i="5"/>
  <c r="E136" i="5"/>
  <c r="C136" i="4" l="1"/>
  <c r="C136" i="5"/>
  <c r="D137" i="24"/>
  <c r="P136" i="4"/>
  <c r="N136" i="4" s="1"/>
  <c r="E136" i="4"/>
  <c r="D137" i="4"/>
  <c r="P136" i="24"/>
  <c r="N136" i="24" s="1"/>
  <c r="J136" i="24"/>
  <c r="J136" i="4"/>
  <c r="E136" i="24"/>
  <c r="F136" i="24"/>
  <c r="F136" i="4"/>
  <c r="C135" i="24"/>
  <c r="E135" i="4"/>
  <c r="C135" i="4"/>
  <c r="E135" i="23"/>
  <c r="C135" i="23"/>
  <c r="E135" i="5"/>
  <c r="D135" i="5"/>
  <c r="C135" i="5"/>
  <c r="D135" i="23" l="1"/>
  <c r="G135" i="4"/>
  <c r="G135" i="24"/>
  <c r="D136" i="24"/>
  <c r="D136" i="4"/>
  <c r="J135" i="4"/>
  <c r="H135" i="4" s="1"/>
  <c r="H136" i="24"/>
  <c r="P135" i="24"/>
  <c r="N135" i="24" s="1"/>
  <c r="E135" i="24"/>
  <c r="P135" i="4"/>
  <c r="N135" i="4" s="1"/>
  <c r="H136" i="4"/>
  <c r="J135" i="24"/>
  <c r="F135" i="24"/>
  <c r="F135" i="4"/>
  <c r="G134" i="24"/>
  <c r="E134" i="24"/>
  <c r="C134" i="24"/>
  <c r="E134" i="4"/>
  <c r="C134" i="4"/>
  <c r="E134" i="23"/>
  <c r="D134" i="23"/>
  <c r="C134" i="23"/>
  <c r="E134" i="5"/>
  <c r="C134" i="5"/>
  <c r="D135" i="24" l="1"/>
  <c r="D134" i="5"/>
  <c r="G134" i="4"/>
  <c r="D135" i="4"/>
  <c r="H135" i="24"/>
  <c r="P134" i="4"/>
  <c r="N134" i="4" s="1"/>
  <c r="P134" i="24"/>
  <c r="N134" i="24" s="1"/>
  <c r="J134" i="24"/>
  <c r="H134" i="24" s="1"/>
  <c r="J134" i="4"/>
  <c r="H134" i="4" s="1"/>
  <c r="F134" i="24"/>
  <c r="F134" i="4"/>
  <c r="G133" i="24"/>
  <c r="F133" i="24"/>
  <c r="C133" i="24"/>
  <c r="G133" i="4"/>
  <c r="F133" i="4"/>
  <c r="E133" i="4"/>
  <c r="C133" i="4"/>
  <c r="D133" i="23"/>
  <c r="C133" i="23"/>
  <c r="E133" i="24" l="1"/>
  <c r="D133" i="5"/>
  <c r="C133" i="5"/>
  <c r="D134" i="24"/>
  <c r="E133" i="5"/>
  <c r="D134" i="4"/>
  <c r="P133" i="24"/>
  <c r="N133" i="24" s="1"/>
  <c r="E133" i="23"/>
  <c r="J133" i="24"/>
  <c r="H133" i="24" s="1"/>
  <c r="J133" i="4"/>
  <c r="H133" i="4" s="1"/>
  <c r="P133" i="4"/>
  <c r="N133" i="4" s="1"/>
  <c r="C132" i="24"/>
  <c r="G132" i="24"/>
  <c r="E132" i="4"/>
  <c r="C132" i="4"/>
  <c r="G132" i="4"/>
  <c r="E132" i="23"/>
  <c r="C132" i="23"/>
  <c r="E132" i="5"/>
  <c r="C132" i="5"/>
  <c r="D132" i="23" l="1"/>
  <c r="D132" i="5"/>
  <c r="F132" i="4"/>
  <c r="D133" i="24"/>
  <c r="D133" i="4"/>
  <c r="P132" i="24"/>
  <c r="N132" i="24" s="1"/>
  <c r="P132" i="4"/>
  <c r="N132" i="4" s="1"/>
  <c r="J132" i="4"/>
  <c r="H132" i="4" s="1"/>
  <c r="J132" i="24"/>
  <c r="H132" i="24" s="1"/>
  <c r="F132" i="24"/>
  <c r="E132" i="24"/>
  <c r="G131" i="24"/>
  <c r="E131" i="24"/>
  <c r="C131" i="24"/>
  <c r="G131" i="4"/>
  <c r="C131" i="4"/>
  <c r="E131" i="23"/>
  <c r="D131" i="23"/>
  <c r="C131" i="23"/>
  <c r="E131" i="5"/>
  <c r="D131" i="5"/>
  <c r="C131" i="5"/>
  <c r="D132" i="4" l="1"/>
  <c r="P131" i="4"/>
  <c r="N131" i="4" s="1"/>
  <c r="F131" i="24"/>
  <c r="D132" i="24"/>
  <c r="E131" i="4"/>
  <c r="P131" i="24"/>
  <c r="N131" i="24" s="1"/>
  <c r="J131" i="4"/>
  <c r="J131" i="24"/>
  <c r="H131" i="24" s="1"/>
  <c r="F131" i="4"/>
  <c r="G130" i="24"/>
  <c r="F130" i="24"/>
  <c r="C130" i="24"/>
  <c r="F130" i="4"/>
  <c r="E130" i="4"/>
  <c r="C130" i="4"/>
  <c r="G130" i="4"/>
  <c r="E130" i="23"/>
  <c r="D130" i="5"/>
  <c r="C130" i="5"/>
  <c r="C130" i="23" l="1"/>
  <c r="D130" i="23"/>
  <c r="D131" i="4"/>
  <c r="P130" i="24"/>
  <c r="N130" i="24" s="1"/>
  <c r="D131" i="24"/>
  <c r="H131" i="4"/>
  <c r="P130" i="4"/>
  <c r="N130" i="4" s="1"/>
  <c r="E130" i="24"/>
  <c r="J130" i="24"/>
  <c r="H130" i="24" s="1"/>
  <c r="E130" i="5"/>
  <c r="J130" i="4"/>
  <c r="H130" i="4" s="1"/>
  <c r="G129" i="24"/>
  <c r="C129" i="24"/>
  <c r="G129" i="4"/>
  <c r="F129" i="4"/>
  <c r="E129" i="4"/>
  <c r="C129" i="4"/>
  <c r="D129" i="23"/>
  <c r="C129" i="5"/>
  <c r="D129" i="5" l="1"/>
  <c r="E129" i="5"/>
  <c r="E129" i="23"/>
  <c r="C129" i="23"/>
  <c r="P129" i="24"/>
  <c r="N129" i="24" s="1"/>
  <c r="P129" i="4"/>
  <c r="N129" i="4" s="1"/>
  <c r="D130" i="24"/>
  <c r="D130" i="4"/>
  <c r="J129" i="4"/>
  <c r="H129" i="4" s="1"/>
  <c r="J129" i="24"/>
  <c r="H129" i="24" s="1"/>
  <c r="F129" i="24"/>
  <c r="E129" i="24"/>
  <c r="G128" i="24"/>
  <c r="E128" i="24"/>
  <c r="C128" i="24"/>
  <c r="E128" i="4"/>
  <c r="C128" i="4"/>
  <c r="E128" i="23"/>
  <c r="D128" i="23"/>
  <c r="C128" i="23"/>
  <c r="E128" i="5"/>
  <c r="D128" i="5" l="1"/>
  <c r="C128" i="5"/>
  <c r="P128" i="24"/>
  <c r="N128" i="24" s="1"/>
  <c r="D129" i="4"/>
  <c r="G128" i="4"/>
  <c r="D129" i="24"/>
  <c r="P128" i="4"/>
  <c r="N128" i="4" s="1"/>
  <c r="J128" i="4"/>
  <c r="H128" i="4" s="1"/>
  <c r="J128" i="24"/>
  <c r="H128" i="24" s="1"/>
  <c r="F128" i="24"/>
  <c r="F128" i="4"/>
  <c r="E127" i="24"/>
  <c r="C127" i="24"/>
  <c r="E127" i="4"/>
  <c r="C127" i="4"/>
  <c r="C127" i="23"/>
  <c r="E127" i="23"/>
  <c r="C127" i="5"/>
  <c r="E127" i="5" l="1"/>
  <c r="D127" i="5"/>
  <c r="D127" i="23"/>
  <c r="P127" i="24"/>
  <c r="N127" i="24" s="1"/>
  <c r="D128" i="4"/>
  <c r="P127" i="4"/>
  <c r="N127" i="4" s="1"/>
  <c r="G127" i="4"/>
  <c r="D128" i="24"/>
  <c r="J127" i="4"/>
  <c r="H127" i="4" s="1"/>
  <c r="J127" i="24"/>
  <c r="H127" i="24" s="1"/>
  <c r="G127" i="24"/>
  <c r="F127" i="24"/>
  <c r="F127" i="4"/>
  <c r="E126" i="24"/>
  <c r="C126" i="24"/>
  <c r="C126" i="4"/>
  <c r="E126" i="23"/>
  <c r="D126" i="23"/>
  <c r="D126" i="5"/>
  <c r="C126" i="5" l="1"/>
  <c r="C126" i="23"/>
  <c r="E126" i="5"/>
  <c r="P126" i="24"/>
  <c r="N126" i="24" s="1"/>
  <c r="G126" i="4"/>
  <c r="D127" i="4"/>
  <c r="P126" i="4"/>
  <c r="N126" i="4" s="1"/>
  <c r="E126" i="4"/>
  <c r="G126" i="24"/>
  <c r="D127" i="24"/>
  <c r="J126" i="4"/>
  <c r="J126" i="24"/>
  <c r="H126" i="24" s="1"/>
  <c r="F126" i="24"/>
  <c r="F126" i="4"/>
  <c r="C125" i="24"/>
  <c r="G125" i="4"/>
  <c r="C125" i="4"/>
  <c r="E125" i="23"/>
  <c r="C125" i="23"/>
  <c r="D125" i="5"/>
  <c r="D126" i="4" l="1"/>
  <c r="E125" i="5"/>
  <c r="D125" i="23"/>
  <c r="C125" i="5"/>
  <c r="P125" i="24"/>
  <c r="N125" i="24" s="1"/>
  <c r="P125" i="4"/>
  <c r="N125" i="4" s="1"/>
  <c r="E125" i="24"/>
  <c r="H126" i="4"/>
  <c r="D126" i="24"/>
  <c r="F125" i="4"/>
  <c r="G125" i="24"/>
  <c r="J125" i="4"/>
  <c r="H125" i="4" s="1"/>
  <c r="J125" i="24"/>
  <c r="D125" i="24" s="1"/>
  <c r="F125" i="24"/>
  <c r="E125" i="4"/>
  <c r="E124" i="24"/>
  <c r="F124" i="4"/>
  <c r="C124" i="4" l="1"/>
  <c r="D125" i="4"/>
  <c r="H125" i="24"/>
  <c r="C124" i="5"/>
  <c r="E124" i="4"/>
  <c r="D124" i="23"/>
  <c r="C124" i="24"/>
  <c r="D124" i="5"/>
  <c r="C124" i="23"/>
  <c r="G124" i="4"/>
  <c r="G124" i="24"/>
  <c r="P124" i="4"/>
  <c r="N124" i="4" s="1"/>
  <c r="E124" i="5"/>
  <c r="P124" i="24"/>
  <c r="N124" i="24" s="1"/>
  <c r="J124" i="24"/>
  <c r="H124" i="24" s="1"/>
  <c r="E124" i="23"/>
  <c r="J124" i="4"/>
  <c r="H124" i="4" s="1"/>
  <c r="F124" i="24"/>
  <c r="E123" i="24" l="1"/>
  <c r="C123" i="23"/>
  <c r="C123" i="4"/>
  <c r="G123" i="24"/>
  <c r="E123" i="4"/>
  <c r="P123" i="24"/>
  <c r="N123" i="24" s="1"/>
  <c r="D123" i="23"/>
  <c r="D123" i="5"/>
  <c r="P123" i="4"/>
  <c r="N123" i="4" s="1"/>
  <c r="C123" i="5"/>
  <c r="E123" i="23"/>
  <c r="D124" i="4"/>
  <c r="E123" i="5"/>
  <c r="G123" i="4"/>
  <c r="C123" i="24"/>
  <c r="D124" i="24"/>
  <c r="J123" i="24"/>
  <c r="J123" i="4"/>
  <c r="H123" i="4" s="1"/>
  <c r="F123" i="24"/>
  <c r="F123" i="4"/>
  <c r="E122" i="23"/>
  <c r="E122" i="5" l="1"/>
  <c r="C122" i="23"/>
  <c r="D122" i="5"/>
  <c r="C122" i="5"/>
  <c r="D123" i="24"/>
  <c r="G122" i="24"/>
  <c r="H123" i="24"/>
  <c r="P122" i="4"/>
  <c r="N122" i="4" s="1"/>
  <c r="D123" i="4"/>
  <c r="D122" i="23"/>
  <c r="P122" i="24"/>
  <c r="N122" i="24" s="1"/>
  <c r="J122" i="4"/>
  <c r="H122" i="4" s="1"/>
  <c r="E122" i="24"/>
  <c r="F122" i="4"/>
  <c r="C122" i="24"/>
  <c r="G122" i="4"/>
  <c r="E122" i="4"/>
  <c r="J122" i="24"/>
  <c r="H122" i="24" s="1"/>
  <c r="F122" i="24"/>
  <c r="C122" i="4"/>
  <c r="D122" i="4" l="1"/>
  <c r="E121" i="5"/>
  <c r="D121" i="23"/>
  <c r="E121" i="23"/>
  <c r="E121" i="4"/>
  <c r="C121" i="24"/>
  <c r="G121" i="4"/>
  <c r="F121" i="4"/>
  <c r="C121" i="5"/>
  <c r="G121" i="24"/>
  <c r="D121" i="5"/>
  <c r="C121" i="23"/>
  <c r="D122" i="24"/>
  <c r="E121" i="24"/>
  <c r="C121" i="4"/>
  <c r="F121" i="24"/>
  <c r="J121" i="4"/>
  <c r="H121" i="4" s="1"/>
  <c r="P121" i="24"/>
  <c r="N121" i="24" s="1"/>
  <c r="J121" i="24"/>
  <c r="H121" i="24" s="1"/>
  <c r="P121" i="4"/>
  <c r="N121" i="4" s="1"/>
  <c r="D121" i="4" l="1"/>
  <c r="D121" i="24"/>
  <c r="C120" i="23" l="1"/>
  <c r="D120" i="5"/>
  <c r="C120" i="5"/>
  <c r="E120" i="23"/>
  <c r="E120" i="24"/>
  <c r="C120" i="24"/>
  <c r="E120" i="5"/>
  <c r="E120" i="4"/>
  <c r="G120" i="24"/>
  <c r="C120" i="4"/>
  <c r="D120" i="23"/>
  <c r="G120" i="4"/>
  <c r="P120" i="24"/>
  <c r="N120" i="24" s="1"/>
  <c r="P120" i="4"/>
  <c r="N120" i="4" s="1"/>
  <c r="J120" i="4"/>
  <c r="H120" i="4" s="1"/>
  <c r="J120" i="24"/>
  <c r="H120" i="24" s="1"/>
  <c r="F120" i="24"/>
  <c r="F120" i="4"/>
  <c r="G119" i="4" l="1"/>
  <c r="E119" i="5"/>
  <c r="C119" i="5"/>
  <c r="C119" i="23"/>
  <c r="C119" i="4"/>
  <c r="D119" i="5"/>
  <c r="D119" i="23"/>
  <c r="C119" i="24"/>
  <c r="E119" i="23"/>
  <c r="E119" i="24"/>
  <c r="D120" i="4"/>
  <c r="P119" i="4"/>
  <c r="N119" i="4" s="1"/>
  <c r="D120" i="24"/>
  <c r="E119" i="4"/>
  <c r="G119" i="24"/>
  <c r="J119" i="4"/>
  <c r="H119" i="4" s="1"/>
  <c r="P119" i="24"/>
  <c r="N119" i="24" s="1"/>
  <c r="J119" i="24"/>
  <c r="H119" i="24" s="1"/>
  <c r="F119" i="24"/>
  <c r="F119" i="4"/>
  <c r="C118" i="4" l="1"/>
  <c r="D118" i="5"/>
  <c r="E118" i="5"/>
  <c r="E118" i="4"/>
  <c r="C118" i="24"/>
  <c r="D118" i="23"/>
  <c r="E118" i="23"/>
  <c r="G118" i="4"/>
  <c r="F118" i="24"/>
  <c r="D119" i="4"/>
  <c r="C118" i="23"/>
  <c r="J118" i="24"/>
  <c r="H118" i="24" s="1"/>
  <c r="P118" i="4"/>
  <c r="N118" i="4" s="1"/>
  <c r="D119" i="24"/>
  <c r="G118" i="24"/>
  <c r="P118" i="24"/>
  <c r="N118" i="24" s="1"/>
  <c r="C118" i="5"/>
  <c r="J118" i="4"/>
  <c r="H118" i="4" s="1"/>
  <c r="E118" i="24"/>
  <c r="F118" i="4"/>
  <c r="D117" i="5" l="1"/>
  <c r="E117" i="23"/>
  <c r="G117" i="24"/>
  <c r="C117" i="4"/>
  <c r="D117" i="23"/>
  <c r="E117" i="4"/>
  <c r="C117" i="24"/>
  <c r="E117" i="5"/>
  <c r="C117" i="23"/>
  <c r="D118" i="24"/>
  <c r="E117" i="24"/>
  <c r="C117" i="5"/>
  <c r="J117" i="4"/>
  <c r="H117" i="4" s="1"/>
  <c r="P117" i="24"/>
  <c r="N117" i="24" s="1"/>
  <c r="D118" i="4"/>
  <c r="P117" i="4"/>
  <c r="N117" i="4" s="1"/>
  <c r="G117" i="4"/>
  <c r="J117" i="24"/>
  <c r="H117" i="24" s="1"/>
  <c r="F117" i="24"/>
  <c r="F117" i="4"/>
  <c r="G116" i="4" l="1"/>
  <c r="C116" i="5"/>
  <c r="D116" i="5"/>
  <c r="C116" i="4"/>
  <c r="E116" i="5"/>
  <c r="E116" i="4"/>
  <c r="C116" i="24"/>
  <c r="E116" i="23"/>
  <c r="D116" i="23"/>
  <c r="E116" i="24"/>
  <c r="C116" i="23"/>
  <c r="P116" i="4"/>
  <c r="N116" i="4" s="1"/>
  <c r="J116" i="24"/>
  <c r="H116" i="24" s="1"/>
  <c r="D117" i="4"/>
  <c r="P116" i="24"/>
  <c r="N116" i="24" s="1"/>
  <c r="D117" i="24"/>
  <c r="G116" i="24"/>
  <c r="J116" i="4"/>
  <c r="F116" i="24"/>
  <c r="F116" i="4"/>
  <c r="E115" i="24" l="1"/>
  <c r="C115" i="5"/>
  <c r="G115" i="24"/>
  <c r="D115" i="5"/>
  <c r="C115" i="4"/>
  <c r="E115" i="5"/>
  <c r="E115" i="4"/>
  <c r="C115" i="24"/>
  <c r="C115" i="23"/>
  <c r="D115" i="23"/>
  <c r="D116" i="4"/>
  <c r="D116" i="24"/>
  <c r="H116" i="4"/>
  <c r="E115" i="23"/>
  <c r="P115" i="24"/>
  <c r="N115" i="24" s="1"/>
  <c r="G115" i="4"/>
  <c r="P115" i="4"/>
  <c r="N115" i="4" s="1"/>
  <c r="J115" i="4"/>
  <c r="J115" i="24"/>
  <c r="F115" i="24"/>
  <c r="F115" i="4"/>
  <c r="C114" i="23" l="1"/>
  <c r="D114" i="5"/>
  <c r="D115" i="24"/>
  <c r="E114" i="5"/>
  <c r="E114" i="4"/>
  <c r="C114" i="24"/>
  <c r="G114" i="24"/>
  <c r="D114" i="23"/>
  <c r="D115" i="4"/>
  <c r="C114" i="5"/>
  <c r="H115" i="4"/>
  <c r="C114" i="4"/>
  <c r="H115" i="24"/>
  <c r="E114" i="24"/>
  <c r="P114" i="24"/>
  <c r="N114" i="24" s="1"/>
  <c r="E114" i="23"/>
  <c r="G114" i="4"/>
  <c r="P114" i="4"/>
  <c r="N114" i="4" s="1"/>
  <c r="J114" i="4"/>
  <c r="J114" i="24"/>
  <c r="F114" i="24"/>
  <c r="F114" i="4"/>
  <c r="C113" i="24"/>
  <c r="E113" i="4" l="1"/>
  <c r="D113" i="23"/>
  <c r="D113" i="5"/>
  <c r="E113" i="23"/>
  <c r="C113" i="5"/>
  <c r="E113" i="5"/>
  <c r="C113" i="23"/>
  <c r="E113" i="24"/>
  <c r="D114" i="24"/>
  <c r="C113" i="4"/>
  <c r="D114" i="4"/>
  <c r="H114" i="4"/>
  <c r="P113" i="4"/>
  <c r="N113" i="4" s="1"/>
  <c r="H114" i="24"/>
  <c r="G113" i="24"/>
  <c r="G113" i="4"/>
  <c r="J113" i="4"/>
  <c r="P113" i="24"/>
  <c r="N113" i="24" s="1"/>
  <c r="J113" i="24"/>
  <c r="H113" i="24" s="1"/>
  <c r="F113" i="24"/>
  <c r="F113" i="4"/>
  <c r="C112" i="4" l="1"/>
  <c r="C112" i="23"/>
  <c r="C112" i="5"/>
  <c r="E112" i="4"/>
  <c r="C112" i="24"/>
  <c r="E112" i="24"/>
  <c r="G112" i="24"/>
  <c r="E112" i="5"/>
  <c r="E112" i="23"/>
  <c r="D112" i="23"/>
  <c r="D113" i="4"/>
  <c r="D112" i="5"/>
  <c r="H113" i="4"/>
  <c r="D113" i="24"/>
  <c r="G112" i="4"/>
  <c r="P112" i="24"/>
  <c r="N112" i="24" s="1"/>
  <c r="P112" i="4"/>
  <c r="N112" i="4" s="1"/>
  <c r="J112" i="4"/>
  <c r="H112" i="4" s="1"/>
  <c r="J112" i="24"/>
  <c r="H112" i="24" s="1"/>
  <c r="F112" i="24"/>
  <c r="F112" i="4"/>
  <c r="E111" i="4" l="1"/>
  <c r="E111" i="23"/>
  <c r="G111" i="24"/>
  <c r="E111" i="24"/>
  <c r="C111" i="4"/>
  <c r="E111" i="5"/>
  <c r="D111" i="23"/>
  <c r="C111" i="23"/>
  <c r="D111" i="5"/>
  <c r="C111" i="24"/>
  <c r="C111" i="5"/>
  <c r="D112" i="24"/>
  <c r="D112" i="4"/>
  <c r="P111" i="24"/>
  <c r="N111" i="24" s="1"/>
  <c r="J111" i="4"/>
  <c r="H111" i="4" s="1"/>
  <c r="G111" i="4"/>
  <c r="P111" i="4"/>
  <c r="N111" i="4" s="1"/>
  <c r="J111" i="24"/>
  <c r="F111" i="24"/>
  <c r="F111" i="4"/>
  <c r="C110" i="5"/>
  <c r="C110" i="23" l="1"/>
  <c r="C110" i="4"/>
  <c r="D110" i="23"/>
  <c r="C110" i="24"/>
  <c r="E110" i="23"/>
  <c r="E110" i="24"/>
  <c r="E110" i="4"/>
  <c r="E110" i="5"/>
  <c r="G110" i="4"/>
  <c r="D111" i="24"/>
  <c r="D110" i="5"/>
  <c r="D111" i="4"/>
  <c r="H111" i="24"/>
  <c r="J110" i="24"/>
  <c r="H110" i="24" s="1"/>
  <c r="G110" i="24"/>
  <c r="P110" i="4"/>
  <c r="N110" i="4" s="1"/>
  <c r="P110" i="24"/>
  <c r="N110" i="24" s="1"/>
  <c r="J110" i="4"/>
  <c r="F110" i="24"/>
  <c r="F110" i="4"/>
  <c r="E109" i="5" l="1"/>
  <c r="E109" i="23"/>
  <c r="C109" i="4"/>
  <c r="C109" i="24"/>
  <c r="E109" i="24"/>
  <c r="C109" i="5"/>
  <c r="C109" i="23"/>
  <c r="D109" i="5"/>
  <c r="D110" i="4"/>
  <c r="H110" i="4"/>
  <c r="D110" i="24"/>
  <c r="D109" i="23"/>
  <c r="E109" i="4"/>
  <c r="G109" i="24"/>
  <c r="G109" i="4"/>
  <c r="P109" i="24"/>
  <c r="N109" i="24" s="1"/>
  <c r="P109" i="4"/>
  <c r="N109" i="4" s="1"/>
  <c r="J109" i="4"/>
  <c r="H109" i="4" s="1"/>
  <c r="J109" i="24"/>
  <c r="H109" i="24" s="1"/>
  <c r="F109" i="24"/>
  <c r="F109" i="4"/>
  <c r="C108" i="23"/>
  <c r="E108" i="5" l="1"/>
  <c r="D108" i="23"/>
  <c r="E108" i="4"/>
  <c r="C108" i="24"/>
  <c r="E108" i="23"/>
  <c r="G108" i="24"/>
  <c r="D108" i="5"/>
  <c r="C108" i="4"/>
  <c r="E108" i="24"/>
  <c r="C108" i="5"/>
  <c r="D109" i="4"/>
  <c r="D109" i="24"/>
  <c r="P108" i="24"/>
  <c r="N108" i="24" s="1"/>
  <c r="G108" i="4"/>
  <c r="P108" i="4"/>
  <c r="N108" i="4" s="1"/>
  <c r="J108" i="4"/>
  <c r="H108" i="4" s="1"/>
  <c r="J108" i="24"/>
  <c r="F108" i="24"/>
  <c r="F108" i="4"/>
  <c r="C107" i="24"/>
  <c r="D107" i="23"/>
  <c r="E107" i="5" l="1"/>
  <c r="D107" i="5"/>
  <c r="C107" i="4"/>
  <c r="C107" i="5"/>
  <c r="E107" i="4"/>
  <c r="C107" i="23"/>
  <c r="E107" i="23"/>
  <c r="D108" i="24"/>
  <c r="P107" i="4"/>
  <c r="N107" i="4" s="1"/>
  <c r="D108" i="4"/>
  <c r="H108" i="24"/>
  <c r="J107" i="4"/>
  <c r="G107" i="4"/>
  <c r="P107" i="24"/>
  <c r="N107" i="24" s="1"/>
  <c r="J107" i="24"/>
  <c r="E107" i="24"/>
  <c r="G107" i="24"/>
  <c r="F107" i="24"/>
  <c r="F107" i="4"/>
  <c r="D107" i="4" l="1"/>
  <c r="D107" i="24"/>
  <c r="H107" i="4"/>
  <c r="H107" i="24"/>
  <c r="C106" i="5" l="1"/>
  <c r="C106" i="23"/>
  <c r="E106" i="4"/>
  <c r="C106" i="24"/>
  <c r="F106" i="4"/>
  <c r="D106" i="23"/>
  <c r="D106" i="5"/>
  <c r="E106" i="5"/>
  <c r="E106" i="23"/>
  <c r="J106" i="24"/>
  <c r="H106" i="24" s="1"/>
  <c r="C106" i="4"/>
  <c r="J106" i="4"/>
  <c r="H106" i="4" s="1"/>
  <c r="P106" i="4"/>
  <c r="N106" i="4" s="1"/>
  <c r="P106" i="24"/>
  <c r="N106" i="24" s="1"/>
  <c r="E106" i="24"/>
  <c r="G106" i="24"/>
  <c r="G106" i="4"/>
  <c r="F106" i="24"/>
  <c r="D106" i="4" l="1"/>
  <c r="D106" i="24"/>
  <c r="C105" i="24"/>
  <c r="E105" i="5"/>
  <c r="G105" i="4" l="1"/>
  <c r="D105" i="5"/>
  <c r="D105" i="23"/>
  <c r="C105" i="4"/>
  <c r="E105" i="4"/>
  <c r="C105" i="23"/>
  <c r="P105" i="24"/>
  <c r="N105" i="24" s="1"/>
  <c r="C105" i="5"/>
  <c r="E105" i="23"/>
  <c r="J105" i="4"/>
  <c r="H105" i="4" s="1"/>
  <c r="P105" i="4"/>
  <c r="N105" i="4" s="1"/>
  <c r="J105" i="24"/>
  <c r="H105" i="24" s="1"/>
  <c r="F105" i="4"/>
  <c r="E105" i="24"/>
  <c r="G105" i="24"/>
  <c r="F105" i="24"/>
  <c r="E104" i="5" l="1"/>
  <c r="E104" i="4"/>
  <c r="C104" i="24"/>
  <c r="F104" i="4"/>
  <c r="F104" i="24"/>
  <c r="D104" i="5"/>
  <c r="G104" i="4"/>
  <c r="C104" i="4"/>
  <c r="E104" i="24"/>
  <c r="D105" i="24"/>
  <c r="C104" i="23"/>
  <c r="G104" i="24"/>
  <c r="D104" i="23"/>
  <c r="D105" i="4"/>
  <c r="C104" i="5"/>
  <c r="J104" i="24"/>
  <c r="P104" i="24"/>
  <c r="N104" i="24" s="1"/>
  <c r="E104" i="23"/>
  <c r="J104" i="4"/>
  <c r="H104" i="4" s="1"/>
  <c r="P104" i="4"/>
  <c r="N104" i="4" s="1"/>
  <c r="C103" i="4" l="1"/>
  <c r="C103" i="5"/>
  <c r="E103" i="24"/>
  <c r="D103" i="23"/>
  <c r="F103" i="24"/>
  <c r="D103" i="5"/>
  <c r="E103" i="5"/>
  <c r="C103" i="23"/>
  <c r="G103" i="24"/>
  <c r="E103" i="23"/>
  <c r="C103" i="24"/>
  <c r="D104" i="24"/>
  <c r="H104" i="24"/>
  <c r="P103" i="4"/>
  <c r="N103" i="4" s="1"/>
  <c r="G103" i="4"/>
  <c r="J103" i="24"/>
  <c r="P103" i="24"/>
  <c r="N103" i="24" s="1"/>
  <c r="D104" i="4"/>
  <c r="J103" i="4"/>
  <c r="H103" i="4" s="1"/>
  <c r="F103" i="4"/>
  <c r="E103" i="4"/>
  <c r="D102" i="23" l="1"/>
  <c r="E102" i="4"/>
  <c r="C102" i="24"/>
  <c r="F102" i="4"/>
  <c r="E102" i="24"/>
  <c r="F102" i="24"/>
  <c r="C102" i="5"/>
  <c r="G102" i="4"/>
  <c r="E102" i="5"/>
  <c r="C102" i="23"/>
  <c r="C102" i="4"/>
  <c r="E102" i="23"/>
  <c r="G102" i="24"/>
  <c r="D102" i="5"/>
  <c r="D103" i="24"/>
  <c r="D103" i="4"/>
  <c r="H103" i="24"/>
  <c r="J102" i="24"/>
  <c r="H102" i="24" s="1"/>
  <c r="P102" i="24"/>
  <c r="N102" i="24" s="1"/>
  <c r="J102" i="4"/>
  <c r="H102" i="4" s="1"/>
  <c r="P102" i="4"/>
  <c r="N102" i="4" s="1"/>
  <c r="C101" i="24" l="1"/>
  <c r="D101" i="23"/>
  <c r="E101" i="4"/>
  <c r="C101" i="4"/>
  <c r="F101" i="4"/>
  <c r="G101" i="4"/>
  <c r="F101" i="24"/>
  <c r="G101" i="24"/>
  <c r="D101" i="5"/>
  <c r="E101" i="24"/>
  <c r="C101" i="23"/>
  <c r="E101" i="5"/>
  <c r="E101" i="23"/>
  <c r="C101" i="5"/>
  <c r="J101" i="24"/>
  <c r="H101" i="24" s="1"/>
  <c r="P101" i="24"/>
  <c r="N101" i="24" s="1"/>
  <c r="D102" i="24"/>
  <c r="J101" i="4"/>
  <c r="H101" i="4" s="1"/>
  <c r="P101" i="4"/>
  <c r="N101" i="4" s="1"/>
  <c r="D102" i="4"/>
  <c r="C100" i="5" l="1"/>
  <c r="C100" i="23"/>
  <c r="F100" i="4"/>
  <c r="E100" i="24"/>
  <c r="C100" i="4"/>
  <c r="D100" i="23"/>
  <c r="F100" i="24"/>
  <c r="G100" i="4"/>
  <c r="E100" i="5"/>
  <c r="E100" i="23"/>
  <c r="E100" i="4"/>
  <c r="G100" i="24"/>
  <c r="D100" i="5"/>
  <c r="D101" i="24"/>
  <c r="J100" i="4"/>
  <c r="H100" i="4" s="1"/>
  <c r="P100" i="4"/>
  <c r="N100" i="4" s="1"/>
  <c r="J100" i="24"/>
  <c r="H100" i="24" s="1"/>
  <c r="P100" i="24"/>
  <c r="N100" i="24" s="1"/>
  <c r="D101" i="4"/>
  <c r="C100" i="24"/>
  <c r="E99" i="5" l="1"/>
  <c r="E99" i="23"/>
  <c r="F99" i="4"/>
  <c r="E99" i="24"/>
  <c r="G99" i="4"/>
  <c r="E99" i="4"/>
  <c r="C99" i="4"/>
  <c r="C99" i="24"/>
  <c r="C99" i="23"/>
  <c r="D99" i="5"/>
  <c r="G99" i="24"/>
  <c r="C99" i="5"/>
  <c r="F99" i="24"/>
  <c r="D100" i="24"/>
  <c r="D100" i="4"/>
  <c r="J99" i="4"/>
  <c r="H99" i="4" s="1"/>
  <c r="P99" i="4"/>
  <c r="N99" i="4" s="1"/>
  <c r="J99" i="24"/>
  <c r="H99" i="24" s="1"/>
  <c r="P99" i="24"/>
  <c r="N99" i="24" s="1"/>
  <c r="D99" i="23"/>
  <c r="C98" i="4" l="1"/>
  <c r="D98" i="23"/>
  <c r="C98" i="24"/>
  <c r="E98" i="23"/>
  <c r="E98" i="24"/>
  <c r="G98" i="4"/>
  <c r="G98" i="24"/>
  <c r="F98" i="24"/>
  <c r="E98" i="5"/>
  <c r="E98" i="4"/>
  <c r="D98" i="5"/>
  <c r="C98" i="5"/>
  <c r="C98" i="23"/>
  <c r="F98" i="4"/>
  <c r="D99" i="24"/>
  <c r="D99" i="4"/>
  <c r="J98" i="24"/>
  <c r="H98" i="24" s="1"/>
  <c r="P98" i="24"/>
  <c r="J98" i="4"/>
  <c r="H98" i="4" s="1"/>
  <c r="P98" i="4"/>
  <c r="C97" i="23" l="1"/>
  <c r="C97" i="4"/>
  <c r="F97" i="4"/>
  <c r="G97" i="4"/>
  <c r="F97" i="24"/>
  <c r="G97" i="24"/>
  <c r="D97" i="23"/>
  <c r="C97" i="24"/>
  <c r="D97" i="5"/>
  <c r="E97" i="23"/>
  <c r="C97" i="5"/>
  <c r="E97" i="5"/>
  <c r="E97" i="24"/>
  <c r="E97" i="4"/>
  <c r="D98" i="4"/>
  <c r="D98" i="24"/>
  <c r="N98" i="24"/>
  <c r="N98" i="4"/>
  <c r="J97" i="24"/>
  <c r="H97" i="24" s="1"/>
  <c r="P97" i="24"/>
  <c r="N97" i="24" s="1"/>
  <c r="J97" i="4"/>
  <c r="H97" i="4" s="1"/>
  <c r="P97" i="4"/>
  <c r="G96" i="4" l="1"/>
  <c r="F96" i="24"/>
  <c r="G96" i="24"/>
  <c r="D96" i="5"/>
  <c r="E96" i="5"/>
  <c r="D96" i="23"/>
  <c r="C96" i="24"/>
  <c r="E96" i="24"/>
  <c r="C96" i="4"/>
  <c r="C96" i="23"/>
  <c r="C96" i="5"/>
  <c r="E96" i="23"/>
  <c r="D97" i="4"/>
  <c r="D97" i="24"/>
  <c r="J96" i="4"/>
  <c r="P96" i="4"/>
  <c r="N96" i="4" s="1"/>
  <c r="N97" i="4"/>
  <c r="J96" i="24"/>
  <c r="H96" i="24" s="1"/>
  <c r="P96" i="24"/>
  <c r="N96" i="24" s="1"/>
  <c r="F96" i="4"/>
  <c r="E96" i="4"/>
  <c r="G95" i="24"/>
  <c r="D95" i="23" l="1"/>
  <c r="E95" i="24"/>
  <c r="E95" i="5"/>
  <c r="E95" i="4"/>
  <c r="F95" i="24"/>
  <c r="D95" i="5"/>
  <c r="F95" i="4"/>
  <c r="C95" i="4"/>
  <c r="C95" i="24"/>
  <c r="G95" i="4"/>
  <c r="C95" i="23"/>
  <c r="C95" i="5"/>
  <c r="E95" i="23"/>
  <c r="D96" i="4"/>
  <c r="H96" i="4"/>
  <c r="J95" i="24"/>
  <c r="H95" i="24" s="1"/>
  <c r="D96" i="24"/>
  <c r="P95" i="24"/>
  <c r="J95" i="4"/>
  <c r="H95" i="4" s="1"/>
  <c r="P95" i="4"/>
  <c r="N95" i="4" s="1"/>
  <c r="G94" i="4"/>
  <c r="E94" i="5" l="1"/>
  <c r="C94" i="23"/>
  <c r="C94" i="4"/>
  <c r="E94" i="23"/>
  <c r="E94" i="4"/>
  <c r="E94" i="24"/>
  <c r="F94" i="24"/>
  <c r="F94" i="4"/>
  <c r="D94" i="23"/>
  <c r="D94" i="5"/>
  <c r="G94" i="24"/>
  <c r="C94" i="5"/>
  <c r="D95" i="24"/>
  <c r="N95" i="24"/>
  <c r="J94" i="4"/>
  <c r="H94" i="4" s="1"/>
  <c r="P94" i="4"/>
  <c r="N94" i="4" s="1"/>
  <c r="J94" i="24"/>
  <c r="H94" i="24" s="1"/>
  <c r="P94" i="24"/>
  <c r="N94" i="24" s="1"/>
  <c r="C94" i="24"/>
  <c r="D95" i="4"/>
  <c r="C93" i="4" l="1"/>
  <c r="D93" i="23"/>
  <c r="E93" i="23"/>
  <c r="E93" i="24"/>
  <c r="C93" i="24"/>
  <c r="F93" i="4"/>
  <c r="G93" i="24"/>
  <c r="E93" i="4"/>
  <c r="C93" i="5"/>
  <c r="G93" i="4"/>
  <c r="E93" i="5"/>
  <c r="F93" i="24"/>
  <c r="C93" i="23"/>
  <c r="D93" i="5"/>
  <c r="D94" i="24"/>
  <c r="J93" i="4"/>
  <c r="H93" i="4" s="1"/>
  <c r="P93" i="4"/>
  <c r="N93" i="4" s="1"/>
  <c r="D94" i="4"/>
  <c r="J93" i="24"/>
  <c r="H93" i="24" s="1"/>
  <c r="P93" i="24"/>
  <c r="N93" i="24" s="1"/>
  <c r="D92" i="5" l="1"/>
  <c r="C92" i="4"/>
  <c r="E92" i="5"/>
  <c r="F92" i="4"/>
  <c r="G92" i="4"/>
  <c r="D92" i="23"/>
  <c r="G92" i="24"/>
  <c r="E92" i="4"/>
  <c r="F92" i="24"/>
  <c r="E92" i="24"/>
  <c r="C92" i="23"/>
  <c r="E92" i="23"/>
  <c r="C92" i="5"/>
  <c r="C92" i="24"/>
  <c r="J92" i="4"/>
  <c r="H92" i="4" s="1"/>
  <c r="D93" i="4"/>
  <c r="P92" i="4"/>
  <c r="J92" i="24"/>
  <c r="H92" i="24" s="1"/>
  <c r="D93" i="24"/>
  <c r="P92" i="24"/>
  <c r="D91" i="23" l="1"/>
  <c r="E91" i="5"/>
  <c r="F91" i="4"/>
  <c r="C91" i="23"/>
  <c r="C91" i="4"/>
  <c r="C91" i="5"/>
  <c r="C91" i="24"/>
  <c r="E91" i="4"/>
  <c r="E91" i="23"/>
  <c r="G91" i="4"/>
  <c r="D91" i="5"/>
  <c r="D92" i="4"/>
  <c r="D92" i="24"/>
  <c r="N92" i="4"/>
  <c r="N92" i="24"/>
  <c r="J91" i="4"/>
  <c r="H91" i="4" s="1"/>
  <c r="P91" i="4"/>
  <c r="N91" i="4" s="1"/>
  <c r="P91" i="24"/>
  <c r="N91" i="24" s="1"/>
  <c r="G91" i="24"/>
  <c r="J91" i="24"/>
  <c r="F91" i="24"/>
  <c r="E91" i="24"/>
  <c r="E90" i="23" l="1"/>
  <c r="E90" i="24"/>
  <c r="F90" i="24"/>
  <c r="C90" i="4"/>
  <c r="E90" i="5"/>
  <c r="E90" i="4"/>
  <c r="C90" i="24"/>
  <c r="G90" i="24"/>
  <c r="D90" i="23"/>
  <c r="G90" i="4"/>
  <c r="D90" i="5"/>
  <c r="F90" i="4"/>
  <c r="C90" i="5"/>
  <c r="C90" i="23"/>
  <c r="D91" i="24"/>
  <c r="H91" i="24"/>
  <c r="D91" i="4"/>
  <c r="J90" i="24"/>
  <c r="H90" i="24" s="1"/>
  <c r="P90" i="24"/>
  <c r="J90" i="4"/>
  <c r="H90" i="4" s="1"/>
  <c r="P90" i="4"/>
  <c r="N90" i="4" s="1"/>
  <c r="E89" i="5" l="1"/>
  <c r="C89" i="24"/>
  <c r="E89" i="23"/>
  <c r="E89" i="24"/>
  <c r="D89" i="5"/>
  <c r="F89" i="24"/>
  <c r="C89" i="4"/>
  <c r="G89" i="24"/>
  <c r="D89" i="23"/>
  <c r="C89" i="5"/>
  <c r="E89" i="4"/>
  <c r="C89" i="23"/>
  <c r="D90" i="24"/>
  <c r="N90" i="24"/>
  <c r="D90" i="4"/>
  <c r="J89" i="24"/>
  <c r="H89" i="24" s="1"/>
  <c r="P89" i="24"/>
  <c r="P89" i="4"/>
  <c r="N89" i="4" s="1"/>
  <c r="G89" i="4"/>
  <c r="J89" i="4"/>
  <c r="H89" i="4" s="1"/>
  <c r="F89" i="4"/>
  <c r="D89" i="24" l="1"/>
  <c r="N89" i="24"/>
  <c r="D89" i="4"/>
  <c r="G88" i="24" l="1"/>
  <c r="C88" i="4"/>
  <c r="E88" i="5"/>
  <c r="C88" i="24"/>
  <c r="E88" i="23"/>
  <c r="D88" i="23"/>
  <c r="D88" i="5"/>
  <c r="C88" i="5"/>
  <c r="C88" i="23"/>
  <c r="E88" i="24"/>
  <c r="G88" i="4"/>
  <c r="F88" i="24"/>
  <c r="P88" i="4"/>
  <c r="N88" i="4" s="1"/>
  <c r="J88" i="4"/>
  <c r="H88" i="4" s="1"/>
  <c r="J88" i="24"/>
  <c r="H88" i="24" s="1"/>
  <c r="P88" i="24"/>
  <c r="N88" i="24" s="1"/>
  <c r="F88" i="4"/>
  <c r="E88" i="4"/>
  <c r="C87" i="24"/>
  <c r="F87" i="4"/>
  <c r="C87" i="5" l="1"/>
  <c r="G87" i="24"/>
  <c r="D87" i="23"/>
  <c r="E87" i="23"/>
  <c r="E87" i="4"/>
  <c r="F87" i="24"/>
  <c r="G87" i="4"/>
  <c r="E87" i="24"/>
  <c r="D87" i="5"/>
  <c r="C87" i="23"/>
  <c r="C87" i="4"/>
  <c r="E87" i="5"/>
  <c r="D88" i="4"/>
  <c r="D88" i="24"/>
  <c r="J87" i="4"/>
  <c r="H87" i="4" s="1"/>
  <c r="P87" i="4"/>
  <c r="N87" i="4" s="1"/>
  <c r="J87" i="24"/>
  <c r="P87" i="24"/>
  <c r="N87" i="24" s="1"/>
  <c r="C86" i="24"/>
  <c r="G86" i="4"/>
  <c r="C86" i="4" l="1"/>
  <c r="F86" i="4"/>
  <c r="E86" i="24"/>
  <c r="F86" i="24"/>
  <c r="G86" i="24"/>
  <c r="D86" i="5"/>
  <c r="C86" i="5"/>
  <c r="E86" i="23"/>
  <c r="E86" i="4"/>
  <c r="E86" i="5"/>
  <c r="D86" i="23"/>
  <c r="C86" i="23"/>
  <c r="D87" i="4"/>
  <c r="J86" i="4"/>
  <c r="H86" i="4" s="1"/>
  <c r="D87" i="24"/>
  <c r="H87" i="24"/>
  <c r="J86" i="24"/>
  <c r="H86" i="24" s="1"/>
  <c r="P86" i="24"/>
  <c r="N86" i="24" s="1"/>
  <c r="P86" i="4"/>
  <c r="E85" i="24" l="1"/>
  <c r="G85" i="24"/>
  <c r="D85" i="5"/>
  <c r="E85" i="5"/>
  <c r="E85" i="4"/>
  <c r="C85" i="24"/>
  <c r="C85" i="23"/>
  <c r="E85" i="23"/>
  <c r="G85" i="4"/>
  <c r="C85" i="5"/>
  <c r="D85" i="23"/>
  <c r="C85" i="4"/>
  <c r="F85" i="4"/>
  <c r="F85" i="24"/>
  <c r="D86" i="4"/>
  <c r="N86" i="4"/>
  <c r="J85" i="4"/>
  <c r="P85" i="4"/>
  <c r="N85" i="4" s="1"/>
  <c r="D86" i="24"/>
  <c r="J85" i="24"/>
  <c r="H85" i="24" s="1"/>
  <c r="P85" i="24"/>
  <c r="N85" i="24" s="1"/>
  <c r="C84" i="5" l="1"/>
  <c r="C84" i="23"/>
  <c r="C84" i="24"/>
  <c r="E84" i="23"/>
  <c r="G84" i="4"/>
  <c r="F84" i="24"/>
  <c r="C84" i="4"/>
  <c r="E84" i="24"/>
  <c r="E84" i="5"/>
  <c r="D84" i="23"/>
  <c r="F84" i="4"/>
  <c r="G84" i="24"/>
  <c r="D84" i="5"/>
  <c r="E84" i="4"/>
  <c r="D85" i="4"/>
  <c r="H85" i="4"/>
  <c r="J84" i="24"/>
  <c r="H84" i="24" s="1"/>
  <c r="P84" i="24"/>
  <c r="N84" i="24" s="1"/>
  <c r="D85" i="24"/>
  <c r="J84" i="4"/>
  <c r="H84" i="4" s="1"/>
  <c r="P84" i="4"/>
  <c r="N84" i="4" s="1"/>
  <c r="E83" i="5" l="1"/>
  <c r="D83" i="23"/>
  <c r="E83" i="23"/>
  <c r="F83" i="4"/>
  <c r="F83" i="24"/>
  <c r="G83" i="4"/>
  <c r="C83" i="4"/>
  <c r="C83" i="24"/>
  <c r="E83" i="24"/>
  <c r="G83" i="24"/>
  <c r="E83" i="4"/>
  <c r="C83" i="23"/>
  <c r="D83" i="5"/>
  <c r="C83" i="5"/>
  <c r="J83" i="24"/>
  <c r="H83" i="24" s="1"/>
  <c r="P83" i="24"/>
  <c r="N83" i="24" s="1"/>
  <c r="D84" i="24"/>
  <c r="D84" i="4"/>
  <c r="J83" i="4"/>
  <c r="H83" i="4" s="1"/>
  <c r="P83" i="4"/>
  <c r="N83" i="4" s="1"/>
  <c r="C82" i="4" l="1"/>
  <c r="C82" i="24"/>
  <c r="D82" i="5"/>
  <c r="E82" i="24"/>
  <c r="G82" i="4"/>
  <c r="F82" i="24"/>
  <c r="F82" i="4"/>
  <c r="E82" i="4"/>
  <c r="D82" i="23"/>
  <c r="E82" i="5"/>
  <c r="E82" i="23"/>
  <c r="C82" i="5"/>
  <c r="C82" i="23"/>
  <c r="G82" i="24"/>
  <c r="D83" i="24"/>
  <c r="D83" i="4"/>
  <c r="J82" i="24"/>
  <c r="H82" i="24" s="1"/>
  <c r="P82" i="24"/>
  <c r="N82" i="24" s="1"/>
  <c r="J82" i="4"/>
  <c r="H82" i="4" s="1"/>
  <c r="P82" i="4"/>
  <c r="N82" i="4" s="1"/>
  <c r="F81" i="24" l="1"/>
  <c r="D81" i="5"/>
  <c r="E81" i="5"/>
  <c r="G81" i="24"/>
  <c r="F81" i="4"/>
  <c r="G81" i="4"/>
  <c r="E81" i="4"/>
  <c r="C81" i="5"/>
  <c r="E81" i="23"/>
  <c r="C81" i="24"/>
  <c r="C81" i="4"/>
  <c r="D81" i="23"/>
  <c r="C81" i="23"/>
  <c r="E81" i="24"/>
  <c r="J81" i="24"/>
  <c r="H81" i="24" s="1"/>
  <c r="P81" i="24"/>
  <c r="N81" i="24" s="1"/>
  <c r="D82" i="24"/>
  <c r="J81" i="4"/>
  <c r="H81" i="4" s="1"/>
  <c r="P81" i="4"/>
  <c r="N81" i="4" s="1"/>
  <c r="D82" i="4"/>
  <c r="E80" i="24"/>
  <c r="F80" i="4"/>
  <c r="G80" i="4" l="1"/>
  <c r="C80" i="23"/>
  <c r="C80" i="4"/>
  <c r="C80" i="5"/>
  <c r="G80" i="24"/>
  <c r="C80" i="24"/>
  <c r="E80" i="23"/>
  <c r="D80" i="23"/>
  <c r="D80" i="5"/>
  <c r="E80" i="4"/>
  <c r="E80" i="5"/>
  <c r="F80" i="24"/>
  <c r="D81" i="24"/>
  <c r="J80" i="4"/>
  <c r="P80" i="4"/>
  <c r="N80" i="4" s="1"/>
  <c r="D81" i="4"/>
  <c r="J80" i="24"/>
  <c r="H80" i="24" s="1"/>
  <c r="P80" i="24"/>
  <c r="N80" i="24" s="1"/>
  <c r="G79" i="4"/>
  <c r="D79" i="23" l="1"/>
  <c r="C79" i="24"/>
  <c r="E79" i="24"/>
  <c r="F79" i="24"/>
  <c r="F79" i="4"/>
  <c r="D79" i="5"/>
  <c r="E79" i="4"/>
  <c r="E79" i="5"/>
  <c r="C79" i="23"/>
  <c r="G79" i="24"/>
  <c r="E79" i="23"/>
  <c r="C79" i="5"/>
  <c r="C79" i="4"/>
  <c r="D80" i="4"/>
  <c r="J79" i="4"/>
  <c r="H79" i="4" s="1"/>
  <c r="H80" i="4"/>
  <c r="J79" i="24"/>
  <c r="H79" i="24" s="1"/>
  <c r="P79" i="24"/>
  <c r="N79" i="24" s="1"/>
  <c r="D80" i="24"/>
  <c r="P79" i="4"/>
  <c r="N79" i="4" s="1"/>
  <c r="G78" i="24"/>
  <c r="F78" i="24"/>
  <c r="D78" i="5" l="1"/>
  <c r="F78" i="4"/>
  <c r="D78" i="23"/>
  <c r="C78" i="5"/>
  <c r="C78" i="24"/>
  <c r="E78" i="24"/>
  <c r="E78" i="4"/>
  <c r="C78" i="23"/>
  <c r="E78" i="23"/>
  <c r="C78" i="4"/>
  <c r="E78" i="5"/>
  <c r="G78" i="4"/>
  <c r="D79" i="4"/>
  <c r="J78" i="24"/>
  <c r="H78" i="24" s="1"/>
  <c r="P78" i="24"/>
  <c r="N78" i="24" s="1"/>
  <c r="J78" i="4"/>
  <c r="H78" i="4" s="1"/>
  <c r="P78" i="4"/>
  <c r="N78" i="4" s="1"/>
  <c r="D79" i="24"/>
  <c r="C77" i="24"/>
  <c r="E77" i="4"/>
  <c r="D77" i="23"/>
  <c r="E77" i="5"/>
  <c r="F77" i="24" l="1"/>
  <c r="G77" i="24"/>
  <c r="D77" i="5"/>
  <c r="C77" i="4"/>
  <c r="G77" i="4"/>
  <c r="F77" i="4"/>
  <c r="E77" i="24"/>
  <c r="C77" i="23"/>
  <c r="E77" i="23"/>
  <c r="C77" i="5"/>
  <c r="D78" i="24"/>
  <c r="D78" i="4"/>
  <c r="J77" i="24"/>
  <c r="H77" i="24" s="1"/>
  <c r="P77" i="24"/>
  <c r="N77" i="24" s="1"/>
  <c r="J77" i="4"/>
  <c r="P77" i="4"/>
  <c r="N77" i="4" s="1"/>
  <c r="D76" i="5" l="1"/>
  <c r="C76" i="4"/>
  <c r="E76" i="4"/>
  <c r="C76" i="24"/>
  <c r="F76" i="4"/>
  <c r="G76" i="4"/>
  <c r="G76" i="24"/>
  <c r="E76" i="24"/>
  <c r="C76" i="5"/>
  <c r="D76" i="23"/>
  <c r="C76" i="23"/>
  <c r="F76" i="24"/>
  <c r="E76" i="23"/>
  <c r="E76" i="5"/>
  <c r="D77" i="24"/>
  <c r="J76" i="4"/>
  <c r="H76" i="4" s="1"/>
  <c r="P76" i="4"/>
  <c r="N76" i="4" s="1"/>
  <c r="D77" i="4"/>
  <c r="H77" i="4"/>
  <c r="J76" i="24"/>
  <c r="H76" i="24" s="1"/>
  <c r="P76" i="24"/>
  <c r="N76" i="24" s="1"/>
  <c r="D76" i="4" l="1"/>
  <c r="D76" i="24"/>
  <c r="F75" i="24"/>
  <c r="G75" i="4"/>
  <c r="C75" i="24" l="1"/>
  <c r="F75" i="4"/>
  <c r="E75" i="24"/>
  <c r="D75" i="23"/>
  <c r="E75" i="5"/>
  <c r="D75" i="5"/>
  <c r="G75" i="24"/>
  <c r="C75" i="23"/>
  <c r="E75" i="23"/>
  <c r="C75" i="5"/>
  <c r="C75" i="4"/>
  <c r="E75" i="4"/>
  <c r="J75" i="24"/>
  <c r="H75" i="24" s="1"/>
  <c r="P75" i="24"/>
  <c r="N75" i="24" s="1"/>
  <c r="J75" i="4"/>
  <c r="H75" i="4" s="1"/>
  <c r="P75" i="4"/>
  <c r="N75" i="4" s="1"/>
  <c r="F74" i="24" l="1"/>
  <c r="G74" i="4"/>
  <c r="G74" i="24"/>
  <c r="D74" i="23"/>
  <c r="C74" i="5"/>
  <c r="C74" i="4"/>
  <c r="C74" i="24"/>
  <c r="F74" i="4"/>
  <c r="E74" i="24"/>
  <c r="E74" i="5"/>
  <c r="C74" i="23"/>
  <c r="D74" i="5"/>
  <c r="E74" i="23"/>
  <c r="E74" i="4"/>
  <c r="D75" i="24"/>
  <c r="D75" i="4"/>
  <c r="J74" i="24"/>
  <c r="H74" i="24" s="1"/>
  <c r="P74" i="24"/>
  <c r="N74" i="24" s="1"/>
  <c r="J74" i="4"/>
  <c r="H74" i="4" s="1"/>
  <c r="P74" i="4"/>
  <c r="N74" i="4" s="1"/>
  <c r="D73" i="5" l="1"/>
  <c r="E73" i="24"/>
  <c r="C73" i="5"/>
  <c r="C73" i="24"/>
  <c r="E73" i="4"/>
  <c r="F73" i="24"/>
  <c r="C73" i="23"/>
  <c r="C73" i="4"/>
  <c r="E73" i="5"/>
  <c r="G73" i="4"/>
  <c r="D73" i="23"/>
  <c r="F73" i="4"/>
  <c r="E73" i="23"/>
  <c r="G73" i="24"/>
  <c r="J73" i="24"/>
  <c r="H73" i="24" s="1"/>
  <c r="P73" i="24"/>
  <c r="N73" i="24" s="1"/>
  <c r="D74" i="24"/>
  <c r="D74" i="4"/>
  <c r="J73" i="4"/>
  <c r="H73" i="4" s="1"/>
  <c r="P73" i="4"/>
  <c r="N73" i="4" s="1"/>
  <c r="F72" i="4" l="1"/>
  <c r="E72" i="24"/>
  <c r="E72" i="4"/>
  <c r="G72" i="4"/>
  <c r="C72" i="4"/>
  <c r="G72" i="24"/>
  <c r="C72" i="5"/>
  <c r="C72" i="23"/>
  <c r="E72" i="5"/>
  <c r="D72" i="23"/>
  <c r="D72" i="5"/>
  <c r="F72" i="24"/>
  <c r="E72" i="23"/>
  <c r="J72" i="4"/>
  <c r="H72" i="4" s="1"/>
  <c r="P72" i="4"/>
  <c r="N72" i="4" s="1"/>
  <c r="D73" i="24"/>
  <c r="J72" i="24"/>
  <c r="H72" i="24" s="1"/>
  <c r="P72" i="24"/>
  <c r="N72" i="24" s="1"/>
  <c r="C72" i="24"/>
  <c r="D73" i="4"/>
  <c r="F71" i="4" l="1"/>
  <c r="D71" i="5"/>
  <c r="C71" i="4"/>
  <c r="E71" i="5"/>
  <c r="D71" i="23"/>
  <c r="C71" i="24"/>
  <c r="F71" i="24"/>
  <c r="C71" i="23"/>
  <c r="E71" i="24"/>
  <c r="C71" i="5"/>
  <c r="G71" i="4"/>
  <c r="E71" i="4"/>
  <c r="G71" i="24"/>
  <c r="E71" i="23"/>
  <c r="D72" i="4"/>
  <c r="D72" i="24"/>
  <c r="J71" i="24"/>
  <c r="P71" i="24"/>
  <c r="N71" i="24" s="1"/>
  <c r="J71" i="4"/>
  <c r="H71" i="4" s="1"/>
  <c r="P71" i="4"/>
  <c r="N71" i="4" s="1"/>
  <c r="D71" i="24" l="1"/>
  <c r="H71" i="24"/>
  <c r="D71" i="4"/>
  <c r="G70" i="24"/>
  <c r="E70" i="24"/>
  <c r="C70" i="23" l="1"/>
  <c r="C70" i="4"/>
  <c r="D70" i="5"/>
  <c r="E70" i="4"/>
  <c r="C70" i="24"/>
  <c r="D70" i="23"/>
  <c r="F70" i="24"/>
  <c r="E70" i="23"/>
  <c r="C70" i="5"/>
  <c r="F70" i="4"/>
  <c r="G70" i="4"/>
  <c r="E70" i="5"/>
  <c r="J70" i="24"/>
  <c r="H70" i="24" s="1"/>
  <c r="P70" i="24"/>
  <c r="N70" i="24" s="1"/>
  <c r="J70" i="4"/>
  <c r="H70" i="4" s="1"/>
  <c r="P70" i="4"/>
  <c r="N70" i="4" s="1"/>
  <c r="E69" i="24"/>
  <c r="E69" i="4"/>
  <c r="D69" i="23"/>
  <c r="C69" i="5" l="1"/>
  <c r="G69" i="4"/>
  <c r="F69" i="24"/>
  <c r="G69" i="24"/>
  <c r="C69" i="4"/>
  <c r="E69" i="5"/>
  <c r="D69" i="5"/>
  <c r="E69" i="23"/>
  <c r="C69" i="24"/>
  <c r="F69" i="4"/>
  <c r="C69" i="23"/>
  <c r="J69" i="24"/>
  <c r="H69" i="24" s="1"/>
  <c r="D70" i="24"/>
  <c r="J69" i="4"/>
  <c r="P69" i="4"/>
  <c r="N69" i="4" s="1"/>
  <c r="P69" i="24"/>
  <c r="D70" i="4"/>
  <c r="D69" i="24" l="1"/>
  <c r="D69" i="4"/>
  <c r="H69" i="4"/>
  <c r="N69" i="24"/>
  <c r="E68" i="5" l="1"/>
  <c r="C68" i="5"/>
  <c r="D68" i="23"/>
  <c r="D68" i="5"/>
  <c r="E68" i="23"/>
  <c r="C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F33" i="32" l="1"/>
  <c r="C13" i="32"/>
  <c r="C11" i="32"/>
  <c r="F40" i="32"/>
  <c r="C16" i="32"/>
  <c r="C14" i="32"/>
  <c r="F36" i="32"/>
  <c r="F34" i="32"/>
  <c r="C20" i="32"/>
  <c r="C18" i="32"/>
  <c r="C22" i="32"/>
  <c r="C12" i="32"/>
  <c r="F41" i="32"/>
  <c r="F39" i="32"/>
  <c r="C15" i="32"/>
  <c r="F37" i="32"/>
  <c r="F35" i="32"/>
  <c r="C19" i="32"/>
  <c r="C23" i="32"/>
  <c r="C21" i="32"/>
  <c r="G49" i="32"/>
  <c r="G51" i="32"/>
  <c r="G48" i="32"/>
  <c r="F28" i="32"/>
  <c r="F30" i="32"/>
  <c r="F32" i="32"/>
  <c r="F42" i="32"/>
  <c r="F29" i="32"/>
  <c r="F31" i="32"/>
  <c r="F43" i="32"/>
  <c r="F44" i="32"/>
  <c r="G23" i="32" l="1"/>
  <c r="F23" i="32"/>
  <c r="F15" i="32"/>
  <c r="G15" i="32"/>
  <c r="G22" i="32"/>
  <c r="F22" i="32"/>
  <c r="F20" i="32"/>
  <c r="G20" i="32"/>
  <c r="F16" i="32"/>
  <c r="G16" i="32"/>
  <c r="G11" i="32"/>
  <c r="F11" i="32"/>
  <c r="G21" i="32"/>
  <c r="F21" i="32"/>
  <c r="F19" i="32"/>
  <c r="G19" i="32"/>
  <c r="G12" i="32"/>
  <c r="F12" i="32"/>
  <c r="F18" i="32"/>
  <c r="G18" i="32"/>
  <c r="F14" i="32"/>
  <c r="G14" i="32"/>
  <c r="G13" i="32"/>
  <c r="F13" i="32"/>
  <c r="E21" i="32" l="1"/>
  <c r="E18" i="32"/>
  <c r="E16" i="32"/>
  <c r="E15" i="32"/>
  <c r="E14" i="32"/>
  <c r="E13" i="32"/>
  <c r="E12" i="32"/>
  <c r="E11" i="32"/>
  <c r="P19" i="24" l="1"/>
  <c r="N19" i="24" s="1"/>
  <c r="P25" i="24"/>
  <c r="N25" i="24" s="1"/>
  <c r="P26" i="24"/>
  <c r="N26" i="24" s="1"/>
  <c r="P27" i="24"/>
  <c r="N27" i="24" s="1"/>
  <c r="P28" i="24"/>
  <c r="N28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2" l="1"/>
  <c r="D11" i="24"/>
  <c r="P29" i="24"/>
  <c r="N29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2" l="1"/>
  <c r="E19" i="32"/>
  <c r="D15" i="24"/>
  <c r="H15" i="24"/>
  <c r="D25" i="24"/>
  <c r="H25" i="24"/>
  <c r="D31" i="24"/>
  <c r="H31" i="24"/>
  <c r="D40" i="24"/>
  <c r="H40" i="24"/>
  <c r="D47" i="24"/>
  <c r="H47" i="24"/>
  <c r="D48" i="24"/>
  <c r="H48" i="24"/>
  <c r="D52" i="24"/>
  <c r="H52" i="24"/>
  <c r="D56" i="24"/>
  <c r="H56" i="24"/>
  <c r="D62" i="24"/>
  <c r="H62" i="24"/>
  <c r="D64" i="24"/>
  <c r="H64" i="24"/>
  <c r="D66" i="24"/>
  <c r="H66" i="2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2" i="4"/>
  <c r="H12" i="4"/>
  <c r="D61" i="4"/>
  <c r="H61" i="4"/>
  <c r="D22" i="24"/>
  <c r="H22" i="24"/>
  <c r="D20" i="24"/>
  <c r="H20" i="24"/>
  <c r="D23" i="24"/>
  <c r="H23" i="24"/>
  <c r="D24" i="24"/>
  <c r="H24" i="24"/>
  <c r="D27" i="24"/>
  <c r="H27" i="24"/>
  <c r="D29" i="24"/>
  <c r="H29" i="24"/>
  <c r="D33" i="24"/>
  <c r="H33" i="24"/>
  <c r="D35" i="24"/>
  <c r="H35" i="24"/>
  <c r="D36" i="24"/>
  <c r="H36" i="24"/>
  <c r="D38" i="24"/>
  <c r="H38" i="24"/>
  <c r="D42" i="24"/>
  <c r="H42" i="24"/>
  <c r="D44" i="24"/>
  <c r="H44" i="24"/>
  <c r="D45" i="24"/>
  <c r="H45" i="24"/>
  <c r="D54" i="24"/>
  <c r="H54" i="24"/>
  <c r="D59" i="24"/>
  <c r="H59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2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<sst xmlns="http://schemas.openxmlformats.org/spreadsheetml/2006/main" count="14991" uniqueCount="271">
  <si>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</si>
  <si>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</si>
  <si>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</si>
  <si>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</si>
  <si>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</si>
  <si>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</si>
  <si>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</si>
  <si>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</si>
  <si>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</si>
  <si>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</si>
  <si>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</si>
  <si>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</si>
  <si>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</si>
  <si>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</si>
  <si>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</si>
  <si>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</si>
  <si>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</si>
  <si>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</si>
  <si>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</si>
  <si>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</si>
  <si>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</si>
  <si>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</si>
  <si>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</si>
  <si>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</si>
  <si>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</si>
  <si>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</si>
  <si>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</si>
  <si>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</si>
  <si>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</si>
  <si>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</si>
  <si>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</si>
  <si>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</si>
  <si>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</si>
  <si>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</si>
  <si>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</si>
  <si>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</si>
  <si>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</si>
  <si>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</si>
  <si>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</si>
  <si>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</si>
  <si>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</si>
  <si>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</si>
  <si>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</si>
  <si>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</si>
  <si>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</si>
  <si>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</si>
  <si>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</si>
  <si>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</si>
  <si>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</si>
  <si>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</si>
  <si>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</si>
  <si>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</si>
  <si>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</si>
  <si>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</si>
  <si>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</si>
  <si>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</si>
  <si>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</si>
  <si>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</si>
  <si>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</si>
  <si>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</si>
  <si>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</si>
  <si>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</si>
  <si>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</si>
  <si>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</si>
  <si>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</si>
  <si>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</si>
  <si>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</si>
  <si>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</si>
  <si>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</si>
  <si>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</si>
  <si>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</si>
  <si>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</si>
  <si>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</si>
  <si>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</si>
  <si>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</si>
  <si>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</si>
  <si>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</si>
  <si>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</si>
  <si>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</si>
  <si>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</si>
  <si>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</si>
  <si>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</si>
  <si>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</si>
  <si>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</si>
  <si>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</si>
  <si>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</si>
  <si>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</si>
  <si>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</si>
  <si>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</si>
  <si>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</si>
  <si>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</si>
  <si>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</si>
  <si>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</si>
  <si>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</si>
  <si>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</si>
  <si>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</si>
  <si>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</si>
  <si>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</si>
  <si>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</si>
  <si>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</si>
  <si>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</si>
  <si>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</si>
  <si>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</si>
  <si>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</si>
  <si>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</si>
  <si>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</si>
  <si>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</si>
  <si>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</si>
  <si>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</si>
  <si>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</si>
  <si>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</si>
  <si>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</si>
  <si>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</si>
  <si>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</si>
  <si>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</si>
  <si>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</si>
  <si>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</si>
  <si>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</si>
  <si>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</si>
  <si>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</si>
  <si>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</si>
  <si>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</si>
  <si>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</si>
  <si>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</si>
  <si>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</si>
  <si>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</si>
  <si>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</si>
  <si>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</si>
  <si>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</si>
  <si>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</si>
  <si>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</si>
  <si>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</si>
  <si>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</si>
  <si>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</si>
  <si>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</si>
  <si>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</si>
  <si>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</si>
  <si>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</si>
  <si>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</si>
  <si>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</si>
  <si>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</si>
  <si>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</si>
  <si>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</si>
  <si>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</si>
  <si>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</si>
  <si>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</si>
  <si>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</si>
  <si>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</si>
  <si>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</si>
  <si>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</si>
  <si>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</si>
  <si>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</si>
  <si>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</si>
  <si>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</si>
  <si>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</si>
  <si>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</si>
  <si>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</si>
  <si>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</si>
  <si>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</si>
  <si>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</si>
  <si>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</si>
  <si>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</si>
  <si>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</si>
  <si>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</si>
  <si>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</si>
  <si>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</si>
  <si>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</si>
  <si>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</si>
  <si>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</si>
  <si>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</si>
  <si>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</si>
  <si>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</si>
  <si>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</si>
  <si>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</si>
  <si>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</si>
  <si>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</si>
  <si>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</si>
  <si>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</si>
  <si>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</si>
  <si>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</si>
  <si>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Автономної Республiки Крим та м. Севастополь</t>
  </si>
  <si>
    <t>Автономна Республiка Крим та м. Севастополь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</si>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</sst>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 applyNumberFormat="0" applyFill="0" applyBorder="0" applyAlignment="0" applyProtection="0"/>
    <xf numFmtId="0" fontId="43" fillId="0" borderId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7" borderId="19" applyNumberFormat="0" applyAlignment="0" applyProtection="0"/>
    <xf numFmtId="0" fontId="53" fillId="8" borderId="20" applyNumberFormat="0" applyAlignment="0" applyProtection="0"/>
    <xf numFmtId="0" fontId="54" fillId="8" borderId="19" applyNumberFormat="0" applyAlignment="0" applyProtection="0"/>
    <xf numFmtId="0" fontId="55" fillId="0" borderId="21" applyNumberFormat="0" applyFill="0" applyAlignment="0" applyProtection="0"/>
    <xf numFmtId="0" fontId="56" fillId="9" borderId="22" applyNumberFormat="0" applyAlignment="0" applyProtection="0"/>
    <xf numFmtId="0" fontId="57" fillId="0" borderId="0" applyNumberFormat="0" applyFill="0" applyBorder="0" applyAlignment="0" applyProtection="0"/>
    <xf numFmtId="0" fontId="43" fillId="10" borderId="23" applyNumberFormat="0" applyFont="0" applyAlignment="0" applyProtection="0"/>
    <xf numFmtId="0" fontId="58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59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0" borderId="0"/>
    <xf numFmtId="0" fontId="44" fillId="0" borderId="0"/>
    <xf numFmtId="0" fontId="62" fillId="4" borderId="0" applyNumberFormat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19" applyNumberFormat="0" applyAlignment="0" applyProtection="0"/>
    <xf numFmtId="0" fontId="66" fillId="8" borderId="20" applyNumberFormat="0" applyAlignment="0" applyProtection="0"/>
    <xf numFmtId="0" fontId="67" fillId="8" borderId="19" applyNumberFormat="0" applyAlignment="0" applyProtection="0"/>
    <xf numFmtId="0" fontId="68" fillId="0" borderId="21" applyNumberFormat="0" applyFill="0" applyAlignment="0" applyProtection="0"/>
    <xf numFmtId="0" fontId="69" fillId="9" borderId="22" applyNumberFormat="0" applyAlignment="0" applyProtection="0"/>
    <xf numFmtId="0" fontId="70" fillId="0" borderId="0" applyNumberFormat="0" applyFill="0" applyBorder="0" applyAlignment="0" applyProtection="0"/>
    <xf numFmtId="0" fontId="44" fillId="10" borderId="23" applyNumberFormat="0" applyFont="0" applyAlignment="0" applyProtection="0"/>
    <xf numFmtId="0" fontId="71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72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72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2" xfId="2" applyFont="1" applyFill="1" applyBorder="1" applyAlignment="1">
      <alignment horizontal="center"/>
    </xf>
    <xf numFmtId="164" fontId="16" fillId="0" borderId="0" xfId="2" applyNumberFormat="1" applyFont="1" applyFill="1"/>
    <xf numFmtId="1" fontId="16" fillId="0" borderId="0" xfId="2" applyNumberFormat="1" applyFont="1" applyFill="1"/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9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0" xfId="1" applyFont="1" applyFill="1"/>
    <xf numFmtId="166" fontId="18" fillId="0" borderId="0" xfId="1" applyNumberFormat="1" applyFont="1" applyFill="1" applyAlignment="1"/>
    <xf numFmtId="0" fontId="16" fillId="0" borderId="0" xfId="4" applyFont="1" applyFill="1" applyAlignment="1"/>
    <xf numFmtId="166" fontId="16" fillId="0" borderId="0" xfId="1" applyNumberFormat="1" applyFont="1" applyFill="1" applyAlignment="1">
      <alignment horizontal="left"/>
    </xf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1" fontId="16" fillId="0" borderId="0" xfId="1" applyNumberFormat="1" applyFont="1" applyFill="1"/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/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3" fontId="16" fillId="0" borderId="0" xfId="7" applyNumberFormat="1" applyFont="1" applyFill="1"/>
    <xf numFmtId="164" fontId="20" fillId="0" borderId="0" xfId="7" applyNumberFormat="1" applyFont="1" applyFill="1"/>
    <xf numFmtId="1" fontId="16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6" fillId="0" borderId="0" xfId="0" applyNumberFormat="1" applyFont="1" applyFill="1" applyAlignment="1">
      <alignment horizontal="right"/>
    </xf>
    <xf numFmtId="0" fontId="16" fillId="0" borderId="2" xfId="10" applyFont="1" applyFill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left"/>
    </xf>
    <xf numFmtId="166" fontId="22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2" fillId="2" borderId="2" xfId="0" applyFont="1" applyFill="1" applyBorder="1" applyAlignment="1" applyProtection="1">
      <alignment horizontal="right" vertical="center"/>
      <protection locked="0" hidden="1"/>
    </xf>
    <xf numFmtId="0" fontId="23" fillId="0" borderId="0" xfId="12" applyFont="1" applyAlignment="1" applyProtection="1">
      <alignment horizontal="right"/>
      <protection hidden="1"/>
    </xf>
    <xf numFmtId="0" fontId="21" fillId="3" borderId="0" xfId="0" applyFont="1" applyFill="1"/>
    <xf numFmtId="0" fontId="24" fillId="3" borderId="0" xfId="0" applyFont="1" applyFill="1"/>
    <xf numFmtId="0" fontId="25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26" fillId="0" borderId="0" xfId="1" applyNumberFormat="1" applyFont="1" applyFill="1" applyAlignment="1">
      <alignment horizontal="left"/>
    </xf>
    <xf numFmtId="166" fontId="27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28" fillId="0" borderId="0" xfId="1" applyNumberFormat="1" applyFont="1" applyFill="1" applyAlignment="1" applyProtection="1">
      <alignment horizontal="center"/>
      <protection hidden="1"/>
    </xf>
    <xf numFmtId="166" fontId="26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29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0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28" fillId="0" borderId="0" xfId="2" applyNumberFormat="1" applyFont="1" applyFill="1" applyBorder="1" applyAlignment="1" applyProtection="1">
      <alignment vertical="top"/>
      <protection hidden="1"/>
    </xf>
    <xf numFmtId="169" fontId="28" fillId="0" borderId="0" xfId="2" applyNumberFormat="1" applyFont="1" applyFill="1" applyBorder="1" applyAlignment="1" applyProtection="1">
      <alignment vertical="top"/>
      <protection hidden="1"/>
    </xf>
    <xf numFmtId="164" fontId="25" fillId="0" borderId="0" xfId="2" applyNumberFormat="1" applyFont="1" applyAlignment="1" applyProtection="1">
      <protection hidden="1"/>
    </xf>
    <xf numFmtId="164" fontId="25" fillId="0" borderId="0" xfId="2" applyNumberFormat="1" applyFont="1"/>
    <xf numFmtId="164" fontId="24" fillId="3" borderId="0" xfId="2" applyNumberFormat="1" applyFont="1" applyFill="1"/>
    <xf numFmtId="164" fontId="2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0" fillId="0" borderId="0" xfId="1" applyNumberFormat="1" applyFont="1" applyBorder="1" applyAlignment="1" applyProtection="1">
      <alignment horizontal="right"/>
      <protection hidden="1"/>
    </xf>
    <xf numFmtId="169" fontId="30" fillId="0" borderId="0" xfId="1" applyNumberFormat="1" applyFont="1" applyBorder="1" applyAlignment="1" applyProtection="1">
      <alignment horizontal="right" indent="3"/>
      <protection hidden="1"/>
    </xf>
    <xf numFmtId="169" fontId="30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25" fillId="0" borderId="0" xfId="2" applyNumberFormat="1" applyFont="1" applyFill="1" applyAlignment="1" applyProtection="1">
      <alignment horizontal="left" indent="6"/>
      <protection hidden="1"/>
    </xf>
    <xf numFmtId="164" fontId="25" fillId="0" borderId="0" xfId="2" applyNumberFormat="1" applyFont="1" applyFill="1" applyBorder="1" applyAlignment="1" applyProtection="1">
      <alignment horizontal="left" indent="6"/>
      <protection hidden="1"/>
    </xf>
    <xf numFmtId="164" fontId="25" fillId="0" borderId="13" xfId="2" applyNumberFormat="1" applyFont="1" applyFill="1" applyBorder="1" applyAlignment="1" applyProtection="1">
      <alignment horizontal="left" indent="6"/>
      <protection hidden="1"/>
    </xf>
    <xf numFmtId="164" fontId="30" fillId="0" borderId="13" xfId="1" applyNumberFormat="1" applyFont="1" applyBorder="1" applyAlignment="1" applyProtection="1">
      <alignment horizontal="right"/>
      <protection hidden="1"/>
    </xf>
    <xf numFmtId="169" fontId="30" fillId="0" borderId="13" xfId="1" applyNumberFormat="1" applyFont="1" applyBorder="1" applyAlignment="1" applyProtection="1">
      <alignment horizontal="right" indent="3"/>
      <protection hidden="1"/>
    </xf>
    <xf numFmtId="169" fontId="30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/>
      <protection hidden="1"/>
    </xf>
    <xf numFmtId="169" fontId="28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25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29" fillId="3" borderId="0" xfId="0" applyFont="1" applyFill="1"/>
    <xf numFmtId="164" fontId="29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25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1" fillId="0" borderId="0" xfId="12" applyNumberFormat="1" applyFont="1" applyFill="1" applyBorder="1" applyAlignment="1" applyProtection="1">
      <alignment horizontal="left" wrapText="1"/>
      <protection hidden="1"/>
    </xf>
    <xf numFmtId="164" fontId="28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25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25" fillId="0" borderId="0" xfId="0" applyFont="1"/>
    <xf numFmtId="0" fontId="32" fillId="0" borderId="0" xfId="12" applyFont="1" applyFill="1"/>
    <xf numFmtId="0" fontId="34" fillId="0" borderId="0" xfId="0" applyFont="1" applyFill="1"/>
    <xf numFmtId="0" fontId="35" fillId="0" borderId="0" xfId="12" quotePrefix="1" applyFont="1" applyFill="1"/>
    <xf numFmtId="0" fontId="3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36" fillId="0" borderId="0" xfId="12" quotePrefix="1" applyFont="1" applyFill="1"/>
    <xf numFmtId="166" fontId="16" fillId="0" borderId="0" xfId="1" applyNumberFormat="1" applyFont="1" applyFill="1" applyAlignment="1"/>
    <xf numFmtId="0" fontId="37" fillId="0" borderId="0" xfId="12" applyFont="1" applyFill="1" applyAlignment="1">
      <alignment vertical="top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20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Border="1" applyProtection="1">
      <protection hidden="1"/>
    </xf>
    <xf numFmtId="170" fontId="16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3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36" fillId="0" borderId="0" xfId="12" applyFont="1" applyFill="1" applyAlignment="1"/>
    <xf numFmtId="0" fontId="38" fillId="0" borderId="0" xfId="0" applyFont="1" applyBorder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 applyProtection="1">
      <alignment horizontal="right"/>
      <protection hidden="1"/>
    </xf>
    <xf numFmtId="0" fontId="0" fillId="0" borderId="0" xfId="0" applyFont="1" applyBorder="1" applyAlignment="1">
      <alignment horizontal="right"/>
    </xf>
    <xf numFmtId="0" fontId="39" fillId="0" borderId="0" xfId="100" applyFont="1" applyBorder="1" applyAlignment="1">
      <alignment horizontal="center" wrapText="1"/>
    </xf>
    <xf numFmtId="0" fontId="39" fillId="0" borderId="0" xfId="100" applyFont="1" applyBorder="1" applyAlignment="1">
      <alignment wrapText="1"/>
    </xf>
    <xf numFmtId="0" fontId="39" fillId="0" borderId="0" xfId="100" applyNumberFormat="1" applyFont="1" applyBorder="1" applyAlignment="1">
      <alignment wrapText="1"/>
    </xf>
    <xf numFmtId="0" fontId="3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38" fillId="0" borderId="0" xfId="100" applyFont="1" applyBorder="1" applyAlignment="1">
      <alignment wrapText="1"/>
    </xf>
    <xf numFmtId="0" fontId="38" fillId="0" borderId="0" xfId="100" applyNumberFormat="1" applyFont="1" applyBorder="1" applyAlignment="1">
      <alignment wrapText="1"/>
    </xf>
    <xf numFmtId="0" fontId="38" fillId="0" borderId="0" xfId="10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16" fillId="0" borderId="9" xfId="4" applyFont="1" applyFill="1" applyBorder="1" applyAlignment="1">
      <alignment horizontal="center"/>
    </xf>
    <xf numFmtId="3" fontId="16" fillId="0" borderId="2" xfId="4" applyNumberFormat="1" applyFont="1" applyFill="1" applyBorder="1" applyAlignment="1">
      <alignment horizontal="center"/>
    </xf>
    <xf numFmtId="0" fontId="35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166" fontId="18" fillId="0" borderId="0" xfId="1" applyNumberFormat="1" applyFont="1" applyFill="1" applyAlignment="1">
      <alignment horizontal="left"/>
    </xf>
    <xf numFmtId="166" fontId="16" fillId="0" borderId="0" xfId="1" applyNumberFormat="1" applyFont="1" applyFill="1" applyAlignment="1">
      <alignment horizontal="left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1">
    <cellStyle name="20% - Акцент1 2" xfId="36"/>
    <cellStyle name="20% - Акцент2 2" xfId="40"/>
    <cellStyle name="20% - Акцент3 2" xfId="44"/>
    <cellStyle name="20% - Акцент4 2" xfId="48"/>
    <cellStyle name="20% - Акцент5 2" xfId="52"/>
    <cellStyle name="20% - Акцент6 2" xfId="56"/>
    <cellStyle name="20% – Акцентування1 2" xfId="75"/>
    <cellStyle name="20% – Акцентування2 2" xfId="79"/>
    <cellStyle name="20% – Акцентування3 2" xfId="83"/>
    <cellStyle name="20% – Акцентування4 2" xfId="87"/>
    <cellStyle name="20% – Акцентування5 2" xfId="91"/>
    <cellStyle name="20% – Акцентування6 2" xfId="95"/>
    <cellStyle name="40% - Акцент1 2" xfId="37"/>
    <cellStyle name="40% - Акцент2 2" xfId="41"/>
    <cellStyle name="40% - Акцент3 2" xfId="45"/>
    <cellStyle name="40% - Акцент4 2" xfId="49"/>
    <cellStyle name="40% - Акцент5 2" xfId="53"/>
    <cellStyle name="40% - Акцент6 2" xfId="57"/>
    <cellStyle name="40% – Акцентування1 2" xfId="76"/>
    <cellStyle name="40% – Акцентування2 2" xfId="80"/>
    <cellStyle name="40% – Акцентування3 2" xfId="84"/>
    <cellStyle name="40% – Акцентування4 2" xfId="88"/>
    <cellStyle name="40% – Акцентування5 2" xfId="92"/>
    <cellStyle name="40% – Акцентування6 2" xfId="96"/>
    <cellStyle name="60% - Акцент1 2" xfId="38"/>
    <cellStyle name="60% - Акцент2 2" xfId="42"/>
    <cellStyle name="60% - Акцент3 2" xfId="46"/>
    <cellStyle name="60% - Акцент4 2" xfId="50"/>
    <cellStyle name="60% - Акцент5 2" xfId="54"/>
    <cellStyle name="60% - Акцент6 2" xfId="58"/>
    <cellStyle name="60% – Акцентування1 2" xfId="77"/>
    <cellStyle name="60% – Акцентування2 2" xfId="81"/>
    <cellStyle name="60% – Акцентування3 2" xfId="85"/>
    <cellStyle name="60% – Акцентування4 2" xfId="89"/>
    <cellStyle name="60% – Акцентування5 2" xfId="93"/>
    <cellStyle name="60% – Акцентування6 2" xfId="97"/>
    <cellStyle name="Comma [0]" xfId="5"/>
    <cellStyle name="Currency [0]" xfId="6"/>
    <cellStyle name="Акцент1 2" xfId="35"/>
    <cellStyle name="Акцент2 2" xfId="39"/>
    <cellStyle name="Акцент3 2" xfId="43"/>
    <cellStyle name="Акцент4 2" xfId="47"/>
    <cellStyle name="Акцент5 2" xfId="51"/>
    <cellStyle name="Акцент6 2" xfId="55"/>
    <cellStyle name="Акцентування1 2" xfId="74"/>
    <cellStyle name="Акцентування2 2" xfId="78"/>
    <cellStyle name="Акцентування3 2" xfId="82"/>
    <cellStyle name="Акцентування4 2" xfId="86"/>
    <cellStyle name="Акцентування5 2" xfId="90"/>
    <cellStyle name="Акцентування6 2" xfId="94"/>
    <cellStyle name="Ввід 2" xfId="65"/>
    <cellStyle name="Ввод  2" xfId="26"/>
    <cellStyle name="Вывод 2" xfId="27"/>
    <cellStyle name="Вычисление 2" xfId="28"/>
    <cellStyle name="Гарний 2" xfId="62"/>
    <cellStyle name="Гіперпосилання" xfId="12" builtinId="8"/>
    <cellStyle name="Гіперпосилання 2" xfId="14"/>
    <cellStyle name="Гіперпосилання 3" xfId="15"/>
    <cellStyle name="Заголовок 1 2" xfId="19"/>
    <cellStyle name="Заголовок 2 2" xfId="20"/>
    <cellStyle name="Заголовок 3 2" xfId="21"/>
    <cellStyle name="Заголовок 4 2" xfId="22"/>
    <cellStyle name="Звичайний" xfId="0" builtinId="0"/>
    <cellStyle name="Звичайний 2" xfId="16"/>
    <cellStyle name="Звичайний 2 2" xfId="60"/>
    <cellStyle name="Звичайний 3" xfId="61"/>
    <cellStyle name="Звичайний 4" xfId="98"/>
    <cellStyle name="Звичайний 5" xfId="99"/>
    <cellStyle name="Звичайний 6" xfId="100"/>
    <cellStyle name="Зв'язана клітинка 2" xfId="68"/>
    <cellStyle name="Итог 2" xfId="34"/>
    <cellStyle name="Контрольна клітинка 2" xfId="69"/>
    <cellStyle name="Контрольная ячейка 2" xfId="30"/>
    <cellStyle name="Назва" xfId="17" builtinId="15" customBuiltin="1"/>
    <cellStyle name="Назва 2" xfId="59"/>
    <cellStyle name="Нейтральний 2" xfId="64"/>
    <cellStyle name="Нейтральный 2" xfId="25"/>
    <cellStyle name="Обчислення 2" xfId="67"/>
    <cellStyle name="Обычный 2" xfId="4"/>
    <cellStyle name="Обычный 2 2" xfId="9"/>
    <cellStyle name="Обычный 3" xfId="7"/>
    <cellStyle name="Обычный 4" xfId="18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Підсумок 2" xfId="73"/>
    <cellStyle name="Плохой 2" xfId="24"/>
    <cellStyle name="Поганий 2" xfId="63"/>
    <cellStyle name="Пояснение 2" xfId="33"/>
    <cellStyle name="Примечание 2" xfId="32"/>
    <cellStyle name="Примітка 2" xfId="71"/>
    <cellStyle name="Результат 2" xfId="66"/>
    <cellStyle name="Связанная ячейка 2" xfId="29"/>
    <cellStyle name="Текст попередження 2" xfId="70"/>
    <cellStyle name="Текст пояснення 2" xfId="72"/>
    <cellStyle name="Текст предупреждения 2" xfId="31"/>
    <cellStyle name="Хороший 2" xfId="2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&#1056;&#1077;&#1075;&#1110;&#1086;&#1085;-&#1084;&#1072;&#1082;&#1077;&#1090;-&#1076;&#1083;&#1103;%20&#1079;&#1072;&#1087;&#1086;&#1074;&#1085;&#1077;&#1085;&#1085;&#1103;_&#1042;&#1110;&#1085;&#1085;&#1080;&#1094;&#1100;&#1082;&#1072;_&#1079;&#1072;&#1076;&#1072;&#1095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редити за секторами"/>
      <sheetName val="Кредити НФК"/>
      <sheetName val="Кредити ДГ"/>
      <sheetName val="Кредити НФК за КВЕД"/>
      <sheetName val="Кредити НФК за цілями"/>
      <sheetName val="Кредити ДГ за цілями"/>
      <sheetName val="Депозити за секторами"/>
      <sheetName val="Депозити НФК"/>
      <sheetName val="Депозити ДГ"/>
      <sheetName val="Депозити НФК за КВЕД"/>
      <sheetName val="% ставки за кредитами НФК"/>
      <sheetName val="% ставки за кредитами ДГ"/>
      <sheetName val="%ставкиЗаКредитамиНФК за цілями"/>
      <sheetName val="%ставкиЗаКредитамиДГ за цілями"/>
      <sheetName val="% ставки за депозитами НФК"/>
      <sheetName val="% ставки за депозитами ДГ"/>
      <sheetName val="Банки та філії"/>
      <sheetName val="Україна"/>
    </sheetNames>
    <sheetDataSet>
      <sheetData sheetId="0" refreshError="1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</row>
        <row r="9">
          <cell r="J9" t="str">
            <v>вересень</v>
          </cell>
          <cell r="K9">
            <v>9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</sheetData>
      <sheetData sheetId="2" refreshError="1"/>
      <sheetData sheetId="3">
        <row r="9">
          <cell r="A9">
            <v>1</v>
          </cell>
        </row>
      </sheetData>
      <sheetData sheetId="4">
        <row r="9">
          <cell r="A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9">
          <cell r="A9">
            <v>1</v>
          </cell>
        </row>
      </sheetData>
      <sheetData sheetId="10">
        <row r="9">
          <cell r="A9">
            <v>1</v>
          </cell>
        </row>
      </sheetData>
      <sheetData sheetId="11" refreshError="1"/>
      <sheetData sheetId="12">
        <row r="9">
          <cell r="A9">
            <v>1</v>
          </cell>
        </row>
      </sheetData>
      <sheetData sheetId="13">
        <row r="9">
          <cell r="A9">
            <v>1</v>
          </cell>
        </row>
      </sheetData>
      <sheetData sheetId="14" refreshError="1"/>
      <sheetData sheetId="15" refreshError="1"/>
      <sheetData sheetId="16">
        <row r="9">
          <cell r="A9">
            <v>1</v>
          </cell>
        </row>
      </sheetData>
      <sheetData sheetId="17">
        <row r="9">
          <cell r="A9">
            <v>1</v>
          </cell>
        </row>
      </sheetData>
      <sheetData sheetId="18">
        <row r="9">
          <cell r="A9">
            <v>1</v>
          </cell>
        </row>
      </sheetData>
      <sheetData sheetId="19">
        <row r="3">
          <cell r="A3" t="str">
            <v>Період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103" t="s">
        <v>176</v>
      </c>
    </row>
    <row r="2" spans="1:2" ht="19.5" customHeight="1">
      <c r="A2" s="3" t="s">
        <v>177</v>
      </c>
    </row>
    <row r="3" spans="1:2" ht="19.5" customHeight="1">
      <c r="A3" s="104" t="s">
        <v>90</v>
      </c>
      <c r="B3" s="105" t="s">
        <v>70</v>
      </c>
    </row>
    <row r="4" spans="1:2" ht="19.5" customHeight="1">
      <c r="A4" s="104" t="s">
        <v>91</v>
      </c>
      <c r="B4" s="105" t="s">
        <v>80</v>
      </c>
    </row>
    <row r="5" spans="1:2" ht="19.5" customHeight="1">
      <c r="A5" s="104" t="s">
        <v>92</v>
      </c>
      <c r="B5" s="105" t="s">
        <v>79</v>
      </c>
    </row>
    <row r="6" spans="1:2" ht="19.5" customHeight="1">
      <c r="A6" s="104" t="s">
        <v>93</v>
      </c>
      <c r="B6" s="105" t="s">
        <v>71</v>
      </c>
    </row>
    <row r="7" spans="1:2" ht="19.5" customHeight="1">
      <c r="A7" s="104" t="s">
        <v>94</v>
      </c>
      <c r="B7" s="105" t="s">
        <v>72</v>
      </c>
    </row>
    <row r="8" spans="1:2" ht="19.5" customHeight="1">
      <c r="A8" s="104" t="s">
        <v>95</v>
      </c>
      <c r="B8" s="105" t="s">
        <v>74</v>
      </c>
    </row>
    <row r="9" spans="1:2" ht="19.5" customHeight="1">
      <c r="A9" s="3" t="s">
        <v>178</v>
      </c>
      <c r="B9" s="105"/>
    </row>
    <row r="10" spans="1:2" ht="19.5" customHeight="1">
      <c r="A10" s="104" t="s">
        <v>96</v>
      </c>
      <c r="B10" s="105" t="s">
        <v>75</v>
      </c>
    </row>
    <row r="11" spans="1:2" ht="19.5" customHeight="1">
      <c r="A11" s="104" t="s">
        <v>97</v>
      </c>
      <c r="B11" s="105" t="s">
        <v>83</v>
      </c>
    </row>
    <row r="12" spans="1:2" ht="19.5" customHeight="1">
      <c r="A12" s="104" t="s">
        <v>98</v>
      </c>
      <c r="B12" s="106" t="s">
        <v>84</v>
      </c>
    </row>
    <row r="13" spans="1:2" ht="19.5" customHeight="1">
      <c r="A13" s="104" t="s">
        <v>99</v>
      </c>
      <c r="B13" s="105" t="s">
        <v>76</v>
      </c>
    </row>
    <row r="14" spans="1:2" ht="19.5" customHeight="1">
      <c r="A14" s="3" t="s">
        <v>179</v>
      </c>
      <c r="B14" s="105"/>
    </row>
    <row r="15" spans="1:2" ht="19.5" customHeight="1">
      <c r="A15" s="107" t="s">
        <v>85</v>
      </c>
      <c r="B15" s="105"/>
    </row>
    <row r="16" spans="1:2" ht="19.5" customHeight="1">
      <c r="A16" s="104" t="s">
        <v>100</v>
      </c>
      <c r="B16" s="105" t="s">
        <v>87</v>
      </c>
    </row>
    <row r="17" spans="1:6" ht="19.5" customHeight="1">
      <c r="A17" s="104" t="s">
        <v>101</v>
      </c>
      <c r="B17" s="105" t="s">
        <v>84</v>
      </c>
    </row>
    <row r="18" spans="1:6" ht="19.5" customHeight="1">
      <c r="A18" s="104" t="s">
        <v>102</v>
      </c>
      <c r="B18" s="105" t="s">
        <v>88</v>
      </c>
    </row>
    <row r="19" spans="1:6" ht="19.5" customHeight="1">
      <c r="A19" s="104" t="s">
        <v>103</v>
      </c>
      <c r="B19" s="105" t="s">
        <v>89</v>
      </c>
    </row>
    <row r="20" spans="1:6" ht="19.5" customHeight="1">
      <c r="A20" s="107" t="s">
        <v>86</v>
      </c>
      <c r="B20" s="105"/>
    </row>
    <row r="21" spans="1:6" ht="19.5" customHeight="1">
      <c r="A21" s="104" t="s">
        <v>104</v>
      </c>
      <c r="B21" s="105" t="s">
        <v>87</v>
      </c>
    </row>
    <row r="22" spans="1:6" ht="19.5" customHeight="1">
      <c r="A22" s="104" t="s">
        <v>105</v>
      </c>
      <c r="B22" s="105" t="s">
        <v>84</v>
      </c>
    </row>
    <row r="23" spans="1:6" ht="19.5" customHeight="1">
      <c r="A23" s="108" t="s">
        <v>126</v>
      </c>
      <c r="E23" s="105"/>
    </row>
    <row r="24" spans="1:6">
      <c r="A24" s="144" t="s">
        <v>189</v>
      </c>
    </row>
    <row r="26" spans="1:6">
      <c r="F26" s="10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4" hidden="1" customWidth="1"/>
    <col min="13" max="13" width="9.109375" style="53" hidden="1" customWidth="1"/>
    <col min="14" max="16384" width="9.109375" style="2"/>
  </cols>
  <sheetData>
    <row r="1" spans="1:16380" ht="18">
      <c r="A1" s="50" t="s">
        <v>173</v>
      </c>
      <c r="B1" s="51">
        <v>2024</v>
      </c>
      <c r="G1" s="52" t="s">
        <v>155</v>
      </c>
      <c r="J1" s="53" t="s">
        <v>157</v>
      </c>
      <c r="K1" s="53">
        <v>1</v>
      </c>
      <c r="M1" s="53">
        <v>2011</v>
      </c>
    </row>
    <row r="2" spans="1:16380">
      <c r="A2" s="55"/>
      <c r="B2" s="56"/>
      <c r="C2" s="56"/>
      <c r="D2" s="56"/>
      <c r="E2" s="56"/>
      <c r="F2" s="56"/>
      <c r="G2" s="56"/>
      <c r="J2" s="53" t="s">
        <v>158</v>
      </c>
      <c r="K2" s="53">
        <v>2</v>
      </c>
      <c r="M2" s="53">
        <v>2012</v>
      </c>
    </row>
    <row r="3" spans="1:16380">
      <c r="A3" s="175" t="s">
        <v>122</v>
      </c>
      <c r="B3" s="175"/>
      <c r="C3" s="175"/>
      <c r="D3" s="175"/>
      <c r="E3" s="175"/>
      <c r="F3" s="175"/>
      <c r="G3" s="175"/>
      <c r="J3" s="53" t="s">
        <v>159</v>
      </c>
      <c r="K3" s="53">
        <v>3</v>
      </c>
      <c r="M3" s="53">
        <v>2013</v>
      </c>
    </row>
    <row r="4" spans="1:16380">
      <c r="A4" s="176" t="s">
        <v>119</v>
      </c>
      <c r="B4" s="176"/>
      <c r="C4" s="176"/>
      <c r="D4" s="176"/>
      <c r="E4" s="176"/>
      <c r="F4" s="176"/>
      <c r="G4" s="176"/>
      <c r="H4" s="57"/>
      <c r="I4" s="57"/>
      <c r="J4" s="53" t="s">
        <v>160</v>
      </c>
      <c r="K4" s="53">
        <v>4</v>
      </c>
      <c r="L4" s="58"/>
      <c r="M4" s="53">
        <v>2014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</row>
    <row r="5" spans="1:16380">
      <c r="A5" s="175" t="s">
        <v>180</v>
      </c>
      <c r="B5" s="175"/>
      <c r="C5" s="175"/>
      <c r="D5" s="175"/>
      <c r="E5" s="175"/>
      <c r="F5" s="175"/>
      <c r="G5" s="175"/>
      <c r="H5" s="57"/>
      <c r="I5" s="57"/>
      <c r="J5" s="53" t="s">
        <v>161</v>
      </c>
      <c r="K5" s="53">
        <v>5</v>
      </c>
      <c r="L5" s="58"/>
      <c r="M5" s="53">
        <v>2015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</row>
    <row r="6" spans="1:16380">
      <c r="A6" s="175">
        <f>DATE(B1,VLOOKUP(A1,$J$1:$K$12,2,0),1)</f>
        <v>45597</v>
      </c>
      <c r="B6" s="175"/>
      <c r="C6" s="175"/>
      <c r="D6" s="175"/>
      <c r="E6" s="175"/>
      <c r="F6" s="175"/>
      <c r="G6" s="175"/>
      <c r="H6" s="57"/>
      <c r="J6" s="53" t="s">
        <v>162</v>
      </c>
      <c r="K6" s="53">
        <v>6</v>
      </c>
      <c r="M6" s="53">
        <v>2016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</row>
    <row r="7" spans="1:16380">
      <c r="A7" s="59"/>
      <c r="B7" s="60"/>
      <c r="C7" s="60"/>
      <c r="D7" s="60"/>
      <c r="E7" s="60"/>
      <c r="F7" s="60"/>
      <c r="G7" s="61"/>
      <c r="H7" s="57"/>
      <c r="I7" s="57"/>
      <c r="J7" s="53" t="s">
        <v>163</v>
      </c>
      <c r="K7" s="53">
        <v>7</v>
      </c>
      <c r="L7" s="58"/>
      <c r="M7" s="53">
        <v>2017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</row>
    <row r="8" spans="1:16380" s="1" customFormat="1" ht="20.25" customHeight="1">
      <c r="A8" s="177" t="s">
        <v>114</v>
      </c>
      <c r="B8" s="179" t="s">
        <v>229</v>
      </c>
      <c r="C8" s="179"/>
      <c r="D8" s="179"/>
      <c r="E8" s="179" t="s">
        <v>164</v>
      </c>
      <c r="F8" s="179"/>
      <c r="G8" s="180"/>
      <c r="H8" s="62"/>
      <c r="I8" s="63"/>
      <c r="J8" s="53" t="s">
        <v>165</v>
      </c>
      <c r="K8" s="53">
        <v>8</v>
      </c>
      <c r="L8" s="64"/>
      <c r="M8" s="53">
        <v>2018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16380" s="1" customFormat="1" ht="38.25" customHeight="1">
      <c r="A9" s="178"/>
      <c r="B9" s="65" t="s">
        <v>166</v>
      </c>
      <c r="C9" s="111" t="s">
        <v>167</v>
      </c>
      <c r="D9" s="66" t="s">
        <v>168</v>
      </c>
      <c r="E9" s="111" t="s">
        <v>169</v>
      </c>
      <c r="F9" s="111" t="s">
        <v>170</v>
      </c>
      <c r="G9" s="112" t="s">
        <v>171</v>
      </c>
      <c r="I9" s="67"/>
      <c r="J9" s="53" t="s">
        <v>156</v>
      </c>
      <c r="K9" s="53">
        <v>9</v>
      </c>
      <c r="L9" s="64"/>
      <c r="M9" s="53">
        <v>2024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16380" ht="15.75" customHeight="1">
      <c r="A10" s="68" t="s">
        <v>120</v>
      </c>
      <c r="B10" s="69"/>
      <c r="C10" s="69"/>
      <c r="D10" s="69"/>
      <c r="E10" s="70"/>
      <c r="F10" s="70"/>
      <c r="G10" s="71"/>
      <c r="H10" s="72"/>
      <c r="I10" s="72"/>
      <c r="J10" s="53" t="s">
        <v>172</v>
      </c>
      <c r="K10" s="53">
        <v>10</v>
      </c>
      <c r="L10" s="73"/>
      <c r="M10" s="53">
        <v>2020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16380">
      <c r="A11" s="74" t="s">
        <v>115</v>
      </c>
      <c r="B11" s="75">
        <f>IF(ISERROR(VLOOKUP($A$6,Україна!$A$10:$AC$200,2,0)),"–",VLOOKUP($A$6,Україна!$A$10:$AC$200,2,0))</f>
        <v>790365.05647554004</v>
      </c>
      <c r="C11" s="75">
        <f>IF(ISERROR(VLOOKUP($A$6,'Кредити НФК'!$A$10:$M$200,2,0)),"–",VLOOKUP($A$6,'Кредити НФК'!$A$10:$M$200,2,0))</f>
        <v>0</v>
      </c>
      <c r="D11" s="76">
        <f t="shared" ref="D11:D16" si="0">IF(ISERROR(C11/B11*100),"–",C11/B11*100)</f>
        <v>0</v>
      </c>
      <c r="E11" s="77" t="str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–</v>
      </c>
      <c r="F11" s="77" t="str">
        <f ca="1">IF(ISERROR((C11/VLOOKUP(DATE(VLOOKUP($B$1,Years,1,0)-1,12,1),'Кредити НФК'!$A$10:$M$200,2,0)*100-100)),"–",(C11/VLOOKUP(DATE(VLOOKUP($B$1,Years,1,0)-1,12,1),'Кредити НФК'!$A$10:$M$200,2,0)*100-100))</f>
        <v>–</v>
      </c>
      <c r="G11" s="77" t="str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–</v>
      </c>
      <c r="H11" s="78"/>
      <c r="I11" s="72"/>
      <c r="J11" s="53" t="s">
        <v>173</v>
      </c>
      <c r="K11" s="53">
        <v>11</v>
      </c>
      <c r="L11" s="73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</row>
    <row r="12" spans="1:16380">
      <c r="A12" s="79" t="s">
        <v>17</v>
      </c>
      <c r="B12" s="75">
        <f>IF(ISERROR(VLOOKUP($A$6,Україна!$A$10:$AC$200,3,0)),"–",VLOOKUP($A$6,Україна!$A$10:$AC$200,3,0))</f>
        <v>541765.38331952004</v>
      </c>
      <c r="C12" s="75">
        <f>IF(ISERROR(VLOOKUP($A$6,'Кредити НФК'!$A$10:$M$200,6,0)),"–",VLOOKUP($A$6,'Кредити НФК'!$A$10:$M$200,6,0))</f>
        <v>0</v>
      </c>
      <c r="D12" s="76">
        <f t="shared" si="0"/>
        <v>0</v>
      </c>
      <c r="E12" s="77" t="str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–</v>
      </c>
      <c r="F12" s="77" t="str">
        <f ca="1">IF(ISERROR((C12/VLOOKUP(DATE(VLOOKUP($B$1,Years,1,0)-1,12,1),'Кредити НФК'!$A$10:$M$200,6,0)*100-100)),"–",(C12/VLOOKUP(DATE(VLOOKUP($B$1,Years,1,0)-1,12,1),'Кредити НФК'!$A$10:$M$200,6,0)*100-100))</f>
        <v>–</v>
      </c>
      <c r="G12" s="77" t="str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–</v>
      </c>
      <c r="H12" s="72"/>
      <c r="I12" s="72"/>
      <c r="J12" s="53" t="s">
        <v>174</v>
      </c>
      <c r="K12" s="53">
        <v>12</v>
      </c>
      <c r="L12" s="73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16380">
      <c r="A13" s="80" t="s">
        <v>9</v>
      </c>
      <c r="B13" s="75">
        <f>IF(ISERROR(VLOOKUP($A$6,Україна!$A$10:$AC$200,4,0)),"–",VLOOKUP($A$6,Україна!$A$10:$AC$200,4,0))</f>
        <v>248599.67315602</v>
      </c>
      <c r="C13" s="75">
        <f>IF(ISERROR(VLOOKUP($A$6,'Кредити НФК'!$A$10:$M$200,10,0)),"–",VLOOKUP($A$6,'Кредити НФК'!$A$10:$M$200,10,0))</f>
        <v>0</v>
      </c>
      <c r="D13" s="76">
        <f t="shared" si="0"/>
        <v>0</v>
      </c>
      <c r="E13" s="77" t="str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–</v>
      </c>
      <c r="F13" s="77" t="str">
        <f ca="1">IF(ISERROR((C13/VLOOKUP(DATE(VLOOKUP($B$1,Years,1,0)-1,12,1),'Кредити НФК'!$A$10:$M$200,10,0)*100-100)),"–",(C13/VLOOKUP(DATE(VLOOKUP($B$1,Years,1,0)-1,12,1),'Кредити НФК'!$A$10:$M$200,10,0)*100-100))</f>
        <v>–</v>
      </c>
      <c r="G13" s="77" t="str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–</v>
      </c>
      <c r="H13" s="72"/>
      <c r="I13" s="72"/>
      <c r="J13" s="53"/>
      <c r="K13" s="53"/>
      <c r="L13" s="73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16380">
      <c r="A14" s="74" t="s">
        <v>116</v>
      </c>
      <c r="B14" s="75">
        <f>IF(ISERROR(VLOOKUP($A$6,Україна!$A$10:$AC$200,5,0)),"–",VLOOKUP($A$6,Україна!$A$10:$AC$200,5,0))</f>
        <v>294951.96018507</v>
      </c>
      <c r="C14" s="75">
        <f>IF(ISERROR(VLOOKUP($A$6,'Кредити ДГ'!$A$10:$M$200,2,0)),"–",VLOOKUP($A$6,'Кредити ДГ'!$A$10:$M$200,2,0))</f>
        <v>1.2890226</v>
      </c>
      <c r="D14" s="76">
        <f t="shared" si="0"/>
        <v>4.3702798218095998E-4</v>
      </c>
      <c r="E14" s="7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-7.6993648739242673</v>
      </c>
      <c r="F14" s="77">
        <f ca="1">IF(ISERROR((C14/VLOOKUP(DATE(VLOOKUP($B$1,Years,1,0)-1,12,1),'Кредити ДГ'!$A$10:$M$200,2,0)*100-100)),"–",(C14/VLOOKUP(DATE(VLOOKUP($B$1,Years,1,0)-1,12,1),'Кредити ДГ'!$A$10:$M$200,2,0)*100-100))</f>
        <v>-9.2661007068229821</v>
      </c>
      <c r="G14" s="7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-0.45021662085551384</v>
      </c>
      <c r="H14" s="72"/>
      <c r="I14" s="72"/>
      <c r="J14" s="53"/>
      <c r="K14" s="53"/>
      <c r="L14" s="73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</row>
    <row r="15" spans="1:16380">
      <c r="A15" s="79" t="s">
        <v>17</v>
      </c>
      <c r="B15" s="75">
        <f>IF(ISERROR(VLOOKUP($A$6,Україна!$A$10:$AC$200,6,0)),"–",VLOOKUP($A$6,Україна!$A$10:$AC$200,6,0))</f>
        <v>283020.02369826002</v>
      </c>
      <c r="C15" s="75">
        <f>IF(ISERROR(VLOOKUP($A$6,'Кредити ДГ'!$A$10:$M$200,6,0)),"–",VLOOKUP($A$6,'Кредити ДГ'!$A$10:$M$200,6,0))</f>
        <v>0.66491515000000001</v>
      </c>
      <c r="D15" s="76">
        <f t="shared" si="0"/>
        <v>2.3493572691835225E-4</v>
      </c>
      <c r="E15" s="7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-21.84532534970981</v>
      </c>
      <c r="F15" s="77">
        <f ca="1">IF(ISERROR((C15/VLOOKUP(DATE(VLOOKUP($B$1,Years,1,0)-1,12,1),'Кредити ДГ'!$A$10:$M$200,6,0)*100-100)),"–",(C15/VLOOKUP(DATE(VLOOKUP($B$1,Years,1,0)-1,12,1),'Кредити ДГ'!$A$10:$M$200,6,0)*100-100))</f>
        <v>-21.84532534970981</v>
      </c>
      <c r="G15" s="7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-1.5662526409702622</v>
      </c>
      <c r="H15" s="72"/>
      <c r="I15" s="72"/>
      <c r="J15" s="53"/>
      <c r="K15" s="53"/>
      <c r="L15" s="73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</row>
    <row r="16" spans="1:16380">
      <c r="A16" s="81" t="s">
        <v>9</v>
      </c>
      <c r="B16" s="82">
        <f>IF(ISERROR(VLOOKUP($A$6,Україна!$A$10:$AC$200,7,0)),"–",VLOOKUP($A$6,Україна!$A$10:$AC$200,7,0))</f>
        <v>11931.93648681</v>
      </c>
      <c r="C16" s="82">
        <f>IF(ISERROR(VLOOKUP($A$6,'Кредити ДГ'!$A$10:$M$200,10,0)),"–",VLOOKUP($A$6,'Кредити ДГ'!$A$10:$M$200,10,0))</f>
        <v>0.62410745000000001</v>
      </c>
      <c r="D16" s="83">
        <f t="shared" si="0"/>
        <v>5.2305629575711476E-3</v>
      </c>
      <c r="E16" s="84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14.351536502788093</v>
      </c>
      <c r="F16" s="84">
        <f ca="1">IF(ISERROR((C16/VLOOKUP(DATE(VLOOKUP($B$1,Years,1,0)-1,12,1),'Кредити ДГ'!$A$10:$M$200,10,0)*100-100)),"–",(C16/VLOOKUP(DATE(VLOOKUP($B$1,Years,1,0)-1,12,1),'Кредити ДГ'!$A$10:$M$200,10,0)*100-100))</f>
        <v>9.5128257009162667</v>
      </c>
      <c r="G16" s="84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0.76697591258859177</v>
      </c>
      <c r="H16" s="72"/>
      <c r="I16" s="72"/>
      <c r="K16" s="53"/>
      <c r="L16" s="73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</row>
    <row r="17" spans="1:13">
      <c r="A17" s="85" t="s">
        <v>121</v>
      </c>
      <c r="B17" s="86"/>
      <c r="C17" s="87"/>
      <c r="D17" s="87"/>
      <c r="E17" s="88"/>
      <c r="F17" s="88"/>
      <c r="G17" s="89"/>
      <c r="K17" s="53"/>
    </row>
    <row r="18" spans="1:13">
      <c r="A18" s="74" t="s">
        <v>33</v>
      </c>
      <c r="B18" s="75">
        <f>IF(ISERROR(VLOOKUP($A$6,Україна!$A$10:$AC$200,8,0)),"–",VLOOKUP($A$6,Україна!$A$10:$AC$200,8,0))</f>
        <v>1122636.2761193402</v>
      </c>
      <c r="C18" s="75">
        <f>IF(ISERROR(VLOOKUP($A$6,'Депозити НФК'!$A$10:$S$200,2,0)),"–",VLOOKUP($A$6,'Депозити НФК'!$A$10:$S$200,2,0))</f>
        <v>0</v>
      </c>
      <c r="D18" s="76">
        <f>IF(ISERROR(C18/B18*100),"–",C18/B18*100)</f>
        <v>0</v>
      </c>
      <c r="E18" s="77" t="str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–</v>
      </c>
      <c r="F18" s="77" t="str">
        <f ca="1">IF(ISERROR((C18/VLOOKUP(DATE(VLOOKUP($B$1,Years,1,0)-1,12,1),'Депозити НФК'!$A$10:$S$200,2,0)*100-100)),"–",(C18/VLOOKUP(DATE(VLOOKUP($B$1,Years,1,0)-1,12,1),'Депозити НФК'!$A$10:$S$200,2,0)*100-100))</f>
        <v>–</v>
      </c>
      <c r="G18" s="77" t="str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–</v>
      </c>
      <c r="K18" s="53"/>
      <c r="L18" s="73"/>
    </row>
    <row r="19" spans="1:13">
      <c r="A19" s="79" t="s">
        <v>17</v>
      </c>
      <c r="B19" s="75">
        <f>IF(ISERROR(VLOOKUP($A$6,Україна!$A$10:$AC$200,9,0)),"–",VLOOKUP($A$6,Україна!$A$10:$AC$200,9,0))</f>
        <v>796924.23882835999</v>
      </c>
      <c r="C19" s="75">
        <f>IF(ISERROR(VLOOKUP($A$6,'Депозити НФК'!$A$10:$S$200,8,0)),"–",VLOOKUP($A$6,'Депозити НФК'!$A$10:$S$200,8,0))</f>
        <v>0</v>
      </c>
      <c r="D19" s="76">
        <f t="shared" ref="D19:D23" si="1">IF(ISERROR(C19/B19*100),"–",C19/B19*100)</f>
        <v>0</v>
      </c>
      <c r="E19" s="77" t="str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–</v>
      </c>
      <c r="F19" s="77" t="str">
        <f ca="1">IF(ISERROR((C19/VLOOKUP(DATE(VLOOKUP($B$1,Years,1,0)-1,12,1),'Депозити НФК'!$A$10:$S$200,8,0)*100-100)),"–",(C19/VLOOKUP(DATE(VLOOKUP($B$1,Years,1,0)-1,12,1),'Депозити НФК'!$A$10:$S$200,8,0)*100-100))</f>
        <v>–</v>
      </c>
      <c r="G19" s="77" t="str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–</v>
      </c>
      <c r="K19" s="53"/>
      <c r="L19" s="73"/>
    </row>
    <row r="20" spans="1:13">
      <c r="A20" s="79" t="s">
        <v>9</v>
      </c>
      <c r="B20" s="75">
        <f>IF(ISERROR(VLOOKUP($A$6,Україна!$A$10:$AC$200,10,0)),"–",VLOOKUP($A$6,Україна!$A$10:$AC$200,10,0))</f>
        <v>325712.03729097999</v>
      </c>
      <c r="C20" s="75">
        <f>IF(ISERROR(VLOOKUP($A$6,'Депозити НФК'!$A$10:$S$200,14,0)),"–",VLOOKUP($A$6,'Депозити НФК'!$A$10:$S$200,14,0))</f>
        <v>0</v>
      </c>
      <c r="D20" s="76">
        <f t="shared" si="1"/>
        <v>0</v>
      </c>
      <c r="E20" s="77" t="str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–</v>
      </c>
      <c r="F20" s="77" t="str">
        <f ca="1">IF(ISERROR((C20/VLOOKUP(DATE(VLOOKUP($B$1,Years,1,0)-1,12,1),'Депозити НФК'!$A$10:$S$200,14,0)*100-100)),"–",(C20/VLOOKUP(DATE(VLOOKUP($B$1,Years,1,0)-1,12,1),'Депозити НФК'!$A$10:$S$200,14,0)*100-100))</f>
        <v>–</v>
      </c>
      <c r="G20" s="77" t="str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–</v>
      </c>
      <c r="K20" s="53"/>
      <c r="L20" s="73"/>
    </row>
    <row r="21" spans="1:13">
      <c r="A21" s="74" t="s">
        <v>197</v>
      </c>
      <c r="B21" s="75">
        <f>IF(ISERROR(VLOOKUP($A$6,Україна!$A$10:$AC$200,11,0)),"–",VLOOKUP($A$6,Україна!$A$10:$AC$200,11,0))</f>
        <v>1335915.8534340903</v>
      </c>
      <c r="C21" s="75">
        <f>IF(ISERROR(VLOOKUP($A$6,'Депозити ДГ'!$A$10:$S$200,2,0)),"–",VLOOKUP($A$6,'Депозити ДГ'!$A$10:$S$200,2,0))</f>
        <v>48.647029969999998</v>
      </c>
      <c r="D21" s="76">
        <f t="shared" si="1"/>
        <v>3.641474112680712E-3</v>
      </c>
      <c r="E21" s="7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-7.1932119995249622</v>
      </c>
      <c r="F21" s="77">
        <f ca="1">IF(ISERROR((C21/VLOOKUP(DATE(VLOOKUP($B$1,Years,1,0)-1,12,1),'Депозити ДГ'!$A$10:$S$200,2,0)*100-100)),"–",(C21/VLOOKUP(DATE(VLOOKUP($B$1,Years,1,0)-1,12,1),'Депозити ДГ'!$A$10:$S$200,2,0)*100-100))</f>
        <v>-7.8186157712418947</v>
      </c>
      <c r="G21" s="7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-0.6413052725568491</v>
      </c>
      <c r="J21" s="73"/>
      <c r="K21" s="73"/>
      <c r="L21" s="73"/>
    </row>
    <row r="22" spans="1:13">
      <c r="A22" s="79" t="s">
        <v>17</v>
      </c>
      <c r="B22" s="75">
        <f>IF(ISERROR(VLOOKUP($A$6,Україна!$A$10:$AC$200,12,0)),"–",VLOOKUP($A$6,Україна!$A$10:$AC$200,12,0))</f>
        <v>862312.94666867994</v>
      </c>
      <c r="C22" s="75">
        <f>IF(ISERROR(VLOOKUP($A$6,'Депозити ДГ'!$A$10:$S$200,8,0)),"–",VLOOKUP($A$6,'Депозити ДГ'!$A$10:$S$200,8,0))</f>
        <v>22.890954569999998</v>
      </c>
      <c r="D22" s="76">
        <f t="shared" si="1"/>
        <v>2.6545994303382781E-3</v>
      </c>
      <c r="E22" s="7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-21.953402912099676</v>
      </c>
      <c r="F22" s="77">
        <f ca="1">IF(ISERROR((C22/VLOOKUP(DATE(VLOOKUP($B$1,Years,1,0)-1,12,1),'Депозити ДГ'!$A$10:$S$200,8,0)*100-100)),"–",(C22/VLOOKUP(DATE(VLOOKUP($B$1,Years,1,0)-1,12,1),'Депозити ДГ'!$A$10:$S$200,8,0)*100-100))</f>
        <v>-20.189422892382396</v>
      </c>
      <c r="G22" s="7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-1.8010091863950493</v>
      </c>
      <c r="J22" s="73"/>
      <c r="K22" s="73"/>
      <c r="L22" s="73"/>
    </row>
    <row r="23" spans="1:13">
      <c r="A23" s="81" t="s">
        <v>9</v>
      </c>
      <c r="B23" s="82">
        <f>IF(ISERROR(VLOOKUP($A$6,Україна!$A$10:$AC$200,13,0)),"–",VLOOKUP($A$6,Україна!$A$10:$AC$200,13,0))</f>
        <v>473602.90676540998</v>
      </c>
      <c r="C23" s="82">
        <f>IF(ISERROR(VLOOKUP($A$6,'Депозити ДГ'!$A$10:$S$200,14,0)),"–",VLOOKUP($A$6,'Депозити ДГ'!$A$10:$S$200,14,0))</f>
        <v>25.7560754</v>
      </c>
      <c r="D23" s="83">
        <f t="shared" si="1"/>
        <v>5.4383271369484593E-3</v>
      </c>
      <c r="E23" s="84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11.5576675373201</v>
      </c>
      <c r="F23" s="84">
        <f ca="1">IF(ISERROR((C23/VLOOKUP(DATE(VLOOKUP($B$1,Years,1,0)-1,12,1),'Депозити ДГ'!$A$10:$S$200,14,0)*100-100)),"–",(C23/VLOOKUP(DATE(VLOOKUP($B$1,Years,1,0)-1,12,1),'Депозити ДГ'!$A$10:$S$200,14,0)*100-100))</f>
        <v>6.9091424557832681</v>
      </c>
      <c r="G23" s="84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0.41262685257734688</v>
      </c>
      <c r="J23" s="73"/>
      <c r="K23" s="73"/>
      <c r="L23" s="73"/>
    </row>
    <row r="24" spans="1:13">
      <c r="A24" s="90"/>
      <c r="B24" s="90"/>
      <c r="C24" s="91"/>
      <c r="D24" s="91"/>
      <c r="E24" s="92"/>
      <c r="F24" s="92"/>
      <c r="G24" s="56"/>
    </row>
    <row r="25" spans="1:13" s="1" customFormat="1" ht="26.25" customHeight="1">
      <c r="A25" s="181" t="s">
        <v>114</v>
      </c>
      <c r="B25" s="182"/>
      <c r="C25" s="182"/>
      <c r="D25" s="182"/>
      <c r="E25" s="183" t="s">
        <v>123</v>
      </c>
      <c r="F25" s="183"/>
      <c r="G25" s="184"/>
      <c r="J25" s="93"/>
      <c r="K25" s="93"/>
      <c r="L25" s="93"/>
      <c r="M25" s="53"/>
    </row>
    <row r="26" spans="1:13" s="1" customFormat="1" ht="27.75" customHeight="1">
      <c r="A26" s="181"/>
      <c r="B26" s="182"/>
      <c r="C26" s="182"/>
      <c r="D26" s="182"/>
      <c r="E26" s="111" t="s">
        <v>166</v>
      </c>
      <c r="F26" s="111" t="s">
        <v>167</v>
      </c>
      <c r="G26" s="113" t="s">
        <v>175</v>
      </c>
      <c r="J26" s="94"/>
      <c r="K26" s="94"/>
      <c r="L26" s="94"/>
      <c r="M26" s="53"/>
    </row>
    <row r="27" spans="1:13" ht="33" customHeight="1">
      <c r="A27" s="185" t="s">
        <v>124</v>
      </c>
      <c r="B27" s="185"/>
      <c r="C27" s="185"/>
      <c r="D27" s="185"/>
      <c r="E27" s="185"/>
      <c r="F27" s="185"/>
      <c r="G27" s="56"/>
    </row>
    <row r="28" spans="1:13">
      <c r="A28" s="74" t="s">
        <v>24</v>
      </c>
      <c r="B28" s="56"/>
      <c r="C28" s="56"/>
      <c r="D28" s="56"/>
      <c r="E28" s="77">
        <f>IF(ISERROR(VLOOKUP($A$6,Україна!$A$10:$AC$200,14,0)),"–",VLOOKUP($A$6,Україна!$A$10:$AC$200,14,0))</f>
        <v>13.357699999999999</v>
      </c>
      <c r="F28" s="77" t="str">
        <f>IF(ISERROR(VLOOKUP($A$6,'% ставки за кредитами НФК'!$A$10:$S$200,2,0)),"–",VLOOKUP($A$6,'% ставки за кредитами НФК'!$A$10:$S$200,2,0))</f>
        <v>–</v>
      </c>
      <c r="G28" s="77" t="str">
        <f>IF(ISERROR(IF(F28=0,"–",F28-E28)),"–",IF(F28=0,"–",F28-E28))</f>
        <v>–</v>
      </c>
    </row>
    <row r="29" spans="1:13">
      <c r="A29" s="79" t="s">
        <v>17</v>
      </c>
      <c r="B29" s="56"/>
      <c r="C29" s="56"/>
      <c r="D29" s="56"/>
      <c r="E29" s="77">
        <f>IF(ISERROR(VLOOKUP($A$6,Україна!$A$10:$AC$200,15,0)),"–",VLOOKUP($A$6,Україна!$A$10:$AC$200,15,0))</f>
        <v>14.8018</v>
      </c>
      <c r="F29" s="77" t="str">
        <f>IF(ISERROR(VLOOKUP($A$6,'% ставки за кредитами НФК'!$A$10:$S$200,8,0)),"–",VLOOKUP($A$6,'% ставки за кредитами НФК'!$A$10:$S$200,8,0))</f>
        <v>–</v>
      </c>
      <c r="G29" s="77" t="str">
        <f t="shared" ref="G29:G37" si="2">IF(ISERROR(IF(F29=0,"–",F29-E29)),"–",IF(F29=0,"–",F29-E29))</f>
        <v>–</v>
      </c>
    </row>
    <row r="30" spans="1:13">
      <c r="A30" s="95" t="s">
        <v>117</v>
      </c>
      <c r="B30" s="56"/>
      <c r="C30" s="56"/>
      <c r="D30" s="56"/>
      <c r="E30" s="77">
        <f>IF(ISERROR(VLOOKUP($A$6,Україна!$A$10:$AC$200,16,0)),"–",VLOOKUP($A$6,Україна!$A$10:$AC$200,16,0))</f>
        <v>14.244999999999999</v>
      </c>
      <c r="F30" s="77" t="str">
        <f>IF(ISERROR(VLOOKUP($A$6,'% ставки за кредитами НФК'!$A$10:$S$200,10,0)),"–",VLOOKUP($A$6,'% ставки за кредитами НФК'!$A$10:$S$200,10,0))</f>
        <v>–</v>
      </c>
      <c r="G30" s="77" t="str">
        <f t="shared" si="2"/>
        <v>–</v>
      </c>
    </row>
    <row r="31" spans="1:13">
      <c r="A31" s="79" t="s">
        <v>9</v>
      </c>
      <c r="B31" s="56"/>
      <c r="C31" s="56"/>
      <c r="D31" s="56"/>
      <c r="E31" s="77">
        <f>IF(ISERROR(VLOOKUP($A$6,Україна!$A$10:$AC$200,17,0)),"–",VLOOKUP($A$6,Україна!$A$10:$AC$200,17,0))</f>
        <v>6.2431999999999999</v>
      </c>
      <c r="F31" s="77" t="str">
        <f>IF(ISERROR(VLOOKUP($A$6,'% ставки за кредитами НФК'!$A$10:$S$200,14,0)),"–",VLOOKUP($A$6,'% ставки за кредитами НФК'!$A$10:$S$200,14,0))</f>
        <v>–</v>
      </c>
      <c r="G31" s="77" t="str">
        <f t="shared" si="2"/>
        <v>–</v>
      </c>
    </row>
    <row r="32" spans="1:13">
      <c r="A32" s="95" t="s">
        <v>117</v>
      </c>
      <c r="B32" s="56"/>
      <c r="C32" s="56"/>
      <c r="D32" s="56"/>
      <c r="E32" s="77">
        <f>IF(ISERROR(VLOOKUP($A$6,Україна!$A$10:$AC$200,18,0)),"–",VLOOKUP($A$6,Україна!$A$10:$AC$200,18,0))</f>
        <v>6.2439999999999998</v>
      </c>
      <c r="F32" s="77" t="str">
        <f>IF(ISERROR(VLOOKUP($A$6,'% ставки за кредитами НФК'!$A$10:$S$200,16,0)),"–",VLOOKUP($A$6,'% ставки за кредитами НФК'!$A$10:$S$200,16,0))</f>
        <v>–</v>
      </c>
      <c r="G32" s="77" t="str">
        <f t="shared" si="2"/>
        <v>–</v>
      </c>
    </row>
    <row r="33" spans="1:13">
      <c r="A33" s="74" t="s">
        <v>198</v>
      </c>
      <c r="B33" s="56"/>
      <c r="C33" s="56"/>
      <c r="D33" s="56"/>
      <c r="E33" s="77">
        <f>IF(ISERROR(VLOOKUP($A$6,Україна!$A$10:$AC$200,19,0)),"–",VLOOKUP($A$6,Україна!$A$10:$AC$200,19,0))</f>
        <v>27.1934</v>
      </c>
      <c r="F33" s="77" t="str">
        <f>IF(ISERROR(VLOOKUP($A$6,'% ставки за кредитами ДГ'!$A$10:$S$200,2,0)),"–",VLOOKUP($A$6,'% ставки за кредитами ДГ'!$A$10:$S$200,2,0))</f>
        <v>–</v>
      </c>
      <c r="G33" s="77" t="str">
        <f t="shared" si="2"/>
        <v>–</v>
      </c>
    </row>
    <row r="34" spans="1:13">
      <c r="A34" s="79" t="s">
        <v>17</v>
      </c>
      <c r="B34" s="56"/>
      <c r="C34" s="56"/>
      <c r="D34" s="56"/>
      <c r="E34" s="77">
        <f>IF(ISERROR(VLOOKUP($A$6,Україна!$A$10:$AC$200,20,0)),"–",VLOOKUP($A$6,Україна!$A$10:$AC$200,20,0))</f>
        <v>27.206199999999999</v>
      </c>
      <c r="F34" s="77" t="str">
        <f>IF(ISERROR(VLOOKUP($A$6,'% ставки за кредитами ДГ'!$A$10:$S$200,8,0)),"–",VLOOKUP($A$6,'% ставки за кредитами ДГ'!$A$10:$S$200,8,0))</f>
        <v>–</v>
      </c>
      <c r="G34" s="77" t="str">
        <f t="shared" si="2"/>
        <v>–</v>
      </c>
    </row>
    <row r="35" spans="1:13">
      <c r="A35" s="95" t="s">
        <v>117</v>
      </c>
      <c r="B35" s="56"/>
      <c r="C35" s="56"/>
      <c r="D35" s="56"/>
      <c r="E35" s="77">
        <f>IF(ISERROR(VLOOKUP($A$6,Україна!$A$10:$AC$200,21,0)),"–",VLOOKUP($A$6,Україна!$A$10:$AC$200,21,0))</f>
        <v>32.665700000000001</v>
      </c>
      <c r="F35" s="77" t="str">
        <f>IF(ISERROR(VLOOKUP($A$6,'% ставки за кредитами ДГ'!$A$10:$S$200,10,0)),"–",VLOOKUP($A$6,'% ставки за кредитами ДГ'!$A$10:$S$200,10,0))</f>
        <v>–</v>
      </c>
      <c r="G35" s="77" t="str">
        <f t="shared" si="2"/>
        <v>–</v>
      </c>
    </row>
    <row r="36" spans="1:13">
      <c r="A36" s="79" t="s">
        <v>9</v>
      </c>
      <c r="B36" s="56"/>
      <c r="C36" s="56"/>
      <c r="D36" s="56"/>
      <c r="E36" s="77">
        <f>IF(ISERROR(VLOOKUP($A$6,Україна!$A$10:$AC$200,22,0)),"–",VLOOKUP($A$6,Україна!$A$10:$AC$200,22,0))</f>
        <v>13.254200000000001</v>
      </c>
      <c r="F36" s="77" t="str">
        <f>IF(ISERROR(VLOOKUP($A$6,'% ставки за кредитами ДГ'!$A$10:$S$200,14,0)),"–",VLOOKUP($A$6,'% ставки за кредитами ДГ'!$A$10:$S$200,14,0))</f>
        <v>–</v>
      </c>
      <c r="G36" s="77" t="str">
        <f t="shared" si="2"/>
        <v>–</v>
      </c>
    </row>
    <row r="37" spans="1:13">
      <c r="A37" s="95" t="s">
        <v>117</v>
      </c>
      <c r="B37" s="56"/>
      <c r="C37" s="56"/>
      <c r="D37" s="56"/>
      <c r="E37" s="84">
        <f>IF(ISERROR(VLOOKUP($A$6,Україна!$A$10:$AC$200,23,0)),"–",VLOOKUP($A$6,Україна!$A$10:$AC$200,23,0))</f>
        <v>7.1087999999999996</v>
      </c>
      <c r="F37" s="84" t="str">
        <f>IF(ISERROR(VLOOKUP($A$6,'% ставки за кредитами ДГ'!$A$10:$S$200,16,0)),"–",VLOOKUP($A$6,'% ставки за кредитами ДГ'!$A$10:$S$200,16,0))</f>
        <v>–</v>
      </c>
      <c r="G37" s="84" t="str">
        <f t="shared" si="2"/>
        <v>–</v>
      </c>
    </row>
    <row r="38" spans="1:13" ht="30.75" customHeight="1">
      <c r="A38" s="186" t="s">
        <v>125</v>
      </c>
      <c r="B38" s="186"/>
      <c r="C38" s="186"/>
      <c r="D38" s="186"/>
      <c r="E38" s="185"/>
      <c r="F38" s="185"/>
      <c r="G38" s="56"/>
    </row>
    <row r="39" spans="1:13">
      <c r="A39" s="74" t="s">
        <v>24</v>
      </c>
      <c r="B39" s="56"/>
      <c r="C39" s="56"/>
      <c r="D39" s="56"/>
      <c r="E39" s="77">
        <f>IF(ISERROR(VLOOKUP($A$6,Україна!$A$10:$AC$200,24,0)),"–",VLOOKUP($A$6,Україна!$A$10:$AC$200,24,0))</f>
        <v>7.4573</v>
      </c>
      <c r="F39" s="77" t="str">
        <f>IF(ISERROR(VLOOKUP($A$6,'% ставки за депозитами НФК'!$A$10:$P$200,2,0)),"–",VLOOKUP($A$6,'% ставки за депозитами НФК'!$A$10:$P$200,2,0))</f>
        <v>–</v>
      </c>
      <c r="G39" s="77" t="str">
        <f>IF(ISERROR(IF(F39=0,"–",F39-E39)),"–",IF(F39=0,"–",F39-E39))</f>
        <v>–</v>
      </c>
    </row>
    <row r="40" spans="1:13">
      <c r="A40" s="79" t="s">
        <v>17</v>
      </c>
      <c r="B40" s="56"/>
      <c r="C40" s="56"/>
      <c r="D40" s="56"/>
      <c r="E40" s="77">
        <f>IF(ISERROR(VLOOKUP($A$6,Україна!$A$10:$AC$200,25,0)),"–",VLOOKUP($A$6,Україна!$A$10:$AC$200,25,0))</f>
        <v>8.4356000000000009</v>
      </c>
      <c r="F40" s="77" t="str">
        <f>IF(ISERROR(VLOOKUP($A$6,'% ставки за депозитами НФК'!$A$10:$P$200,7,0)),"–",VLOOKUP($A$6,'% ставки за депозитами НФК'!$A$10:$P$200,7,0))</f>
        <v>–</v>
      </c>
      <c r="G40" s="77" t="str">
        <f t="shared" ref="G40:G44" si="3">IF(ISERROR(IF(F40=0,"–",F40-E40)),"–",IF(F40=0,"–",F40-E40))</f>
        <v>–</v>
      </c>
    </row>
    <row r="41" spans="1:13">
      <c r="A41" s="79" t="s">
        <v>9</v>
      </c>
      <c r="B41" s="56"/>
      <c r="C41" s="56"/>
      <c r="D41" s="56"/>
      <c r="E41" s="77">
        <f>IF(ISERROR(VLOOKUP($A$6,Україна!$A$10:$AC$200,26,0)),"–",VLOOKUP($A$6,Україна!$A$10:$AC$200,26,0))</f>
        <v>0.83550000000000002</v>
      </c>
      <c r="F41" s="77" t="str">
        <f>IF(ISERROR(VLOOKUP($A$6,'% ставки за депозитами НФК'!$A$10:$P$200,12,0)),"–",VLOOKUP($A$6,'% ставки за депозитами НФК'!$A$10:$P$200,12,0))</f>
        <v>–</v>
      </c>
      <c r="G41" s="77" t="str">
        <f t="shared" si="3"/>
        <v>–</v>
      </c>
    </row>
    <row r="42" spans="1:13">
      <c r="A42" s="74" t="s">
        <v>198</v>
      </c>
      <c r="B42" s="56"/>
      <c r="C42" s="56"/>
      <c r="D42" s="56"/>
      <c r="E42" s="77">
        <f>IF(ISERROR(VLOOKUP($A$6,Україна!$A$10:$AC$200,27,0)),"–",VLOOKUP($A$6,Україна!$A$10:$AC$200,27,0))</f>
        <v>7.6212</v>
      </c>
      <c r="F42" s="77" t="str">
        <f>IF(ISERROR(VLOOKUP($A$6,'% ставки за депозитами ДГ'!$A$10:$P$200,2,0)),"–",VLOOKUP($A$6,'% ставки за депозитами ДГ'!$A$10:$P$200,2,0))</f>
        <v>–</v>
      </c>
      <c r="G42" s="77" t="str">
        <f t="shared" si="3"/>
        <v>–</v>
      </c>
    </row>
    <row r="43" spans="1:13">
      <c r="A43" s="80" t="s">
        <v>17</v>
      </c>
      <c r="B43" s="56"/>
      <c r="C43" s="56"/>
      <c r="D43" s="56"/>
      <c r="E43" s="77">
        <f>IF(ISERROR(VLOOKUP($A$6,Україна!$A$10:$AC$200,28,0)),"–",VLOOKUP($A$6,Україна!$A$10:$AC$200,28,0))</f>
        <v>10.256500000000001</v>
      </c>
      <c r="F43" s="77" t="str">
        <f>IF(ISERROR(VLOOKUP($A$6,'% ставки за депозитами ДГ'!$A$10:$P$200,7,0)),"–",VLOOKUP($A$6,'% ставки за депозитами ДГ'!$A$10:$P$200,7,0))</f>
        <v>–</v>
      </c>
      <c r="G43" s="77" t="str">
        <f t="shared" si="3"/>
        <v>–</v>
      </c>
    </row>
    <row r="44" spans="1:13">
      <c r="A44" s="81" t="s">
        <v>9</v>
      </c>
      <c r="B44" s="96"/>
      <c r="C44" s="96"/>
      <c r="D44" s="96"/>
      <c r="E44" s="84">
        <f>IF(ISERROR(VLOOKUP($A$6,Україна!$A$10:$AC$200,29,0)),"–",VLOOKUP($A$6,Україна!$A$10:$AC$200,29,0))</f>
        <v>1.0646</v>
      </c>
      <c r="F44" s="84" t="str">
        <f>IF(ISERROR(VLOOKUP($A$6,'% ставки за депозитами ДГ'!$A$10:$P$200,12,0)),"–",VLOOKUP($A$6,'% ставки за депозитами ДГ'!$A$10:$P$200,12,0))</f>
        <v>–</v>
      </c>
      <c r="G44" s="84" t="str">
        <f t="shared" si="3"/>
        <v>–</v>
      </c>
    </row>
    <row r="45" spans="1:13">
      <c r="A45" s="90"/>
      <c r="B45" s="90"/>
      <c r="C45" s="91"/>
      <c r="D45" s="91"/>
      <c r="E45" s="92"/>
      <c r="F45" s="92"/>
      <c r="G45" s="56"/>
    </row>
    <row r="46" spans="1:13" s="1" customFormat="1" ht="22.5" customHeight="1">
      <c r="A46" s="181" t="s">
        <v>114</v>
      </c>
      <c r="B46" s="182"/>
      <c r="C46" s="182"/>
      <c r="D46" s="182"/>
      <c r="E46" s="182"/>
      <c r="F46" s="182"/>
      <c r="G46" s="113" t="s">
        <v>167</v>
      </c>
      <c r="J46" s="93"/>
      <c r="K46" s="93"/>
      <c r="L46" s="93"/>
      <c r="M46" s="53"/>
    </row>
    <row r="47" spans="1:13">
      <c r="A47" s="97" t="s">
        <v>118</v>
      </c>
      <c r="B47" s="98"/>
      <c r="C47" s="99"/>
      <c r="D47" s="99"/>
      <c r="E47" s="92"/>
      <c r="F47" s="92"/>
      <c r="G47" s="56"/>
    </row>
    <row r="48" spans="1:13">
      <c r="A48" s="100" t="s">
        <v>113</v>
      </c>
      <c r="B48" s="100"/>
      <c r="C48" s="92"/>
      <c r="D48" s="92"/>
      <c r="E48" s="101"/>
      <c r="F48" s="56"/>
      <c r="G48" s="77">
        <f>IF(ISERROR(VLOOKUP($A$6,'Банки та філії'!$A$10:$C$200,2,0)),,VLOOKUP($A$6,'Банки та філії'!$A$10:$C$200,2,0))</f>
        <v>0</v>
      </c>
    </row>
    <row r="49" spans="1:7">
      <c r="A49" s="100" t="s">
        <v>62</v>
      </c>
      <c r="B49" s="100"/>
      <c r="C49" s="92"/>
      <c r="D49" s="92"/>
      <c r="E49" s="101"/>
      <c r="F49" s="139"/>
      <c r="G49" s="75">
        <f>IF(ISERROR(VLOOKUP($A$6,'Банки та філії'!$A$10:$C$200,3,0)),,VLOOKUP($A$6,'Банки та філії'!$A$10:$C$200,3,0))</f>
        <v>0</v>
      </c>
    </row>
    <row r="50" spans="1:7" ht="6" customHeight="1"/>
    <row r="51" spans="1:7" ht="31.5" customHeight="1">
      <c r="A51" s="174" t="s">
        <v>189</v>
      </c>
      <c r="B51" s="174"/>
      <c r="C51" s="174"/>
      <c r="D51" s="174"/>
      <c r="E51" s="174"/>
      <c r="F51" s="174"/>
      <c r="G51" s="157" t="str">
        <f>IF(ISERROR(VLOOKUP($A$6,'Банки та філії'!$A$11:$D$200,4,0)),,VLOOKUP($A$6,'Банки та філії'!$A$11:$D$200,4,0))</f>
        <v>…</v>
      </c>
    </row>
    <row r="107" spans="20:31"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</row>
    <row r="108" spans="20:31"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</row>
    <row r="109" spans="20:31"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</row>
    <row r="110" spans="20:31"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20:31"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</row>
    <row r="112" spans="20:31"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</row>
    <row r="113" spans="20:31"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</row>
    <row r="114" spans="20:31"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20:31"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20:31"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20:31"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20:31"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20:31"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20:31"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20:31"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20:31"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20:31"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20:31"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20:31"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20:31"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20:31"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20:31"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20:31"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20:31"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20:31"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20:31"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20:31"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20:31"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20:31"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20:31"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20:31"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20:31"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20:31"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20:31"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20:31"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</row>
    <row r="142" spans="20:31"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20:31"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20:31"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20:31"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20:31"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</row>
    <row r="147" spans="20:31"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</row>
    <row r="148" spans="20:31"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</row>
    <row r="149" spans="20:31"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</row>
    <row r="150" spans="20:31"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</row>
    <row r="151" spans="20:31"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</row>
    <row r="152" spans="20:31"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</row>
    <row r="153" spans="20:31"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</row>
    <row r="154" spans="20:31"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</row>
    <row r="155" spans="20:31"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</row>
    <row r="156" spans="20:31"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</row>
    <row r="157" spans="20:31"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</row>
    <row r="158" spans="20:31"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</row>
    <row r="159" spans="20:31"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</row>
    <row r="160" spans="20:31"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</row>
    <row r="161" spans="20:31"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</row>
    <row r="162" spans="20:31"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</row>
    <row r="163" spans="20:31"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</row>
    <row r="164" spans="20:31"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</row>
    <row r="165" spans="20:31"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</row>
    <row r="166" spans="20:31"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</row>
    <row r="167" spans="20:31"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</row>
    <row r="168" spans="20:31"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0:31"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0:31"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</row>
    <row r="171" spans="20:31"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</row>
    <row r="172" spans="20:31"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</row>
    <row r="173" spans="20:31"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</row>
    <row r="174" spans="20:31"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</row>
    <row r="175" spans="20:31"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</row>
    <row r="176" spans="20:31"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</row>
    <row r="177" spans="20:31"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33203125" style="10" customWidth="1"/>
    <col min="6" max="6" width="8.664062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6" t="s">
        <v>155</v>
      </c>
    </row>
    <row r="2" spans="1:19" ht="5.25" customHeight="1"/>
    <row r="3" spans="1:19">
      <c r="A3" s="110" t="s">
        <v>32</v>
      </c>
    </row>
    <row r="4" spans="1:19" ht="12.75" customHeight="1">
      <c r="A4" s="49" t="s">
        <v>181</v>
      </c>
      <c r="B4" s="49"/>
      <c r="C4" s="49"/>
      <c r="D4" s="49"/>
      <c r="E4" s="49"/>
      <c r="F4" s="49"/>
      <c r="G4" s="49"/>
    </row>
    <row r="5" spans="1:19" ht="12.75" customHeight="1">
      <c r="A5" s="12" t="s">
        <v>230</v>
      </c>
    </row>
    <row r="6" spans="1:19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19" s="13" customFormat="1" ht="12.75" customHeigh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19" s="14" customFormat="1" ht="28.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19" s="14" customFormat="1" ht="90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19" s="14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13258.036874199999</v>
      </c>
      <c r="C11" s="10">
        <v>1.9527068299999999</v>
      </c>
      <c r="D11" s="10">
        <v>0.11065583</v>
      </c>
      <c r="E11" s="10">
        <v>1.8420509999999999</v>
      </c>
      <c r="F11" s="10">
        <v>0</v>
      </c>
      <c r="G11" s="10">
        <v>0</v>
      </c>
      <c r="H11" s="10">
        <v>0</v>
      </c>
      <c r="I11" s="10">
        <v>5680.3007697100002</v>
      </c>
      <c r="J11" s="10">
        <v>107.97804653</v>
      </c>
      <c r="K11" s="10">
        <v>5572.3227231800001</v>
      </c>
      <c r="L11" s="10">
        <v>7575.7833976599995</v>
      </c>
      <c r="M11" s="10">
        <v>7575.7833783099995</v>
      </c>
      <c r="N11" s="10">
        <v>1.9349999999999999E-5</v>
      </c>
      <c r="O11" s="10">
        <v>46.31027572</v>
      </c>
      <c r="P11" s="10">
        <v>4.8142389799999998</v>
      </c>
    </row>
    <row r="12" spans="1:19" hidden="1" outlineLevel="1">
      <c r="A12" s="8">
        <v>40575</v>
      </c>
      <c r="B12" s="128">
        <v>13724.15484961</v>
      </c>
      <c r="C12" s="128">
        <v>1.60010992</v>
      </c>
      <c r="D12" s="128">
        <v>0.11209223</v>
      </c>
      <c r="E12" s="128">
        <v>1.4880176899999999</v>
      </c>
      <c r="F12" s="128">
        <v>0</v>
      </c>
      <c r="G12" s="128">
        <v>0</v>
      </c>
      <c r="H12" s="128">
        <v>0</v>
      </c>
      <c r="I12" s="128">
        <v>6154.1338879800005</v>
      </c>
      <c r="J12" s="128">
        <v>108.29296848999999</v>
      </c>
      <c r="K12" s="128">
        <v>6045.8409194900005</v>
      </c>
      <c r="L12" s="128">
        <v>7568.4208517099996</v>
      </c>
      <c r="M12" s="128">
        <v>7568.42082424</v>
      </c>
      <c r="N12" s="128">
        <v>2.747E-5</v>
      </c>
      <c r="O12" s="128">
        <v>45.411815500000003</v>
      </c>
      <c r="P12" s="128">
        <v>4.7649480000000004</v>
      </c>
      <c r="Q12" s="128"/>
      <c r="R12" s="128"/>
      <c r="S12" s="128"/>
    </row>
    <row r="13" spans="1:19" hidden="1" outlineLevel="1">
      <c r="A13" s="8">
        <v>40603</v>
      </c>
      <c r="B13" s="128">
        <v>14388.0961577</v>
      </c>
      <c r="C13" s="128">
        <v>15.065300259999999</v>
      </c>
      <c r="D13" s="128">
        <v>0.21368254</v>
      </c>
      <c r="E13" s="128">
        <v>14.85161772</v>
      </c>
      <c r="F13" s="128">
        <v>0</v>
      </c>
      <c r="G13" s="128">
        <v>0</v>
      </c>
      <c r="H13" s="128">
        <v>0</v>
      </c>
      <c r="I13" s="128">
        <v>6797.3834482000002</v>
      </c>
      <c r="J13" s="128">
        <v>95.865975370000001</v>
      </c>
      <c r="K13" s="128">
        <v>6701.5174728300008</v>
      </c>
      <c r="L13" s="128">
        <v>7575.6474092399994</v>
      </c>
      <c r="M13" s="128">
        <v>7575.6473765999999</v>
      </c>
      <c r="N13" s="128">
        <v>3.2639999999999999E-5</v>
      </c>
      <c r="O13" s="128">
        <v>83.320295270000003</v>
      </c>
      <c r="P13" s="128">
        <v>4.8532910400000002</v>
      </c>
      <c r="Q13" s="128"/>
      <c r="R13" s="128"/>
      <c r="S13" s="128"/>
    </row>
    <row r="14" spans="1:19" hidden="1" outlineLevel="1">
      <c r="A14" s="8">
        <v>40634</v>
      </c>
      <c r="B14" s="128">
        <v>15147.2774312</v>
      </c>
      <c r="C14" s="128">
        <v>15.290476799999999</v>
      </c>
      <c r="D14" s="128">
        <v>0.13258354</v>
      </c>
      <c r="E14" s="128">
        <v>15.157893260000002</v>
      </c>
      <c r="F14" s="128">
        <v>0</v>
      </c>
      <c r="G14" s="128">
        <v>0</v>
      </c>
      <c r="H14" s="128">
        <v>0</v>
      </c>
      <c r="I14" s="128">
        <v>7499.08355837</v>
      </c>
      <c r="J14" s="128">
        <v>122.40516839</v>
      </c>
      <c r="K14" s="128">
        <v>7376.6783899800002</v>
      </c>
      <c r="L14" s="128">
        <v>7632.9033960300003</v>
      </c>
      <c r="M14" s="128">
        <v>7632.9033582399998</v>
      </c>
      <c r="N14" s="128">
        <v>3.7790000000000002E-5</v>
      </c>
      <c r="O14" s="128">
        <v>83.59339713</v>
      </c>
      <c r="P14" s="128">
        <v>5.0743264400000001</v>
      </c>
      <c r="Q14" s="128"/>
      <c r="R14" s="128"/>
      <c r="S14" s="128"/>
    </row>
    <row r="15" spans="1:19" hidden="1" outlineLevel="1">
      <c r="A15" s="8">
        <v>40664</v>
      </c>
      <c r="B15" s="128">
        <v>15607.730712660001</v>
      </c>
      <c r="C15" s="128">
        <v>16.601726559999999</v>
      </c>
      <c r="D15" s="128">
        <v>0.11681184</v>
      </c>
      <c r="E15" s="128">
        <v>16.484914719999999</v>
      </c>
      <c r="F15" s="128">
        <v>0</v>
      </c>
      <c r="G15" s="128">
        <v>0</v>
      </c>
      <c r="H15" s="128">
        <v>0</v>
      </c>
      <c r="I15" s="128">
        <v>7951.4957856399997</v>
      </c>
      <c r="J15" s="128">
        <v>121.73755006</v>
      </c>
      <c r="K15" s="128">
        <v>7829.7582355800005</v>
      </c>
      <c r="L15" s="128">
        <v>7639.6332004600008</v>
      </c>
      <c r="M15" s="128">
        <v>7639.6320755699999</v>
      </c>
      <c r="N15" s="128">
        <v>1.1248900000000001E-3</v>
      </c>
      <c r="O15" s="128">
        <v>57.723105340000004</v>
      </c>
      <c r="P15" s="128">
        <v>5.47534543</v>
      </c>
      <c r="Q15" s="128"/>
      <c r="R15" s="128"/>
      <c r="S15" s="128"/>
    </row>
    <row r="16" spans="1:19" hidden="1" outlineLevel="1">
      <c r="A16" s="8">
        <v>40695</v>
      </c>
      <c r="B16" s="128">
        <v>16030.42549646</v>
      </c>
      <c r="C16" s="128">
        <v>16.68129304</v>
      </c>
      <c r="D16" s="128">
        <v>0.11835084</v>
      </c>
      <c r="E16" s="128">
        <v>16.562942200000002</v>
      </c>
      <c r="F16" s="128">
        <v>0</v>
      </c>
      <c r="G16" s="128">
        <v>0</v>
      </c>
      <c r="H16" s="128">
        <v>0</v>
      </c>
      <c r="I16" s="128">
        <v>8341.2925805199993</v>
      </c>
      <c r="J16" s="128">
        <v>122.63502816</v>
      </c>
      <c r="K16" s="128">
        <v>8218.6575523600004</v>
      </c>
      <c r="L16" s="128">
        <v>7672.4516229000001</v>
      </c>
      <c r="M16" s="128">
        <v>7672.4515722899996</v>
      </c>
      <c r="N16" s="128">
        <v>5.0610000000000005E-5</v>
      </c>
      <c r="O16" s="128">
        <v>96.790208589999992</v>
      </c>
      <c r="P16" s="128">
        <v>5.7065418399999999</v>
      </c>
      <c r="Q16" s="128"/>
      <c r="R16" s="128"/>
      <c r="S16" s="128"/>
    </row>
    <row r="17" spans="1:19" hidden="1" outlineLevel="1">
      <c r="A17" s="8">
        <v>40725</v>
      </c>
      <c r="B17" s="128">
        <v>16126.837148659999</v>
      </c>
      <c r="C17" s="128">
        <v>15.367580269999999</v>
      </c>
      <c r="D17" s="128">
        <v>0.11922294</v>
      </c>
      <c r="E17" s="128">
        <v>15.248357329999999</v>
      </c>
      <c r="F17" s="128">
        <v>0</v>
      </c>
      <c r="G17" s="128">
        <v>0</v>
      </c>
      <c r="H17" s="128">
        <v>0</v>
      </c>
      <c r="I17" s="128">
        <v>8509.0774416700006</v>
      </c>
      <c r="J17" s="128">
        <v>117.43890250999999</v>
      </c>
      <c r="K17" s="128">
        <v>8391.6385391599997</v>
      </c>
      <c r="L17" s="128">
        <v>7602.3921267200003</v>
      </c>
      <c r="M17" s="128">
        <v>7602.3920774100006</v>
      </c>
      <c r="N17" s="128">
        <v>4.9310000000000001E-5</v>
      </c>
      <c r="O17" s="128">
        <v>89.549503479999998</v>
      </c>
      <c r="P17" s="128">
        <v>5.7292553700000006</v>
      </c>
      <c r="Q17" s="128"/>
      <c r="R17" s="128"/>
      <c r="S17" s="128"/>
    </row>
    <row r="18" spans="1:19" hidden="1" outlineLevel="1">
      <c r="A18" s="8">
        <v>40756</v>
      </c>
      <c r="B18" s="128">
        <v>15760.864165300001</v>
      </c>
      <c r="C18" s="128">
        <v>15.256138419999999</v>
      </c>
      <c r="D18" s="128">
        <v>0.11935560000000001</v>
      </c>
      <c r="E18" s="128">
        <v>15.136782819999999</v>
      </c>
      <c r="F18" s="128">
        <v>0</v>
      </c>
      <c r="G18" s="128">
        <v>0</v>
      </c>
      <c r="H18" s="128">
        <v>0</v>
      </c>
      <c r="I18" s="128">
        <v>8219.0927569899995</v>
      </c>
      <c r="J18" s="128">
        <v>99.000905799999998</v>
      </c>
      <c r="K18" s="128">
        <v>8120.0918511899999</v>
      </c>
      <c r="L18" s="128">
        <v>7526.5152698900001</v>
      </c>
      <c r="M18" s="128">
        <v>7526.5152155800006</v>
      </c>
      <c r="N18" s="128">
        <v>5.431E-5</v>
      </c>
      <c r="O18" s="128">
        <v>70.029008519999991</v>
      </c>
      <c r="P18" s="128">
        <v>5.7336835300000004</v>
      </c>
      <c r="Q18" s="128"/>
      <c r="R18" s="128"/>
      <c r="S18" s="128"/>
    </row>
    <row r="19" spans="1:19" hidden="1" outlineLevel="1">
      <c r="A19" s="8">
        <v>40787</v>
      </c>
      <c r="B19" s="128">
        <v>15734.15396505</v>
      </c>
      <c r="C19" s="128">
        <v>31.909053490000002</v>
      </c>
      <c r="D19" s="128">
        <v>0.60966596000000006</v>
      </c>
      <c r="E19" s="128">
        <v>31.299387530000001</v>
      </c>
      <c r="F19" s="128">
        <v>0</v>
      </c>
      <c r="G19" s="128">
        <v>0</v>
      </c>
      <c r="H19" s="128">
        <v>0</v>
      </c>
      <c r="I19" s="128">
        <v>8209.0305936299992</v>
      </c>
      <c r="J19" s="128">
        <v>107.10112352</v>
      </c>
      <c r="K19" s="128">
        <v>8101.9294701100007</v>
      </c>
      <c r="L19" s="128">
        <v>7493.2143179300001</v>
      </c>
      <c r="M19" s="128">
        <v>7493.2142586200007</v>
      </c>
      <c r="N19" s="128">
        <v>5.931E-5</v>
      </c>
      <c r="O19" s="128">
        <v>58.091446410000003</v>
      </c>
      <c r="P19" s="128">
        <v>6.0770093799999998</v>
      </c>
      <c r="Q19" s="128"/>
      <c r="R19" s="128"/>
      <c r="S19" s="128"/>
    </row>
    <row r="20" spans="1:19" hidden="1" outlineLevel="1">
      <c r="A20" s="8">
        <v>40817</v>
      </c>
      <c r="B20" s="128">
        <v>15763.708787619998</v>
      </c>
      <c r="C20" s="128">
        <v>31.89819816</v>
      </c>
      <c r="D20" s="128">
        <v>0.11922294</v>
      </c>
      <c r="E20" s="128">
        <v>31.77897522</v>
      </c>
      <c r="F20" s="128">
        <v>0</v>
      </c>
      <c r="G20" s="128">
        <v>0</v>
      </c>
      <c r="H20" s="128">
        <v>0</v>
      </c>
      <c r="I20" s="128">
        <v>8291.4519245499996</v>
      </c>
      <c r="J20" s="128">
        <v>105.65168234999999</v>
      </c>
      <c r="K20" s="128">
        <v>8185.8002422</v>
      </c>
      <c r="L20" s="128">
        <v>7440.3586649099998</v>
      </c>
      <c r="M20" s="128">
        <v>7440.3585612000006</v>
      </c>
      <c r="N20" s="128">
        <v>1.0370999999999999E-4</v>
      </c>
      <c r="O20" s="128">
        <v>50.280801449999998</v>
      </c>
      <c r="P20" s="128">
        <v>5.9924737800000001</v>
      </c>
      <c r="Q20" s="128"/>
      <c r="R20" s="128"/>
      <c r="S20" s="128"/>
    </row>
    <row r="21" spans="1:19" hidden="1" outlineLevel="1">
      <c r="A21" s="8">
        <v>40848</v>
      </c>
      <c r="B21" s="128">
        <v>16071.467240290001</v>
      </c>
      <c r="C21" s="128">
        <v>27.462245379999999</v>
      </c>
      <c r="D21" s="128">
        <v>0.11922294</v>
      </c>
      <c r="E21" s="128">
        <v>27.343022439999999</v>
      </c>
      <c r="F21" s="128">
        <v>0</v>
      </c>
      <c r="G21" s="128">
        <v>0</v>
      </c>
      <c r="H21" s="128">
        <v>0</v>
      </c>
      <c r="I21" s="128">
        <v>8685.2415022000005</v>
      </c>
      <c r="J21" s="128">
        <v>104.47794033999999</v>
      </c>
      <c r="K21" s="128">
        <v>8580.7635618599998</v>
      </c>
      <c r="L21" s="128">
        <v>7358.7634927099998</v>
      </c>
      <c r="M21" s="128">
        <v>7358.7634332899997</v>
      </c>
      <c r="N21" s="128">
        <v>5.9419999999999997E-5</v>
      </c>
      <c r="O21" s="128">
        <v>41.531586709999999</v>
      </c>
      <c r="P21" s="128">
        <v>6.0113979899999999</v>
      </c>
      <c r="Q21" s="128"/>
      <c r="R21" s="128"/>
      <c r="S21" s="128"/>
    </row>
    <row r="22" spans="1:19" hidden="1" outlineLevel="1">
      <c r="A22" s="8">
        <v>40878</v>
      </c>
      <c r="B22" s="128">
        <v>15511.9958976</v>
      </c>
      <c r="C22" s="128">
        <v>28.672225879999999</v>
      </c>
      <c r="D22" s="128">
        <v>0.14787391999999999</v>
      </c>
      <c r="E22" s="128">
        <v>28.524351959999997</v>
      </c>
      <c r="F22" s="128">
        <v>0</v>
      </c>
      <c r="G22" s="128">
        <v>0</v>
      </c>
      <c r="H22" s="128">
        <v>0</v>
      </c>
      <c r="I22" s="128">
        <v>8369.8859691300004</v>
      </c>
      <c r="J22" s="128">
        <v>111.15367671999999</v>
      </c>
      <c r="K22" s="128">
        <v>8258.7322924100008</v>
      </c>
      <c r="L22" s="128">
        <v>7113.4377025900003</v>
      </c>
      <c r="M22" s="128">
        <v>7113.43764328</v>
      </c>
      <c r="N22" s="128">
        <v>5.931E-5</v>
      </c>
      <c r="O22" s="128">
        <v>67.399542940000003</v>
      </c>
      <c r="P22" s="128">
        <v>6.1397864000000002</v>
      </c>
      <c r="Q22" s="128"/>
      <c r="R22" s="128"/>
      <c r="S22" s="128"/>
    </row>
    <row r="23" spans="1:19" hidden="1" outlineLevel="1">
      <c r="A23" s="8">
        <v>40909</v>
      </c>
      <c r="B23" s="128">
        <v>15375.704430079999</v>
      </c>
      <c r="C23" s="128">
        <v>29.871990949999997</v>
      </c>
      <c r="D23" s="128">
        <v>0.11922294</v>
      </c>
      <c r="E23" s="128">
        <v>29.752768009999997</v>
      </c>
      <c r="F23" s="128">
        <v>0</v>
      </c>
      <c r="G23" s="128">
        <v>0</v>
      </c>
      <c r="H23" s="128">
        <v>0</v>
      </c>
      <c r="I23" s="128">
        <v>8266.6087407199993</v>
      </c>
      <c r="J23" s="128">
        <v>81.47679085</v>
      </c>
      <c r="K23" s="128">
        <v>8185.1319498699995</v>
      </c>
      <c r="L23" s="128">
        <v>7079.22369841</v>
      </c>
      <c r="M23" s="128">
        <v>7079.2236391000006</v>
      </c>
      <c r="N23" s="128">
        <v>5.931E-5</v>
      </c>
      <c r="O23" s="128">
        <v>80.7303955</v>
      </c>
      <c r="P23" s="128">
        <v>5.9755722799999997</v>
      </c>
      <c r="Q23" s="128"/>
      <c r="R23" s="128"/>
      <c r="S23" s="128"/>
    </row>
    <row r="24" spans="1:19" hidden="1" outlineLevel="1">
      <c r="A24" s="8">
        <v>40940</v>
      </c>
      <c r="B24" s="128">
        <v>15384.002434310001</v>
      </c>
      <c r="C24" s="128">
        <v>31.453341369999997</v>
      </c>
      <c r="D24" s="128">
        <v>0.11922294</v>
      </c>
      <c r="E24" s="128">
        <v>31.334118429999997</v>
      </c>
      <c r="F24" s="128">
        <v>0</v>
      </c>
      <c r="G24" s="128">
        <v>0</v>
      </c>
      <c r="H24" s="128">
        <v>0</v>
      </c>
      <c r="I24" s="128">
        <v>8346.0062429299996</v>
      </c>
      <c r="J24" s="128">
        <v>73.58014159999999</v>
      </c>
      <c r="K24" s="128">
        <v>8272.4261013300002</v>
      </c>
      <c r="L24" s="128">
        <v>7006.5428500100006</v>
      </c>
      <c r="M24" s="128">
        <v>7006.5427906999994</v>
      </c>
      <c r="N24" s="128">
        <v>5.931E-5</v>
      </c>
      <c r="O24" s="128">
        <v>74.177124280000001</v>
      </c>
      <c r="P24" s="128">
        <v>5.8678676000000003</v>
      </c>
      <c r="Q24" s="128"/>
      <c r="R24" s="128"/>
      <c r="S24" s="128"/>
    </row>
    <row r="25" spans="1:19" hidden="1" outlineLevel="1">
      <c r="A25" s="8">
        <v>40969</v>
      </c>
      <c r="B25" s="128">
        <v>15339.531504119999</v>
      </c>
      <c r="C25" s="128">
        <v>32.42088321</v>
      </c>
      <c r="D25" s="128">
        <v>0.11922294</v>
      </c>
      <c r="E25" s="128">
        <v>32.301660269999999</v>
      </c>
      <c r="F25" s="128">
        <v>0</v>
      </c>
      <c r="G25" s="128">
        <v>0</v>
      </c>
      <c r="H25" s="128">
        <v>0</v>
      </c>
      <c r="I25" s="128">
        <v>8397.9509235000005</v>
      </c>
      <c r="J25" s="128">
        <v>71.152421150000009</v>
      </c>
      <c r="K25" s="128">
        <v>8326.7985023500005</v>
      </c>
      <c r="L25" s="128">
        <v>6909.1596974100003</v>
      </c>
      <c r="M25" s="128">
        <v>6909.1593381000002</v>
      </c>
      <c r="N25" s="128">
        <v>3.5931E-4</v>
      </c>
      <c r="O25" s="128">
        <v>125.08592451999999</v>
      </c>
      <c r="P25" s="128">
        <v>5.7532904499999997</v>
      </c>
      <c r="Q25" s="128"/>
      <c r="R25" s="128"/>
      <c r="S25" s="128"/>
    </row>
    <row r="26" spans="1:19" hidden="1" outlineLevel="1">
      <c r="A26" s="8">
        <v>41000</v>
      </c>
      <c r="B26" s="128">
        <v>15183.907337500001</v>
      </c>
      <c r="C26" s="128">
        <v>33.992887879999998</v>
      </c>
      <c r="D26" s="128">
        <v>0.11822294</v>
      </c>
      <c r="E26" s="128">
        <v>33.874664940000002</v>
      </c>
      <c r="F26" s="128">
        <v>0</v>
      </c>
      <c r="G26" s="128">
        <v>0</v>
      </c>
      <c r="H26" s="128">
        <v>0</v>
      </c>
      <c r="I26" s="128">
        <v>8369.4485658899994</v>
      </c>
      <c r="J26" s="128">
        <v>90.530071590000006</v>
      </c>
      <c r="K26" s="128">
        <v>8278.9184943</v>
      </c>
      <c r="L26" s="128">
        <v>6780.4658837299994</v>
      </c>
      <c r="M26" s="128">
        <v>6780.4655584199991</v>
      </c>
      <c r="N26" s="128">
        <v>3.2530999999999999E-4</v>
      </c>
      <c r="O26" s="128">
        <v>128.01283678999999</v>
      </c>
      <c r="P26" s="128">
        <v>5.5985278000000003</v>
      </c>
      <c r="Q26" s="128"/>
      <c r="R26" s="128"/>
      <c r="S26" s="128"/>
    </row>
    <row r="27" spans="1:19" hidden="1" outlineLevel="1">
      <c r="A27" s="8">
        <v>41030</v>
      </c>
      <c r="B27" s="128">
        <v>14930.43024363</v>
      </c>
      <c r="C27" s="128">
        <v>34.822778469999996</v>
      </c>
      <c r="D27" s="128">
        <v>0.25462293999999996</v>
      </c>
      <c r="E27" s="128">
        <v>34.568155530000006</v>
      </c>
      <c r="F27" s="128">
        <v>0</v>
      </c>
      <c r="G27" s="128">
        <v>0</v>
      </c>
      <c r="H27" s="128">
        <v>0</v>
      </c>
      <c r="I27" s="128">
        <v>8109.7645910299998</v>
      </c>
      <c r="J27" s="128">
        <v>67.274116390000003</v>
      </c>
      <c r="K27" s="128">
        <v>8042.4904746399998</v>
      </c>
      <c r="L27" s="128">
        <v>6785.8428741299995</v>
      </c>
      <c r="M27" s="128">
        <v>6785.8428148200001</v>
      </c>
      <c r="N27" s="128">
        <v>5.931E-5</v>
      </c>
      <c r="O27" s="128">
        <v>109.24461446999999</v>
      </c>
      <c r="P27" s="128">
        <v>5.3494324600000001</v>
      </c>
      <c r="Q27" s="128"/>
      <c r="R27" s="128"/>
      <c r="S27" s="128"/>
    </row>
    <row r="28" spans="1:19" hidden="1" outlineLevel="1">
      <c r="A28" s="8">
        <v>41061</v>
      </c>
      <c r="B28" s="128">
        <v>14984.83109087</v>
      </c>
      <c r="C28" s="128">
        <v>35.14629034</v>
      </c>
      <c r="D28" s="128">
        <v>0.25362293999999996</v>
      </c>
      <c r="E28" s="128">
        <v>34.892667400000001</v>
      </c>
      <c r="F28" s="128">
        <v>0</v>
      </c>
      <c r="G28" s="128">
        <v>0</v>
      </c>
      <c r="H28" s="128">
        <v>0</v>
      </c>
      <c r="I28" s="128">
        <v>8191.2906717300002</v>
      </c>
      <c r="J28" s="128">
        <v>67.963113630000009</v>
      </c>
      <c r="K28" s="128">
        <v>8123.3275580999998</v>
      </c>
      <c r="L28" s="128">
        <v>6758.3941288000005</v>
      </c>
      <c r="M28" s="128">
        <v>6758.3940670199991</v>
      </c>
      <c r="N28" s="128">
        <v>6.1779999999999995E-5</v>
      </c>
      <c r="O28" s="128">
        <v>114.89266287999999</v>
      </c>
      <c r="P28" s="128">
        <v>5.5111690299999996</v>
      </c>
      <c r="Q28" s="128"/>
      <c r="R28" s="128"/>
      <c r="S28" s="128"/>
    </row>
    <row r="29" spans="1:19" hidden="1" outlineLevel="1">
      <c r="A29" s="8">
        <v>41091</v>
      </c>
      <c r="B29" s="128">
        <v>14824.26615214</v>
      </c>
      <c r="C29" s="128">
        <v>35.875405170000001</v>
      </c>
      <c r="D29" s="128">
        <v>0.35217189999999998</v>
      </c>
      <c r="E29" s="128">
        <v>35.523233269999999</v>
      </c>
      <c r="F29" s="128">
        <v>4.2110100000000003E-3</v>
      </c>
      <c r="G29" s="128">
        <v>0</v>
      </c>
      <c r="H29" s="128">
        <v>4.2110100000000003E-3</v>
      </c>
      <c r="I29" s="128">
        <v>8111.6386923499995</v>
      </c>
      <c r="J29" s="128">
        <v>76.219793909999993</v>
      </c>
      <c r="K29" s="128">
        <v>8035.4188984400007</v>
      </c>
      <c r="L29" s="128">
        <v>6676.74784361</v>
      </c>
      <c r="M29" s="128">
        <v>6676.7477842999997</v>
      </c>
      <c r="N29" s="128">
        <v>5.931E-5</v>
      </c>
      <c r="O29" s="128">
        <v>121.27005905999999</v>
      </c>
      <c r="P29" s="128">
        <v>5.3192550299999999</v>
      </c>
      <c r="Q29" s="128"/>
      <c r="R29" s="128"/>
      <c r="S29" s="128"/>
    </row>
    <row r="30" spans="1:19" hidden="1" outlineLevel="1">
      <c r="A30" s="8">
        <v>41122</v>
      </c>
      <c r="B30" s="128">
        <v>14672.7658047</v>
      </c>
      <c r="C30" s="128">
        <v>36.023740490000002</v>
      </c>
      <c r="D30" s="128">
        <v>0.11622294</v>
      </c>
      <c r="E30" s="128">
        <v>35.907517550000001</v>
      </c>
      <c r="F30" s="128">
        <v>0</v>
      </c>
      <c r="G30" s="128">
        <v>0</v>
      </c>
      <c r="H30" s="128">
        <v>0</v>
      </c>
      <c r="I30" s="128">
        <v>8017.0495897599994</v>
      </c>
      <c r="J30" s="128">
        <v>66.789320740000008</v>
      </c>
      <c r="K30" s="128">
        <v>7950.2602690200001</v>
      </c>
      <c r="L30" s="128">
        <v>6619.6924744499993</v>
      </c>
      <c r="M30" s="128">
        <v>6619.6924151399999</v>
      </c>
      <c r="N30" s="128">
        <v>5.931E-5</v>
      </c>
      <c r="O30" s="128">
        <v>136.39187261000001</v>
      </c>
      <c r="P30" s="128">
        <v>5.0839635899999998</v>
      </c>
      <c r="Q30" s="128"/>
      <c r="R30" s="128"/>
      <c r="S30" s="128"/>
    </row>
    <row r="31" spans="1:19" hidden="1" outlineLevel="1">
      <c r="A31" s="8">
        <v>41153</v>
      </c>
      <c r="B31" s="128">
        <v>14836.225511090001</v>
      </c>
      <c r="C31" s="128">
        <v>36.612394879999997</v>
      </c>
      <c r="D31" s="128">
        <v>0.19461125000000001</v>
      </c>
      <c r="E31" s="128">
        <v>36.417783629999995</v>
      </c>
      <c r="F31" s="128">
        <v>0</v>
      </c>
      <c r="G31" s="128">
        <v>0</v>
      </c>
      <c r="H31" s="128">
        <v>0</v>
      </c>
      <c r="I31" s="128">
        <v>8279.2541640399995</v>
      </c>
      <c r="J31" s="128">
        <v>534.14071445000002</v>
      </c>
      <c r="K31" s="128">
        <v>7745.1134495900005</v>
      </c>
      <c r="L31" s="128">
        <v>6520.3589521699996</v>
      </c>
      <c r="M31" s="128">
        <v>6520.3588928400004</v>
      </c>
      <c r="N31" s="128">
        <v>5.9330000000000003E-5</v>
      </c>
      <c r="O31" s="128">
        <v>21.559277120000001</v>
      </c>
      <c r="P31" s="128">
        <v>4.9899906300000003</v>
      </c>
      <c r="Q31" s="128"/>
      <c r="R31" s="128"/>
      <c r="S31" s="128"/>
    </row>
    <row r="32" spans="1:19" hidden="1" outlineLevel="1">
      <c r="A32" s="8">
        <v>41183</v>
      </c>
      <c r="B32" s="128">
        <v>14893.745119789999</v>
      </c>
      <c r="C32" s="128">
        <v>37.188464979999999</v>
      </c>
      <c r="D32" s="128">
        <v>0.49666524000000001</v>
      </c>
      <c r="E32" s="128">
        <v>36.69179974</v>
      </c>
      <c r="F32" s="128">
        <v>0</v>
      </c>
      <c r="G32" s="128">
        <v>0</v>
      </c>
      <c r="H32" s="128">
        <v>0</v>
      </c>
      <c r="I32" s="128">
        <v>8322.9278176099997</v>
      </c>
      <c r="J32" s="128">
        <v>528.89255724999998</v>
      </c>
      <c r="K32" s="128">
        <v>7794.0352603600004</v>
      </c>
      <c r="L32" s="128">
        <v>6533.6288371999999</v>
      </c>
      <c r="M32" s="128">
        <v>6533.6287140499999</v>
      </c>
      <c r="N32" s="128">
        <v>1.2314999999999998E-4</v>
      </c>
      <c r="O32" s="128">
        <v>38.030765599999995</v>
      </c>
      <c r="P32" s="128">
        <v>4.8354910000000002</v>
      </c>
      <c r="Q32" s="128"/>
      <c r="R32" s="128"/>
      <c r="S32" s="128"/>
    </row>
    <row r="33" spans="1:19" hidden="1" outlineLevel="1">
      <c r="A33" s="8">
        <v>41214</v>
      </c>
      <c r="B33" s="128">
        <v>14841.10016491</v>
      </c>
      <c r="C33" s="128">
        <v>37.585206970000002</v>
      </c>
      <c r="D33" s="128">
        <v>0.44275297000000002</v>
      </c>
      <c r="E33" s="128">
        <v>37.142454000000001</v>
      </c>
      <c r="F33" s="128">
        <v>0</v>
      </c>
      <c r="G33" s="128">
        <v>0</v>
      </c>
      <c r="H33" s="128">
        <v>0</v>
      </c>
      <c r="I33" s="128">
        <v>8250.9018201899999</v>
      </c>
      <c r="J33" s="128">
        <v>531.38288640000007</v>
      </c>
      <c r="K33" s="128">
        <v>7719.5189337900001</v>
      </c>
      <c r="L33" s="128">
        <v>6552.6131377499996</v>
      </c>
      <c r="M33" s="128">
        <v>6552.6130784400002</v>
      </c>
      <c r="N33" s="128">
        <v>5.931E-5</v>
      </c>
      <c r="O33" s="128">
        <v>22.676583220000001</v>
      </c>
      <c r="P33" s="128">
        <v>4.7439623600000003</v>
      </c>
      <c r="Q33" s="128"/>
      <c r="R33" s="128"/>
      <c r="S33" s="128"/>
    </row>
    <row r="34" spans="1:19" hidden="1" outlineLevel="1">
      <c r="A34" s="8">
        <v>41244</v>
      </c>
      <c r="B34" s="128">
        <v>14397.49774938</v>
      </c>
      <c r="C34" s="128">
        <v>38.488476949999999</v>
      </c>
      <c r="D34" s="128">
        <v>0.45913141000000002</v>
      </c>
      <c r="E34" s="128">
        <v>38.029345539999994</v>
      </c>
      <c r="F34" s="128">
        <v>0</v>
      </c>
      <c r="G34" s="128">
        <v>0</v>
      </c>
      <c r="H34" s="128">
        <v>0</v>
      </c>
      <c r="I34" s="128">
        <v>7859.7719499499999</v>
      </c>
      <c r="J34" s="128">
        <v>529.92609711</v>
      </c>
      <c r="K34" s="128">
        <v>7329.8458528399997</v>
      </c>
      <c r="L34" s="128">
        <v>6499.2373224800003</v>
      </c>
      <c r="M34" s="128">
        <v>6499.2372631500002</v>
      </c>
      <c r="N34" s="128">
        <v>5.9330000000000003E-5</v>
      </c>
      <c r="O34" s="128">
        <v>25.41661603</v>
      </c>
      <c r="P34" s="128">
        <v>3.2422000600000001</v>
      </c>
      <c r="Q34" s="128"/>
      <c r="R34" s="128"/>
      <c r="S34" s="128"/>
    </row>
    <row r="35" spans="1:19" hidden="1" outlineLevel="1">
      <c r="A35" s="8">
        <v>41275</v>
      </c>
      <c r="B35" s="128">
        <v>14340.93217129</v>
      </c>
      <c r="C35" s="128">
        <v>37.619925949999995</v>
      </c>
      <c r="D35" s="128">
        <v>0.11622294</v>
      </c>
      <c r="E35" s="128">
        <v>37.503703009999995</v>
      </c>
      <c r="F35" s="128">
        <v>0</v>
      </c>
      <c r="G35" s="128">
        <v>0</v>
      </c>
      <c r="H35" s="128">
        <v>0</v>
      </c>
      <c r="I35" s="128">
        <v>7816.3452225000001</v>
      </c>
      <c r="J35" s="128">
        <v>558.06787114999997</v>
      </c>
      <c r="K35" s="128">
        <v>7258.2773513500006</v>
      </c>
      <c r="L35" s="128">
        <v>6486.96702284</v>
      </c>
      <c r="M35" s="128">
        <v>6486.6919414000004</v>
      </c>
      <c r="N35" s="128">
        <v>0.27508144000000001</v>
      </c>
      <c r="O35" s="128">
        <v>39.471450730000001</v>
      </c>
      <c r="P35" s="128">
        <v>2.9825199700000002</v>
      </c>
      <c r="Q35" s="128"/>
      <c r="R35" s="128"/>
      <c r="S35" s="128"/>
    </row>
    <row r="36" spans="1:19" hidden="1" outlineLevel="1">
      <c r="A36" s="8">
        <v>41306</v>
      </c>
      <c r="B36" s="128">
        <v>14177.735056270001</v>
      </c>
      <c r="C36" s="128">
        <v>37.389912869999996</v>
      </c>
      <c r="D36" s="128">
        <v>0.11622294</v>
      </c>
      <c r="E36" s="128">
        <v>37.273689929999996</v>
      </c>
      <c r="F36" s="128">
        <v>0</v>
      </c>
      <c r="G36" s="128">
        <v>0</v>
      </c>
      <c r="H36" s="128">
        <v>0</v>
      </c>
      <c r="I36" s="128">
        <v>7665.6480970699995</v>
      </c>
      <c r="J36" s="128">
        <v>71.601748400000005</v>
      </c>
      <c r="K36" s="128">
        <v>7594.04634867</v>
      </c>
      <c r="L36" s="128">
        <v>6474.6970463300004</v>
      </c>
      <c r="M36" s="128">
        <v>6474.4039879100001</v>
      </c>
      <c r="N36" s="128">
        <v>0.29305841999999999</v>
      </c>
      <c r="O36" s="128">
        <v>24.934817079999998</v>
      </c>
      <c r="P36" s="128">
        <v>3.24726005</v>
      </c>
      <c r="Q36" s="128"/>
      <c r="R36" s="128"/>
      <c r="S36" s="128"/>
    </row>
    <row r="37" spans="1:19" hidden="1" outlineLevel="1">
      <c r="A37" s="8">
        <v>41334</v>
      </c>
      <c r="B37" s="128">
        <v>14040.90835462</v>
      </c>
      <c r="C37" s="128">
        <v>38.889819120000006</v>
      </c>
      <c r="D37" s="128">
        <v>0.11622695</v>
      </c>
      <c r="E37" s="128">
        <v>38.773592170000001</v>
      </c>
      <c r="F37" s="128">
        <v>0</v>
      </c>
      <c r="G37" s="128">
        <v>0</v>
      </c>
      <c r="H37" s="128">
        <v>0</v>
      </c>
      <c r="I37" s="128">
        <v>7514.7137359299995</v>
      </c>
      <c r="J37" s="128">
        <v>76.281322009999997</v>
      </c>
      <c r="K37" s="128">
        <v>7438.4324139199998</v>
      </c>
      <c r="L37" s="128">
        <v>6487.3047995699999</v>
      </c>
      <c r="M37" s="128">
        <v>6487.0006443000002</v>
      </c>
      <c r="N37" s="128">
        <v>0.30415526999999998</v>
      </c>
      <c r="O37" s="128">
        <v>28.468137290000001</v>
      </c>
      <c r="P37" s="128">
        <v>2.8992637600000002</v>
      </c>
      <c r="Q37" s="128"/>
      <c r="R37" s="128"/>
      <c r="S37" s="128"/>
    </row>
    <row r="38" spans="1:19" hidden="1" outlineLevel="1">
      <c r="A38" s="8">
        <v>41365</v>
      </c>
      <c r="B38" s="128">
        <v>14253.173669869999</v>
      </c>
      <c r="C38" s="128">
        <v>38.905719250000004</v>
      </c>
      <c r="D38" s="128">
        <v>0.14452287</v>
      </c>
      <c r="E38" s="128">
        <v>38.761196380000001</v>
      </c>
      <c r="F38" s="128">
        <v>0</v>
      </c>
      <c r="G38" s="128">
        <v>0</v>
      </c>
      <c r="H38" s="128">
        <v>0</v>
      </c>
      <c r="I38" s="128">
        <v>7622.5728500900004</v>
      </c>
      <c r="J38" s="128">
        <v>80.325224050000003</v>
      </c>
      <c r="K38" s="128">
        <v>7542.2476260399999</v>
      </c>
      <c r="L38" s="128">
        <v>6591.6951005299998</v>
      </c>
      <c r="M38" s="128">
        <v>6591.3127281899997</v>
      </c>
      <c r="N38" s="128">
        <v>0.38237234000000003</v>
      </c>
      <c r="O38" s="128">
        <v>36.295123590000003</v>
      </c>
      <c r="P38" s="128">
        <v>2.8488884099999998</v>
      </c>
      <c r="Q38" s="128"/>
      <c r="R38" s="128"/>
      <c r="S38" s="128"/>
    </row>
    <row r="39" spans="1:19" hidden="1" outlineLevel="1">
      <c r="A39" s="8">
        <v>41395</v>
      </c>
      <c r="B39" s="128">
        <v>14285.46263007</v>
      </c>
      <c r="C39" s="128">
        <v>40.054657310000003</v>
      </c>
      <c r="D39" s="128">
        <v>0.18592745999999999</v>
      </c>
      <c r="E39" s="128">
        <v>39.868729850000001</v>
      </c>
      <c r="F39" s="128">
        <v>0</v>
      </c>
      <c r="G39" s="128">
        <v>0</v>
      </c>
      <c r="H39" s="128">
        <v>0</v>
      </c>
      <c r="I39" s="128">
        <v>7661.74187265</v>
      </c>
      <c r="J39" s="128">
        <v>83.196700449999994</v>
      </c>
      <c r="K39" s="128">
        <v>7578.5451721999998</v>
      </c>
      <c r="L39" s="128">
        <v>6583.6661001100001</v>
      </c>
      <c r="M39" s="128">
        <v>6583.2512289200004</v>
      </c>
      <c r="N39" s="128">
        <v>0.41487118999999995</v>
      </c>
      <c r="O39" s="128">
        <v>20.692780930000001</v>
      </c>
      <c r="P39" s="128">
        <v>3.1485125300000001</v>
      </c>
      <c r="Q39" s="128"/>
      <c r="R39" s="128"/>
      <c r="S39" s="128"/>
    </row>
    <row r="40" spans="1:19" hidden="1" outlineLevel="1">
      <c r="A40" s="8">
        <v>41426</v>
      </c>
      <c r="B40" s="128">
        <v>14320.938022440001</v>
      </c>
      <c r="C40" s="128">
        <v>37.881931250000001</v>
      </c>
      <c r="D40" s="128">
        <v>0.11694668999999999</v>
      </c>
      <c r="E40" s="128">
        <v>37.764984560000002</v>
      </c>
      <c r="F40" s="128">
        <v>6.1778670000000001E-2</v>
      </c>
      <c r="G40" s="128">
        <v>6.1778670000000001E-2</v>
      </c>
      <c r="H40" s="128">
        <v>0</v>
      </c>
      <c r="I40" s="128">
        <v>7706.6463433400004</v>
      </c>
      <c r="J40" s="128">
        <v>82.773421020000001</v>
      </c>
      <c r="K40" s="128">
        <v>7623.8729223199998</v>
      </c>
      <c r="L40" s="128">
        <v>6576.3479691800003</v>
      </c>
      <c r="M40" s="128">
        <v>6575.8629424999999</v>
      </c>
      <c r="N40" s="128">
        <v>0.48502667999999999</v>
      </c>
      <c r="O40" s="128">
        <v>33.818501580000003</v>
      </c>
      <c r="P40" s="128">
        <v>3.3881583900000001</v>
      </c>
      <c r="Q40" s="128"/>
      <c r="R40" s="128"/>
      <c r="S40" s="128"/>
    </row>
    <row r="41" spans="1:19" hidden="1" outlineLevel="1">
      <c r="A41" s="8">
        <v>41456</v>
      </c>
      <c r="B41" s="128">
        <v>14289.554328760001</v>
      </c>
      <c r="C41" s="128">
        <v>37.928873070000002</v>
      </c>
      <c r="D41" s="128">
        <v>0.11622294</v>
      </c>
      <c r="E41" s="128">
        <v>37.812650130000002</v>
      </c>
      <c r="F41" s="128">
        <v>6.1594790000000003E-2</v>
      </c>
      <c r="G41" s="128">
        <v>6.1594790000000003E-2</v>
      </c>
      <c r="H41" s="128">
        <v>0</v>
      </c>
      <c r="I41" s="128">
        <v>7729.6372815100003</v>
      </c>
      <c r="J41" s="128">
        <v>79.068426549999998</v>
      </c>
      <c r="K41" s="128">
        <v>7650.56885496</v>
      </c>
      <c r="L41" s="128">
        <v>6521.9265793899995</v>
      </c>
      <c r="M41" s="128">
        <v>6521.4134521400001</v>
      </c>
      <c r="N41" s="128">
        <v>0.51312725000000003</v>
      </c>
      <c r="O41" s="128">
        <v>21.236096969999998</v>
      </c>
      <c r="P41" s="128">
        <v>3.69069329</v>
      </c>
      <c r="Q41" s="128"/>
      <c r="R41" s="128"/>
      <c r="S41" s="128"/>
    </row>
    <row r="42" spans="1:19" hidden="1" outlineLevel="1">
      <c r="A42" s="8">
        <v>41487</v>
      </c>
      <c r="B42" s="128">
        <v>14384.63177493</v>
      </c>
      <c r="C42" s="128">
        <v>38.412052500000001</v>
      </c>
      <c r="D42" s="128">
        <v>0.11786951</v>
      </c>
      <c r="E42" s="128">
        <v>38.294182990000003</v>
      </c>
      <c r="F42" s="128">
        <v>0</v>
      </c>
      <c r="G42" s="128">
        <v>0</v>
      </c>
      <c r="H42" s="128">
        <v>0</v>
      </c>
      <c r="I42" s="128">
        <v>7845.5850352500001</v>
      </c>
      <c r="J42" s="128">
        <v>75.465109659999996</v>
      </c>
      <c r="K42" s="128">
        <v>7770.1199255900001</v>
      </c>
      <c r="L42" s="128">
        <v>6500.6346871799997</v>
      </c>
      <c r="M42" s="128">
        <v>6500.0356240599995</v>
      </c>
      <c r="N42" s="128">
        <v>0.59906312000000006</v>
      </c>
      <c r="O42" s="128">
        <v>46.884282409999997</v>
      </c>
      <c r="P42" s="128">
        <v>3.61329441</v>
      </c>
      <c r="Q42" s="128"/>
      <c r="R42" s="128"/>
      <c r="S42" s="128"/>
    </row>
    <row r="43" spans="1:19" hidden="1" outlineLevel="1">
      <c r="A43" s="8">
        <v>41518</v>
      </c>
      <c r="B43" s="128">
        <v>15203.480575630001</v>
      </c>
      <c r="C43" s="128">
        <v>40.383741569999998</v>
      </c>
      <c r="D43" s="128">
        <v>0.12405529999999999</v>
      </c>
      <c r="E43" s="128">
        <v>40.259686270000003</v>
      </c>
      <c r="F43" s="128">
        <v>0</v>
      </c>
      <c r="G43" s="128">
        <v>0</v>
      </c>
      <c r="H43" s="128">
        <v>0</v>
      </c>
      <c r="I43" s="128">
        <v>8707.6051798200006</v>
      </c>
      <c r="J43" s="128">
        <v>71.692463910000001</v>
      </c>
      <c r="K43" s="128">
        <v>8635.912715909999</v>
      </c>
      <c r="L43" s="128">
        <v>6455.4916542399997</v>
      </c>
      <c r="M43" s="128">
        <v>6454.7916940300001</v>
      </c>
      <c r="N43" s="128">
        <v>0.69996020999999997</v>
      </c>
      <c r="O43" s="128">
        <v>66.359300719999993</v>
      </c>
      <c r="P43" s="128">
        <v>3.6170982900000004</v>
      </c>
      <c r="Q43" s="128"/>
      <c r="R43" s="128"/>
      <c r="S43" s="128"/>
    </row>
    <row r="44" spans="1:19" hidden="1" outlineLevel="1">
      <c r="A44" s="8">
        <v>41548</v>
      </c>
      <c r="B44" s="128">
        <v>15328.697174630001</v>
      </c>
      <c r="C44" s="128">
        <v>38.126679000000003</v>
      </c>
      <c r="D44" s="128">
        <v>0.17518758000000001</v>
      </c>
      <c r="E44" s="128">
        <v>37.951491420000004</v>
      </c>
      <c r="F44" s="128">
        <v>0</v>
      </c>
      <c r="G44" s="128">
        <v>0</v>
      </c>
      <c r="H44" s="128">
        <v>0</v>
      </c>
      <c r="I44" s="128">
        <v>8801.4618631100002</v>
      </c>
      <c r="J44" s="128">
        <v>67.396371869999996</v>
      </c>
      <c r="K44" s="128">
        <v>8734.0654912400005</v>
      </c>
      <c r="L44" s="128">
        <v>6489.1086325199994</v>
      </c>
      <c r="M44" s="128">
        <v>6488.2917449300003</v>
      </c>
      <c r="N44" s="128">
        <v>0.81688758999999989</v>
      </c>
      <c r="O44" s="128">
        <v>65.710583700000001</v>
      </c>
      <c r="P44" s="128">
        <v>3.6978664700000001</v>
      </c>
      <c r="Q44" s="128"/>
      <c r="R44" s="128"/>
      <c r="S44" s="128"/>
    </row>
    <row r="45" spans="1:19" hidden="1" outlineLevel="1">
      <c r="A45" s="8">
        <v>41579</v>
      </c>
      <c r="B45" s="128">
        <v>15394.74891299</v>
      </c>
      <c r="C45" s="128">
        <v>38.607250360000002</v>
      </c>
      <c r="D45" s="128">
        <v>0.11622294</v>
      </c>
      <c r="E45" s="128">
        <v>38.491027420000002</v>
      </c>
      <c r="F45" s="128">
        <v>6.1797690000000002E-2</v>
      </c>
      <c r="G45" s="128">
        <v>6.1797690000000002E-2</v>
      </c>
      <c r="H45" s="128">
        <v>0</v>
      </c>
      <c r="I45" s="128">
        <v>8917.5363041000001</v>
      </c>
      <c r="J45" s="128">
        <v>67.191906340000003</v>
      </c>
      <c r="K45" s="128">
        <v>8850.34439776</v>
      </c>
      <c r="L45" s="128">
        <v>6438.5435608400003</v>
      </c>
      <c r="M45" s="128">
        <v>6437.6471107399993</v>
      </c>
      <c r="N45" s="128">
        <v>0.89645010000000003</v>
      </c>
      <c r="O45" s="128">
        <v>82.295071129999997</v>
      </c>
      <c r="P45" s="128">
        <v>3.5929404100000002</v>
      </c>
      <c r="Q45" s="128"/>
      <c r="R45" s="128"/>
      <c r="S45" s="128"/>
    </row>
    <row r="46" spans="1:19" hidden="1" outlineLevel="1">
      <c r="A46" s="8">
        <v>41609</v>
      </c>
      <c r="B46" s="128">
        <v>16473.6102446</v>
      </c>
      <c r="C46" s="128">
        <v>38.465589680000001</v>
      </c>
      <c r="D46" s="128">
        <v>0.11622294</v>
      </c>
      <c r="E46" s="128">
        <v>38.349366740000001</v>
      </c>
      <c r="F46" s="128">
        <v>6.1808290000000002E-2</v>
      </c>
      <c r="G46" s="128">
        <v>6.1808290000000002E-2</v>
      </c>
      <c r="H46" s="128">
        <v>0</v>
      </c>
      <c r="I46" s="128">
        <v>10038.06413687</v>
      </c>
      <c r="J46" s="128">
        <v>65.288381770000001</v>
      </c>
      <c r="K46" s="128">
        <v>9972.7757550999995</v>
      </c>
      <c r="L46" s="128">
        <v>6397.0187097600001</v>
      </c>
      <c r="M46" s="128">
        <v>6395.9708879700001</v>
      </c>
      <c r="N46" s="128">
        <v>1.04782179</v>
      </c>
      <c r="O46" s="128">
        <v>126.00214002</v>
      </c>
      <c r="P46" s="128">
        <v>3.6459622500000002</v>
      </c>
      <c r="Q46" s="128"/>
      <c r="R46" s="128"/>
      <c r="S46" s="128"/>
    </row>
    <row r="47" spans="1:19" hidden="1" outlineLevel="1">
      <c r="A47" s="8">
        <v>41640</v>
      </c>
      <c r="B47" s="128">
        <v>16601.05960633</v>
      </c>
      <c r="C47" s="128">
        <v>38.543630040000004</v>
      </c>
      <c r="D47" s="128">
        <v>0.23635723</v>
      </c>
      <c r="E47" s="128">
        <v>38.307272810000001</v>
      </c>
      <c r="F47" s="128">
        <v>7.2227059999999996E-2</v>
      </c>
      <c r="G47" s="128">
        <v>7.2227059999999996E-2</v>
      </c>
      <c r="H47" s="128">
        <v>0</v>
      </c>
      <c r="I47" s="128">
        <v>10147.7372192</v>
      </c>
      <c r="J47" s="128">
        <v>69.697561070000006</v>
      </c>
      <c r="K47" s="128">
        <v>10078.039658130001</v>
      </c>
      <c r="L47" s="128">
        <v>6414.7065300300001</v>
      </c>
      <c r="M47" s="128">
        <v>6413.6692823800004</v>
      </c>
      <c r="N47" s="128">
        <v>1.0372476499999999</v>
      </c>
      <c r="O47" s="128">
        <v>110.28427343</v>
      </c>
      <c r="P47" s="128">
        <v>4.4014592500000003</v>
      </c>
      <c r="Q47" s="128"/>
      <c r="R47" s="128"/>
      <c r="S47" s="128"/>
    </row>
    <row r="48" spans="1:19" hidden="1" outlineLevel="1">
      <c r="A48" s="8">
        <v>41671</v>
      </c>
      <c r="B48" s="128">
        <v>19238.912460489999</v>
      </c>
      <c r="C48" s="128">
        <v>37.726306880000003</v>
      </c>
      <c r="D48" s="128">
        <v>0.11622294</v>
      </c>
      <c r="E48" s="128">
        <v>37.610083940000003</v>
      </c>
      <c r="F48" s="128">
        <v>0</v>
      </c>
      <c r="G48" s="128">
        <v>0</v>
      </c>
      <c r="H48" s="128">
        <v>0</v>
      </c>
      <c r="I48" s="128">
        <v>12032.41823256</v>
      </c>
      <c r="J48" s="128">
        <v>77.342639300000002</v>
      </c>
      <c r="K48" s="128">
        <v>11955.07559326</v>
      </c>
      <c r="L48" s="128">
        <v>7168.76792105</v>
      </c>
      <c r="M48" s="128">
        <v>7167.6546443400002</v>
      </c>
      <c r="N48" s="128">
        <v>1.1132767100000001</v>
      </c>
      <c r="O48" s="128">
        <v>54.642791389999999</v>
      </c>
      <c r="P48" s="128">
        <v>5.7433475600000001</v>
      </c>
      <c r="Q48" s="128"/>
      <c r="R48" s="128"/>
      <c r="S48" s="128"/>
    </row>
    <row r="49" spans="1:19" hidden="1" outlineLevel="1">
      <c r="A49" s="8">
        <v>41699</v>
      </c>
      <c r="B49" s="128">
        <v>24217.072360229999</v>
      </c>
      <c r="C49" s="128">
        <v>37.596560740000001</v>
      </c>
      <c r="D49" s="128">
        <v>0.11626883</v>
      </c>
      <c r="E49" s="128">
        <v>37.480291909999998</v>
      </c>
      <c r="F49" s="128">
        <v>3.6139362300000002</v>
      </c>
      <c r="G49" s="128">
        <v>3.6139362300000002</v>
      </c>
      <c r="H49" s="128">
        <v>0</v>
      </c>
      <c r="I49" s="128">
        <v>16737.75800727</v>
      </c>
      <c r="J49" s="128">
        <v>74.617420899999999</v>
      </c>
      <c r="K49" s="128">
        <v>16663.140586369998</v>
      </c>
      <c r="L49" s="128">
        <v>7438.1038559899998</v>
      </c>
      <c r="M49" s="128">
        <v>7437.0339137199999</v>
      </c>
      <c r="N49" s="128">
        <v>1.0699422700000001</v>
      </c>
      <c r="O49" s="128">
        <v>0</v>
      </c>
      <c r="P49" s="128">
        <v>5.4603363599999994</v>
      </c>
      <c r="Q49" s="128"/>
      <c r="R49" s="128"/>
      <c r="S49" s="128"/>
    </row>
    <row r="50" spans="1:19" hidden="1" outlineLevel="1">
      <c r="A50" s="8">
        <v>41730</v>
      </c>
      <c r="B50" s="128">
        <v>20659.993525689999</v>
      </c>
      <c r="C50" s="128">
        <v>83.404799399999987</v>
      </c>
      <c r="D50" s="128">
        <v>0.11622294</v>
      </c>
      <c r="E50" s="128">
        <v>83.288576459999987</v>
      </c>
      <c r="F50" s="128">
        <v>7.8167070000000005E-2</v>
      </c>
      <c r="G50" s="128">
        <v>7.8167070000000005E-2</v>
      </c>
      <c r="H50" s="128">
        <v>0</v>
      </c>
      <c r="I50" s="128">
        <v>14699.38342839</v>
      </c>
      <c r="J50" s="128">
        <v>32.52497975</v>
      </c>
      <c r="K50" s="128">
        <v>14666.85844864</v>
      </c>
      <c r="L50" s="128">
        <v>5877.1271308300002</v>
      </c>
      <c r="M50" s="128">
        <v>5876.0443025499999</v>
      </c>
      <c r="N50" s="128">
        <v>1.08282828</v>
      </c>
      <c r="O50" s="128">
        <v>0</v>
      </c>
      <c r="P50" s="128">
        <v>3.9902411799999999</v>
      </c>
      <c r="Q50" s="128"/>
      <c r="R50" s="128"/>
      <c r="S50" s="128"/>
    </row>
    <row r="51" spans="1:19" hidden="1" outlineLevel="1">
      <c r="A51" s="8">
        <v>41760</v>
      </c>
      <c r="B51" s="128">
        <v>10213.75537961</v>
      </c>
      <c r="C51" s="128">
        <v>1.042976E-2</v>
      </c>
      <c r="D51" s="128">
        <v>0</v>
      </c>
      <c r="E51" s="128">
        <v>1.042976E-2</v>
      </c>
      <c r="F51" s="128">
        <v>0</v>
      </c>
      <c r="G51" s="128">
        <v>0</v>
      </c>
      <c r="H51" s="128">
        <v>0</v>
      </c>
      <c r="I51" s="128">
        <v>7893.0803797100007</v>
      </c>
      <c r="J51" s="128">
        <v>3.3847436000000002</v>
      </c>
      <c r="K51" s="128">
        <v>7889.6956361100001</v>
      </c>
      <c r="L51" s="128">
        <v>2320.6645701400003</v>
      </c>
      <c r="M51" s="128">
        <v>2320.66456625</v>
      </c>
      <c r="N51" s="128">
        <v>3.89E-6</v>
      </c>
      <c r="O51" s="128">
        <v>0</v>
      </c>
      <c r="P51" s="128">
        <v>1.5050999999999999E-4</v>
      </c>
      <c r="Q51" s="128"/>
      <c r="R51" s="128"/>
      <c r="S51" s="128"/>
    </row>
    <row r="52" spans="1:19" hidden="1" outlineLevel="1">
      <c r="A52" s="8">
        <v>41791</v>
      </c>
      <c r="B52" s="128">
        <v>9515.6332809699998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7630.2434841699996</v>
      </c>
      <c r="J52" s="128">
        <v>2.0777314699999998</v>
      </c>
      <c r="K52" s="128">
        <v>7628.1657526999998</v>
      </c>
      <c r="L52" s="128">
        <v>1885.3897968000001</v>
      </c>
      <c r="M52" s="128">
        <v>1885.3897968000001</v>
      </c>
      <c r="N52" s="128">
        <v>0</v>
      </c>
      <c r="O52" s="128">
        <v>0</v>
      </c>
      <c r="P52" s="128">
        <v>1.5050999999999999E-4</v>
      </c>
      <c r="Q52" s="128"/>
      <c r="R52" s="128"/>
      <c r="S52" s="128"/>
    </row>
    <row r="53" spans="1:19" hidden="1" outlineLevel="1">
      <c r="A53" s="8">
        <v>41821</v>
      </c>
      <c r="B53" s="128">
        <v>9722.8113900699991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7807.88063246</v>
      </c>
      <c r="J53" s="128">
        <v>2.0777331700000001</v>
      </c>
      <c r="K53" s="128">
        <v>7805.8028992899999</v>
      </c>
      <c r="L53" s="128">
        <v>1914.93075761</v>
      </c>
      <c r="M53" s="128">
        <v>1914.93075761</v>
      </c>
      <c r="N53" s="128">
        <v>0</v>
      </c>
      <c r="O53" s="128">
        <v>0</v>
      </c>
      <c r="P53" s="128">
        <v>1.5050999999999999E-4</v>
      </c>
      <c r="Q53" s="128"/>
      <c r="R53" s="128"/>
      <c r="S53" s="128"/>
    </row>
    <row r="54" spans="1:19" hidden="1" outlineLevel="1">
      <c r="A54" s="8">
        <v>41852</v>
      </c>
      <c r="B54" s="128">
        <v>10877.92920662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8778.2145425100007</v>
      </c>
      <c r="J54" s="128">
        <v>2.0777346200000002</v>
      </c>
      <c r="K54" s="128">
        <v>8776.1368078900014</v>
      </c>
      <c r="L54" s="128">
        <v>2099.7146641099998</v>
      </c>
      <c r="M54" s="128">
        <v>2099.7146612799997</v>
      </c>
      <c r="N54" s="128">
        <v>2.83E-6</v>
      </c>
      <c r="O54" s="128">
        <v>0</v>
      </c>
      <c r="P54" s="128">
        <v>1.5050999999999999E-4</v>
      </c>
      <c r="Q54" s="128"/>
      <c r="R54" s="128"/>
      <c r="S54" s="128"/>
    </row>
    <row r="55" spans="1:19" hidden="1" outlineLevel="1">
      <c r="A55" s="8">
        <v>41883</v>
      </c>
      <c r="B55" s="128">
        <v>10370.990163960001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8375.9427505099993</v>
      </c>
      <c r="J55" s="128">
        <v>2.0128638300000001</v>
      </c>
      <c r="K55" s="128">
        <v>8373.92988668</v>
      </c>
      <c r="L55" s="128">
        <v>1995.04741345</v>
      </c>
      <c r="M55" s="128">
        <v>1995.0474105000001</v>
      </c>
      <c r="N55" s="128">
        <v>2.9500000000000001E-6</v>
      </c>
      <c r="O55" s="128">
        <v>0</v>
      </c>
      <c r="P55" s="128">
        <v>1.5050999999999999E-4</v>
      </c>
      <c r="Q55" s="128"/>
      <c r="R55" s="128"/>
      <c r="S55" s="128"/>
    </row>
    <row r="56" spans="1:19" hidden="1" outlineLevel="1">
      <c r="A56" s="8">
        <v>41913</v>
      </c>
      <c r="B56" s="128">
        <v>10393.08458966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8417.872653370001</v>
      </c>
      <c r="J56" s="128">
        <v>2.01286538</v>
      </c>
      <c r="K56" s="128">
        <v>8415.8597879900008</v>
      </c>
      <c r="L56" s="128">
        <v>1975.2119362899998</v>
      </c>
      <c r="M56" s="128">
        <v>1975.2119331899999</v>
      </c>
      <c r="N56" s="128">
        <v>3.1E-6</v>
      </c>
      <c r="O56" s="128">
        <v>0</v>
      </c>
      <c r="P56" s="128">
        <v>7.9834000000000003E-4</v>
      </c>
      <c r="Q56" s="128"/>
      <c r="R56" s="128"/>
      <c r="S56" s="128"/>
    </row>
    <row r="57" spans="1:19" hidden="1" outlineLevel="1">
      <c r="A57" s="8">
        <v>41944</v>
      </c>
      <c r="B57" s="128">
        <v>147.21445438000001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76.563695120000006</v>
      </c>
      <c r="J57" s="128">
        <v>0</v>
      </c>
      <c r="K57" s="128">
        <v>76.563695120000006</v>
      </c>
      <c r="L57" s="128">
        <v>70.650759260000001</v>
      </c>
      <c r="M57" s="128">
        <v>70.650759260000001</v>
      </c>
      <c r="N57" s="128">
        <v>0</v>
      </c>
      <c r="O57" s="128">
        <v>0</v>
      </c>
      <c r="P57" s="128">
        <v>12150.25422038</v>
      </c>
      <c r="Q57" s="128"/>
      <c r="R57" s="128"/>
      <c r="S57" s="128"/>
    </row>
    <row r="58" spans="1:19" hidden="1" outlineLevel="1">
      <c r="A58" s="8">
        <v>41974</v>
      </c>
      <c r="B58" s="128">
        <v>118.23198017999999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77.066425160000009</v>
      </c>
      <c r="J58" s="128">
        <v>0</v>
      </c>
      <c r="K58" s="128">
        <v>77.066425160000009</v>
      </c>
      <c r="L58" s="128">
        <v>41.165555019999999</v>
      </c>
      <c r="M58" s="128">
        <v>41.165555019999999</v>
      </c>
      <c r="N58" s="128">
        <v>0</v>
      </c>
      <c r="O58" s="128">
        <v>0</v>
      </c>
      <c r="P58" s="128">
        <v>12440.229124099998</v>
      </c>
      <c r="Q58" s="128"/>
      <c r="R58" s="128"/>
      <c r="S58" s="128"/>
    </row>
    <row r="59" spans="1:19" hidden="1" outlineLevel="1">
      <c r="A59" s="8">
        <v>42005</v>
      </c>
      <c r="B59" s="128">
        <v>120.40843947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77.067158509999999</v>
      </c>
      <c r="J59" s="128">
        <v>0</v>
      </c>
      <c r="K59" s="128">
        <v>77.067158509999999</v>
      </c>
      <c r="L59" s="128">
        <v>43.341280959999999</v>
      </c>
      <c r="M59" s="128">
        <v>43.341280959999999</v>
      </c>
      <c r="N59" s="128">
        <v>0</v>
      </c>
      <c r="O59" s="128">
        <v>0</v>
      </c>
      <c r="P59" s="128">
        <v>12500.102824080001</v>
      </c>
      <c r="Q59" s="128"/>
      <c r="R59" s="128"/>
      <c r="S59" s="128"/>
    </row>
    <row r="60" spans="1:19" hidden="1" outlineLevel="1">
      <c r="A60" s="8">
        <v>42036</v>
      </c>
      <c r="B60" s="128">
        <v>86.352322450000003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20.600266489999999</v>
      </c>
      <c r="J60" s="128">
        <v>0</v>
      </c>
      <c r="K60" s="128">
        <v>20.600266489999999</v>
      </c>
      <c r="L60" s="128">
        <v>65.752055960000007</v>
      </c>
      <c r="M60" s="128">
        <v>65.752055960000007</v>
      </c>
      <c r="N60" s="128">
        <v>0</v>
      </c>
      <c r="O60" s="128">
        <v>0</v>
      </c>
      <c r="P60" s="128">
        <v>21214.567404129997</v>
      </c>
      <c r="Q60" s="128"/>
      <c r="R60" s="128"/>
      <c r="S60" s="128"/>
    </row>
    <row r="61" spans="1:19" hidden="1" outlineLevel="1">
      <c r="A61" s="8">
        <v>42064</v>
      </c>
      <c r="B61" s="128">
        <v>81.696876320000001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20.601075699999999</v>
      </c>
      <c r="J61" s="128">
        <v>0</v>
      </c>
      <c r="K61" s="128">
        <v>20.601075699999999</v>
      </c>
      <c r="L61" s="128">
        <v>61.095800620000006</v>
      </c>
      <c r="M61" s="128">
        <v>61.095800620000006</v>
      </c>
      <c r="N61" s="128">
        <v>0</v>
      </c>
      <c r="O61" s="128">
        <v>0</v>
      </c>
      <c r="P61" s="128">
        <v>17867.528693929999</v>
      </c>
      <c r="Q61" s="128"/>
      <c r="R61" s="128"/>
      <c r="S61" s="128"/>
    </row>
    <row r="62" spans="1:19" hidden="1" outlineLevel="1">
      <c r="A62" s="8">
        <v>42095</v>
      </c>
      <c r="B62" s="128">
        <v>77.50575409999999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20.60183434</v>
      </c>
      <c r="J62" s="128">
        <v>0</v>
      </c>
      <c r="K62" s="128">
        <v>20.60183434</v>
      </c>
      <c r="L62" s="128">
        <v>56.903919759999994</v>
      </c>
      <c r="M62" s="128">
        <v>56.903919759999994</v>
      </c>
      <c r="N62" s="128">
        <v>0</v>
      </c>
      <c r="O62" s="128">
        <v>0</v>
      </c>
      <c r="P62" s="128">
        <v>16268.636855780001</v>
      </c>
      <c r="Q62" s="128"/>
      <c r="R62" s="128"/>
      <c r="S62" s="128"/>
    </row>
    <row r="63" spans="1:19" hidden="1" outlineLevel="1">
      <c r="A63" s="8">
        <v>42125</v>
      </c>
      <c r="B63" s="128">
        <v>76.805364510000004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20.22794326</v>
      </c>
      <c r="J63" s="128">
        <v>0</v>
      </c>
      <c r="K63" s="128">
        <v>20.22794326</v>
      </c>
      <c r="L63" s="128">
        <v>56.57742125</v>
      </c>
      <c r="M63" s="128">
        <v>56.57742125</v>
      </c>
      <c r="N63" s="128">
        <v>0</v>
      </c>
      <c r="O63" s="128">
        <v>0</v>
      </c>
      <c r="P63" s="128">
        <v>16306.594409090001</v>
      </c>
      <c r="Q63" s="128"/>
      <c r="R63" s="128"/>
      <c r="S63" s="128"/>
    </row>
    <row r="64" spans="1:19" hidden="1" outlineLevel="1">
      <c r="A64" s="8">
        <v>42156</v>
      </c>
      <c r="B64" s="128">
        <v>76.775011460000002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20.228676609999997</v>
      </c>
      <c r="J64" s="128">
        <v>0</v>
      </c>
      <c r="K64" s="128">
        <v>20.228676609999997</v>
      </c>
      <c r="L64" s="128">
        <v>56.546334850000001</v>
      </c>
      <c r="M64" s="128">
        <v>56.546334850000001</v>
      </c>
      <c r="N64" s="128">
        <v>0</v>
      </c>
      <c r="O64" s="128">
        <v>0</v>
      </c>
      <c r="P64" s="128">
        <v>16526.835888590002</v>
      </c>
      <c r="Q64" s="128"/>
      <c r="R64" s="128"/>
      <c r="S64" s="128"/>
    </row>
    <row r="65" spans="1:19" hidden="1" outlineLevel="1">
      <c r="A65" s="8">
        <v>42186</v>
      </c>
      <c r="B65" s="128">
        <v>75.992232529999995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20.23335711</v>
      </c>
      <c r="J65" s="128">
        <v>0</v>
      </c>
      <c r="K65" s="128">
        <v>20.23335711</v>
      </c>
      <c r="L65" s="128">
        <v>55.758875419999995</v>
      </c>
      <c r="M65" s="128">
        <v>55.758875419999995</v>
      </c>
      <c r="N65" s="128">
        <v>0</v>
      </c>
      <c r="O65" s="128">
        <v>0</v>
      </c>
      <c r="P65" s="128">
        <v>16953.353239929998</v>
      </c>
      <c r="Q65" s="128"/>
      <c r="R65" s="128"/>
      <c r="S65" s="128"/>
    </row>
    <row r="66" spans="1:19" hidden="1" outlineLevel="1">
      <c r="A66" s="8">
        <v>42217</v>
      </c>
      <c r="B66" s="128">
        <v>74.907465790000003</v>
      </c>
      <c r="C66" s="128">
        <v>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20.234236749999997</v>
      </c>
      <c r="J66" s="128">
        <v>0</v>
      </c>
      <c r="K66" s="128">
        <v>20.234236749999997</v>
      </c>
      <c r="L66" s="128">
        <v>54.673229039999995</v>
      </c>
      <c r="M66" s="128">
        <v>54.673229039999995</v>
      </c>
      <c r="N66" s="128">
        <v>0</v>
      </c>
      <c r="O66" s="128">
        <v>0</v>
      </c>
      <c r="P66" s="128">
        <v>16886.343415750001</v>
      </c>
      <c r="Q66" s="128"/>
      <c r="R66" s="128"/>
      <c r="S66" s="128"/>
    </row>
    <row r="67" spans="1:19" hidden="1" outlineLevel="1">
      <c r="A67" s="8">
        <v>42248</v>
      </c>
      <c r="B67" s="128">
        <v>74.14295611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20.231078959999998</v>
      </c>
      <c r="J67" s="128">
        <v>0</v>
      </c>
      <c r="K67" s="128">
        <v>20.231078959999998</v>
      </c>
      <c r="L67" s="128">
        <v>53.911877149999995</v>
      </c>
      <c r="M67" s="128">
        <v>53.911877149999995</v>
      </c>
      <c r="N67" s="128">
        <v>0</v>
      </c>
      <c r="O67" s="128">
        <v>0</v>
      </c>
      <c r="P67" s="128">
        <v>17215.316769649999</v>
      </c>
      <c r="Q67" s="128"/>
      <c r="R67" s="128"/>
      <c r="S67" s="128"/>
    </row>
    <row r="68" spans="1:19" hidden="1" outlineLevel="1">
      <c r="A68" s="8">
        <v>42278</v>
      </c>
      <c r="B68" s="128">
        <v>76.81859987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20.231837599999999</v>
      </c>
      <c r="J68" s="128">
        <v>0</v>
      </c>
      <c r="K68" s="128">
        <v>20.231837599999999</v>
      </c>
      <c r="L68" s="128">
        <v>56.586762269999994</v>
      </c>
      <c r="M68" s="128">
        <v>56.586762270000001</v>
      </c>
      <c r="N68" s="128">
        <v>0</v>
      </c>
      <c r="O68" s="128">
        <v>0</v>
      </c>
      <c r="P68" s="128">
        <v>18213.04543477</v>
      </c>
      <c r="Q68" s="128"/>
      <c r="R68" s="128"/>
      <c r="S68" s="128"/>
    </row>
    <row r="69" spans="1:19" hidden="1" outlineLevel="1">
      <c r="A69" s="8">
        <v>42309</v>
      </c>
      <c r="B69" s="128">
        <v>107.03727941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48.647922919999999</v>
      </c>
      <c r="J69" s="128">
        <v>0</v>
      </c>
      <c r="K69" s="128">
        <v>48.647922919999999</v>
      </c>
      <c r="L69" s="128">
        <v>58.389356489999997</v>
      </c>
      <c r="M69" s="128">
        <v>58.389356489999997</v>
      </c>
      <c r="N69" s="128">
        <v>0</v>
      </c>
      <c r="O69" s="128">
        <v>0</v>
      </c>
      <c r="P69" s="128">
        <v>18952.409135680002</v>
      </c>
      <c r="Q69" s="128"/>
      <c r="R69" s="128"/>
      <c r="S69" s="128"/>
    </row>
    <row r="70" spans="1:19" hidden="1" outlineLevel="1">
      <c r="A70" s="8">
        <v>42339</v>
      </c>
      <c r="B70" s="128">
        <v>114.25451855999999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51.965958639999997</v>
      </c>
      <c r="J70" s="128">
        <v>0</v>
      </c>
      <c r="K70" s="128">
        <v>51.965958639999997</v>
      </c>
      <c r="L70" s="128">
        <v>62.288559919999997</v>
      </c>
      <c r="M70" s="128">
        <v>62.288559919999997</v>
      </c>
      <c r="N70" s="128">
        <v>0</v>
      </c>
      <c r="O70" s="128">
        <v>0</v>
      </c>
      <c r="P70" s="128">
        <v>17852.065106549999</v>
      </c>
      <c r="Q70" s="128"/>
      <c r="R70" s="128"/>
      <c r="S70" s="128"/>
    </row>
    <row r="71" spans="1:19" hidden="1" outlineLevel="1">
      <c r="A71" s="8">
        <v>42370</v>
      </c>
      <c r="B71" s="128">
        <v>113.88144313000001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53.651850519999996</v>
      </c>
      <c r="J71" s="128">
        <v>0</v>
      </c>
      <c r="K71" s="128">
        <v>53.651850519999996</v>
      </c>
      <c r="L71" s="128">
        <v>60.229592609999997</v>
      </c>
      <c r="M71" s="128">
        <v>60.229592609999997</v>
      </c>
      <c r="N71" s="128">
        <v>0</v>
      </c>
      <c r="O71" s="128">
        <v>0</v>
      </c>
      <c r="P71" s="128">
        <v>18602.312840989998</v>
      </c>
      <c r="Q71" s="128"/>
      <c r="R71" s="128"/>
      <c r="S71" s="128"/>
    </row>
    <row r="72" spans="1:19" hidden="1" outlineLevel="1">
      <c r="A72" s="8">
        <v>42401</v>
      </c>
      <c r="B72" s="128">
        <v>121.08039106999999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57.103031489999999</v>
      </c>
      <c r="J72" s="128">
        <v>0</v>
      </c>
      <c r="K72" s="128">
        <v>57.103031489999999</v>
      </c>
      <c r="L72" s="128">
        <v>63.977359579999998</v>
      </c>
      <c r="M72" s="128">
        <v>63.977359579999998</v>
      </c>
      <c r="N72" s="128">
        <v>0</v>
      </c>
      <c r="O72" s="128">
        <v>0</v>
      </c>
      <c r="P72" s="128">
        <v>19956.11751647</v>
      </c>
      <c r="Q72" s="128"/>
      <c r="R72" s="128"/>
      <c r="S72" s="128"/>
    </row>
    <row r="73" spans="1:19" hidden="1" outlineLevel="1">
      <c r="A73" s="8">
        <v>42430</v>
      </c>
      <c r="B73" s="128">
        <v>106.40908210000001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55.25972968</v>
      </c>
      <c r="J73" s="128">
        <v>0</v>
      </c>
      <c r="K73" s="128">
        <v>55.25972968</v>
      </c>
      <c r="L73" s="128">
        <v>51.14935242</v>
      </c>
      <c r="M73" s="128">
        <v>51.14935242</v>
      </c>
      <c r="N73" s="128">
        <v>0</v>
      </c>
      <c r="O73" s="128">
        <v>0</v>
      </c>
      <c r="P73" s="128">
        <v>18824.950699370002</v>
      </c>
      <c r="Q73" s="128"/>
      <c r="R73" s="128"/>
      <c r="S73" s="128"/>
    </row>
    <row r="74" spans="1:19" hidden="1" outlineLevel="1">
      <c r="A74" s="8">
        <v>42461</v>
      </c>
      <c r="B74" s="128">
        <v>103.58701833999999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54.348212650000001</v>
      </c>
      <c r="J74" s="128">
        <v>0</v>
      </c>
      <c r="K74" s="128">
        <v>54.348212650000001</v>
      </c>
      <c r="L74" s="128">
        <v>49.23880569</v>
      </c>
      <c r="M74" s="128">
        <v>49.23880569</v>
      </c>
      <c r="N74" s="128">
        <v>0</v>
      </c>
      <c r="O74" s="128">
        <v>0</v>
      </c>
      <c r="P74" s="128">
        <v>18095.437835159999</v>
      </c>
      <c r="Q74" s="128"/>
      <c r="R74" s="128"/>
      <c r="S74" s="128"/>
    </row>
    <row r="75" spans="1:19" hidden="1" outlineLevel="1">
      <c r="A75" s="8">
        <v>42491</v>
      </c>
      <c r="B75" s="128">
        <v>108.95242113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54.653709979999995</v>
      </c>
      <c r="J75" s="128">
        <v>0</v>
      </c>
      <c r="K75" s="128">
        <v>54.653709979999995</v>
      </c>
      <c r="L75" s="128">
        <v>54.298711150000003</v>
      </c>
      <c r="M75" s="128">
        <v>54.298711150000003</v>
      </c>
      <c r="N75" s="128">
        <v>0</v>
      </c>
      <c r="O75" s="128">
        <v>0</v>
      </c>
      <c r="P75" s="128">
        <v>17957.682299029999</v>
      </c>
      <c r="Q75" s="128"/>
      <c r="R75" s="128"/>
      <c r="S75" s="128"/>
    </row>
    <row r="76" spans="1:19" hidden="1" outlineLevel="1">
      <c r="A76" s="8">
        <v>42522</v>
      </c>
      <c r="B76" s="128">
        <v>82.755534060000002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35.682293549999997</v>
      </c>
      <c r="J76" s="128">
        <v>0</v>
      </c>
      <c r="K76" s="128">
        <v>35.682293549999997</v>
      </c>
      <c r="L76" s="128">
        <v>47.073240509999998</v>
      </c>
      <c r="M76" s="128">
        <v>47.073240509999998</v>
      </c>
      <c r="N76" s="128">
        <v>0</v>
      </c>
      <c r="O76" s="128">
        <v>0</v>
      </c>
      <c r="P76" s="128">
        <v>17710.611783259999</v>
      </c>
      <c r="Q76" s="128"/>
      <c r="R76" s="128"/>
      <c r="S76" s="128"/>
    </row>
    <row r="77" spans="1:19" hidden="1" outlineLevel="1">
      <c r="A77" s="8">
        <v>42552</v>
      </c>
      <c r="B77" s="128">
        <v>80.601024989999999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33.700546660000001</v>
      </c>
      <c r="J77" s="128">
        <v>0</v>
      </c>
      <c r="K77" s="128">
        <v>33.700546660000001</v>
      </c>
      <c r="L77" s="128">
        <v>46.900478329999999</v>
      </c>
      <c r="M77" s="128">
        <v>46.900478329999999</v>
      </c>
      <c r="N77" s="128">
        <v>0</v>
      </c>
      <c r="O77" s="128">
        <v>0</v>
      </c>
      <c r="P77" s="128">
        <v>17683.989590990001</v>
      </c>
      <c r="Q77" s="128"/>
      <c r="R77" s="128"/>
      <c r="S77" s="128"/>
    </row>
    <row r="78" spans="1:19" hidden="1" outlineLevel="1">
      <c r="A78" s="8">
        <v>42583</v>
      </c>
      <c r="B78" s="128">
        <v>82.953835480000009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34.671541140000002</v>
      </c>
      <c r="J78" s="128">
        <v>0</v>
      </c>
      <c r="K78" s="128">
        <v>34.671541140000002</v>
      </c>
      <c r="L78" s="128">
        <v>48.28229434</v>
      </c>
      <c r="M78" s="128">
        <v>48.28229434</v>
      </c>
      <c r="N78" s="128">
        <v>0</v>
      </c>
      <c r="O78" s="128">
        <v>0</v>
      </c>
      <c r="P78" s="128">
        <v>18307.187203640002</v>
      </c>
      <c r="Q78" s="128"/>
      <c r="R78" s="128"/>
      <c r="S78" s="128"/>
    </row>
    <row r="79" spans="1:19" hidden="1" outlineLevel="1">
      <c r="A79" s="8">
        <v>42614</v>
      </c>
      <c r="B79" s="128">
        <v>83.451667779999994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34.973359819999999</v>
      </c>
      <c r="J79" s="128">
        <v>0</v>
      </c>
      <c r="K79" s="128">
        <v>34.973359819999999</v>
      </c>
      <c r="L79" s="128">
        <v>48.478307959999995</v>
      </c>
      <c r="M79" s="128">
        <v>48.478307959999995</v>
      </c>
      <c r="N79" s="128">
        <v>0</v>
      </c>
      <c r="O79" s="128">
        <v>0</v>
      </c>
      <c r="P79" s="128">
        <v>18509.442302060001</v>
      </c>
      <c r="Q79" s="128"/>
      <c r="R79" s="128"/>
      <c r="S79" s="128"/>
    </row>
    <row r="80" spans="1:19" hidden="1" outlineLevel="1">
      <c r="A80" s="8">
        <v>42644</v>
      </c>
      <c r="B80" s="128">
        <v>83.459632889999995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34.490229810000002</v>
      </c>
      <c r="J80" s="128">
        <v>0</v>
      </c>
      <c r="K80" s="128">
        <v>34.490229810000002</v>
      </c>
      <c r="L80" s="128">
        <v>48.969403080000006</v>
      </c>
      <c r="M80" s="128">
        <v>48.969403080000006</v>
      </c>
      <c r="N80" s="128">
        <v>0</v>
      </c>
      <c r="O80" s="128">
        <v>0</v>
      </c>
      <c r="P80" s="128">
        <v>18033.217435900002</v>
      </c>
      <c r="Q80" s="128"/>
      <c r="R80" s="128"/>
      <c r="S80" s="128"/>
    </row>
    <row r="81" spans="1:19" hidden="1" outlineLevel="1">
      <c r="A81" s="8">
        <v>42675</v>
      </c>
      <c r="B81" s="128">
        <v>82.406598119999998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34.610516849999996</v>
      </c>
      <c r="J81" s="128">
        <v>0</v>
      </c>
      <c r="K81" s="128">
        <v>34.610516849999996</v>
      </c>
      <c r="L81" s="128">
        <v>47.796081270000002</v>
      </c>
      <c r="M81" s="128">
        <v>47.796081270000002</v>
      </c>
      <c r="N81" s="128">
        <v>0</v>
      </c>
      <c r="O81" s="128">
        <v>0</v>
      </c>
      <c r="P81" s="128">
        <v>17893.53328277</v>
      </c>
      <c r="Q81" s="128"/>
      <c r="R81" s="128"/>
      <c r="S81" s="128"/>
    </row>
    <row r="82" spans="1:19" hidden="1" outlineLevel="1">
      <c r="A82" s="8">
        <v>42705</v>
      </c>
      <c r="B82" s="128">
        <v>6.7439665400000006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3.02123024</v>
      </c>
      <c r="J82" s="128">
        <v>0</v>
      </c>
      <c r="K82" s="128">
        <v>3.02123024</v>
      </c>
      <c r="L82" s="128">
        <v>3.7227362999999998</v>
      </c>
      <c r="M82" s="128">
        <v>3.7227362999999998</v>
      </c>
      <c r="N82" s="128">
        <v>0</v>
      </c>
      <c r="O82" s="128">
        <v>0</v>
      </c>
      <c r="P82" s="128">
        <v>16447.376886630002</v>
      </c>
      <c r="Q82" s="128"/>
      <c r="R82" s="128"/>
      <c r="S82" s="128"/>
    </row>
    <row r="83" spans="1:19" hidden="1" outlineLevel="1">
      <c r="A83" s="8">
        <v>42736</v>
      </c>
      <c r="B83" s="128">
        <v>6.7025126099999994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3.02123024</v>
      </c>
      <c r="J83" s="128">
        <v>0</v>
      </c>
      <c r="K83" s="128">
        <v>3.02123024</v>
      </c>
      <c r="L83" s="128">
        <v>3.6812823699999999</v>
      </c>
      <c r="M83" s="128">
        <v>3.6812823699999999</v>
      </c>
      <c r="N83" s="128">
        <v>0</v>
      </c>
      <c r="O83" s="128">
        <v>0</v>
      </c>
      <c r="P83" s="128">
        <v>16507.44479297</v>
      </c>
      <c r="Q83" s="128"/>
      <c r="R83" s="128"/>
      <c r="S83" s="128"/>
    </row>
    <row r="84" spans="1:19" hidden="1" outlineLevel="1">
      <c r="A84" s="8">
        <v>42767</v>
      </c>
      <c r="B84" s="128">
        <v>6.3735388099999994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3.02123024</v>
      </c>
      <c r="J84" s="128">
        <v>0</v>
      </c>
      <c r="K84" s="128">
        <v>3.02123024</v>
      </c>
      <c r="L84" s="128">
        <v>3.3523085699999999</v>
      </c>
      <c r="M84" s="128">
        <v>3.3523085699999999</v>
      </c>
      <c r="N84" s="128">
        <v>0</v>
      </c>
      <c r="O84" s="128">
        <v>0</v>
      </c>
      <c r="P84" s="128">
        <v>16429.954847469999</v>
      </c>
      <c r="Q84" s="128"/>
      <c r="R84" s="128"/>
      <c r="S84" s="128"/>
    </row>
    <row r="85" spans="1:19" hidden="1" outlineLevel="1">
      <c r="A85" s="8">
        <v>42795</v>
      </c>
      <c r="B85" s="128">
        <v>6.3434188699999998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3.02123024</v>
      </c>
      <c r="J85" s="128">
        <v>0</v>
      </c>
      <c r="K85" s="128">
        <v>3.02123024</v>
      </c>
      <c r="L85" s="128">
        <v>3.3221886300000003</v>
      </c>
      <c r="M85" s="128">
        <v>3.3221886300000003</v>
      </c>
      <c r="N85" s="128">
        <v>0</v>
      </c>
      <c r="O85" s="128">
        <v>0</v>
      </c>
      <c r="P85" s="128">
        <v>16459.169821809999</v>
      </c>
      <c r="Q85" s="128"/>
      <c r="R85" s="128"/>
      <c r="S85" s="128"/>
    </row>
    <row r="86" spans="1:19" hidden="1" outlineLevel="1">
      <c r="A86" s="8">
        <v>42826</v>
      </c>
      <c r="B86" s="128">
        <v>6.2911564599999998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3.02123024</v>
      </c>
      <c r="J86" s="128">
        <v>0</v>
      </c>
      <c r="K86" s="128">
        <v>3.02123024</v>
      </c>
      <c r="L86" s="128">
        <v>3.2699262200000003</v>
      </c>
      <c r="M86" s="128">
        <v>3.2699262200000003</v>
      </c>
      <c r="N86" s="128">
        <v>0</v>
      </c>
      <c r="O86" s="128">
        <v>0</v>
      </c>
      <c r="P86" s="128">
        <v>16285.36561022</v>
      </c>
      <c r="Q86" s="128"/>
      <c r="R86" s="128"/>
      <c r="S86" s="128"/>
    </row>
    <row r="87" spans="1:19" hidden="1" outlineLevel="1">
      <c r="A87" s="8">
        <v>42856</v>
      </c>
      <c r="B87" s="128">
        <v>5.9787301699999995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3.02123024</v>
      </c>
      <c r="J87" s="128">
        <v>0</v>
      </c>
      <c r="K87" s="128">
        <v>3.02123024</v>
      </c>
      <c r="L87" s="128">
        <v>2.95749993</v>
      </c>
      <c r="M87" s="128">
        <v>2.95749993</v>
      </c>
      <c r="N87" s="128">
        <v>0</v>
      </c>
      <c r="O87" s="128">
        <v>0</v>
      </c>
      <c r="P87" s="128">
        <v>16330.040437669999</v>
      </c>
      <c r="Q87" s="128"/>
      <c r="R87" s="128"/>
      <c r="S87" s="128"/>
    </row>
    <row r="88" spans="1:19" hidden="1" outlineLevel="1">
      <c r="A88" s="8">
        <v>42887</v>
      </c>
      <c r="B88" s="128">
        <v>5.9526654299999997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3.02123024</v>
      </c>
      <c r="J88" s="128">
        <v>0</v>
      </c>
      <c r="K88" s="128">
        <v>3.02123024</v>
      </c>
      <c r="L88" s="128">
        <v>2.9314351900000002</v>
      </c>
      <c r="M88" s="128">
        <v>2.9314351900000002</v>
      </c>
      <c r="N88" s="128">
        <v>0</v>
      </c>
      <c r="O88" s="128">
        <v>0</v>
      </c>
      <c r="P88" s="128">
        <v>16309.240899099999</v>
      </c>
      <c r="Q88" s="128"/>
      <c r="R88" s="128"/>
      <c r="S88" s="128"/>
    </row>
    <row r="89" spans="1:19" hidden="1" outlineLevel="1">
      <c r="A89" s="8">
        <v>42917</v>
      </c>
      <c r="B89" s="128">
        <v>5.9320305800000002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3.02123024</v>
      </c>
      <c r="J89" s="128">
        <v>0</v>
      </c>
      <c r="K89" s="128">
        <v>3.02123024</v>
      </c>
      <c r="L89" s="128">
        <v>2.9108003400000002</v>
      </c>
      <c r="M89" s="128">
        <v>2.9108003400000002</v>
      </c>
      <c r="N89" s="128">
        <v>0</v>
      </c>
      <c r="O89" s="128">
        <v>0</v>
      </c>
      <c r="P89" s="128">
        <v>16371.900933770001</v>
      </c>
      <c r="Q89" s="128"/>
      <c r="R89" s="128"/>
      <c r="S89" s="128"/>
    </row>
    <row r="90" spans="1:19" hidden="1" outlineLevel="1">
      <c r="A90" s="8">
        <v>42948</v>
      </c>
      <c r="B90" s="128">
        <v>5.8975714400000001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3.02123024</v>
      </c>
      <c r="J90" s="128">
        <v>0</v>
      </c>
      <c r="K90" s="128">
        <v>3.02123024</v>
      </c>
      <c r="L90" s="128">
        <v>2.8763411999999997</v>
      </c>
      <c r="M90" s="128">
        <v>2.8763411999999997</v>
      </c>
      <c r="N90" s="128">
        <v>0</v>
      </c>
      <c r="O90" s="128">
        <v>0</v>
      </c>
      <c r="P90" s="128">
        <v>16264.808075319999</v>
      </c>
      <c r="Q90" s="128"/>
      <c r="R90" s="128"/>
      <c r="S90" s="128"/>
    </row>
    <row r="91" spans="1:19" hidden="1" outlineLevel="1">
      <c r="A91" s="8">
        <v>42979</v>
      </c>
      <c r="B91" s="128">
        <v>3.5933247700000002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3.02123024</v>
      </c>
      <c r="J91" s="128">
        <v>0</v>
      </c>
      <c r="K91" s="128">
        <v>3.02123024</v>
      </c>
      <c r="L91" s="128">
        <v>0.57209452999999999</v>
      </c>
      <c r="M91" s="128">
        <v>0.57209452999999999</v>
      </c>
      <c r="N91" s="128">
        <v>0</v>
      </c>
      <c r="O91" s="128">
        <v>0</v>
      </c>
      <c r="P91" s="128">
        <v>16777.212482679999</v>
      </c>
      <c r="Q91" s="128"/>
      <c r="R91" s="128"/>
      <c r="S91" s="128"/>
    </row>
    <row r="92" spans="1:19" hidden="1" outlineLevel="1">
      <c r="A92" s="8">
        <v>43009</v>
      </c>
      <c r="B92" s="128">
        <v>3.59406362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3.02123024</v>
      </c>
      <c r="J92" s="128">
        <v>0</v>
      </c>
      <c r="K92" s="128">
        <v>3.02123024</v>
      </c>
      <c r="L92" s="128">
        <v>0.57283337999999995</v>
      </c>
      <c r="M92" s="128">
        <v>0.57283337999999995</v>
      </c>
      <c r="N92" s="128">
        <v>0</v>
      </c>
      <c r="O92" s="128">
        <v>0</v>
      </c>
      <c r="P92" s="128">
        <v>16871.165624769998</v>
      </c>
      <c r="Q92" s="128"/>
      <c r="R92" s="128"/>
      <c r="S92" s="128"/>
    </row>
    <row r="93" spans="1:19" hidden="1" outlineLevel="1">
      <c r="A93" s="8">
        <v>43040</v>
      </c>
      <c r="B93" s="128">
        <v>3.5884934199999998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3.02123024</v>
      </c>
      <c r="J93" s="128">
        <v>0</v>
      </c>
      <c r="K93" s="128">
        <v>3.02123024</v>
      </c>
      <c r="L93" s="128">
        <v>0.56726317999999998</v>
      </c>
      <c r="M93" s="128">
        <v>0.56726317999999998</v>
      </c>
      <c r="N93" s="128">
        <v>0</v>
      </c>
      <c r="O93" s="128">
        <v>0</v>
      </c>
      <c r="P93" s="128">
        <v>17106.820114589998</v>
      </c>
      <c r="Q93" s="128"/>
      <c r="R93" s="128"/>
      <c r="S93" s="128"/>
    </row>
    <row r="94" spans="1:19" hidden="1" outlineLevel="1">
      <c r="A94" s="8">
        <v>43070</v>
      </c>
      <c r="B94" s="128">
        <v>3.5937432399999998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3.02123024</v>
      </c>
      <c r="J94" s="128">
        <v>0</v>
      </c>
      <c r="K94" s="128">
        <v>3.02123024</v>
      </c>
      <c r="L94" s="128">
        <v>0.57251300000000005</v>
      </c>
      <c r="M94" s="128">
        <v>0.57251300000000005</v>
      </c>
      <c r="N94" s="128">
        <v>0</v>
      </c>
      <c r="O94" s="128">
        <v>0</v>
      </c>
      <c r="P94" s="128">
        <v>17830.381727259999</v>
      </c>
      <c r="Q94" s="128"/>
      <c r="R94" s="128"/>
      <c r="S94" s="128"/>
    </row>
    <row r="95" spans="1:19" hidden="1" outlineLevel="1">
      <c r="A95" s="8">
        <v>43101</v>
      </c>
      <c r="B95" s="128">
        <v>3.77693111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3.2053641700000002</v>
      </c>
      <c r="J95" s="128">
        <v>0</v>
      </c>
      <c r="K95" s="128">
        <v>3.2053641700000002</v>
      </c>
      <c r="L95" s="128">
        <v>0.57156694000000008</v>
      </c>
      <c r="M95" s="128">
        <v>0.57156694000000008</v>
      </c>
      <c r="N95" s="128">
        <v>0</v>
      </c>
      <c r="O95" s="128">
        <v>0</v>
      </c>
      <c r="P95" s="128">
        <v>18086.884056680003</v>
      </c>
      <c r="Q95" s="128"/>
      <c r="R95" s="128"/>
      <c r="S95" s="128"/>
    </row>
    <row r="96" spans="1:19" hidden="1" outlineLevel="1">
      <c r="A96" s="8">
        <v>43132</v>
      </c>
      <c r="B96" s="128">
        <v>3.70968652</v>
      </c>
      <c r="C96" s="128">
        <v>0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3.2053641700000002</v>
      </c>
      <c r="J96" s="128">
        <v>0</v>
      </c>
      <c r="K96" s="128">
        <v>3.2053641700000002</v>
      </c>
      <c r="L96" s="128">
        <v>0.50432235000000003</v>
      </c>
      <c r="M96" s="128">
        <v>0.50432235000000003</v>
      </c>
      <c r="N96" s="128">
        <v>0</v>
      </c>
      <c r="O96" s="128">
        <v>0</v>
      </c>
      <c r="P96" s="128">
        <v>17340.14858252</v>
      </c>
      <c r="Q96" s="128"/>
      <c r="R96" s="128"/>
      <c r="S96" s="128"/>
    </row>
    <row r="97" spans="1:19" hidden="1" outlineLevel="1">
      <c r="A97" s="8">
        <v>43160</v>
      </c>
      <c r="B97" s="128">
        <v>3.8097365299999999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3.2956141699999999</v>
      </c>
      <c r="J97" s="128">
        <v>0</v>
      </c>
      <c r="K97" s="128">
        <v>3.2956141699999999</v>
      </c>
      <c r="L97" s="128">
        <v>0.51412236</v>
      </c>
      <c r="M97" s="128">
        <v>0.51412236</v>
      </c>
      <c r="N97" s="128">
        <v>0</v>
      </c>
      <c r="O97" s="128">
        <v>0</v>
      </c>
      <c r="P97" s="128">
        <v>22739.498623270003</v>
      </c>
      <c r="Q97" s="128"/>
      <c r="R97" s="128"/>
      <c r="S97" s="128"/>
    </row>
    <row r="98" spans="1:19" hidden="1" outlineLevel="1">
      <c r="A98" s="8">
        <v>43191</v>
      </c>
      <c r="B98" s="128">
        <v>3.8333503900000001</v>
      </c>
      <c r="C98" s="128">
        <v>0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128">
        <v>3.3256975</v>
      </c>
      <c r="J98" s="128">
        <v>0</v>
      </c>
      <c r="K98" s="128">
        <v>3.3256975</v>
      </c>
      <c r="L98" s="128">
        <v>0.50765289000000002</v>
      </c>
      <c r="M98" s="128">
        <v>0.50765289000000002</v>
      </c>
      <c r="N98" s="128">
        <v>0</v>
      </c>
      <c r="O98" s="128">
        <v>0</v>
      </c>
      <c r="P98" s="128">
        <v>22492.616070209999</v>
      </c>
      <c r="Q98" s="128"/>
      <c r="R98" s="128"/>
      <c r="S98" s="128"/>
    </row>
    <row r="99" spans="1:19" hidden="1" outlineLevel="1">
      <c r="A99" s="8">
        <v>43221</v>
      </c>
      <c r="B99" s="128">
        <v>3.8688328700000003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3.3567836099999999</v>
      </c>
      <c r="J99" s="128">
        <v>0</v>
      </c>
      <c r="K99" s="128">
        <v>3.3567836099999999</v>
      </c>
      <c r="L99" s="128">
        <v>0.51204925999999995</v>
      </c>
      <c r="M99" s="128">
        <v>0.51204925999999995</v>
      </c>
      <c r="N99" s="128">
        <v>0</v>
      </c>
      <c r="O99" s="128">
        <v>0</v>
      </c>
      <c r="P99" s="128">
        <v>22143.210233940001</v>
      </c>
      <c r="Q99" s="128"/>
      <c r="R99" s="128"/>
      <c r="S99" s="128"/>
    </row>
    <row r="100" spans="1:19" hidden="1" outlineLevel="1">
      <c r="A100" s="8">
        <v>43252</v>
      </c>
      <c r="B100" s="128">
        <v>3.8891984000000002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3.38686694</v>
      </c>
      <c r="J100" s="128">
        <v>0</v>
      </c>
      <c r="K100" s="128">
        <v>3.38686694</v>
      </c>
      <c r="L100" s="128">
        <v>0.50233145999999995</v>
      </c>
      <c r="M100" s="128">
        <v>0.50233145999999995</v>
      </c>
      <c r="N100" s="128">
        <v>0</v>
      </c>
      <c r="O100" s="128">
        <v>0</v>
      </c>
      <c r="P100" s="128">
        <v>22350.50973233</v>
      </c>
      <c r="Q100" s="128"/>
      <c r="R100" s="128"/>
      <c r="S100" s="128"/>
    </row>
    <row r="101" spans="1:19" hidden="1" outlineLevel="1">
      <c r="A101" s="8">
        <v>43282</v>
      </c>
      <c r="B101" s="128">
        <v>3.9266404000000001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3.4179530499999999</v>
      </c>
      <c r="J101" s="128">
        <v>0</v>
      </c>
      <c r="K101" s="128">
        <v>3.4179530499999999</v>
      </c>
      <c r="L101" s="128">
        <v>0.50868734999999998</v>
      </c>
      <c r="M101" s="128">
        <v>0.50868734999999998</v>
      </c>
      <c r="N101" s="128">
        <v>0</v>
      </c>
      <c r="O101" s="128">
        <v>0</v>
      </c>
      <c r="P101" s="128">
        <v>22977.040159169999</v>
      </c>
      <c r="Q101" s="128"/>
      <c r="R101" s="128"/>
      <c r="S101" s="128"/>
    </row>
    <row r="102" spans="1:19" hidden="1" outlineLevel="1">
      <c r="A102" s="8">
        <v>43313</v>
      </c>
      <c r="B102" s="128">
        <v>3.9654090599999998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3.4490391699999998</v>
      </c>
      <c r="J102" s="128">
        <v>0</v>
      </c>
      <c r="K102" s="128">
        <v>3.4490391699999998</v>
      </c>
      <c r="L102" s="128">
        <v>0.51636989</v>
      </c>
      <c r="M102" s="128">
        <v>0.51636989</v>
      </c>
      <c r="N102" s="128">
        <v>0</v>
      </c>
      <c r="O102" s="128">
        <v>0</v>
      </c>
      <c r="P102" s="128">
        <v>24560.05948018</v>
      </c>
      <c r="Q102" s="128"/>
      <c r="R102" s="128"/>
      <c r="S102" s="128"/>
    </row>
    <row r="103" spans="1:19" hidden="1" outlineLevel="1">
      <c r="A103" s="8">
        <v>43344</v>
      </c>
      <c r="B103" s="128">
        <v>3.99707707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3.4791224999999999</v>
      </c>
      <c r="J103" s="128">
        <v>0</v>
      </c>
      <c r="K103" s="128">
        <v>3.4791224999999999</v>
      </c>
      <c r="L103" s="128">
        <v>0.51795457</v>
      </c>
      <c r="M103" s="128">
        <v>0.51795457</v>
      </c>
      <c r="N103" s="128">
        <v>0</v>
      </c>
      <c r="O103" s="128">
        <v>0</v>
      </c>
      <c r="P103" s="128">
        <v>24730.75560049</v>
      </c>
      <c r="Q103" s="128"/>
      <c r="R103" s="128"/>
      <c r="S103" s="128"/>
    </row>
    <row r="104" spans="1:19" hidden="1" outlineLevel="1">
      <c r="A104" s="8">
        <v>43374</v>
      </c>
      <c r="B104" s="128">
        <v>4.0300945099999996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3.5102086099999998</v>
      </c>
      <c r="J104" s="128">
        <v>0</v>
      </c>
      <c r="K104" s="128">
        <v>3.5102086099999998</v>
      </c>
      <c r="L104" s="128">
        <v>0.51988590000000001</v>
      </c>
      <c r="M104" s="128">
        <v>0.51988590000000001</v>
      </c>
      <c r="N104" s="128">
        <v>0</v>
      </c>
      <c r="O104" s="128">
        <v>0</v>
      </c>
      <c r="P104" s="128">
        <v>24344.953748100001</v>
      </c>
      <c r="Q104" s="128"/>
      <c r="R104" s="128"/>
      <c r="S104" s="128"/>
    </row>
    <row r="105" spans="1:19" hidden="1" outlineLevel="1">
      <c r="A105" s="8">
        <v>43405</v>
      </c>
      <c r="B105" s="128">
        <v>4.0468127100000002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3.5402919399999999</v>
      </c>
      <c r="J105" s="128">
        <v>0</v>
      </c>
      <c r="K105" s="128">
        <v>3.5402919399999999</v>
      </c>
      <c r="L105" s="128">
        <v>0.50652077000000006</v>
      </c>
      <c r="M105" s="128">
        <v>0.50652077000000006</v>
      </c>
      <c r="N105" s="128">
        <v>0</v>
      </c>
      <c r="O105" s="128">
        <v>0</v>
      </c>
      <c r="P105" s="128">
        <v>24692.837991709999</v>
      </c>
      <c r="Q105" s="128"/>
      <c r="R105" s="128"/>
      <c r="S105" s="128"/>
    </row>
    <row r="106" spans="1:19" hidden="1" outlineLevel="1">
      <c r="A106" s="8">
        <v>43435</v>
      </c>
      <c r="B106" s="128">
        <v>0.50468069999999998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0.50468069999999998</v>
      </c>
      <c r="M106" s="128">
        <v>0.50468069999999998</v>
      </c>
      <c r="N106" s="128">
        <v>0</v>
      </c>
      <c r="O106" s="128">
        <v>0</v>
      </c>
      <c r="P106" s="128">
        <v>24283.453421310001</v>
      </c>
      <c r="Q106" s="128"/>
      <c r="R106" s="128"/>
      <c r="S106" s="128"/>
    </row>
    <row r="107" spans="1:19" hidden="1" outlineLevel="1">
      <c r="A107" s="8">
        <v>43466</v>
      </c>
      <c r="B107" s="128">
        <v>0.51156151000000005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0.51156151000000005</v>
      </c>
      <c r="M107" s="128">
        <v>0.51156151000000005</v>
      </c>
      <c r="N107" s="128">
        <v>0</v>
      </c>
      <c r="O107" s="128">
        <v>0</v>
      </c>
      <c r="P107" s="128">
        <v>24463.800840239997</v>
      </c>
      <c r="Q107" s="128"/>
      <c r="R107" s="128"/>
      <c r="S107" s="128"/>
    </row>
    <row r="108" spans="1:19" hidden="1" outlineLevel="1">
      <c r="A108" s="8">
        <v>43497</v>
      </c>
      <c r="B108" s="128">
        <v>0.51317862000000003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0.51317862000000003</v>
      </c>
      <c r="M108" s="128">
        <v>0.51317862000000003</v>
      </c>
      <c r="N108" s="128">
        <v>0</v>
      </c>
      <c r="O108" s="128">
        <v>0</v>
      </c>
      <c r="P108" s="128">
        <v>23888.25355913</v>
      </c>
      <c r="Q108" s="128"/>
      <c r="R108" s="128"/>
      <c r="S108" s="128"/>
    </row>
    <row r="109" spans="1:19" hidden="1" outlineLevel="1">
      <c r="A109" s="8">
        <v>43525</v>
      </c>
      <c r="B109" s="128">
        <v>0.51408027000000001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0.51408027000000001</v>
      </c>
      <c r="M109" s="128">
        <v>0.51408027000000001</v>
      </c>
      <c r="N109" s="128">
        <v>0</v>
      </c>
      <c r="O109" s="128">
        <v>0</v>
      </c>
      <c r="P109" s="128">
        <v>24111.358706400002</v>
      </c>
      <c r="Q109" s="128"/>
      <c r="R109" s="128"/>
      <c r="S109" s="128"/>
    </row>
    <row r="110" spans="1:19" hidden="1" outlineLevel="1">
      <c r="A110" s="8">
        <v>43556</v>
      </c>
      <c r="B110" s="128">
        <v>0.49473232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0.49473232</v>
      </c>
      <c r="M110" s="128">
        <v>0.49473232</v>
      </c>
      <c r="N110" s="128">
        <v>0</v>
      </c>
      <c r="O110" s="128">
        <v>0</v>
      </c>
      <c r="P110" s="128">
        <v>23611.140178099999</v>
      </c>
      <c r="Q110" s="128"/>
      <c r="R110" s="128"/>
      <c r="S110" s="128"/>
    </row>
    <row r="111" spans="1:19" hidden="1" outlineLevel="1">
      <c r="A111" s="8">
        <v>43586</v>
      </c>
      <c r="B111" s="128">
        <v>0.38991765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0.38991765</v>
      </c>
      <c r="M111" s="128">
        <v>0.38991765</v>
      </c>
      <c r="N111" s="128">
        <v>0</v>
      </c>
      <c r="O111" s="128">
        <v>0</v>
      </c>
      <c r="P111" s="128">
        <v>23979.642048759997</v>
      </c>
      <c r="Q111" s="128"/>
      <c r="R111" s="128"/>
      <c r="S111" s="128"/>
    </row>
    <row r="112" spans="1:19" hidden="1" outlineLevel="1">
      <c r="A112" s="8">
        <v>43617</v>
      </c>
      <c r="B112" s="128">
        <v>0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23672.15609855</v>
      </c>
      <c r="Q112" s="128"/>
      <c r="R112" s="128"/>
      <c r="S112" s="128"/>
    </row>
    <row r="113" spans="1:19" hidden="1" outlineLevel="1">
      <c r="A113" s="8">
        <v>43647</v>
      </c>
      <c r="B113" s="128">
        <v>0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28">
        <v>0</v>
      </c>
      <c r="P113" s="128">
        <v>22668.78899968</v>
      </c>
      <c r="Q113" s="128"/>
      <c r="R113" s="128"/>
      <c r="S113" s="128"/>
    </row>
    <row r="114" spans="1:19" hidden="1" outlineLevel="1">
      <c r="A114" s="8">
        <v>43678</v>
      </c>
      <c r="B114" s="128">
        <v>0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0</v>
      </c>
      <c r="P114" s="128">
        <v>22863.02133059</v>
      </c>
      <c r="Q114" s="128"/>
      <c r="R114" s="128"/>
      <c r="S114" s="128"/>
    </row>
    <row r="115" spans="1:19" hidden="1" outlineLevel="1">
      <c r="A115" s="8">
        <v>43709</v>
      </c>
      <c r="B115" s="128">
        <v>0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21846.114731019999</v>
      </c>
      <c r="Q115" s="128"/>
      <c r="R115" s="128"/>
      <c r="S115" s="128"/>
    </row>
    <row r="116" spans="1:19" hidden="1" outlineLevel="1">
      <c r="A116" s="8">
        <v>43739</v>
      </c>
      <c r="B116" s="128">
        <v>0</v>
      </c>
      <c r="C116" s="128">
        <v>0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22928.358997430001</v>
      </c>
      <c r="Q116" s="128"/>
      <c r="R116" s="128"/>
      <c r="S116" s="128"/>
    </row>
    <row r="117" spans="1:19" hidden="1" outlineLevel="1">
      <c r="A117" s="8">
        <v>43770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22097.695407679999</v>
      </c>
      <c r="Q117" s="128"/>
      <c r="R117" s="128"/>
      <c r="S117" s="128"/>
    </row>
    <row r="118" spans="1:19" hidden="1" outlineLevel="1">
      <c r="A118" s="8">
        <v>43800</v>
      </c>
      <c r="B118" s="128">
        <v>0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22015.772512340001</v>
      </c>
      <c r="Q118" s="128"/>
      <c r="R118" s="128"/>
      <c r="S118" s="128"/>
    </row>
    <row r="119" spans="1:19" hidden="1" outlineLevel="1">
      <c r="A119" s="8">
        <v>43831</v>
      </c>
      <c r="B119" s="128">
        <v>0</v>
      </c>
      <c r="C119" s="128">
        <v>0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128">
        <v>23170.657447959999</v>
      </c>
      <c r="Q119" s="128"/>
      <c r="R119" s="128"/>
      <c r="S119" s="128"/>
    </row>
    <row r="120" spans="1:19" hidden="1" outlineLevel="1">
      <c r="A120" s="8">
        <v>43862</v>
      </c>
      <c r="B120" s="128">
        <v>0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22908.152944130001</v>
      </c>
      <c r="Q120" s="128"/>
      <c r="R120" s="128"/>
      <c r="S120" s="128"/>
    </row>
    <row r="121" spans="1:19" hidden="1" outlineLevel="1">
      <c r="A121" s="8">
        <v>43891</v>
      </c>
      <c r="B121" s="128">
        <v>0</v>
      </c>
      <c r="C121" s="128">
        <v>0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28">
        <v>26342.876426989998</v>
      </c>
      <c r="Q121" s="128"/>
      <c r="R121" s="128"/>
      <c r="S121" s="128"/>
    </row>
    <row r="122" spans="1:19" hidden="1" outlineLevel="1">
      <c r="A122" s="8">
        <v>43922</v>
      </c>
      <c r="B122" s="128">
        <v>376.75177694000001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376.75177694000001</v>
      </c>
      <c r="M122" s="128">
        <v>376.75177694000001</v>
      </c>
      <c r="N122" s="128">
        <v>0</v>
      </c>
      <c r="O122" s="128">
        <v>0</v>
      </c>
      <c r="P122" s="128">
        <v>24913.636737119999</v>
      </c>
      <c r="Q122" s="128"/>
      <c r="R122" s="128"/>
      <c r="S122" s="128"/>
    </row>
    <row r="123" spans="1:19" hidden="1" outlineLevel="1">
      <c r="A123" s="8">
        <v>43952</v>
      </c>
      <c r="B123" s="128">
        <v>376.23943936000001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376.23943936000001</v>
      </c>
      <c r="M123" s="128">
        <v>376.23943936000001</v>
      </c>
      <c r="N123" s="128">
        <v>0</v>
      </c>
      <c r="O123" s="128">
        <v>0</v>
      </c>
      <c r="P123" s="128">
        <v>25139.454054530001</v>
      </c>
      <c r="Q123" s="128"/>
      <c r="R123" s="128"/>
      <c r="S123" s="128"/>
    </row>
    <row r="124" spans="1:19" hidden="1" outlineLevel="1">
      <c r="A124" s="8">
        <v>43983</v>
      </c>
      <c r="B124" s="128">
        <v>374.5693526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374.5693526</v>
      </c>
      <c r="M124" s="128">
        <v>374.5693526</v>
      </c>
      <c r="N124" s="128">
        <v>0</v>
      </c>
      <c r="O124" s="128">
        <v>0</v>
      </c>
      <c r="P124" s="128">
        <v>88.283556590000003</v>
      </c>
      <c r="Q124" s="128"/>
      <c r="R124" s="128"/>
      <c r="S124" s="128"/>
    </row>
    <row r="125" spans="1:19" hidden="1" outlineLevel="1">
      <c r="A125" s="8">
        <v>44013</v>
      </c>
      <c r="B125" s="128">
        <v>382.35908781000001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382.35908781000001</v>
      </c>
      <c r="M125" s="128">
        <v>382.35908781000001</v>
      </c>
      <c r="N125" s="128">
        <v>0</v>
      </c>
      <c r="O125" s="128">
        <v>0</v>
      </c>
      <c r="P125" s="128">
        <v>88.838469759999995</v>
      </c>
      <c r="Q125" s="128"/>
      <c r="R125" s="128"/>
      <c r="S125" s="128"/>
    </row>
    <row r="126" spans="1:19" hidden="1" outlineLevel="1">
      <c r="A126" s="8">
        <v>44044</v>
      </c>
      <c r="B126" s="128">
        <v>380.67100965999998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380.67100965999998</v>
      </c>
      <c r="M126" s="128">
        <v>380.67100965999998</v>
      </c>
      <c r="N126" s="128">
        <v>0</v>
      </c>
      <c r="O126" s="128">
        <v>0</v>
      </c>
      <c r="P126" s="128">
        <v>89.393382930000001</v>
      </c>
      <c r="Q126" s="128"/>
      <c r="R126" s="128"/>
      <c r="S126" s="128"/>
    </row>
    <row r="127" spans="1:19" hidden="1" outlineLevel="1">
      <c r="A127" s="8">
        <v>44075</v>
      </c>
      <c r="B127" s="128">
        <v>360.62259241999999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360.62259241999999</v>
      </c>
      <c r="M127" s="128">
        <v>360.62259241999999</v>
      </c>
      <c r="N127" s="128">
        <v>0</v>
      </c>
      <c r="O127" s="128">
        <v>0</v>
      </c>
      <c r="P127" s="128">
        <v>75.733329010000006</v>
      </c>
      <c r="Q127" s="128"/>
      <c r="R127" s="128"/>
      <c r="S127" s="128"/>
    </row>
    <row r="128" spans="1:19" hidden="1" outlineLevel="1">
      <c r="A128" s="8">
        <v>44105</v>
      </c>
      <c r="B128" s="128">
        <v>361.62090153999998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361.62090153999998</v>
      </c>
      <c r="M128" s="128">
        <v>361.62090153999998</v>
      </c>
      <c r="N128" s="128">
        <v>0</v>
      </c>
      <c r="O128" s="128">
        <v>0</v>
      </c>
      <c r="P128" s="128">
        <v>76.288242179999997</v>
      </c>
      <c r="Q128" s="128"/>
      <c r="R128" s="128"/>
      <c r="S128" s="128"/>
    </row>
    <row r="129" spans="1:19" hidden="1" outlineLevel="1">
      <c r="A129" s="8">
        <v>44136</v>
      </c>
      <c r="B129" s="128">
        <v>361.83793657000001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361.83793657000001</v>
      </c>
      <c r="M129" s="128">
        <v>361.83793657000001</v>
      </c>
      <c r="N129" s="128">
        <v>0</v>
      </c>
      <c r="O129" s="128">
        <v>0</v>
      </c>
      <c r="P129" s="128">
        <v>76.825254900000004</v>
      </c>
      <c r="Q129" s="128"/>
      <c r="R129" s="128"/>
      <c r="S129" s="128"/>
    </row>
    <row r="130" spans="1:19" hidden="1" outlineLevel="1">
      <c r="A130" s="8">
        <v>44166</v>
      </c>
      <c r="B130" s="128">
        <v>360.46366009000002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360.46366009000002</v>
      </c>
      <c r="M130" s="128">
        <v>360.46366009000002</v>
      </c>
      <c r="N130" s="128">
        <v>0</v>
      </c>
      <c r="O130" s="128">
        <v>0</v>
      </c>
      <c r="P130" s="128">
        <v>77.380168069999996</v>
      </c>
      <c r="Q130" s="128"/>
      <c r="R130" s="128"/>
      <c r="S130" s="128"/>
    </row>
    <row r="131" spans="1:19" hidden="1" outlineLevel="1">
      <c r="A131" s="8">
        <v>44197</v>
      </c>
      <c r="B131" s="128">
        <v>359.88618967999997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359.88618967999997</v>
      </c>
      <c r="M131" s="128">
        <v>359.88618967999997</v>
      </c>
      <c r="N131" s="128">
        <v>0</v>
      </c>
      <c r="O131" s="128">
        <v>0</v>
      </c>
      <c r="P131" s="128">
        <v>77.936601530000004</v>
      </c>
      <c r="Q131" s="128"/>
      <c r="R131" s="128"/>
      <c r="S131" s="128"/>
    </row>
    <row r="132" spans="1:19" hidden="1" outlineLevel="1">
      <c r="A132" s="8">
        <v>44228</v>
      </c>
      <c r="B132" s="128">
        <v>358.01398147999998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358.01398147999998</v>
      </c>
      <c r="M132" s="128">
        <v>358.01398147999998</v>
      </c>
      <c r="N132" s="128">
        <v>0</v>
      </c>
      <c r="O132" s="128">
        <v>0</v>
      </c>
      <c r="P132" s="128">
        <v>78.439186590000006</v>
      </c>
      <c r="Q132" s="128"/>
      <c r="R132" s="128"/>
      <c r="S132" s="128"/>
    </row>
    <row r="133" spans="1:19" hidden="1" outlineLevel="1">
      <c r="A133" s="8">
        <v>44256</v>
      </c>
      <c r="B133" s="128">
        <v>357.69878057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357.69878057</v>
      </c>
      <c r="M133" s="128">
        <v>357.69878057</v>
      </c>
      <c r="N133" s="128">
        <v>0</v>
      </c>
      <c r="O133" s="128">
        <v>0</v>
      </c>
      <c r="P133" s="128">
        <v>78.995620049999999</v>
      </c>
      <c r="Q133" s="128"/>
      <c r="R133" s="128"/>
      <c r="S133" s="128"/>
    </row>
    <row r="134" spans="1:19" hidden="1" outlineLevel="1">
      <c r="A134" s="8">
        <v>44287</v>
      </c>
      <c r="B134" s="128">
        <v>356.73488104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356.73488104</v>
      </c>
      <c r="M134" s="128">
        <v>356.73488104</v>
      </c>
      <c r="N134" s="128">
        <v>0</v>
      </c>
      <c r="O134" s="128">
        <v>0</v>
      </c>
      <c r="P134" s="128">
        <v>79.534104060000004</v>
      </c>
      <c r="Q134" s="128"/>
      <c r="R134" s="128"/>
      <c r="S134" s="128"/>
    </row>
    <row r="135" spans="1:19" hidden="1" outlineLevel="1">
      <c r="A135" s="8">
        <v>44317</v>
      </c>
      <c r="B135" s="128">
        <v>354.96078352000001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354.96078352000001</v>
      </c>
      <c r="M135" s="128">
        <v>354.96078352000001</v>
      </c>
      <c r="N135" s="128">
        <v>0</v>
      </c>
      <c r="O135" s="128">
        <v>0</v>
      </c>
      <c r="P135" s="128">
        <v>80.090537519999998</v>
      </c>
      <c r="Q135" s="128"/>
      <c r="R135" s="128"/>
      <c r="S135" s="128"/>
    </row>
    <row r="136" spans="1:19" hidden="1" outlineLevel="1">
      <c r="A136" s="8">
        <v>44348</v>
      </c>
      <c r="B136" s="128">
        <v>352.65556132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352.65556132</v>
      </c>
      <c r="M136" s="128">
        <v>352.65556132</v>
      </c>
      <c r="N136" s="128">
        <v>0</v>
      </c>
      <c r="O136" s="128">
        <v>0</v>
      </c>
      <c r="P136" s="128">
        <v>80.629021530000003</v>
      </c>
      <c r="Q136" s="128"/>
      <c r="R136" s="128"/>
      <c r="S136" s="128"/>
    </row>
    <row r="137" spans="1:19" hidden="1" outlineLevel="1">
      <c r="A137" s="8">
        <v>44378</v>
      </c>
      <c r="B137" s="128">
        <v>121.65833194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121.65833194</v>
      </c>
      <c r="M137" s="128">
        <v>121.65833194</v>
      </c>
      <c r="N137" s="128">
        <v>0</v>
      </c>
      <c r="O137" s="128">
        <v>0</v>
      </c>
      <c r="P137" s="128">
        <v>81.185454989999997</v>
      </c>
      <c r="Q137" s="128"/>
      <c r="R137" s="128"/>
      <c r="S137" s="128"/>
    </row>
    <row r="138" spans="1:19" hidden="1" outlineLevel="1">
      <c r="A138" s="8">
        <v>44409</v>
      </c>
      <c r="B138" s="128">
        <v>7.2166930200000001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7.2166930200000001</v>
      </c>
      <c r="M138" s="128">
        <v>7.2166930200000001</v>
      </c>
      <c r="N138" s="128">
        <v>0</v>
      </c>
      <c r="O138" s="128">
        <v>0</v>
      </c>
      <c r="P138" s="128">
        <v>81.741888450000005</v>
      </c>
      <c r="Q138" s="128"/>
      <c r="R138" s="128"/>
      <c r="S138" s="128"/>
    </row>
    <row r="139" spans="1:19" hidden="1" outlineLevel="1">
      <c r="A139" s="8">
        <v>44440</v>
      </c>
      <c r="B139" s="128">
        <v>7.6944895000000004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7.6944895000000004</v>
      </c>
      <c r="M139" s="128">
        <v>7.6944895000000004</v>
      </c>
      <c r="N139" s="128">
        <v>0</v>
      </c>
      <c r="O139" s="128">
        <v>0</v>
      </c>
      <c r="P139" s="128">
        <v>82.280372459999995</v>
      </c>
      <c r="Q139" s="128"/>
      <c r="R139" s="128"/>
      <c r="S139" s="128"/>
    </row>
    <row r="140" spans="1:19" hidden="1" outlineLevel="1">
      <c r="A140" s="8">
        <v>44470</v>
      </c>
      <c r="B140" s="128">
        <v>7.6953822299999999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7.6953822299999999</v>
      </c>
      <c r="M140" s="128">
        <v>7.6953822299999999</v>
      </c>
      <c r="N140" s="128">
        <v>0</v>
      </c>
      <c r="O140" s="128">
        <v>0</v>
      </c>
      <c r="P140" s="128">
        <v>82.836805920000003</v>
      </c>
      <c r="Q140" s="128"/>
      <c r="R140" s="128"/>
      <c r="S140" s="128"/>
    </row>
    <row r="141" spans="1:19" hidden="1" outlineLevel="1">
      <c r="A141" s="8">
        <v>44501</v>
      </c>
      <c r="B141" s="128">
        <v>7.6282682199999998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7.6282682199999998</v>
      </c>
      <c r="M141" s="128">
        <v>7.6282682199999998</v>
      </c>
      <c r="N141" s="128">
        <v>0</v>
      </c>
      <c r="O141" s="128">
        <v>0</v>
      </c>
      <c r="P141" s="128">
        <v>83.375289929999994</v>
      </c>
      <c r="Q141" s="128"/>
      <c r="R141" s="128"/>
      <c r="S141" s="128"/>
    </row>
    <row r="142" spans="1:19" hidden="1" outlineLevel="1">
      <c r="A142" s="8">
        <v>44531</v>
      </c>
      <c r="B142" s="128">
        <v>5.1791004699999998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5.1791004699999998</v>
      </c>
      <c r="M142" s="128">
        <v>5.1791004699999998</v>
      </c>
      <c r="N142" s="128">
        <v>0</v>
      </c>
      <c r="O142" s="128">
        <v>0</v>
      </c>
      <c r="P142" s="128">
        <v>0</v>
      </c>
      <c r="Q142" s="128"/>
      <c r="R142" s="128"/>
      <c r="S142" s="128"/>
    </row>
    <row r="143" spans="1:19" hidden="1" outlineLevel="1">
      <c r="A143" s="8">
        <v>44562</v>
      </c>
      <c r="B143" s="128">
        <v>5.2016922499999998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5.2016922499999998</v>
      </c>
      <c r="M143" s="128">
        <v>5.2016922499999998</v>
      </c>
      <c r="N143" s="128">
        <v>0</v>
      </c>
      <c r="O143" s="128">
        <v>0</v>
      </c>
      <c r="P143" s="128">
        <v>0</v>
      </c>
      <c r="Q143" s="128"/>
      <c r="R143" s="128"/>
      <c r="S143" s="128"/>
    </row>
    <row r="144" spans="1:19" hidden="1" outlineLevel="1">
      <c r="A144" s="8">
        <v>44593</v>
      </c>
      <c r="B144" s="128">
        <v>5.2087592100000002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5.2087592100000002</v>
      </c>
      <c r="M144" s="128">
        <v>5.2087592100000002</v>
      </c>
      <c r="N144" s="128">
        <v>0</v>
      </c>
      <c r="O144" s="128">
        <v>0</v>
      </c>
      <c r="P144" s="128">
        <v>0</v>
      </c>
      <c r="Q144" s="128"/>
      <c r="R144" s="128"/>
      <c r="S144" s="128"/>
    </row>
    <row r="145" spans="1:19" hidden="1" outlineLevel="1">
      <c r="A145" s="8">
        <v>44621</v>
      </c>
      <c r="B145" s="128">
        <v>5.2087592100000002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5.2087592100000002</v>
      </c>
      <c r="M145" s="128">
        <v>5.2087592100000002</v>
      </c>
      <c r="N145" s="128">
        <v>0</v>
      </c>
      <c r="O145" s="128">
        <v>0</v>
      </c>
      <c r="P145" s="128">
        <v>0</v>
      </c>
      <c r="Q145" s="128"/>
      <c r="R145" s="128"/>
      <c r="S145" s="128"/>
    </row>
    <row r="146" spans="1:19" hidden="1" outlineLevel="1">
      <c r="A146" s="8">
        <v>44652</v>
      </c>
      <c r="B146" s="128">
        <v>5.2087592100000002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5.2087592100000002</v>
      </c>
      <c r="M146" s="128">
        <v>5.2087592100000002</v>
      </c>
      <c r="N146" s="128">
        <v>0</v>
      </c>
      <c r="O146" s="128">
        <v>0</v>
      </c>
      <c r="P146" s="128">
        <v>0</v>
      </c>
      <c r="Q146" s="128"/>
      <c r="R146" s="128"/>
      <c r="S146" s="128"/>
    </row>
    <row r="147" spans="1:19" hidden="1" outlineLevel="1">
      <c r="A147" s="8">
        <v>44682</v>
      </c>
      <c r="B147" s="128">
        <v>5.2087592100000002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5.2087592100000002</v>
      </c>
      <c r="M147" s="128">
        <v>5.2087592100000002</v>
      </c>
      <c r="N147" s="128">
        <v>0</v>
      </c>
      <c r="O147" s="128">
        <v>0</v>
      </c>
      <c r="P147" s="128">
        <v>0</v>
      </c>
      <c r="Q147" s="128"/>
      <c r="R147" s="128"/>
      <c r="S147" s="128"/>
    </row>
    <row r="148" spans="1:19" hidden="1" outlineLevel="1">
      <c r="A148" s="8">
        <v>44713</v>
      </c>
      <c r="B148" s="128">
        <v>5.2087592100000002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5.2087592100000002</v>
      </c>
      <c r="M148" s="128">
        <v>5.2087592100000002</v>
      </c>
      <c r="N148" s="128">
        <v>0</v>
      </c>
      <c r="O148" s="128">
        <v>0</v>
      </c>
      <c r="P148" s="128">
        <v>0</v>
      </c>
      <c r="Q148" s="128"/>
      <c r="R148" s="128"/>
      <c r="S148" s="128"/>
    </row>
    <row r="149" spans="1:19" hidden="1" outlineLevel="1">
      <c r="A149" s="8">
        <v>44743</v>
      </c>
      <c r="B149" s="128">
        <v>5.31849521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5.31849521</v>
      </c>
      <c r="M149" s="128">
        <v>5.31849521</v>
      </c>
      <c r="N149" s="128">
        <v>0</v>
      </c>
      <c r="O149" s="128">
        <v>0</v>
      </c>
      <c r="P149" s="128">
        <v>0</v>
      </c>
      <c r="Q149" s="128"/>
      <c r="R149" s="128"/>
      <c r="S149" s="128"/>
    </row>
    <row r="150" spans="1:19" hidden="1" outlineLevel="1">
      <c r="A150" s="8">
        <v>44774</v>
      </c>
      <c r="B150" s="128">
        <v>5.31849521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5.31849521</v>
      </c>
      <c r="M150" s="128">
        <v>5.31849521</v>
      </c>
      <c r="N150" s="128">
        <v>0</v>
      </c>
      <c r="O150" s="128">
        <v>0</v>
      </c>
      <c r="P150" s="128">
        <v>0</v>
      </c>
      <c r="Q150" s="128"/>
      <c r="R150" s="128"/>
      <c r="S150" s="128"/>
    </row>
    <row r="151" spans="1:19" hidden="1" outlineLevel="1">
      <c r="A151" s="8">
        <v>44805</v>
      </c>
      <c r="B151" s="128">
        <v>5.31849521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5.31849521</v>
      </c>
      <c r="M151" s="128">
        <v>5.31849521</v>
      </c>
      <c r="N151" s="128">
        <v>0</v>
      </c>
      <c r="O151" s="128">
        <v>0</v>
      </c>
      <c r="P151" s="128">
        <v>0</v>
      </c>
      <c r="Q151" s="128"/>
      <c r="R151" s="128"/>
      <c r="S151" s="128"/>
    </row>
    <row r="152" spans="1:19" hidden="1" outlineLevel="1">
      <c r="A152" s="8">
        <v>44835</v>
      </c>
      <c r="B152" s="128">
        <v>5.31849521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5.31849521</v>
      </c>
      <c r="M152" s="128">
        <v>5.31849521</v>
      </c>
      <c r="N152" s="128">
        <v>0</v>
      </c>
      <c r="O152" s="128">
        <v>0</v>
      </c>
      <c r="P152" s="128">
        <v>0</v>
      </c>
      <c r="Q152" s="128"/>
      <c r="R152" s="128"/>
      <c r="S152" s="128"/>
    </row>
    <row r="153" spans="1:19" hidden="1" outlineLevel="1">
      <c r="A153" s="8">
        <v>44866</v>
      </c>
      <c r="B153" s="128">
        <v>5.31849521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5.31849521</v>
      </c>
      <c r="M153" s="128">
        <v>5.31849521</v>
      </c>
      <c r="N153" s="128">
        <v>0</v>
      </c>
      <c r="O153" s="128">
        <v>0</v>
      </c>
      <c r="P153" s="128">
        <v>0</v>
      </c>
      <c r="Q153" s="128"/>
      <c r="R153" s="128"/>
      <c r="S153" s="128"/>
    </row>
    <row r="154" spans="1:19" hidden="1" outlineLevel="1">
      <c r="A154" s="8">
        <v>44896</v>
      </c>
      <c r="B154" s="128">
        <v>5.31849521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5.31849521</v>
      </c>
      <c r="M154" s="128">
        <v>5.31849521</v>
      </c>
      <c r="N154" s="128">
        <v>0</v>
      </c>
      <c r="O154" s="128">
        <v>0</v>
      </c>
      <c r="P154" s="128">
        <v>0</v>
      </c>
      <c r="Q154" s="128"/>
      <c r="R154" s="128"/>
      <c r="S154" s="128"/>
    </row>
    <row r="155" spans="1:19" hidden="1" outlineLevel="1">
      <c r="A155" s="8">
        <v>44927</v>
      </c>
      <c r="B155" s="128">
        <v>5.31849521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5.31849521</v>
      </c>
      <c r="M155" s="128">
        <v>5.31849521</v>
      </c>
      <c r="N155" s="128">
        <v>0</v>
      </c>
      <c r="O155" s="128">
        <v>0</v>
      </c>
      <c r="P155" s="128">
        <v>0</v>
      </c>
      <c r="Q155" s="128"/>
      <c r="R155" s="128"/>
      <c r="S155" s="128"/>
    </row>
    <row r="156" spans="1:19" hidden="1" outlineLevel="1">
      <c r="A156" s="8">
        <v>44958</v>
      </c>
      <c r="B156" s="128">
        <v>1.4018294200000001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1.4018294200000001</v>
      </c>
      <c r="M156" s="128">
        <v>1.4018294200000001</v>
      </c>
      <c r="N156" s="128">
        <v>0</v>
      </c>
      <c r="O156" s="128">
        <v>0</v>
      </c>
      <c r="P156" s="128">
        <v>0</v>
      </c>
      <c r="Q156" s="128"/>
      <c r="R156" s="128"/>
      <c r="S156" s="128"/>
    </row>
    <row r="157" spans="1:19" hidden="1" outlineLevel="1">
      <c r="A157" s="8">
        <v>44986</v>
      </c>
      <c r="B157" s="128">
        <v>1.4018294200000001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1.4018294200000001</v>
      </c>
      <c r="M157" s="128">
        <v>1.4018294200000001</v>
      </c>
      <c r="N157" s="128">
        <v>0</v>
      </c>
      <c r="O157" s="128">
        <v>0</v>
      </c>
      <c r="P157" s="128">
        <v>0</v>
      </c>
      <c r="Q157" s="128"/>
      <c r="R157" s="128"/>
      <c r="S157" s="128"/>
    </row>
    <row r="158" spans="1:19" hidden="1" outlineLevel="1">
      <c r="A158" s="8">
        <v>45017</v>
      </c>
      <c r="B158" s="128">
        <v>1.4018294200000001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1.4018294200000001</v>
      </c>
      <c r="M158" s="128">
        <v>1.4018294200000001</v>
      </c>
      <c r="N158" s="128">
        <v>0</v>
      </c>
      <c r="O158" s="128">
        <v>0</v>
      </c>
      <c r="P158" s="128">
        <v>0</v>
      </c>
      <c r="Q158" s="128"/>
      <c r="R158" s="128"/>
      <c r="S158" s="128"/>
    </row>
    <row r="159" spans="1:19" hidden="1" outlineLevel="1">
      <c r="A159" s="8">
        <v>45047</v>
      </c>
      <c r="B159" s="128">
        <v>1.4018294200000001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1.4018294200000001</v>
      </c>
      <c r="M159" s="128">
        <v>1.4018294200000001</v>
      </c>
      <c r="N159" s="128">
        <v>0</v>
      </c>
      <c r="O159" s="128">
        <v>0</v>
      </c>
      <c r="P159" s="128">
        <v>0</v>
      </c>
      <c r="Q159" s="128"/>
      <c r="R159" s="128"/>
      <c r="S159" s="128"/>
    </row>
    <row r="160" spans="1:19" hidden="1" outlineLevel="1">
      <c r="A160" s="8">
        <v>45078</v>
      </c>
      <c r="B160" s="128">
        <v>1.3994497299999999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1.3994497299999999</v>
      </c>
      <c r="M160" s="128">
        <v>1.3994497299999999</v>
      </c>
      <c r="N160" s="128">
        <v>0</v>
      </c>
      <c r="O160" s="128">
        <v>0</v>
      </c>
      <c r="P160" s="128">
        <v>0</v>
      </c>
      <c r="Q160" s="128"/>
      <c r="R160" s="128"/>
      <c r="S160" s="128"/>
    </row>
    <row r="161" spans="1:19" hidden="1" outlineLevel="1">
      <c r="A161" s="8">
        <v>45108</v>
      </c>
      <c r="B161" s="128">
        <v>1.3994497299999999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1.3994497299999999</v>
      </c>
      <c r="M161" s="128">
        <v>1.3994497299999999</v>
      </c>
      <c r="N161" s="128">
        <v>0</v>
      </c>
      <c r="O161" s="128">
        <v>0</v>
      </c>
      <c r="P161" s="128">
        <v>0</v>
      </c>
      <c r="Q161" s="128"/>
      <c r="R161" s="128"/>
      <c r="S161" s="128"/>
    </row>
    <row r="162" spans="1:19" hidden="1" outlineLevel="1">
      <c r="A162" s="8">
        <v>45139</v>
      </c>
      <c r="B162" s="128">
        <v>1.3994497299999999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1.3994497299999999</v>
      </c>
      <c r="M162" s="128">
        <v>1.3994497299999999</v>
      </c>
      <c r="N162" s="128">
        <v>0</v>
      </c>
      <c r="O162" s="128">
        <v>0</v>
      </c>
      <c r="P162" s="128">
        <v>0</v>
      </c>
      <c r="Q162" s="128"/>
      <c r="R162" s="128"/>
      <c r="S162" s="128"/>
    </row>
    <row r="163" spans="1:19" hidden="1" outlineLevel="1">
      <c r="A163" s="8">
        <v>45170</v>
      </c>
      <c r="B163" s="128">
        <v>1.3994497299999999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1.3994497299999999</v>
      </c>
      <c r="M163" s="128">
        <v>1.3994497299999999</v>
      </c>
      <c r="N163" s="128">
        <v>0</v>
      </c>
      <c r="O163" s="128">
        <v>0</v>
      </c>
      <c r="P163" s="128">
        <v>0</v>
      </c>
      <c r="Q163" s="128"/>
      <c r="R163" s="128"/>
      <c r="S163" s="128"/>
    </row>
    <row r="164" spans="1:19" hidden="1" outlineLevel="1">
      <c r="A164" s="8">
        <v>45200</v>
      </c>
      <c r="B164" s="128">
        <v>1.3964083899999999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1.3964083899999999</v>
      </c>
      <c r="M164" s="128">
        <v>1.3964083899999999</v>
      </c>
      <c r="N164" s="128">
        <v>0</v>
      </c>
      <c r="O164" s="128">
        <v>0</v>
      </c>
      <c r="P164" s="128">
        <v>0</v>
      </c>
      <c r="Q164" s="128"/>
      <c r="R164" s="128"/>
      <c r="S164" s="128"/>
    </row>
    <row r="165" spans="1:19">
      <c r="A165" s="8">
        <v>45231</v>
      </c>
      <c r="B165" s="128">
        <v>1.3965479199999999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1.3965479199999999</v>
      </c>
      <c r="M165" s="128">
        <v>1.3965479199999999</v>
      </c>
      <c r="N165" s="128">
        <v>0</v>
      </c>
      <c r="O165" s="128">
        <v>0</v>
      </c>
      <c r="P165" s="128">
        <v>0</v>
      </c>
      <c r="Q165" s="128"/>
      <c r="R165" s="128"/>
      <c r="S165" s="128"/>
    </row>
    <row r="166" spans="1:19">
      <c r="A166" s="8">
        <v>45261</v>
      </c>
      <c r="B166" s="128">
        <v>1.42066263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1.42066263</v>
      </c>
      <c r="M166" s="128">
        <v>1.42066263</v>
      </c>
      <c r="N166" s="128">
        <v>0</v>
      </c>
      <c r="O166" s="128">
        <v>0</v>
      </c>
      <c r="P166" s="128">
        <v>0</v>
      </c>
      <c r="Q166" s="128"/>
      <c r="R166" s="128"/>
      <c r="S166" s="128"/>
    </row>
    <row r="167" spans="1:19">
      <c r="A167" s="8">
        <v>45292</v>
      </c>
      <c r="B167" s="128">
        <v>1.4190451799999999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1.4190451799999999</v>
      </c>
      <c r="M167" s="128">
        <v>1.4190451799999999</v>
      </c>
      <c r="N167" s="128">
        <v>0</v>
      </c>
      <c r="O167" s="128">
        <v>0</v>
      </c>
      <c r="P167" s="128">
        <v>0</v>
      </c>
      <c r="Q167" s="128"/>
      <c r="R167" s="128"/>
      <c r="S167" s="128"/>
    </row>
    <row r="168" spans="1:19">
      <c r="A168" s="8">
        <v>45323</v>
      </c>
      <c r="B168" s="128">
        <v>1.42404307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1.42404307</v>
      </c>
      <c r="M168" s="128">
        <v>1.42404307</v>
      </c>
      <c r="N168" s="128">
        <v>0</v>
      </c>
      <c r="O168" s="128">
        <v>0</v>
      </c>
      <c r="P168" s="128">
        <v>0</v>
      </c>
      <c r="Q168" s="128"/>
      <c r="R168" s="128"/>
      <c r="S168" s="128"/>
    </row>
    <row r="169" spans="1:19">
      <c r="A169" s="8">
        <v>45352</v>
      </c>
      <c r="B169" s="128">
        <v>1.4392527900000001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1.4392527900000001</v>
      </c>
      <c r="M169" s="128">
        <v>1.4392527900000001</v>
      </c>
      <c r="N169" s="128">
        <v>0</v>
      </c>
      <c r="O169" s="128">
        <v>0</v>
      </c>
      <c r="P169" s="128">
        <v>0</v>
      </c>
      <c r="Q169" s="128"/>
      <c r="R169" s="128"/>
      <c r="S169" s="128"/>
    </row>
    <row r="170" spans="1:19">
      <c r="A170" s="8">
        <v>45383</v>
      </c>
      <c r="B170" s="128">
        <v>1.27069253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1.27069253</v>
      </c>
      <c r="M170" s="128">
        <v>1.27069253</v>
      </c>
      <c r="N170" s="128">
        <v>0</v>
      </c>
      <c r="O170" s="128">
        <v>0</v>
      </c>
      <c r="P170" s="128">
        <v>0</v>
      </c>
      <c r="Q170" s="128"/>
      <c r="R170" s="128"/>
      <c r="S170" s="128"/>
    </row>
    <row r="171" spans="1:19">
      <c r="A171" s="8">
        <v>45413</v>
      </c>
      <c r="B171" s="128">
        <v>1.2831655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1.2831655</v>
      </c>
      <c r="M171" s="128">
        <v>1.2831655</v>
      </c>
      <c r="N171" s="128">
        <v>0</v>
      </c>
      <c r="O171" s="128">
        <v>0</v>
      </c>
      <c r="P171" s="128">
        <v>0</v>
      </c>
      <c r="Q171" s="128"/>
      <c r="R171" s="128"/>
      <c r="S171" s="128"/>
    </row>
    <row r="172" spans="1:19">
      <c r="A172" s="8">
        <v>45444</v>
      </c>
      <c r="B172" s="128">
        <v>1.28372515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1.28372515</v>
      </c>
      <c r="M172" s="128">
        <v>1.28372515</v>
      </c>
      <c r="N172" s="128">
        <v>0</v>
      </c>
      <c r="O172" s="128">
        <v>0</v>
      </c>
      <c r="P172" s="128">
        <v>0</v>
      </c>
      <c r="Q172" s="128"/>
      <c r="R172" s="128"/>
      <c r="S172" s="128"/>
    </row>
    <row r="173" spans="1:19">
      <c r="A173" s="8">
        <v>45474</v>
      </c>
      <c r="B173" s="128">
        <v>1.2911026999999999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1.2911026999999999</v>
      </c>
      <c r="M173" s="128">
        <v>1.2911026999999999</v>
      </c>
      <c r="N173" s="128">
        <v>0</v>
      </c>
      <c r="O173" s="128">
        <v>0</v>
      </c>
      <c r="P173" s="128">
        <v>0</v>
      </c>
      <c r="Q173" s="128"/>
      <c r="R173" s="128"/>
      <c r="S173" s="128"/>
    </row>
    <row r="174" spans="1:19">
      <c r="A174" s="8">
        <v>45505</v>
      </c>
      <c r="B174" s="128">
        <v>1.2935183699999999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1.2935183699999999</v>
      </c>
      <c r="M174" s="128">
        <v>1.2935183699999999</v>
      </c>
      <c r="N174" s="128">
        <v>0</v>
      </c>
      <c r="O174" s="128">
        <v>0</v>
      </c>
      <c r="P174" s="128">
        <v>0</v>
      </c>
      <c r="Q174" s="128"/>
      <c r="R174" s="128"/>
      <c r="S174" s="128"/>
    </row>
    <row r="175" spans="1:19">
      <c r="A175" s="8">
        <v>45536</v>
      </c>
      <c r="B175" s="128">
        <v>1.2931627699999999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1.2931627699999999</v>
      </c>
      <c r="M175" s="128">
        <v>1.2931627699999999</v>
      </c>
      <c r="N175" s="128">
        <v>0</v>
      </c>
      <c r="O175" s="128">
        <v>0</v>
      </c>
      <c r="P175" s="128">
        <v>0</v>
      </c>
      <c r="Q175" s="128"/>
      <c r="R175" s="128"/>
      <c r="S175" s="128"/>
    </row>
    <row r="176" spans="1:19">
      <c r="A176" s="8">
        <v>45566</v>
      </c>
      <c r="B176" s="128">
        <v>1.29485224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1.29485224</v>
      </c>
      <c r="M176" s="128">
        <v>1.29485224</v>
      </c>
      <c r="N176" s="128">
        <v>0</v>
      </c>
      <c r="O176" s="128">
        <v>0</v>
      </c>
      <c r="P176" s="128">
        <v>0</v>
      </c>
      <c r="Q176" s="128"/>
      <c r="R176" s="128"/>
      <c r="S176" s="128"/>
    </row>
    <row r="177" spans="1:19">
      <c r="A177" s="8">
        <v>45597</v>
      </c>
      <c r="B177" s="128">
        <v>1.2890226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1.2890226</v>
      </c>
      <c r="M177" s="128">
        <v>1.2890226</v>
      </c>
      <c r="N177" s="128">
        <v>0</v>
      </c>
      <c r="O177" s="128">
        <v>0</v>
      </c>
      <c r="P177" s="128">
        <v>0</v>
      </c>
      <c r="Q177" s="128"/>
      <c r="R177" s="128"/>
      <c r="S177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230</v>
      </c>
    </row>
    <row r="6" spans="1:17" s="19" customFormat="1" ht="12.75" customHeight="1">
      <c r="A6" s="198" t="s">
        <v>0</v>
      </c>
      <c r="B6" s="187" t="s">
        <v>63</v>
      </c>
      <c r="C6" s="201" t="s">
        <v>7</v>
      </c>
      <c r="D6" s="201"/>
      <c r="E6" s="201"/>
      <c r="F6" s="201" t="s">
        <v>2</v>
      </c>
      <c r="G6" s="201"/>
      <c r="H6" s="201"/>
      <c r="I6" s="201"/>
      <c r="J6" s="201"/>
      <c r="K6" s="201"/>
      <c r="L6" s="201"/>
      <c r="M6" s="201"/>
    </row>
    <row r="7" spans="1:17" s="19" customFormat="1" ht="16.5" customHeight="1">
      <c r="A7" s="199"/>
      <c r="B7" s="187"/>
      <c r="C7" s="201"/>
      <c r="D7" s="201"/>
      <c r="E7" s="201"/>
      <c r="F7" s="201" t="s">
        <v>17</v>
      </c>
      <c r="G7" s="202"/>
      <c r="H7" s="202"/>
      <c r="I7" s="202"/>
      <c r="J7" s="201" t="s">
        <v>9</v>
      </c>
      <c r="K7" s="202"/>
      <c r="L7" s="202"/>
      <c r="M7" s="202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idden="1" outlineLevel="1">
      <c r="A11" s="8">
        <v>40544</v>
      </c>
      <c r="B11" s="43">
        <v>5680.3007697100002</v>
      </c>
      <c r="C11" s="43">
        <f>G11+K11</f>
        <v>1539.1014953700001</v>
      </c>
      <c r="D11" s="43">
        <f t="shared" ref="D11:E11" si="0">H11+L11</f>
        <v>3441.90375124</v>
      </c>
      <c r="E11" s="43">
        <f t="shared" si="0"/>
        <v>699.29552309999997</v>
      </c>
      <c r="F11" s="43">
        <v>3141.05888585</v>
      </c>
      <c r="G11" s="43">
        <v>1242.3892857000001</v>
      </c>
      <c r="H11" s="43">
        <v>1507.39588695</v>
      </c>
      <c r="I11" s="43">
        <v>391.27371319999997</v>
      </c>
      <c r="J11" s="43">
        <v>2539.2418838599997</v>
      </c>
      <c r="K11" s="43">
        <v>296.71220966999999</v>
      </c>
      <c r="L11" s="43">
        <v>1934.50786429</v>
      </c>
      <c r="M11" s="43">
        <v>308.02180989999999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6154.1338879800005</v>
      </c>
      <c r="C12" s="43">
        <f t="shared" ref="C12:C67" si="1">G12+K12</f>
        <v>1513.0518462599998</v>
      </c>
      <c r="D12" s="43">
        <f t="shared" ref="D12:D67" si="2">H12+L12</f>
        <v>3557.6133750700001</v>
      </c>
      <c r="E12" s="43">
        <f t="shared" ref="E12:E67" si="3">I12+M12</f>
        <v>1083.4686666499999</v>
      </c>
      <c r="F12" s="43">
        <v>3232.0192830200003</v>
      </c>
      <c r="G12" s="43">
        <v>1258.8235638399999</v>
      </c>
      <c r="H12" s="43">
        <v>1579.2145386000002</v>
      </c>
      <c r="I12" s="43">
        <v>393.98118058</v>
      </c>
      <c r="J12" s="43">
        <v>2922.1146049600002</v>
      </c>
      <c r="K12" s="43">
        <v>254.22828241999997</v>
      </c>
      <c r="L12" s="43">
        <v>1978.3988364699999</v>
      </c>
      <c r="M12" s="43">
        <v>689.48748606999993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6797.3834482000002</v>
      </c>
      <c r="C13" s="43">
        <f t="shared" si="1"/>
        <v>1538.08855584</v>
      </c>
      <c r="D13" s="43">
        <f t="shared" si="2"/>
        <v>3484.6368369100001</v>
      </c>
      <c r="E13" s="43">
        <f t="shared" si="3"/>
        <v>1774.6580554499999</v>
      </c>
      <c r="F13" s="43">
        <v>3286.0986706200001</v>
      </c>
      <c r="G13" s="43">
        <v>1294.9229130900001</v>
      </c>
      <c r="H13" s="43">
        <v>1597.20335002</v>
      </c>
      <c r="I13" s="43">
        <v>393.97240751000004</v>
      </c>
      <c r="J13" s="43">
        <v>3511.2847775800001</v>
      </c>
      <c r="K13" s="43">
        <v>243.16564274999999</v>
      </c>
      <c r="L13" s="43">
        <v>1887.43348689</v>
      </c>
      <c r="M13" s="43">
        <v>1380.6856479399999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7499.08355837</v>
      </c>
      <c r="C14" s="43">
        <f t="shared" si="1"/>
        <v>1683.6832453900001</v>
      </c>
      <c r="D14" s="43">
        <f t="shared" si="2"/>
        <v>3588.2302530500001</v>
      </c>
      <c r="E14" s="43">
        <f t="shared" si="3"/>
        <v>2227.1700599299998</v>
      </c>
      <c r="F14" s="43">
        <v>3351.6853928699998</v>
      </c>
      <c r="G14" s="43">
        <v>1298.41450674</v>
      </c>
      <c r="H14" s="43">
        <v>1666.0005789899999</v>
      </c>
      <c r="I14" s="43">
        <v>387.27030714</v>
      </c>
      <c r="J14" s="43">
        <v>4147.3981654999998</v>
      </c>
      <c r="K14" s="43">
        <v>385.26873865000005</v>
      </c>
      <c r="L14" s="43">
        <v>1922.22967406</v>
      </c>
      <c r="M14" s="43">
        <v>1839.8997527899999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7951.4957856399997</v>
      </c>
      <c r="C15" s="43">
        <f t="shared" si="1"/>
        <v>1688.1167200800001</v>
      </c>
      <c r="D15" s="43">
        <f t="shared" si="2"/>
        <v>3649.9777157899998</v>
      </c>
      <c r="E15" s="43">
        <f t="shared" si="3"/>
        <v>2613.4013497699998</v>
      </c>
      <c r="F15" s="43">
        <v>3406.6090511299999</v>
      </c>
      <c r="G15" s="43">
        <v>1295.26676767</v>
      </c>
      <c r="H15" s="43">
        <v>1725.61150911</v>
      </c>
      <c r="I15" s="43">
        <v>385.73077434999999</v>
      </c>
      <c r="J15" s="43">
        <v>4544.8867345099998</v>
      </c>
      <c r="K15" s="43">
        <v>392.84995241000001</v>
      </c>
      <c r="L15" s="43">
        <v>1924.36620668</v>
      </c>
      <c r="M15" s="43">
        <v>2227.6705754199998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8341.2925805199993</v>
      </c>
      <c r="C16" s="43">
        <f t="shared" si="1"/>
        <v>1717.5514671599999</v>
      </c>
      <c r="D16" s="43">
        <f t="shared" si="2"/>
        <v>3603.48122801</v>
      </c>
      <c r="E16" s="43">
        <f t="shared" si="3"/>
        <v>3020.2598853499999</v>
      </c>
      <c r="F16" s="43">
        <v>3488.4449070199998</v>
      </c>
      <c r="G16" s="43">
        <v>1365.1777403599999</v>
      </c>
      <c r="H16" s="43">
        <v>1738.79462932</v>
      </c>
      <c r="I16" s="43">
        <v>384.47253733999997</v>
      </c>
      <c r="J16" s="43">
        <v>4852.8476734999995</v>
      </c>
      <c r="K16" s="43">
        <v>352.37372679999999</v>
      </c>
      <c r="L16" s="43">
        <v>1864.68659869</v>
      </c>
      <c r="M16" s="43">
        <v>2635.7873480099997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8509.0774416700006</v>
      </c>
      <c r="C17" s="43">
        <f t="shared" si="1"/>
        <v>1778.5558467299998</v>
      </c>
      <c r="D17" s="43">
        <f t="shared" si="2"/>
        <v>3566.6260155299997</v>
      </c>
      <c r="E17" s="43">
        <f t="shared" si="3"/>
        <v>3163.8955794099998</v>
      </c>
      <c r="F17" s="43">
        <v>3589.97977902</v>
      </c>
      <c r="G17" s="43">
        <v>1439.0004299099999</v>
      </c>
      <c r="H17" s="43">
        <v>1752.8528962600001</v>
      </c>
      <c r="I17" s="43">
        <v>398.12645284999996</v>
      </c>
      <c r="J17" s="43">
        <v>4919.0976626499996</v>
      </c>
      <c r="K17" s="43">
        <v>339.55541682</v>
      </c>
      <c r="L17" s="43">
        <v>1813.7731192699998</v>
      </c>
      <c r="M17" s="43">
        <v>2765.7691265599997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8219.0927569899995</v>
      </c>
      <c r="C18" s="43">
        <f t="shared" si="1"/>
        <v>1719.0799624800002</v>
      </c>
      <c r="D18" s="43">
        <f t="shared" si="2"/>
        <v>3326.58460431</v>
      </c>
      <c r="E18" s="43">
        <f t="shared" si="3"/>
        <v>3173.4281902000002</v>
      </c>
      <c r="F18" s="43">
        <v>3334.57568954</v>
      </c>
      <c r="G18" s="43">
        <v>1388.74024065</v>
      </c>
      <c r="H18" s="43">
        <v>1549.0214827500001</v>
      </c>
      <c r="I18" s="43">
        <v>396.81396614000005</v>
      </c>
      <c r="J18" s="43">
        <v>4884.5170674499996</v>
      </c>
      <c r="K18" s="43">
        <v>330.33972183000003</v>
      </c>
      <c r="L18" s="43">
        <v>1777.5631215600001</v>
      </c>
      <c r="M18" s="43">
        <v>2776.6142240600002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8209.0305936299992</v>
      </c>
      <c r="C19" s="43">
        <f t="shared" si="1"/>
        <v>1702.4843001600002</v>
      </c>
      <c r="D19" s="43">
        <f t="shared" si="2"/>
        <v>3379.8905773400002</v>
      </c>
      <c r="E19" s="43">
        <f t="shared" si="3"/>
        <v>3126.6557161300002</v>
      </c>
      <c r="F19" s="43">
        <v>3366.4468828399999</v>
      </c>
      <c r="G19" s="43">
        <v>1375.0986143500002</v>
      </c>
      <c r="H19" s="43">
        <v>1597.4696927300001</v>
      </c>
      <c r="I19" s="43">
        <v>393.87857575999999</v>
      </c>
      <c r="J19" s="43">
        <v>4842.5837107899997</v>
      </c>
      <c r="K19" s="43">
        <v>327.38568581000004</v>
      </c>
      <c r="L19" s="43">
        <v>1782.42088461</v>
      </c>
      <c r="M19" s="43">
        <v>2732.7771403700003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8291.4519245499996</v>
      </c>
      <c r="C20" s="43">
        <f t="shared" si="1"/>
        <v>1642.8843775299999</v>
      </c>
      <c r="D20" s="43">
        <f t="shared" si="2"/>
        <v>3491.9869857499998</v>
      </c>
      <c r="E20" s="43">
        <f t="shared" si="3"/>
        <v>3156.5805612700005</v>
      </c>
      <c r="F20" s="43">
        <v>3387.20739761</v>
      </c>
      <c r="G20" s="43">
        <v>1301.78834001</v>
      </c>
      <c r="H20" s="43">
        <v>1670.2714366600001</v>
      </c>
      <c r="I20" s="43">
        <v>415.14762094000002</v>
      </c>
      <c r="J20" s="43">
        <v>4904.2445269400005</v>
      </c>
      <c r="K20" s="43">
        <v>341.09603751999998</v>
      </c>
      <c r="L20" s="43">
        <v>1821.71554909</v>
      </c>
      <c r="M20" s="43">
        <v>2741.4329403300003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8685.2415022000005</v>
      </c>
      <c r="C21" s="43">
        <f t="shared" si="1"/>
        <v>1969.0868378300001</v>
      </c>
      <c r="D21" s="43">
        <f t="shared" si="2"/>
        <v>3588.44598391</v>
      </c>
      <c r="E21" s="43">
        <f t="shared" si="3"/>
        <v>3127.7086804599999</v>
      </c>
      <c r="F21" s="43">
        <v>3373.4346347000001</v>
      </c>
      <c r="G21" s="43">
        <v>1228.4773546700001</v>
      </c>
      <c r="H21" s="43">
        <v>1723.5716136999999</v>
      </c>
      <c r="I21" s="43">
        <v>421.38566632999999</v>
      </c>
      <c r="J21" s="43">
        <v>5311.8068674999995</v>
      </c>
      <c r="K21" s="43">
        <v>740.60948316000008</v>
      </c>
      <c r="L21" s="43">
        <v>1864.8743702100001</v>
      </c>
      <c r="M21" s="43">
        <v>2706.32301413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8369.8859691300004</v>
      </c>
      <c r="C22" s="43">
        <f t="shared" si="1"/>
        <v>1985.50845267</v>
      </c>
      <c r="D22" s="43">
        <f t="shared" si="2"/>
        <v>3468.5872099500002</v>
      </c>
      <c r="E22" s="43">
        <f t="shared" si="3"/>
        <v>2915.7903065099999</v>
      </c>
      <c r="F22" s="43">
        <v>3137.9635295200001</v>
      </c>
      <c r="G22" s="43">
        <v>1199.86407867</v>
      </c>
      <c r="H22" s="43">
        <v>1673.8587101400001</v>
      </c>
      <c r="I22" s="43">
        <v>264.24074071000001</v>
      </c>
      <c r="J22" s="43">
        <v>5231.9224396099999</v>
      </c>
      <c r="K22" s="43">
        <v>785.64437399999997</v>
      </c>
      <c r="L22" s="43">
        <v>1794.7284998099999</v>
      </c>
      <c r="M22" s="43">
        <v>2651.5495658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8266.6087407199993</v>
      </c>
      <c r="C23" s="43">
        <f t="shared" si="1"/>
        <v>2004.46701061</v>
      </c>
      <c r="D23" s="43">
        <f t="shared" si="2"/>
        <v>3460.3750568199998</v>
      </c>
      <c r="E23" s="43">
        <f t="shared" si="3"/>
        <v>2801.7666732900002</v>
      </c>
      <c r="F23" s="43">
        <v>3025.6854368700001</v>
      </c>
      <c r="G23" s="43">
        <v>1205.0846345699999</v>
      </c>
      <c r="H23" s="43">
        <v>1612.43783179</v>
      </c>
      <c r="I23" s="43">
        <v>208.16297050999998</v>
      </c>
      <c r="J23" s="43">
        <v>5240.9233038499997</v>
      </c>
      <c r="K23" s="43">
        <v>799.38237604000005</v>
      </c>
      <c r="L23" s="43">
        <v>1847.9372250299998</v>
      </c>
      <c r="M23" s="43">
        <v>2593.6037027800003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8346.0062429299996</v>
      </c>
      <c r="C24" s="43">
        <f t="shared" si="1"/>
        <v>2054.4777950099997</v>
      </c>
      <c r="D24" s="43">
        <f t="shared" si="2"/>
        <v>3502.2998287199998</v>
      </c>
      <c r="E24" s="43">
        <f t="shared" si="3"/>
        <v>2789.2286192000001</v>
      </c>
      <c r="F24" s="43">
        <v>3005.1853077400001</v>
      </c>
      <c r="G24" s="43">
        <v>1210.2558682199999</v>
      </c>
      <c r="H24" s="43">
        <v>1586.90725651</v>
      </c>
      <c r="I24" s="43">
        <v>208.02218300999999</v>
      </c>
      <c r="J24" s="43">
        <v>5340.8209351900005</v>
      </c>
      <c r="K24" s="43">
        <v>844.22192679</v>
      </c>
      <c r="L24" s="43">
        <v>1915.39257221</v>
      </c>
      <c r="M24" s="43">
        <v>2581.2064361900002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8397.9509235000005</v>
      </c>
      <c r="C25" s="43">
        <f t="shared" si="1"/>
        <v>2099.51158786</v>
      </c>
      <c r="D25" s="43">
        <f t="shared" si="2"/>
        <v>3485.8892035200001</v>
      </c>
      <c r="E25" s="43">
        <f t="shared" si="3"/>
        <v>2812.5501321200004</v>
      </c>
      <c r="F25" s="43">
        <v>3066.3209782899999</v>
      </c>
      <c r="G25" s="43">
        <v>1244.4504210299999</v>
      </c>
      <c r="H25" s="43">
        <v>1606.3885845700001</v>
      </c>
      <c r="I25" s="43">
        <v>215.48197268999999</v>
      </c>
      <c r="J25" s="43">
        <v>5331.6299452099993</v>
      </c>
      <c r="K25" s="43">
        <v>855.06116683000005</v>
      </c>
      <c r="L25" s="43">
        <v>1879.50061895</v>
      </c>
      <c r="M25" s="43">
        <v>2597.0681594300004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8369.4485658899994</v>
      </c>
      <c r="C26" s="43">
        <f t="shared" si="1"/>
        <v>2162.0312949600002</v>
      </c>
      <c r="D26" s="43">
        <f t="shared" si="2"/>
        <v>3342.0801017799999</v>
      </c>
      <c r="E26" s="43">
        <f t="shared" si="3"/>
        <v>2865.3371691499997</v>
      </c>
      <c r="F26" s="43">
        <v>3043.21353516</v>
      </c>
      <c r="G26" s="43">
        <v>1234.5282956599999</v>
      </c>
      <c r="H26" s="43">
        <v>1586.4618458999998</v>
      </c>
      <c r="I26" s="43">
        <v>222.22339360000001</v>
      </c>
      <c r="J26" s="43">
        <v>5326.2350307300003</v>
      </c>
      <c r="K26" s="43">
        <v>927.50299930000006</v>
      </c>
      <c r="L26" s="43">
        <v>1755.6182558800001</v>
      </c>
      <c r="M26" s="43">
        <v>2643.1137755499999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8109.7645910299998</v>
      </c>
      <c r="C27" s="43">
        <f t="shared" si="1"/>
        <v>2160.4391447799999</v>
      </c>
      <c r="D27" s="43">
        <f t="shared" si="2"/>
        <v>3145.28253769</v>
      </c>
      <c r="E27" s="43">
        <f t="shared" si="3"/>
        <v>2804.0429085599999</v>
      </c>
      <c r="F27" s="43">
        <v>3074.9431510200002</v>
      </c>
      <c r="G27" s="43">
        <v>1247.55214744</v>
      </c>
      <c r="H27" s="43">
        <v>1605.75164812</v>
      </c>
      <c r="I27" s="43">
        <v>221.63935545999999</v>
      </c>
      <c r="J27" s="43">
        <v>5034.8214400100005</v>
      </c>
      <c r="K27" s="43">
        <v>912.88699733999999</v>
      </c>
      <c r="L27" s="43">
        <v>1539.53088957</v>
      </c>
      <c r="M27" s="43">
        <v>2582.4035531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8191.2906717300002</v>
      </c>
      <c r="C28" s="43">
        <f t="shared" si="1"/>
        <v>2256.0777496999999</v>
      </c>
      <c r="D28" s="43">
        <f t="shared" si="2"/>
        <v>3096.7443503200002</v>
      </c>
      <c r="E28" s="43">
        <f t="shared" si="3"/>
        <v>2838.4685717100001</v>
      </c>
      <c r="F28" s="43">
        <v>3216.8842562899999</v>
      </c>
      <c r="G28" s="43">
        <v>1362.5724235399998</v>
      </c>
      <c r="H28" s="43">
        <v>1645.3623951300001</v>
      </c>
      <c r="I28" s="43">
        <v>208.94943762</v>
      </c>
      <c r="J28" s="43">
        <v>4974.4064154400003</v>
      </c>
      <c r="K28" s="43">
        <v>893.50532615999998</v>
      </c>
      <c r="L28" s="43">
        <v>1451.3819551900001</v>
      </c>
      <c r="M28" s="43">
        <v>2629.5191340900001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8111.6386923499995</v>
      </c>
      <c r="C29" s="43">
        <f t="shared" si="1"/>
        <v>2257.8956193200002</v>
      </c>
      <c r="D29" s="43">
        <f t="shared" si="2"/>
        <v>3032.4064819599998</v>
      </c>
      <c r="E29" s="43">
        <f t="shared" si="3"/>
        <v>2821.3365910699999</v>
      </c>
      <c r="F29" s="43">
        <v>3177.0407632300003</v>
      </c>
      <c r="G29" s="43">
        <v>1346.98253393</v>
      </c>
      <c r="H29" s="43">
        <v>1618.3370792000001</v>
      </c>
      <c r="I29" s="43">
        <v>211.72115009999999</v>
      </c>
      <c r="J29" s="43">
        <v>4934.5979291200001</v>
      </c>
      <c r="K29" s="43">
        <v>910.91308538999988</v>
      </c>
      <c r="L29" s="43">
        <v>1414.06940276</v>
      </c>
      <c r="M29" s="43">
        <v>2609.6154409699998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8017.0495897599994</v>
      </c>
      <c r="C30" s="43">
        <f t="shared" si="1"/>
        <v>2208.3411254399998</v>
      </c>
      <c r="D30" s="43">
        <f t="shared" si="2"/>
        <v>2926.6172962300002</v>
      </c>
      <c r="E30" s="43">
        <f t="shared" si="3"/>
        <v>2882.0911680899999</v>
      </c>
      <c r="F30" s="43">
        <v>3111.8283919100004</v>
      </c>
      <c r="G30" s="43">
        <v>1319.2985195299998</v>
      </c>
      <c r="H30" s="43">
        <v>1581.4941191600001</v>
      </c>
      <c r="I30" s="43">
        <v>211.03575322</v>
      </c>
      <c r="J30" s="43">
        <v>4905.22119785</v>
      </c>
      <c r="K30" s="43">
        <v>889.04260591000002</v>
      </c>
      <c r="L30" s="43">
        <v>1345.1231770700001</v>
      </c>
      <c r="M30" s="43">
        <v>2671.0554148699998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8279.2541640399995</v>
      </c>
      <c r="C31" s="43">
        <f t="shared" si="1"/>
        <v>2200.3139712499997</v>
      </c>
      <c r="D31" s="43">
        <f t="shared" si="2"/>
        <v>2962.55855268</v>
      </c>
      <c r="E31" s="43">
        <f t="shared" si="3"/>
        <v>3116.3816401100003</v>
      </c>
      <c r="F31" s="43">
        <v>3327.8327421199997</v>
      </c>
      <c r="G31" s="43">
        <v>1307.3151651399999</v>
      </c>
      <c r="H31" s="43">
        <v>1592.45377297</v>
      </c>
      <c r="I31" s="43">
        <v>428.06380401000001</v>
      </c>
      <c r="J31" s="43">
        <v>4951.4214219199994</v>
      </c>
      <c r="K31" s="43">
        <v>892.99880611000003</v>
      </c>
      <c r="L31" s="43">
        <v>1370.10477971</v>
      </c>
      <c r="M31" s="43">
        <v>2688.3178361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8322.9278176099997</v>
      </c>
      <c r="C32" s="43">
        <f t="shared" si="1"/>
        <v>2261.6592713500004</v>
      </c>
      <c r="D32" s="43">
        <f t="shared" si="2"/>
        <v>2958.6074160500002</v>
      </c>
      <c r="E32" s="43">
        <f t="shared" si="3"/>
        <v>3102.66113021</v>
      </c>
      <c r="F32" s="43">
        <v>3335.5628713199999</v>
      </c>
      <c r="G32" s="43">
        <v>1341.2896952800002</v>
      </c>
      <c r="H32" s="43">
        <v>1569.12579676</v>
      </c>
      <c r="I32" s="43">
        <v>425.14737928</v>
      </c>
      <c r="J32" s="43">
        <v>4987.3649462900003</v>
      </c>
      <c r="K32" s="43">
        <v>920.36957606999999</v>
      </c>
      <c r="L32" s="43">
        <v>1389.48161929</v>
      </c>
      <c r="M32" s="43">
        <v>2677.5137509300002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8250.9018201899999</v>
      </c>
      <c r="C33" s="43">
        <f t="shared" si="1"/>
        <v>2419.8878825000002</v>
      </c>
      <c r="D33" s="43">
        <f t="shared" si="2"/>
        <v>2731.6383062800001</v>
      </c>
      <c r="E33" s="43">
        <f t="shared" si="3"/>
        <v>3099.3756314099996</v>
      </c>
      <c r="F33" s="43">
        <v>3280.3537772199998</v>
      </c>
      <c r="G33" s="43">
        <v>1294.5995513600001</v>
      </c>
      <c r="H33" s="43">
        <v>1562.8741553300001</v>
      </c>
      <c r="I33" s="43">
        <v>422.88007053000001</v>
      </c>
      <c r="J33" s="43">
        <v>4970.5480429700001</v>
      </c>
      <c r="K33" s="43">
        <v>1125.2883311400001</v>
      </c>
      <c r="L33" s="43">
        <v>1168.7641509499999</v>
      </c>
      <c r="M33" s="43">
        <v>2676.4955608799996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7859.7719499499999</v>
      </c>
      <c r="C34" s="43">
        <f t="shared" si="1"/>
        <v>2214.7638436399998</v>
      </c>
      <c r="D34" s="43">
        <f t="shared" si="2"/>
        <v>2600.6454613999995</v>
      </c>
      <c r="E34" s="43">
        <f t="shared" si="3"/>
        <v>3044.3626449099997</v>
      </c>
      <c r="F34" s="43">
        <v>3208.4108347300003</v>
      </c>
      <c r="G34" s="43">
        <v>1273.4056373799999</v>
      </c>
      <c r="H34" s="43">
        <v>1517.9459631599998</v>
      </c>
      <c r="I34" s="43">
        <v>417.05923418999998</v>
      </c>
      <c r="J34" s="43">
        <v>4651.3611152200001</v>
      </c>
      <c r="K34" s="43">
        <v>941.35820625999997</v>
      </c>
      <c r="L34" s="43">
        <v>1082.6994982399999</v>
      </c>
      <c r="M34" s="43">
        <v>2627.3034107199996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7816.3452225000001</v>
      </c>
      <c r="C35" s="43">
        <f t="shared" si="1"/>
        <v>2198.9007806</v>
      </c>
      <c r="D35" s="43">
        <f t="shared" si="2"/>
        <v>2552.1079767400001</v>
      </c>
      <c r="E35" s="43">
        <f t="shared" si="3"/>
        <v>3065.33646516</v>
      </c>
      <c r="F35" s="43">
        <v>3131.4474108899999</v>
      </c>
      <c r="G35" s="43">
        <v>1234.9593862700001</v>
      </c>
      <c r="H35" s="43">
        <v>1482.2441258700001</v>
      </c>
      <c r="I35" s="43">
        <v>414.24389875000003</v>
      </c>
      <c r="J35" s="43">
        <v>4684.8978116099997</v>
      </c>
      <c r="K35" s="43">
        <v>963.94139432999998</v>
      </c>
      <c r="L35" s="43">
        <v>1069.8638508700001</v>
      </c>
      <c r="M35" s="43">
        <v>2651.09256641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7665.6480970699995</v>
      </c>
      <c r="C36" s="43">
        <f t="shared" si="1"/>
        <v>2040.51844033</v>
      </c>
      <c r="D36" s="43">
        <f t="shared" si="2"/>
        <v>2570.1883671199998</v>
      </c>
      <c r="E36" s="43">
        <f t="shared" si="3"/>
        <v>3054.9412896200001</v>
      </c>
      <c r="F36" s="43">
        <v>3100.2690711200003</v>
      </c>
      <c r="G36" s="43">
        <v>1163.4493266699999</v>
      </c>
      <c r="H36" s="43">
        <v>1506.6419692499999</v>
      </c>
      <c r="I36" s="43">
        <v>430.17777519999999</v>
      </c>
      <c r="J36" s="43">
        <v>4565.3790259500001</v>
      </c>
      <c r="K36" s="43">
        <v>877.06911366000008</v>
      </c>
      <c r="L36" s="43">
        <v>1063.54639787</v>
      </c>
      <c r="M36" s="43">
        <v>2624.7635144200003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7514.7137359299995</v>
      </c>
      <c r="C37" s="43">
        <f t="shared" si="1"/>
        <v>2120.48455887</v>
      </c>
      <c r="D37" s="43">
        <f t="shared" si="2"/>
        <v>2356.4770345699999</v>
      </c>
      <c r="E37" s="43">
        <f t="shared" si="3"/>
        <v>3037.7521424900001</v>
      </c>
      <c r="F37" s="43">
        <v>3068.2193229099998</v>
      </c>
      <c r="G37" s="43">
        <v>1249.1403168299998</v>
      </c>
      <c r="H37" s="43">
        <v>1389.2730351499999</v>
      </c>
      <c r="I37" s="43">
        <v>429.80597092999994</v>
      </c>
      <c r="J37" s="43">
        <v>4446.4944130200001</v>
      </c>
      <c r="K37" s="43">
        <v>871.34424203999993</v>
      </c>
      <c r="L37" s="43">
        <v>967.20399941999995</v>
      </c>
      <c r="M37" s="43">
        <v>2607.94617156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7622.5728500900004</v>
      </c>
      <c r="C38" s="43">
        <f t="shared" si="1"/>
        <v>2251.4511534600001</v>
      </c>
      <c r="D38" s="43">
        <f t="shared" si="2"/>
        <v>2321.5645502500001</v>
      </c>
      <c r="E38" s="43">
        <f t="shared" si="3"/>
        <v>3049.5571463800002</v>
      </c>
      <c r="F38" s="43">
        <v>3106.01120795</v>
      </c>
      <c r="G38" s="43">
        <v>1339.9506016</v>
      </c>
      <c r="H38" s="43">
        <v>1340.32181788</v>
      </c>
      <c r="I38" s="43">
        <v>425.73878846999997</v>
      </c>
      <c r="J38" s="43">
        <v>4516.56164214</v>
      </c>
      <c r="K38" s="43">
        <v>911.50055185999997</v>
      </c>
      <c r="L38" s="43">
        <v>981.24273237</v>
      </c>
      <c r="M38" s="43">
        <v>2623.81835791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7661.74187265</v>
      </c>
      <c r="C39" s="43">
        <f t="shared" si="1"/>
        <v>2288.5786919100001</v>
      </c>
      <c r="D39" s="43">
        <f t="shared" si="2"/>
        <v>2397.8977391899998</v>
      </c>
      <c r="E39" s="43">
        <f t="shared" si="3"/>
        <v>2975.2654415500001</v>
      </c>
      <c r="F39" s="43">
        <v>3165.5124760899998</v>
      </c>
      <c r="G39" s="43">
        <v>1392.5711215000001</v>
      </c>
      <c r="H39" s="43">
        <v>1378.2402108199999</v>
      </c>
      <c r="I39" s="43">
        <v>394.70114376999999</v>
      </c>
      <c r="J39" s="43">
        <v>4496.2293965600002</v>
      </c>
      <c r="K39" s="43">
        <v>896.00757040999997</v>
      </c>
      <c r="L39" s="43">
        <v>1019.65752837</v>
      </c>
      <c r="M39" s="43">
        <v>2580.5642977800003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7706.6463433400004</v>
      </c>
      <c r="C40" s="43">
        <f t="shared" si="1"/>
        <v>2338.5771827799999</v>
      </c>
      <c r="D40" s="43">
        <f t="shared" si="2"/>
        <v>2338.2163715400002</v>
      </c>
      <c r="E40" s="43">
        <f t="shared" si="3"/>
        <v>3029.8527890199998</v>
      </c>
      <c r="F40" s="43">
        <v>3232.2180726300003</v>
      </c>
      <c r="G40" s="43">
        <v>1484.8050102099999</v>
      </c>
      <c r="H40" s="43">
        <v>1329.7133089700001</v>
      </c>
      <c r="I40" s="43">
        <v>417.69975345</v>
      </c>
      <c r="J40" s="43">
        <v>4474.4282707100001</v>
      </c>
      <c r="K40" s="43">
        <v>853.77217256999995</v>
      </c>
      <c r="L40" s="43">
        <v>1008.50306257</v>
      </c>
      <c r="M40" s="43">
        <v>2612.1530355699997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7729.6372815100003</v>
      </c>
      <c r="C41" s="43">
        <f t="shared" si="1"/>
        <v>2428.0471613899999</v>
      </c>
      <c r="D41" s="43">
        <f t="shared" si="2"/>
        <v>2267.2768836400001</v>
      </c>
      <c r="E41" s="43">
        <f t="shared" si="3"/>
        <v>3034.3132364799999</v>
      </c>
      <c r="F41" s="43">
        <v>3156.06700654</v>
      </c>
      <c r="G41" s="43">
        <v>1549.0476285500001</v>
      </c>
      <c r="H41" s="43">
        <v>1209.75613056</v>
      </c>
      <c r="I41" s="43">
        <v>397.26324742999998</v>
      </c>
      <c r="J41" s="43">
        <v>4573.5702749700004</v>
      </c>
      <c r="K41" s="43">
        <v>878.99953284000003</v>
      </c>
      <c r="L41" s="43">
        <v>1057.5207530799998</v>
      </c>
      <c r="M41" s="43">
        <v>2637.04998905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7845.5850352500001</v>
      </c>
      <c r="C42" s="43">
        <f t="shared" si="1"/>
        <v>2522.4685929299999</v>
      </c>
      <c r="D42" s="43">
        <f t="shared" si="2"/>
        <v>2325.45679634</v>
      </c>
      <c r="E42" s="43">
        <f t="shared" si="3"/>
        <v>2997.6596459799998</v>
      </c>
      <c r="F42" s="43">
        <v>3157.7555294200001</v>
      </c>
      <c r="G42" s="43">
        <v>1673.94851341</v>
      </c>
      <c r="H42" s="43">
        <v>1266.4178052699999</v>
      </c>
      <c r="I42" s="43">
        <v>217.38921074000001</v>
      </c>
      <c r="J42" s="43">
        <v>4687.82950583</v>
      </c>
      <c r="K42" s="43">
        <v>848.52007951999997</v>
      </c>
      <c r="L42" s="43">
        <v>1059.0389910700001</v>
      </c>
      <c r="M42" s="43">
        <v>2780.2704352399996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8707.6051798200006</v>
      </c>
      <c r="C43" s="43">
        <f t="shared" si="1"/>
        <v>2497.2047186700001</v>
      </c>
      <c r="D43" s="43">
        <f t="shared" si="2"/>
        <v>2338.8808691300001</v>
      </c>
      <c r="E43" s="43">
        <f t="shared" si="3"/>
        <v>3871.5195920199999</v>
      </c>
      <c r="F43" s="43">
        <v>3157.2413028700003</v>
      </c>
      <c r="G43" s="43">
        <v>1644.23968846</v>
      </c>
      <c r="H43" s="43">
        <v>1309.26575189</v>
      </c>
      <c r="I43" s="43">
        <v>203.73586252000001</v>
      </c>
      <c r="J43" s="43">
        <v>5550.3638769500003</v>
      </c>
      <c r="K43" s="43">
        <v>852.96503021000001</v>
      </c>
      <c r="L43" s="43">
        <v>1029.61511724</v>
      </c>
      <c r="M43" s="43">
        <v>3667.7837294999999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8801.4618631100002</v>
      </c>
      <c r="C44" s="43">
        <f t="shared" si="1"/>
        <v>2516.4977610799997</v>
      </c>
      <c r="D44" s="43">
        <f t="shared" si="2"/>
        <v>2396.7993901600003</v>
      </c>
      <c r="E44" s="43">
        <f t="shared" si="3"/>
        <v>3888.1647118699998</v>
      </c>
      <c r="F44" s="43">
        <v>3199.4062683699999</v>
      </c>
      <c r="G44" s="43">
        <v>1695.6715501599999</v>
      </c>
      <c r="H44" s="43">
        <v>1299.43103928</v>
      </c>
      <c r="I44" s="43">
        <v>204.30367892999999</v>
      </c>
      <c r="J44" s="43">
        <v>5602.0555947399998</v>
      </c>
      <c r="K44" s="43">
        <v>820.82621091999999</v>
      </c>
      <c r="L44" s="43">
        <v>1097.36835088</v>
      </c>
      <c r="M44" s="43">
        <v>3683.8610329399999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8917.5363041000001</v>
      </c>
      <c r="C45" s="43">
        <f t="shared" si="1"/>
        <v>2524.3489093899998</v>
      </c>
      <c r="D45" s="43">
        <f t="shared" si="2"/>
        <v>2502.9216186599997</v>
      </c>
      <c r="E45" s="43">
        <f t="shared" si="3"/>
        <v>3890.2657760499997</v>
      </c>
      <c r="F45" s="43">
        <v>3267.3702269200003</v>
      </c>
      <c r="G45" s="43">
        <v>1694.8633556699999</v>
      </c>
      <c r="H45" s="43">
        <v>1350.1811740799999</v>
      </c>
      <c r="I45" s="43">
        <v>222.32569717000001</v>
      </c>
      <c r="J45" s="43">
        <v>5650.1660771799998</v>
      </c>
      <c r="K45" s="43">
        <v>829.4855537200001</v>
      </c>
      <c r="L45" s="43">
        <v>1152.74044458</v>
      </c>
      <c r="M45" s="43">
        <v>3667.9400788799999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10038.06413687</v>
      </c>
      <c r="C46" s="43">
        <f t="shared" si="1"/>
        <v>2303.3802087900003</v>
      </c>
      <c r="D46" s="43">
        <f t="shared" si="2"/>
        <v>2373.0269449699999</v>
      </c>
      <c r="E46" s="43">
        <f t="shared" si="3"/>
        <v>5361.6569831100005</v>
      </c>
      <c r="F46" s="43">
        <v>3104.5444479300004</v>
      </c>
      <c r="G46" s="43">
        <v>1568.4336684800001</v>
      </c>
      <c r="H46" s="43">
        <v>1328.2332383200001</v>
      </c>
      <c r="I46" s="43">
        <v>207.87754113</v>
      </c>
      <c r="J46" s="43">
        <v>6933.5196889400004</v>
      </c>
      <c r="K46" s="43">
        <v>734.94654031000005</v>
      </c>
      <c r="L46" s="43">
        <v>1044.7937066499999</v>
      </c>
      <c r="M46" s="43">
        <v>5153.7794419800002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10147.7372192</v>
      </c>
      <c r="C47" s="43">
        <f t="shared" si="1"/>
        <v>2515.1086666000001</v>
      </c>
      <c r="D47" s="43">
        <f t="shared" si="2"/>
        <v>2304.9233218899999</v>
      </c>
      <c r="E47" s="43">
        <f t="shared" si="3"/>
        <v>5327.7052307100003</v>
      </c>
      <c r="F47" s="43">
        <v>3232.1822906800003</v>
      </c>
      <c r="G47" s="43">
        <v>1687.3699258499998</v>
      </c>
      <c r="H47" s="43">
        <v>1338.3655551500001</v>
      </c>
      <c r="I47" s="43">
        <v>206.44680968</v>
      </c>
      <c r="J47" s="43">
        <v>6915.5549285199995</v>
      </c>
      <c r="K47" s="43">
        <v>827.73874075000003</v>
      </c>
      <c r="L47" s="43">
        <v>966.55776674000003</v>
      </c>
      <c r="M47" s="43">
        <v>5121.2584210300001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12032.41823256</v>
      </c>
      <c r="C48" s="43">
        <f t="shared" si="1"/>
        <v>2858.7018596799999</v>
      </c>
      <c r="D48" s="43">
        <f t="shared" si="2"/>
        <v>2561.1086091100001</v>
      </c>
      <c r="E48" s="43">
        <f t="shared" si="3"/>
        <v>6612.60776377</v>
      </c>
      <c r="F48" s="43">
        <v>3287.6252779500001</v>
      </c>
      <c r="G48" s="43">
        <v>1726.92777918</v>
      </c>
      <c r="H48" s="43">
        <v>1353.7857765700001</v>
      </c>
      <c r="I48" s="43">
        <v>206.91172219999999</v>
      </c>
      <c r="J48" s="43">
        <v>8744.7929546100004</v>
      </c>
      <c r="K48" s="43">
        <v>1131.7740805000001</v>
      </c>
      <c r="L48" s="43">
        <v>1207.32283254</v>
      </c>
      <c r="M48" s="43">
        <v>6405.6960415700005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16737.75800727</v>
      </c>
      <c r="C49" s="43">
        <f t="shared" si="1"/>
        <v>2376.12598905</v>
      </c>
      <c r="D49" s="43">
        <f t="shared" si="2"/>
        <v>2837.1328306599999</v>
      </c>
      <c r="E49" s="43">
        <f t="shared" si="3"/>
        <v>11524.499187559999</v>
      </c>
      <c r="F49" s="43">
        <v>7062.9503897199993</v>
      </c>
      <c r="G49" s="43">
        <v>1166.2922909399999</v>
      </c>
      <c r="H49" s="43">
        <v>1628.8825510699999</v>
      </c>
      <c r="I49" s="43">
        <v>4267.77554771</v>
      </c>
      <c r="J49" s="43">
        <v>9674.8076175500009</v>
      </c>
      <c r="K49" s="43">
        <v>1209.8336981100001</v>
      </c>
      <c r="L49" s="43">
        <v>1208.25027959</v>
      </c>
      <c r="M49" s="43">
        <v>7256.7236398499999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14699.38342839</v>
      </c>
      <c r="C50" s="43">
        <f t="shared" si="1"/>
        <v>1529.3712591799999</v>
      </c>
      <c r="D50" s="43">
        <f t="shared" si="2"/>
        <v>1650.5075943300001</v>
      </c>
      <c r="E50" s="43">
        <f t="shared" si="3"/>
        <v>11519.50457488</v>
      </c>
      <c r="F50" s="43">
        <v>5675.5302741999994</v>
      </c>
      <c r="G50" s="43">
        <v>580.23926159999996</v>
      </c>
      <c r="H50" s="43">
        <v>935.18164393000006</v>
      </c>
      <c r="I50" s="43">
        <v>4160.1093686700005</v>
      </c>
      <c r="J50" s="43">
        <v>9023.8531541900011</v>
      </c>
      <c r="K50" s="43">
        <v>949.13199757999996</v>
      </c>
      <c r="L50" s="43">
        <v>715.32595040000001</v>
      </c>
      <c r="M50" s="43">
        <v>7359.3952062099997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7893.0803797100007</v>
      </c>
      <c r="C51" s="43">
        <f t="shared" si="1"/>
        <v>139.43214395000001</v>
      </c>
      <c r="D51" s="43">
        <f t="shared" si="2"/>
        <v>266.19941143</v>
      </c>
      <c r="E51" s="43">
        <f t="shared" si="3"/>
        <v>7487.4488243300002</v>
      </c>
      <c r="F51" s="43">
        <v>384.93249073000004</v>
      </c>
      <c r="G51" s="43">
        <v>82.204924379999994</v>
      </c>
      <c r="H51" s="43">
        <v>219.13947809000001</v>
      </c>
      <c r="I51" s="43">
        <v>83.588088260000006</v>
      </c>
      <c r="J51" s="43">
        <v>7508.1478889800001</v>
      </c>
      <c r="K51" s="43">
        <v>57.227219570000003</v>
      </c>
      <c r="L51" s="43">
        <v>47.059933340000001</v>
      </c>
      <c r="M51" s="43">
        <v>7403.8607360699998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7630.2434841699996</v>
      </c>
      <c r="C52" s="43">
        <f t="shared" si="1"/>
        <v>20.045046540000001</v>
      </c>
      <c r="D52" s="43">
        <f t="shared" si="2"/>
        <v>90.441802929999994</v>
      </c>
      <c r="E52" s="43">
        <f t="shared" si="3"/>
        <v>7519.7566347000002</v>
      </c>
      <c r="F52" s="43">
        <v>121.89206107999999</v>
      </c>
      <c r="G52" s="43">
        <v>20.045046540000001</v>
      </c>
      <c r="H52" s="43">
        <v>73.359107850000001</v>
      </c>
      <c r="I52" s="43">
        <v>28.487906690000003</v>
      </c>
      <c r="J52" s="43">
        <v>7508.35142309</v>
      </c>
      <c r="K52" s="43">
        <v>0</v>
      </c>
      <c r="L52" s="43">
        <v>17.082695080000001</v>
      </c>
      <c r="M52" s="43">
        <v>7491.2687280099999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7807.88063246</v>
      </c>
      <c r="C53" s="43">
        <f t="shared" si="1"/>
        <v>20.049353549999999</v>
      </c>
      <c r="D53" s="43">
        <f t="shared" si="2"/>
        <v>80.820435290000006</v>
      </c>
      <c r="E53" s="43">
        <f t="shared" si="3"/>
        <v>7707.0108436199998</v>
      </c>
      <c r="F53" s="43">
        <v>110.99841760999999</v>
      </c>
      <c r="G53" s="43">
        <v>20.049353549999999</v>
      </c>
      <c r="H53" s="43">
        <v>63.341999060000006</v>
      </c>
      <c r="I53" s="43">
        <v>27.607064999999999</v>
      </c>
      <c r="J53" s="43">
        <v>7696.8822148500003</v>
      </c>
      <c r="K53" s="43">
        <v>0</v>
      </c>
      <c r="L53" s="43">
        <v>17.47843623</v>
      </c>
      <c r="M53" s="43">
        <v>7679.4037786199997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8778.2145425100007</v>
      </c>
      <c r="C54" s="43">
        <f t="shared" si="1"/>
        <v>19.989506810000002</v>
      </c>
      <c r="D54" s="43">
        <f t="shared" si="2"/>
        <v>83.420069959999992</v>
      </c>
      <c r="E54" s="43">
        <f t="shared" si="3"/>
        <v>8674.8049657399988</v>
      </c>
      <c r="F54" s="43">
        <v>111.31539214</v>
      </c>
      <c r="G54" s="43">
        <v>19.989506810000002</v>
      </c>
      <c r="H54" s="43">
        <v>63.762069609999998</v>
      </c>
      <c r="I54" s="43">
        <v>27.563815720000001</v>
      </c>
      <c r="J54" s="43">
        <v>8666.8991503699999</v>
      </c>
      <c r="K54" s="43">
        <v>0</v>
      </c>
      <c r="L54" s="43">
        <v>19.658000349999998</v>
      </c>
      <c r="M54" s="43">
        <v>8647.2411500199996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8375.9427505099993</v>
      </c>
      <c r="C55" s="43">
        <f t="shared" si="1"/>
        <v>35.929205010000004</v>
      </c>
      <c r="D55" s="43">
        <f t="shared" si="2"/>
        <v>135.57623977</v>
      </c>
      <c r="E55" s="43">
        <f t="shared" si="3"/>
        <v>8204.4373057299999</v>
      </c>
      <c r="F55" s="43">
        <v>191.3839442</v>
      </c>
      <c r="G55" s="43">
        <v>35.929205010000004</v>
      </c>
      <c r="H55" s="43">
        <v>116.86690157</v>
      </c>
      <c r="I55" s="43">
        <v>38.587837620000002</v>
      </c>
      <c r="J55" s="43">
        <v>8184.5588063100004</v>
      </c>
      <c r="K55" s="43">
        <v>0</v>
      </c>
      <c r="L55" s="43">
        <v>18.709338200000001</v>
      </c>
      <c r="M55" s="43">
        <v>8165.8494681100001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8417.872653370001</v>
      </c>
      <c r="C56" s="43">
        <f t="shared" si="1"/>
        <v>36.311115020000003</v>
      </c>
      <c r="D56" s="43">
        <f t="shared" si="2"/>
        <v>136.20133050000001</v>
      </c>
      <c r="E56" s="43">
        <f t="shared" si="3"/>
        <v>8245.3602078500007</v>
      </c>
      <c r="F56" s="43">
        <v>191.74276236999998</v>
      </c>
      <c r="G56" s="43">
        <v>36.311115020000003</v>
      </c>
      <c r="H56" s="43">
        <v>117.48982651</v>
      </c>
      <c r="I56" s="43">
        <v>37.941820839999998</v>
      </c>
      <c r="J56" s="43">
        <v>8226.1298910000005</v>
      </c>
      <c r="K56" s="43">
        <v>0</v>
      </c>
      <c r="L56" s="43">
        <v>18.711503990000001</v>
      </c>
      <c r="M56" s="43">
        <v>8207.4183870100005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76.563695120000006</v>
      </c>
      <c r="C57" s="43">
        <f t="shared" si="1"/>
        <v>12.247767530000001</v>
      </c>
      <c r="D57" s="43">
        <f t="shared" si="2"/>
        <v>52.839270509999999</v>
      </c>
      <c r="E57" s="43">
        <f t="shared" si="3"/>
        <v>11.476657080000001</v>
      </c>
      <c r="F57" s="43">
        <v>76.563695120000006</v>
      </c>
      <c r="G57" s="43">
        <v>12.247767530000001</v>
      </c>
      <c r="H57" s="43">
        <v>52.839270509999999</v>
      </c>
      <c r="I57" s="43">
        <v>11.476657080000001</v>
      </c>
      <c r="J57" s="43">
        <v>0</v>
      </c>
      <c r="K57" s="43">
        <v>0</v>
      </c>
      <c r="L57" s="43">
        <v>0</v>
      </c>
      <c r="M57" s="43">
        <v>0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77.066425160000009</v>
      </c>
      <c r="C58" s="43">
        <f t="shared" si="1"/>
        <v>12.256188959999999</v>
      </c>
      <c r="D58" s="43">
        <f t="shared" si="2"/>
        <v>53.663579120000001</v>
      </c>
      <c r="E58" s="43">
        <f t="shared" si="3"/>
        <v>11.146657080000001</v>
      </c>
      <c r="F58" s="43">
        <v>77.066425160000009</v>
      </c>
      <c r="G58" s="43">
        <v>12.256188959999999</v>
      </c>
      <c r="H58" s="43">
        <v>53.663579120000001</v>
      </c>
      <c r="I58" s="43">
        <v>11.146657080000001</v>
      </c>
      <c r="J58" s="43">
        <v>0</v>
      </c>
      <c r="K58" s="43">
        <v>0</v>
      </c>
      <c r="L58" s="43">
        <v>0</v>
      </c>
      <c r="M58" s="43">
        <v>0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77.067158509999999</v>
      </c>
      <c r="C59" s="43">
        <f t="shared" si="1"/>
        <v>12.79686835</v>
      </c>
      <c r="D59" s="43">
        <f t="shared" si="2"/>
        <v>53.453633080000003</v>
      </c>
      <c r="E59" s="43">
        <f t="shared" si="3"/>
        <v>10.816657080000001</v>
      </c>
      <c r="F59" s="43">
        <v>77.067158509999999</v>
      </c>
      <c r="G59" s="43">
        <v>12.79686835</v>
      </c>
      <c r="H59" s="43">
        <v>53.453633080000003</v>
      </c>
      <c r="I59" s="43">
        <v>10.816657080000001</v>
      </c>
      <c r="J59" s="43">
        <v>0</v>
      </c>
      <c r="K59" s="43">
        <v>0</v>
      </c>
      <c r="L59" s="43">
        <v>0</v>
      </c>
      <c r="M59" s="43">
        <v>0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20.600266489999999</v>
      </c>
      <c r="C60" s="43">
        <f t="shared" si="1"/>
        <v>2.3219409999999999E-2</v>
      </c>
      <c r="D60" s="43">
        <f t="shared" si="2"/>
        <v>10.189933</v>
      </c>
      <c r="E60" s="43">
        <f t="shared" si="3"/>
        <v>10.38711408</v>
      </c>
      <c r="F60" s="43">
        <v>20.600266489999999</v>
      </c>
      <c r="G60" s="43">
        <v>2.3219409999999999E-2</v>
      </c>
      <c r="H60" s="43">
        <v>10.189933</v>
      </c>
      <c r="I60" s="43">
        <v>10.38711408</v>
      </c>
      <c r="J60" s="43">
        <v>0</v>
      </c>
      <c r="K60" s="43">
        <v>0</v>
      </c>
      <c r="L60" s="43">
        <v>0</v>
      </c>
      <c r="M60" s="43">
        <v>0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20.601075699999999</v>
      </c>
      <c r="C61" s="43">
        <f t="shared" si="1"/>
        <v>2.4028620000000001E-2</v>
      </c>
      <c r="D61" s="43">
        <f t="shared" si="2"/>
        <v>10.619476000000001</v>
      </c>
      <c r="E61" s="43">
        <f t="shared" si="3"/>
        <v>9.9575710799999992</v>
      </c>
      <c r="F61" s="43">
        <v>20.601075699999999</v>
      </c>
      <c r="G61" s="43">
        <v>2.4028620000000001E-2</v>
      </c>
      <c r="H61" s="43">
        <v>10.619476000000001</v>
      </c>
      <c r="I61" s="43">
        <v>9.9575710799999992</v>
      </c>
      <c r="J61" s="43">
        <v>0</v>
      </c>
      <c r="K61" s="43">
        <v>0</v>
      </c>
      <c r="L61" s="43">
        <v>0</v>
      </c>
      <c r="M61" s="43">
        <v>0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20.60183434</v>
      </c>
      <c r="C62" s="43">
        <f t="shared" si="1"/>
        <v>2.4787259999999998E-2</v>
      </c>
      <c r="D62" s="43">
        <f t="shared" si="2"/>
        <v>11.049019000000001</v>
      </c>
      <c r="E62" s="43">
        <f t="shared" si="3"/>
        <v>9.5280280800000003</v>
      </c>
      <c r="F62" s="43">
        <v>20.60183434</v>
      </c>
      <c r="G62" s="43">
        <v>2.4787259999999998E-2</v>
      </c>
      <c r="H62" s="43">
        <v>11.049019000000001</v>
      </c>
      <c r="I62" s="43">
        <v>9.5280280800000003</v>
      </c>
      <c r="J62" s="43">
        <v>0</v>
      </c>
      <c r="K62" s="43">
        <v>0</v>
      </c>
      <c r="L62" s="43">
        <v>0</v>
      </c>
      <c r="M62" s="43">
        <v>0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20.22794326</v>
      </c>
      <c r="C63" s="43">
        <f t="shared" si="1"/>
        <v>2.5520609999999999E-2</v>
      </c>
      <c r="D63" s="43">
        <f t="shared" si="2"/>
        <v>11.478562</v>
      </c>
      <c r="E63" s="43">
        <f t="shared" si="3"/>
        <v>8.7238606500000007</v>
      </c>
      <c r="F63" s="43">
        <v>20.22794326</v>
      </c>
      <c r="G63" s="43">
        <v>2.5520609999999999E-2</v>
      </c>
      <c r="H63" s="43">
        <v>11.478562</v>
      </c>
      <c r="I63" s="43">
        <v>8.7238606500000007</v>
      </c>
      <c r="J63" s="43">
        <v>0</v>
      </c>
      <c r="K63" s="43">
        <v>0</v>
      </c>
      <c r="L63" s="43">
        <v>0</v>
      </c>
      <c r="M63" s="43">
        <v>0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20.228676609999997</v>
      </c>
      <c r="C64" s="43">
        <f t="shared" si="1"/>
        <v>2.625396E-2</v>
      </c>
      <c r="D64" s="43">
        <f t="shared" si="2"/>
        <v>11.908105000000001</v>
      </c>
      <c r="E64" s="43">
        <f t="shared" si="3"/>
        <v>8.29431765</v>
      </c>
      <c r="F64" s="43">
        <v>20.228676609999997</v>
      </c>
      <c r="G64" s="43">
        <v>2.625396E-2</v>
      </c>
      <c r="H64" s="43">
        <v>11.908105000000001</v>
      </c>
      <c r="I64" s="43">
        <v>8.29431765</v>
      </c>
      <c r="J64" s="43">
        <v>0</v>
      </c>
      <c r="K64" s="43">
        <v>0</v>
      </c>
      <c r="L64" s="43">
        <v>0</v>
      </c>
      <c r="M64" s="43">
        <v>0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20.23335711</v>
      </c>
      <c r="C65" s="43">
        <f t="shared" si="1"/>
        <v>3.093446E-2</v>
      </c>
      <c r="D65" s="43">
        <f t="shared" si="2"/>
        <v>12.337648</v>
      </c>
      <c r="E65" s="43">
        <f t="shared" si="3"/>
        <v>7.8647746500000002</v>
      </c>
      <c r="F65" s="43">
        <v>20.23335711</v>
      </c>
      <c r="G65" s="43">
        <v>3.093446E-2</v>
      </c>
      <c r="H65" s="43">
        <v>12.337648</v>
      </c>
      <c r="I65" s="43">
        <v>7.8647746500000002</v>
      </c>
      <c r="J65" s="43">
        <v>0</v>
      </c>
      <c r="K65" s="43">
        <v>0</v>
      </c>
      <c r="L65" s="43">
        <v>0</v>
      </c>
      <c r="M65" s="43">
        <v>0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20.234236749999997</v>
      </c>
      <c r="C66" s="43">
        <f t="shared" si="1"/>
        <v>3.1814099999999998E-2</v>
      </c>
      <c r="D66" s="43">
        <f t="shared" si="2"/>
        <v>12.767191</v>
      </c>
      <c r="E66" s="43">
        <f t="shared" si="3"/>
        <v>7.4352316500000004</v>
      </c>
      <c r="F66" s="43">
        <v>20.234236749999997</v>
      </c>
      <c r="G66" s="43">
        <v>3.1814099999999998E-2</v>
      </c>
      <c r="H66" s="43">
        <v>12.767191</v>
      </c>
      <c r="I66" s="43">
        <v>7.4352316500000004</v>
      </c>
      <c r="J66" s="43">
        <v>0</v>
      </c>
      <c r="K66" s="43">
        <v>0</v>
      </c>
      <c r="L66" s="43">
        <v>0</v>
      </c>
      <c r="M66" s="43">
        <v>0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20.231078959999998</v>
      </c>
      <c r="C67" s="43">
        <f t="shared" si="1"/>
        <v>2.8656310000000001E-2</v>
      </c>
      <c r="D67" s="43">
        <f t="shared" si="2"/>
        <v>13.196734000000001</v>
      </c>
      <c r="E67" s="43">
        <f t="shared" si="3"/>
        <v>7.0056886499999997</v>
      </c>
      <c r="F67" s="43">
        <v>20.231078959999998</v>
      </c>
      <c r="G67" s="43">
        <v>2.8656310000000001E-2</v>
      </c>
      <c r="H67" s="43">
        <v>13.196734000000001</v>
      </c>
      <c r="I67" s="43">
        <v>7.0056886499999997</v>
      </c>
      <c r="J67" s="43">
        <v>0</v>
      </c>
      <c r="K67" s="43">
        <v>0</v>
      </c>
      <c r="L67" s="43">
        <v>0</v>
      </c>
      <c r="M67" s="43">
        <v>0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20.231837599999999</v>
      </c>
      <c r="C68" s="43">
        <f t="shared" ref="C68" si="4">G68+K68</f>
        <v>2.9414949999999999E-2</v>
      </c>
      <c r="D68" s="43">
        <f t="shared" ref="D68" si="5">H68+L68</f>
        <v>13.626277</v>
      </c>
      <c r="E68" s="43">
        <f t="shared" ref="E68" si="6">I68+M68</f>
        <v>6.57614565</v>
      </c>
      <c r="F68" s="43">
        <v>20.231837599999999</v>
      </c>
      <c r="G68" s="43">
        <v>2.9414949999999999E-2</v>
      </c>
      <c r="H68" s="43">
        <v>13.626277</v>
      </c>
      <c r="I68" s="43">
        <v>6.57614565</v>
      </c>
      <c r="J68" s="43">
        <v>0</v>
      </c>
      <c r="K68" s="43">
        <v>0</v>
      </c>
      <c r="L68" s="43">
        <v>0</v>
      </c>
      <c r="M68" s="43">
        <v>0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48.647922919999999</v>
      </c>
      <c r="C69" s="43">
        <f t="shared" ref="C69" si="7">G69+K69</f>
        <v>28.44550027</v>
      </c>
      <c r="D69" s="43">
        <f t="shared" ref="D69" si="8">H69+L69</f>
        <v>14.055820000000001</v>
      </c>
      <c r="E69" s="43">
        <f t="shared" ref="E69" si="9">I69+M69</f>
        <v>6.1466026500000002</v>
      </c>
      <c r="F69" s="43">
        <v>20.90620165</v>
      </c>
      <c r="G69" s="43">
        <v>0.70377900000000004</v>
      </c>
      <c r="H69" s="43">
        <v>14.055820000000001</v>
      </c>
      <c r="I69" s="43">
        <v>6.1466026500000002</v>
      </c>
      <c r="J69" s="43">
        <v>27.741721269999999</v>
      </c>
      <c r="K69" s="43">
        <v>27.741721269999999</v>
      </c>
      <c r="L69" s="43">
        <v>0</v>
      </c>
      <c r="M69" s="43">
        <v>0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51.965958639999997</v>
      </c>
      <c r="C70" s="43">
        <f t="shared" ref="C70" si="10">G70+K70</f>
        <v>28.886646859999999</v>
      </c>
      <c r="D70" s="43">
        <f t="shared" ref="D70" si="11">H70+L70</f>
        <v>13.91147889</v>
      </c>
      <c r="E70" s="43">
        <f t="shared" ref="E70" si="12">I70+M70</f>
        <v>9.1678328899999997</v>
      </c>
      <c r="F70" s="43">
        <v>23.79529527</v>
      </c>
      <c r="G70" s="43">
        <v>0.71598348999999994</v>
      </c>
      <c r="H70" s="43">
        <v>13.91147889</v>
      </c>
      <c r="I70" s="43">
        <v>9.1678328899999997</v>
      </c>
      <c r="J70" s="43">
        <v>28.17066337</v>
      </c>
      <c r="K70" s="43">
        <v>28.17066337</v>
      </c>
      <c r="L70" s="43">
        <v>0</v>
      </c>
      <c r="M70" s="43">
        <v>0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53.651850519999996</v>
      </c>
      <c r="C71" s="43">
        <f t="shared" ref="C71" si="13">G71+K71</f>
        <v>30.572538739999999</v>
      </c>
      <c r="D71" s="43">
        <f t="shared" ref="D71" si="14">H71+L71</f>
        <v>13.91147889</v>
      </c>
      <c r="E71" s="43">
        <f t="shared" ref="E71" si="15">I71+M71</f>
        <v>9.1678328899999997</v>
      </c>
      <c r="F71" s="43">
        <v>23.807906580000001</v>
      </c>
      <c r="G71" s="43">
        <v>0.72859479999999999</v>
      </c>
      <c r="H71" s="43">
        <v>13.91147889</v>
      </c>
      <c r="I71" s="43">
        <v>9.1678328899999997</v>
      </c>
      <c r="J71" s="43">
        <v>29.843943939999999</v>
      </c>
      <c r="K71" s="43">
        <v>29.843943939999999</v>
      </c>
      <c r="L71" s="43">
        <v>0</v>
      </c>
      <c r="M71" s="43">
        <v>0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57.103031489999999</v>
      </c>
      <c r="C72" s="43">
        <f t="shared" ref="C72" si="16">G72+K72</f>
        <v>32.823071280000001</v>
      </c>
      <c r="D72" s="43">
        <f t="shared" ref="D72" si="17">H72+L72</f>
        <v>14.4826432</v>
      </c>
      <c r="E72" s="43">
        <f t="shared" ref="E72" si="18">I72+M72</f>
        <v>9.7973170100000004</v>
      </c>
      <c r="F72" s="43">
        <v>25.008148200000001</v>
      </c>
      <c r="G72" s="43">
        <v>0.72818799000000001</v>
      </c>
      <c r="H72" s="43">
        <v>14.4826432</v>
      </c>
      <c r="I72" s="43">
        <v>9.7973170100000004</v>
      </c>
      <c r="J72" s="43">
        <v>32.094883289999999</v>
      </c>
      <c r="K72" s="43">
        <v>32.094883289999999</v>
      </c>
      <c r="L72" s="43">
        <v>0</v>
      </c>
      <c r="M72" s="43">
        <v>0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55.25972968</v>
      </c>
      <c r="C73" s="43">
        <f t="shared" ref="C73" si="19">G73+K73</f>
        <v>32.180417900000002</v>
      </c>
      <c r="D73" s="43">
        <f t="shared" ref="D73" si="20">H73+L73</f>
        <v>13.91147889</v>
      </c>
      <c r="E73" s="43">
        <f t="shared" ref="E73" si="21">I73+M73</f>
        <v>9.1678328899999997</v>
      </c>
      <c r="F73" s="43">
        <v>23.82011108</v>
      </c>
      <c r="G73" s="43">
        <v>0.74079930000000005</v>
      </c>
      <c r="H73" s="43">
        <v>13.91147889</v>
      </c>
      <c r="I73" s="43">
        <v>9.1678328899999997</v>
      </c>
      <c r="J73" s="43">
        <v>31.439618599999999</v>
      </c>
      <c r="K73" s="43">
        <v>31.439618599999999</v>
      </c>
      <c r="L73" s="43">
        <v>0</v>
      </c>
      <c r="M73" s="43">
        <v>0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54.348212650000001</v>
      </c>
      <c r="C74" s="43">
        <f t="shared" ref="C74" si="22">G74+K74</f>
        <v>31.26890087</v>
      </c>
      <c r="D74" s="43">
        <f t="shared" ref="D74" si="23">H74+L74</f>
        <v>13.91147889</v>
      </c>
      <c r="E74" s="43">
        <f t="shared" ref="E74" si="24">I74+M74</f>
        <v>9.1678328899999997</v>
      </c>
      <c r="F74" s="43">
        <v>23.832315570000002</v>
      </c>
      <c r="G74" s="43">
        <v>0.75300378999999995</v>
      </c>
      <c r="H74" s="43">
        <v>13.91147889</v>
      </c>
      <c r="I74" s="43">
        <v>9.1678328899999997</v>
      </c>
      <c r="J74" s="43">
        <v>30.515897079999998</v>
      </c>
      <c r="K74" s="43">
        <v>30.515897079999998</v>
      </c>
      <c r="L74" s="43">
        <v>0</v>
      </c>
      <c r="M74" s="43">
        <v>0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54.653709979999995</v>
      </c>
      <c r="C75" s="43">
        <f t="shared" ref="C75" si="25">G75+K75</f>
        <v>31.574398200000001</v>
      </c>
      <c r="D75" s="43">
        <f t="shared" ref="D75" si="26">H75+L75</f>
        <v>13.91147889</v>
      </c>
      <c r="E75" s="43">
        <f t="shared" ref="E75" si="27">I75+M75</f>
        <v>9.1678328899999997</v>
      </c>
      <c r="F75" s="43">
        <v>23.839288679999999</v>
      </c>
      <c r="G75" s="43">
        <v>0.75997689999999996</v>
      </c>
      <c r="H75" s="43">
        <v>13.91147889</v>
      </c>
      <c r="I75" s="43">
        <v>9.1678328899999997</v>
      </c>
      <c r="J75" s="43">
        <v>30.814421299999999</v>
      </c>
      <c r="K75" s="43">
        <v>30.814421299999999</v>
      </c>
      <c r="L75" s="43">
        <v>0</v>
      </c>
      <c r="M75" s="43">
        <v>0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35.682293549999997</v>
      </c>
      <c r="C76" s="43">
        <f t="shared" ref="C76" si="28">G76+K76</f>
        <v>31.51501442</v>
      </c>
      <c r="D76" s="43">
        <f t="shared" ref="D76" si="29">H76+L76</f>
        <v>1.1460488900000001</v>
      </c>
      <c r="E76" s="43">
        <f t="shared" ref="E76" si="30">I76+M76</f>
        <v>3.02123024</v>
      </c>
      <c r="F76" s="43">
        <v>4.93957085</v>
      </c>
      <c r="G76" s="43">
        <v>0.77229172000000001</v>
      </c>
      <c r="H76" s="43">
        <v>1.1460488900000001</v>
      </c>
      <c r="I76" s="43">
        <v>3.02123024</v>
      </c>
      <c r="J76" s="43">
        <v>30.742722700000002</v>
      </c>
      <c r="K76" s="43">
        <v>30.742722700000002</v>
      </c>
      <c r="L76" s="43">
        <v>0</v>
      </c>
      <c r="M76" s="43">
        <v>0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33.700546660000001</v>
      </c>
      <c r="C77" s="43">
        <f t="shared" ref="C77" si="31">G77+K77</f>
        <v>29.53326753</v>
      </c>
      <c r="D77" s="43">
        <f t="shared" ref="D77" si="32">H77+L77</f>
        <v>1.1460488900000001</v>
      </c>
      <c r="E77" s="43">
        <f t="shared" ref="E77" si="33">I77+M77</f>
        <v>3.02123024</v>
      </c>
      <c r="F77" s="43">
        <v>4.8668401499999998</v>
      </c>
      <c r="G77" s="43">
        <v>0.69956101999999998</v>
      </c>
      <c r="H77" s="43">
        <v>1.1460488900000001</v>
      </c>
      <c r="I77" s="43">
        <v>3.02123024</v>
      </c>
      <c r="J77" s="43">
        <v>28.833706509999999</v>
      </c>
      <c r="K77" s="43">
        <v>28.833706509999999</v>
      </c>
      <c r="L77" s="43">
        <v>0</v>
      </c>
      <c r="M77" s="43">
        <v>0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34.671541140000002</v>
      </c>
      <c r="C78" s="43">
        <f t="shared" ref="C78" si="34">G78+K78</f>
        <v>30.504262009999998</v>
      </c>
      <c r="D78" s="43">
        <f t="shared" ref="D78" si="35">H78+L78</f>
        <v>1.1460488900000001</v>
      </c>
      <c r="E78" s="43">
        <f t="shared" ref="E78" si="36">I78+M78</f>
        <v>3.02123024</v>
      </c>
      <c r="F78" s="43">
        <v>4.8661133099999994</v>
      </c>
      <c r="G78" s="43">
        <v>0.69883417999999997</v>
      </c>
      <c r="H78" s="43">
        <v>1.1460488900000001</v>
      </c>
      <c r="I78" s="43">
        <v>3.02123024</v>
      </c>
      <c r="J78" s="43">
        <v>29.805427829999999</v>
      </c>
      <c r="K78" s="43">
        <v>29.805427829999999</v>
      </c>
      <c r="L78" s="43">
        <v>0</v>
      </c>
      <c r="M78" s="43">
        <v>0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34.973359819999999</v>
      </c>
      <c r="C79" s="43">
        <f t="shared" ref="C79" si="37">G79+K79</f>
        <v>30.806080689999998</v>
      </c>
      <c r="D79" s="43">
        <f t="shared" ref="D79" si="38">H79+L79</f>
        <v>1.1460488900000001</v>
      </c>
      <c r="E79" s="43">
        <f t="shared" ref="E79" si="39">I79+M79</f>
        <v>3.02123024</v>
      </c>
      <c r="F79" s="43">
        <v>4.86620147</v>
      </c>
      <c r="G79" s="43">
        <v>0.69892233999999998</v>
      </c>
      <c r="H79" s="43">
        <v>1.1460488900000001</v>
      </c>
      <c r="I79" s="43">
        <v>3.02123024</v>
      </c>
      <c r="J79" s="43">
        <v>30.107158349999999</v>
      </c>
      <c r="K79" s="43">
        <v>30.107158349999999</v>
      </c>
      <c r="L79" s="43">
        <v>0</v>
      </c>
      <c r="M79" s="43">
        <v>0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34.490229810000002</v>
      </c>
      <c r="C80" s="43">
        <f t="shared" ref="C80" si="40">G80+K80</f>
        <v>30.322950679999998</v>
      </c>
      <c r="D80" s="43">
        <f t="shared" ref="D80" si="41">H80+L80</f>
        <v>1.1460488900000001</v>
      </c>
      <c r="E80" s="43">
        <f t="shared" ref="E80" si="42">I80+M80</f>
        <v>3.02123024</v>
      </c>
      <c r="F80" s="43">
        <v>4.8662920999999999</v>
      </c>
      <c r="G80" s="43">
        <v>0.69901296999999996</v>
      </c>
      <c r="H80" s="43">
        <v>1.1460488900000001</v>
      </c>
      <c r="I80" s="43">
        <v>3.02123024</v>
      </c>
      <c r="J80" s="43">
        <v>29.62393771</v>
      </c>
      <c r="K80" s="43">
        <v>29.62393771</v>
      </c>
      <c r="L80" s="43">
        <v>0</v>
      </c>
      <c r="M80" s="43">
        <v>0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34.610516849999996</v>
      </c>
      <c r="C81" s="43">
        <f t="shared" ref="C81" si="43">G81+K81</f>
        <v>30.443237719999999</v>
      </c>
      <c r="D81" s="43">
        <f t="shared" ref="D81" si="44">H81+L81</f>
        <v>1.1460488900000001</v>
      </c>
      <c r="E81" s="43">
        <f t="shared" ref="E81" si="45">I81+M81</f>
        <v>3.02123024</v>
      </c>
      <c r="F81" s="43">
        <v>4.8663773900000002</v>
      </c>
      <c r="G81" s="43">
        <v>0.69909825999999997</v>
      </c>
      <c r="H81" s="43">
        <v>1.1460488900000001</v>
      </c>
      <c r="I81" s="43">
        <v>3.02123024</v>
      </c>
      <c r="J81" s="43">
        <v>29.74413946</v>
      </c>
      <c r="K81" s="43">
        <v>29.74413946</v>
      </c>
      <c r="L81" s="43">
        <v>0</v>
      </c>
      <c r="M81" s="43">
        <v>0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3.02123024</v>
      </c>
      <c r="C82" s="43">
        <f t="shared" ref="C82" si="46">G82+K82</f>
        <v>0</v>
      </c>
      <c r="D82" s="43">
        <f t="shared" ref="D82" si="47">H82+L82</f>
        <v>0</v>
      </c>
      <c r="E82" s="43">
        <f t="shared" ref="E82" si="48">I82+M82</f>
        <v>3.02123024</v>
      </c>
      <c r="F82" s="43">
        <v>3.02123024</v>
      </c>
      <c r="G82" s="43">
        <v>0</v>
      </c>
      <c r="H82" s="43">
        <v>0</v>
      </c>
      <c r="I82" s="43">
        <v>3.02123024</v>
      </c>
      <c r="J82" s="43">
        <v>0</v>
      </c>
      <c r="K82" s="43">
        <v>0</v>
      </c>
      <c r="L82" s="43">
        <v>0</v>
      </c>
      <c r="M82" s="43">
        <v>0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3.02123024</v>
      </c>
      <c r="C83" s="43">
        <f t="shared" ref="C83" si="49">G83+K83</f>
        <v>0</v>
      </c>
      <c r="D83" s="43">
        <f t="shared" ref="D83" si="50">H83+L83</f>
        <v>0</v>
      </c>
      <c r="E83" s="43">
        <f t="shared" ref="E83" si="51">I83+M83</f>
        <v>3.02123024</v>
      </c>
      <c r="F83" s="43">
        <v>3.02123024</v>
      </c>
      <c r="G83" s="43">
        <v>0</v>
      </c>
      <c r="H83" s="43">
        <v>0</v>
      </c>
      <c r="I83" s="43">
        <v>3.02123024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3.02123024</v>
      </c>
      <c r="C84" s="43">
        <f t="shared" ref="C84" si="52">G84+K84</f>
        <v>0</v>
      </c>
      <c r="D84" s="43">
        <f t="shared" ref="D84" si="53">H84+L84</f>
        <v>0</v>
      </c>
      <c r="E84" s="43">
        <f t="shared" ref="E84" si="54">I84+M84</f>
        <v>3.02123024</v>
      </c>
      <c r="F84" s="43">
        <v>3.02123024</v>
      </c>
      <c r="G84" s="43">
        <v>0</v>
      </c>
      <c r="H84" s="43">
        <v>0</v>
      </c>
      <c r="I84" s="43">
        <v>3.02123024</v>
      </c>
      <c r="J84" s="43">
        <v>0</v>
      </c>
      <c r="K84" s="43">
        <v>0</v>
      </c>
      <c r="L84" s="43">
        <v>0</v>
      </c>
      <c r="M84" s="43">
        <v>0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3.02123024</v>
      </c>
      <c r="C85" s="43">
        <f t="shared" ref="C85" si="55">G85+K85</f>
        <v>0</v>
      </c>
      <c r="D85" s="43">
        <f t="shared" ref="D85" si="56">H85+L85</f>
        <v>0</v>
      </c>
      <c r="E85" s="43">
        <f t="shared" ref="E85" si="57">I85+M85</f>
        <v>3.02123024</v>
      </c>
      <c r="F85" s="43">
        <v>3.02123024</v>
      </c>
      <c r="G85" s="43">
        <v>0</v>
      </c>
      <c r="H85" s="43">
        <v>0</v>
      </c>
      <c r="I85" s="43">
        <v>3.02123024</v>
      </c>
      <c r="J85" s="43">
        <v>0</v>
      </c>
      <c r="K85" s="43">
        <v>0</v>
      </c>
      <c r="L85" s="43">
        <v>0</v>
      </c>
      <c r="M85" s="43">
        <v>0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3.02123024</v>
      </c>
      <c r="C86" s="43">
        <f t="shared" ref="C86" si="58">G86+K86</f>
        <v>0</v>
      </c>
      <c r="D86" s="43">
        <f t="shared" ref="D86" si="59">H86+L86</f>
        <v>0</v>
      </c>
      <c r="E86" s="43">
        <f t="shared" ref="E86" si="60">I86+M86</f>
        <v>3.02123024</v>
      </c>
      <c r="F86" s="43">
        <v>3.02123024</v>
      </c>
      <c r="G86" s="43">
        <v>0</v>
      </c>
      <c r="H86" s="43">
        <v>0</v>
      </c>
      <c r="I86" s="43">
        <v>3.02123024</v>
      </c>
      <c r="J86" s="43">
        <v>0</v>
      </c>
      <c r="K86" s="43">
        <v>0</v>
      </c>
      <c r="L86" s="43">
        <v>0</v>
      </c>
      <c r="M86" s="43">
        <v>0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3.02123024</v>
      </c>
      <c r="C87" s="43">
        <f t="shared" ref="C87" si="61">G87+K87</f>
        <v>0</v>
      </c>
      <c r="D87" s="43">
        <f t="shared" ref="D87" si="62">H87+L87</f>
        <v>0</v>
      </c>
      <c r="E87" s="43">
        <f t="shared" ref="E87" si="63">I87+M87</f>
        <v>3.02123024</v>
      </c>
      <c r="F87" s="43">
        <v>3.02123024</v>
      </c>
      <c r="G87" s="43">
        <v>0</v>
      </c>
      <c r="H87" s="43">
        <v>0</v>
      </c>
      <c r="I87" s="43">
        <v>3.02123024</v>
      </c>
      <c r="J87" s="43">
        <v>0</v>
      </c>
      <c r="K87" s="43">
        <v>0</v>
      </c>
      <c r="L87" s="43">
        <v>0</v>
      </c>
      <c r="M87" s="43">
        <v>0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3.02123024</v>
      </c>
      <c r="C88" s="43">
        <f t="shared" ref="C88" si="64">G88+K88</f>
        <v>0</v>
      </c>
      <c r="D88" s="43">
        <f t="shared" ref="D88" si="65">H88+L88</f>
        <v>0</v>
      </c>
      <c r="E88" s="43">
        <f t="shared" ref="E88" si="66">I88+M88</f>
        <v>3.02123024</v>
      </c>
      <c r="F88" s="43">
        <v>3.02123024</v>
      </c>
      <c r="G88" s="43">
        <v>0</v>
      </c>
      <c r="H88" s="43">
        <v>0</v>
      </c>
      <c r="I88" s="43">
        <v>3.02123024</v>
      </c>
      <c r="J88" s="43">
        <v>0</v>
      </c>
      <c r="K88" s="43">
        <v>0</v>
      </c>
      <c r="L88" s="43">
        <v>0</v>
      </c>
      <c r="M88" s="43">
        <v>0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3.02123024</v>
      </c>
      <c r="C89" s="43">
        <f t="shared" ref="C89" si="67">G89+K89</f>
        <v>0</v>
      </c>
      <c r="D89" s="43">
        <f t="shared" ref="D89" si="68">H89+L89</f>
        <v>0</v>
      </c>
      <c r="E89" s="43">
        <f t="shared" ref="E89" si="69">I89+M89</f>
        <v>3.02123024</v>
      </c>
      <c r="F89" s="43">
        <v>3.02123024</v>
      </c>
      <c r="G89" s="43">
        <v>0</v>
      </c>
      <c r="H89" s="43">
        <v>0</v>
      </c>
      <c r="I89" s="43">
        <v>3.02123024</v>
      </c>
      <c r="J89" s="43">
        <v>0</v>
      </c>
      <c r="K89" s="43">
        <v>0</v>
      </c>
      <c r="L89" s="43">
        <v>0</v>
      </c>
      <c r="M89" s="43">
        <v>0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3.02123024</v>
      </c>
      <c r="C90" s="43">
        <f t="shared" ref="C90" si="70">G90+K90</f>
        <v>0</v>
      </c>
      <c r="D90" s="43">
        <f t="shared" ref="D90" si="71">H90+L90</f>
        <v>0</v>
      </c>
      <c r="E90" s="43">
        <f t="shared" ref="E90" si="72">I90+M90</f>
        <v>3.02123024</v>
      </c>
      <c r="F90" s="43">
        <v>3.02123024</v>
      </c>
      <c r="G90" s="43">
        <v>0</v>
      </c>
      <c r="H90" s="43">
        <v>0</v>
      </c>
      <c r="I90" s="43">
        <v>3.02123024</v>
      </c>
      <c r="J90" s="43">
        <v>0</v>
      </c>
      <c r="K90" s="43">
        <v>0</v>
      </c>
      <c r="L90" s="43">
        <v>0</v>
      </c>
      <c r="M90" s="43">
        <v>0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3.02123024</v>
      </c>
      <c r="C91" s="43">
        <f t="shared" ref="C91" si="73">G91+K91</f>
        <v>0</v>
      </c>
      <c r="D91" s="43">
        <f t="shared" ref="D91" si="74">H91+L91</f>
        <v>0</v>
      </c>
      <c r="E91" s="43">
        <f t="shared" ref="E91" si="75">I91+M91</f>
        <v>3.02123024</v>
      </c>
      <c r="F91" s="43">
        <v>3.02123024</v>
      </c>
      <c r="G91" s="43">
        <v>0</v>
      </c>
      <c r="H91" s="43">
        <v>0</v>
      </c>
      <c r="I91" s="43">
        <v>3.02123024</v>
      </c>
      <c r="J91" s="43">
        <v>0</v>
      </c>
      <c r="K91" s="43">
        <v>0</v>
      </c>
      <c r="L91" s="43">
        <v>0</v>
      </c>
      <c r="M91" s="43">
        <v>0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3.02123024</v>
      </c>
      <c r="C92" s="43">
        <f t="shared" ref="C92" si="76">G92+K92</f>
        <v>0</v>
      </c>
      <c r="D92" s="43">
        <f t="shared" ref="D92" si="77">H92+L92</f>
        <v>0</v>
      </c>
      <c r="E92" s="43">
        <f t="shared" ref="E92" si="78">I92+M92</f>
        <v>3.02123024</v>
      </c>
      <c r="F92" s="43">
        <v>3.02123024</v>
      </c>
      <c r="G92" s="43">
        <v>0</v>
      </c>
      <c r="H92" s="43">
        <v>0</v>
      </c>
      <c r="I92" s="43">
        <v>3.02123024</v>
      </c>
      <c r="J92" s="43">
        <v>0</v>
      </c>
      <c r="K92" s="43">
        <v>0</v>
      </c>
      <c r="L92" s="43">
        <v>0</v>
      </c>
      <c r="M92" s="43">
        <v>0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3.02123024</v>
      </c>
      <c r="C93" s="43">
        <f t="shared" ref="C93" si="79">G93+K93</f>
        <v>0</v>
      </c>
      <c r="D93" s="43">
        <f t="shared" ref="D93" si="80">H93+L93</f>
        <v>0</v>
      </c>
      <c r="E93" s="43">
        <f t="shared" ref="E93" si="81">I93+M93</f>
        <v>3.02123024</v>
      </c>
      <c r="F93" s="43">
        <v>3.02123024</v>
      </c>
      <c r="G93" s="43">
        <v>0</v>
      </c>
      <c r="H93" s="43">
        <v>0</v>
      </c>
      <c r="I93" s="43">
        <v>3.02123024</v>
      </c>
      <c r="J93" s="43">
        <v>0</v>
      </c>
      <c r="K93" s="43">
        <v>0</v>
      </c>
      <c r="L93" s="43">
        <v>0</v>
      </c>
      <c r="M93" s="43">
        <v>0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3.02123024</v>
      </c>
      <c r="C94" s="43">
        <f t="shared" ref="C94" si="82">G94+K94</f>
        <v>0</v>
      </c>
      <c r="D94" s="43">
        <f t="shared" ref="D94" si="83">H94+L94</f>
        <v>0</v>
      </c>
      <c r="E94" s="43">
        <f t="shared" ref="E94" si="84">I94+M94</f>
        <v>3.02123024</v>
      </c>
      <c r="F94" s="43">
        <v>3.02123024</v>
      </c>
      <c r="G94" s="43">
        <v>0</v>
      </c>
      <c r="H94" s="43">
        <v>0</v>
      </c>
      <c r="I94" s="43">
        <v>3.02123024</v>
      </c>
      <c r="J94" s="43">
        <v>0</v>
      </c>
      <c r="K94" s="43">
        <v>0</v>
      </c>
      <c r="L94" s="43">
        <v>0</v>
      </c>
      <c r="M94" s="43">
        <v>0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3.2053641700000002</v>
      </c>
      <c r="C95" s="43">
        <f t="shared" ref="C95" si="85">G95+K95</f>
        <v>0</v>
      </c>
      <c r="D95" s="43">
        <f t="shared" ref="D95" si="86">H95+L95</f>
        <v>0</v>
      </c>
      <c r="E95" s="43">
        <f t="shared" ref="E95" si="87">I95+M95</f>
        <v>3.2053641700000002</v>
      </c>
      <c r="F95" s="43">
        <v>3.2053641700000002</v>
      </c>
      <c r="G95" s="43">
        <v>0</v>
      </c>
      <c r="H95" s="43">
        <v>0</v>
      </c>
      <c r="I95" s="43">
        <v>3.2053641700000002</v>
      </c>
      <c r="J95" s="43">
        <v>0</v>
      </c>
      <c r="K95" s="43">
        <v>0</v>
      </c>
      <c r="L95" s="43">
        <v>0</v>
      </c>
      <c r="M95" s="43">
        <v>0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3.2053641700000002</v>
      </c>
      <c r="C96" s="43">
        <f t="shared" ref="C96" si="88">G96+K96</f>
        <v>0</v>
      </c>
      <c r="D96" s="43">
        <f t="shared" ref="D96" si="89">H96+L96</f>
        <v>0</v>
      </c>
      <c r="E96" s="43">
        <f t="shared" ref="E96" si="90">I96+M96</f>
        <v>3.2053641700000002</v>
      </c>
      <c r="F96" s="43">
        <v>3.2053641700000002</v>
      </c>
      <c r="G96" s="43">
        <v>0</v>
      </c>
      <c r="H96" s="43">
        <v>0</v>
      </c>
      <c r="I96" s="43">
        <v>3.2053641700000002</v>
      </c>
      <c r="J96" s="43">
        <v>0</v>
      </c>
      <c r="K96" s="43">
        <v>0</v>
      </c>
      <c r="L96" s="43">
        <v>0</v>
      </c>
      <c r="M96" s="43">
        <v>0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3.2956141699999999</v>
      </c>
      <c r="C97" s="43">
        <f t="shared" ref="C97" si="91">G97+K97</f>
        <v>0</v>
      </c>
      <c r="D97" s="43">
        <f t="shared" ref="D97" si="92">H97+L97</f>
        <v>0</v>
      </c>
      <c r="E97" s="43">
        <f t="shared" ref="E97" si="93">I97+M97</f>
        <v>3.2956141699999999</v>
      </c>
      <c r="F97" s="43">
        <v>3.2956141699999999</v>
      </c>
      <c r="G97" s="43">
        <v>0</v>
      </c>
      <c r="H97" s="43">
        <v>0</v>
      </c>
      <c r="I97" s="43">
        <v>3.2956141699999999</v>
      </c>
      <c r="J97" s="43">
        <v>0</v>
      </c>
      <c r="K97" s="43">
        <v>0</v>
      </c>
      <c r="L97" s="43">
        <v>0</v>
      </c>
      <c r="M97" s="43">
        <v>0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3.3256975</v>
      </c>
      <c r="C98" s="43">
        <f t="shared" ref="C98" si="94">G98+K98</f>
        <v>0</v>
      </c>
      <c r="D98" s="43">
        <f t="shared" ref="D98" si="95">H98+L98</f>
        <v>0</v>
      </c>
      <c r="E98" s="43">
        <f t="shared" ref="E98" si="96">I98+M98</f>
        <v>3.3256975</v>
      </c>
      <c r="F98" s="43">
        <v>3.3256975</v>
      </c>
      <c r="G98" s="43">
        <v>0</v>
      </c>
      <c r="H98" s="43">
        <v>0</v>
      </c>
      <c r="I98" s="43">
        <v>3.3256975</v>
      </c>
      <c r="J98" s="43">
        <v>0</v>
      </c>
      <c r="K98" s="43">
        <v>0</v>
      </c>
      <c r="L98" s="43">
        <v>0</v>
      </c>
      <c r="M98" s="43">
        <v>0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3.3567836099999999</v>
      </c>
      <c r="C99" s="43">
        <f t="shared" ref="C99" si="97">G99+K99</f>
        <v>0</v>
      </c>
      <c r="D99" s="43">
        <f t="shared" ref="D99" si="98">H99+L99</f>
        <v>0</v>
      </c>
      <c r="E99" s="43">
        <f t="shared" ref="E99" si="99">I99+M99</f>
        <v>3.3567836099999999</v>
      </c>
      <c r="F99" s="43">
        <v>3.3567836099999999</v>
      </c>
      <c r="G99" s="43">
        <v>0</v>
      </c>
      <c r="H99" s="43">
        <v>0</v>
      </c>
      <c r="I99" s="43">
        <v>3.3567836099999999</v>
      </c>
      <c r="J99" s="43">
        <v>0</v>
      </c>
      <c r="K99" s="43">
        <v>0</v>
      </c>
      <c r="L99" s="43">
        <v>0</v>
      </c>
      <c r="M99" s="43">
        <v>0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3.38686694</v>
      </c>
      <c r="C100" s="43">
        <f t="shared" ref="C100" si="100">G100+K100</f>
        <v>0</v>
      </c>
      <c r="D100" s="43">
        <f t="shared" ref="D100" si="101">H100+L100</f>
        <v>0</v>
      </c>
      <c r="E100" s="43">
        <f t="shared" ref="E100" si="102">I100+M100</f>
        <v>3.38686694</v>
      </c>
      <c r="F100" s="43">
        <v>3.38686694</v>
      </c>
      <c r="G100" s="43">
        <v>0</v>
      </c>
      <c r="H100" s="43">
        <v>0</v>
      </c>
      <c r="I100" s="43">
        <v>3.38686694</v>
      </c>
      <c r="J100" s="43">
        <v>0</v>
      </c>
      <c r="K100" s="43">
        <v>0</v>
      </c>
      <c r="L100" s="43">
        <v>0</v>
      </c>
      <c r="M100" s="43">
        <v>0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3.4179530499999999</v>
      </c>
      <c r="C101" s="43">
        <f t="shared" ref="C101" si="103">G101+K101</f>
        <v>0</v>
      </c>
      <c r="D101" s="43">
        <f t="shared" ref="D101" si="104">H101+L101</f>
        <v>0</v>
      </c>
      <c r="E101" s="43">
        <f t="shared" ref="E101" si="105">I101+M101</f>
        <v>3.4179530499999999</v>
      </c>
      <c r="F101" s="43">
        <v>3.4179530499999999</v>
      </c>
      <c r="G101" s="43">
        <v>0</v>
      </c>
      <c r="H101" s="43">
        <v>0</v>
      </c>
      <c r="I101" s="43">
        <v>3.4179530499999999</v>
      </c>
      <c r="J101" s="43">
        <v>0</v>
      </c>
      <c r="K101" s="43">
        <v>0</v>
      </c>
      <c r="L101" s="43">
        <v>0</v>
      </c>
      <c r="M101" s="43">
        <v>0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3.4490391699999998</v>
      </c>
      <c r="C102" s="43">
        <f t="shared" ref="C102" si="106">G102+K102</f>
        <v>0</v>
      </c>
      <c r="D102" s="43">
        <f t="shared" ref="D102" si="107">H102+L102</f>
        <v>0</v>
      </c>
      <c r="E102" s="43">
        <f t="shared" ref="E102" si="108">I102+M102</f>
        <v>3.4490391699999998</v>
      </c>
      <c r="F102" s="43">
        <v>3.4490391699999998</v>
      </c>
      <c r="G102" s="43">
        <v>0</v>
      </c>
      <c r="H102" s="43">
        <v>0</v>
      </c>
      <c r="I102" s="43">
        <v>3.4490391699999998</v>
      </c>
      <c r="J102" s="43">
        <v>0</v>
      </c>
      <c r="K102" s="43">
        <v>0</v>
      </c>
      <c r="L102" s="43">
        <v>0</v>
      </c>
      <c r="M102" s="43">
        <v>0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3.4791224999999999</v>
      </c>
      <c r="C103" s="43">
        <f t="shared" ref="C103" si="109">G103+K103</f>
        <v>0</v>
      </c>
      <c r="D103" s="43">
        <f t="shared" ref="D103" si="110">H103+L103</f>
        <v>0</v>
      </c>
      <c r="E103" s="43">
        <f t="shared" ref="E103" si="111">I103+M103</f>
        <v>3.4791224999999999</v>
      </c>
      <c r="F103" s="43">
        <v>3.4791224999999999</v>
      </c>
      <c r="G103" s="43">
        <v>0</v>
      </c>
      <c r="H103" s="43">
        <v>0</v>
      </c>
      <c r="I103" s="43">
        <v>3.4791224999999999</v>
      </c>
      <c r="J103" s="43">
        <v>0</v>
      </c>
      <c r="K103" s="43">
        <v>0</v>
      </c>
      <c r="L103" s="43">
        <v>0</v>
      </c>
      <c r="M103" s="43">
        <v>0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3.5102086099999998</v>
      </c>
      <c r="C104" s="43">
        <f t="shared" ref="C104" si="112">G104+K104</f>
        <v>0</v>
      </c>
      <c r="D104" s="43">
        <f t="shared" ref="D104" si="113">H104+L104</f>
        <v>0</v>
      </c>
      <c r="E104" s="43">
        <f t="shared" ref="E104" si="114">I104+M104</f>
        <v>3.5102086099999998</v>
      </c>
      <c r="F104" s="43">
        <v>3.5102086099999998</v>
      </c>
      <c r="G104" s="43">
        <v>0</v>
      </c>
      <c r="H104" s="43">
        <v>0</v>
      </c>
      <c r="I104" s="43">
        <v>3.5102086099999998</v>
      </c>
      <c r="J104" s="43">
        <v>0</v>
      </c>
      <c r="K104" s="43">
        <v>0</v>
      </c>
      <c r="L104" s="43">
        <v>0</v>
      </c>
      <c r="M104" s="43">
        <v>0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3.5402919399999999</v>
      </c>
      <c r="C105" s="43">
        <f t="shared" ref="C105" si="115">G105+K105</f>
        <v>0</v>
      </c>
      <c r="D105" s="43">
        <f t="shared" ref="D105" si="116">H105+L105</f>
        <v>0</v>
      </c>
      <c r="E105" s="43">
        <f t="shared" ref="E105" si="117">I105+M105</f>
        <v>3.5402919399999999</v>
      </c>
      <c r="F105" s="43">
        <v>3.5402919399999999</v>
      </c>
      <c r="G105" s="43">
        <v>0</v>
      </c>
      <c r="H105" s="43">
        <v>0</v>
      </c>
      <c r="I105" s="43">
        <v>3.5402919399999999</v>
      </c>
      <c r="J105" s="43">
        <v>0</v>
      </c>
      <c r="K105" s="43">
        <v>0</v>
      </c>
      <c r="L105" s="43">
        <v>0</v>
      </c>
      <c r="M105" s="43">
        <v>0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</v>
      </c>
      <c r="C106" s="43">
        <f t="shared" ref="C106" si="118">G106+K106</f>
        <v>0</v>
      </c>
      <c r="D106" s="43">
        <f t="shared" ref="D106" si="119">H106+L106</f>
        <v>0</v>
      </c>
      <c r="E106" s="43">
        <f t="shared" ref="E106" si="120">I106+M106</f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</v>
      </c>
      <c r="C107" s="43">
        <f t="shared" ref="C107" si="121">G107+K107</f>
        <v>0</v>
      </c>
      <c r="D107" s="43">
        <f t="shared" ref="D107" si="122">H107+L107</f>
        <v>0</v>
      </c>
      <c r="E107" s="43">
        <f t="shared" ref="E107" si="123">I107+M107</f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</v>
      </c>
      <c r="C108" s="43">
        <f t="shared" ref="C108" si="124">G108+K108</f>
        <v>0</v>
      </c>
      <c r="D108" s="43">
        <f t="shared" ref="D108" si="125">H108+L108</f>
        <v>0</v>
      </c>
      <c r="E108" s="43">
        <f t="shared" ref="E108" si="126">I108+M108</f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</v>
      </c>
      <c r="C109" s="43">
        <f t="shared" ref="C109" si="127">G109+K109</f>
        <v>0</v>
      </c>
      <c r="D109" s="43">
        <f t="shared" ref="D109" si="128">H109+L109</f>
        <v>0</v>
      </c>
      <c r="E109" s="43">
        <f t="shared" ref="E109" si="129">I109+M109</f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</v>
      </c>
      <c r="C110" s="43">
        <f t="shared" ref="C110" si="130">G110+K110</f>
        <v>0</v>
      </c>
      <c r="D110" s="43">
        <f t="shared" ref="D110" si="131">H110+L110</f>
        <v>0</v>
      </c>
      <c r="E110" s="43">
        <f t="shared" ref="E110" si="132">I110+M110</f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</v>
      </c>
      <c r="C111" s="43">
        <f t="shared" ref="C111" si="133">G111+K111</f>
        <v>0</v>
      </c>
      <c r="D111" s="43">
        <f t="shared" ref="D111" si="134">H111+L111</f>
        <v>0</v>
      </c>
      <c r="E111" s="43">
        <f t="shared" ref="E111" si="135">I111+M111</f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0</v>
      </c>
      <c r="C122" s="43">
        <f t="shared" ref="C122" si="166">G122+K122</f>
        <v>0</v>
      </c>
      <c r="D122" s="43">
        <f t="shared" ref="D122" si="167">H122+L122</f>
        <v>0</v>
      </c>
      <c r="E122" s="43">
        <f t="shared" ref="E122" si="168">I122+M122</f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0</v>
      </c>
      <c r="C123" s="43">
        <f t="shared" ref="C123" si="169">G123+K123</f>
        <v>0</v>
      </c>
      <c r="D123" s="43">
        <f t="shared" ref="D123" si="170">H123+L123</f>
        <v>0</v>
      </c>
      <c r="E123" s="43">
        <f t="shared" ref="E123" si="171">I123+M123</f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0</v>
      </c>
      <c r="C124" s="43">
        <f t="shared" ref="C124" si="172">G124+K124</f>
        <v>0</v>
      </c>
      <c r="D124" s="43">
        <f t="shared" ref="D124" si="173">H124+L124</f>
        <v>0</v>
      </c>
      <c r="E124" s="43">
        <f t="shared" ref="E124" si="174">I124+M124</f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0</v>
      </c>
      <c r="C125" s="43">
        <f t="shared" ref="C125" si="175">G125+K125</f>
        <v>0</v>
      </c>
      <c r="D125" s="43">
        <f t="shared" ref="D125" si="176">H125+L125</f>
        <v>0</v>
      </c>
      <c r="E125" s="43">
        <f t="shared" ref="E125" si="177">I125+M125</f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0</v>
      </c>
      <c r="C126" s="43">
        <f t="shared" ref="C126" si="178">G126+K126</f>
        <v>0</v>
      </c>
      <c r="D126" s="43">
        <f t="shared" ref="D126" si="179">H126+L126</f>
        <v>0</v>
      </c>
      <c r="E126" s="43">
        <f t="shared" ref="E126" si="180">I126+M126</f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0</v>
      </c>
      <c r="C127" s="43">
        <f t="shared" ref="C127" si="181">G127+K127</f>
        <v>0</v>
      </c>
      <c r="D127" s="43">
        <f t="shared" ref="D127" si="182">H127+L127</f>
        <v>0</v>
      </c>
      <c r="E127" s="43">
        <f t="shared" ref="E127" si="183">I127+M127</f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0</v>
      </c>
      <c r="C128" s="43">
        <f t="shared" ref="C128" si="184">G128+K128</f>
        <v>0</v>
      </c>
      <c r="D128" s="43">
        <f t="shared" ref="D128" si="185">H128+L128</f>
        <v>0</v>
      </c>
      <c r="E128" s="43">
        <f t="shared" ref="E128" si="186">I128+M128</f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0</v>
      </c>
      <c r="C129" s="43">
        <f t="shared" ref="C129" si="187">G129+K129</f>
        <v>0</v>
      </c>
      <c r="D129" s="43">
        <f t="shared" ref="D129" si="188">H129+L129</f>
        <v>0</v>
      </c>
      <c r="E129" s="43">
        <f t="shared" ref="E129" si="189">I129+M129</f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0</v>
      </c>
      <c r="C130" s="43">
        <f t="shared" ref="C130" si="190">G130+K130</f>
        <v>0</v>
      </c>
      <c r="D130" s="43">
        <f t="shared" ref="D130" si="191">H130+L130</f>
        <v>0</v>
      </c>
      <c r="E130" s="43">
        <f t="shared" ref="E130" si="192">I130+M130</f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0</v>
      </c>
      <c r="C131" s="43">
        <f t="shared" ref="C131" si="193">G131+K131</f>
        <v>0</v>
      </c>
      <c r="D131" s="43">
        <f t="shared" ref="D131" si="194">H131+L131</f>
        <v>0</v>
      </c>
      <c r="E131" s="43">
        <f t="shared" ref="E131" si="195">I131+M131</f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0</v>
      </c>
      <c r="C132" s="43">
        <f t="shared" ref="C132" si="196">G132+K132</f>
        <v>0</v>
      </c>
      <c r="D132" s="43">
        <f t="shared" ref="D132" si="197">H132+L132</f>
        <v>0</v>
      </c>
      <c r="E132" s="43">
        <f t="shared" ref="E132" si="198">I132+M132</f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0</v>
      </c>
      <c r="C133" s="43">
        <f t="shared" ref="C133" si="199">G133+K133</f>
        <v>0</v>
      </c>
      <c r="D133" s="43">
        <f t="shared" ref="D133" si="200">H133+L133</f>
        <v>0</v>
      </c>
      <c r="E133" s="43">
        <f t="shared" ref="E133" si="201">I133+M133</f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0</v>
      </c>
      <c r="C134" s="43">
        <f t="shared" ref="C134" si="202">G134+K134</f>
        <v>0</v>
      </c>
      <c r="D134" s="43">
        <f t="shared" ref="D134" si="203">H134+L134</f>
        <v>0</v>
      </c>
      <c r="E134" s="43">
        <f t="shared" ref="E134" si="204">I134+M134</f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0</v>
      </c>
      <c r="C135" s="43">
        <f t="shared" ref="C135" si="205">G135+K135</f>
        <v>0</v>
      </c>
      <c r="D135" s="43">
        <f t="shared" ref="D135" si="206">H135+L135</f>
        <v>0</v>
      </c>
      <c r="E135" s="43">
        <f t="shared" ref="E135" si="207">I135+M135</f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0</v>
      </c>
      <c r="C136" s="43">
        <f t="shared" ref="C136" si="208">G136+K136</f>
        <v>0</v>
      </c>
      <c r="D136" s="43">
        <f t="shared" ref="D136" si="209">H136+L136</f>
        <v>0</v>
      </c>
      <c r="E136" s="43">
        <f t="shared" ref="E136" si="210">I136+M136</f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0</v>
      </c>
      <c r="C137" s="43">
        <f t="shared" ref="C137" si="211">G137+K137</f>
        <v>0</v>
      </c>
      <c r="D137" s="43">
        <f t="shared" ref="D137" si="212">H137+L137</f>
        <v>0</v>
      </c>
      <c r="E137" s="43">
        <f t="shared" ref="E137" si="213">I137+M137</f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0</v>
      </c>
      <c r="C138" s="43">
        <f t="shared" ref="C138" si="214">G138+K138</f>
        <v>0</v>
      </c>
      <c r="D138" s="43">
        <f t="shared" ref="D138" si="215">H138+L138</f>
        <v>0</v>
      </c>
      <c r="E138" s="43">
        <f t="shared" ref="E138" si="216">I138+M138</f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0</v>
      </c>
      <c r="C139" s="43">
        <f t="shared" ref="C139" si="217">G139+K139</f>
        <v>0</v>
      </c>
      <c r="D139" s="43">
        <f t="shared" ref="D139" si="218">H139+L139</f>
        <v>0</v>
      </c>
      <c r="E139" s="43">
        <f t="shared" ref="E139" si="219">I139+M139</f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0</v>
      </c>
      <c r="C140" s="43">
        <f t="shared" ref="C140" si="220">G140+K140</f>
        <v>0</v>
      </c>
      <c r="D140" s="43">
        <f t="shared" ref="D140" si="221">H140+L140</f>
        <v>0</v>
      </c>
      <c r="E140" s="43">
        <f t="shared" ref="E140" si="222">I140+M140</f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0</v>
      </c>
      <c r="C141" s="43">
        <f t="shared" ref="C141" si="223">G141+K141</f>
        <v>0</v>
      </c>
      <c r="D141" s="43">
        <f t="shared" ref="D141" si="224">H141+L141</f>
        <v>0</v>
      </c>
      <c r="E141" s="43">
        <f t="shared" ref="E141" si="225">I141+M141</f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0</v>
      </c>
      <c r="C142" s="43">
        <f t="shared" ref="C142" si="226">G142+K142</f>
        <v>0</v>
      </c>
      <c r="D142" s="43">
        <f t="shared" ref="D142" si="227">H142+L142</f>
        <v>0</v>
      </c>
      <c r="E142" s="43">
        <f t="shared" ref="E142" si="228">I142+M142</f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0</v>
      </c>
      <c r="C143" s="43">
        <f t="shared" ref="C143" si="229">G143+K143</f>
        <v>0</v>
      </c>
      <c r="D143" s="43">
        <f t="shared" ref="D143" si="230">H143+L143</f>
        <v>0</v>
      </c>
      <c r="E143" s="43">
        <f t="shared" ref="E143" si="231">I143+M143</f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0</v>
      </c>
      <c r="C144" s="43">
        <f t="shared" ref="C144" si="232">G144+K144</f>
        <v>0</v>
      </c>
      <c r="D144" s="43">
        <f t="shared" ref="D144" si="233">H144+L144</f>
        <v>0</v>
      </c>
      <c r="E144" s="43">
        <f t="shared" ref="E144" si="234">I144+M144</f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0</v>
      </c>
      <c r="C145" s="43">
        <f t="shared" ref="C145" si="235">G145+K145</f>
        <v>0</v>
      </c>
      <c r="D145" s="43">
        <f t="shared" ref="D145" si="236">H145+L145</f>
        <v>0</v>
      </c>
      <c r="E145" s="43">
        <f t="shared" ref="E145" si="237">I145+M145</f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0</v>
      </c>
      <c r="C146" s="43">
        <f t="shared" ref="C146" si="238">G146+K146</f>
        <v>0</v>
      </c>
      <c r="D146" s="43">
        <f t="shared" ref="D146" si="239">H146+L146</f>
        <v>0</v>
      </c>
      <c r="E146" s="43">
        <f t="shared" ref="E146" si="240">I146+M146</f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0</v>
      </c>
      <c r="C147" s="43">
        <f t="shared" ref="C147" si="241">G147+K147</f>
        <v>0</v>
      </c>
      <c r="D147" s="43">
        <f t="shared" ref="D147" si="242">H147+L147</f>
        <v>0</v>
      </c>
      <c r="E147" s="43">
        <f t="shared" ref="E147" si="243">I147+M147</f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0</v>
      </c>
      <c r="C148" s="43">
        <f t="shared" ref="C148" si="244">G148+K148</f>
        <v>0</v>
      </c>
      <c r="D148" s="43">
        <f t="shared" ref="D148" si="245">H148+L148</f>
        <v>0</v>
      </c>
      <c r="E148" s="43">
        <f t="shared" ref="E148" si="246">I148+M148</f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0</v>
      </c>
      <c r="C149" s="43">
        <f t="shared" ref="C149" si="247">G149+K149</f>
        <v>0</v>
      </c>
      <c r="D149" s="43">
        <f t="shared" ref="D149" si="248">H149+L149</f>
        <v>0</v>
      </c>
      <c r="E149" s="43">
        <f t="shared" ref="E149" si="249">I149+M149</f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0</v>
      </c>
      <c r="C150" s="43">
        <f t="shared" ref="C150" si="250">G150+K150</f>
        <v>0</v>
      </c>
      <c r="D150" s="43">
        <f t="shared" ref="D150" si="251">H150+L150</f>
        <v>0</v>
      </c>
      <c r="E150" s="43">
        <f t="shared" ref="E150" si="252">I150+M150</f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0</v>
      </c>
      <c r="C151" s="43">
        <f t="shared" ref="C151" si="253">G151+K151</f>
        <v>0</v>
      </c>
      <c r="D151" s="43">
        <f t="shared" ref="D151" si="254">H151+L151</f>
        <v>0</v>
      </c>
      <c r="E151" s="43">
        <f t="shared" ref="E151" si="255">I151+M151</f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0</v>
      </c>
      <c r="C152" s="43">
        <f t="shared" ref="C152" si="256">G152+K152</f>
        <v>0</v>
      </c>
      <c r="D152" s="43">
        <f t="shared" ref="D152" si="257">H152+L152</f>
        <v>0</v>
      </c>
      <c r="E152" s="43">
        <f t="shared" ref="E152" si="258">I152+M152</f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0</v>
      </c>
      <c r="C153" s="43">
        <f t="shared" ref="C153" si="259">G153+K153</f>
        <v>0</v>
      </c>
      <c r="D153" s="43">
        <f t="shared" ref="D153" si="260">H153+L153</f>
        <v>0</v>
      </c>
      <c r="E153" s="43">
        <f t="shared" ref="E153" si="261">I153+M153</f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0</v>
      </c>
      <c r="C154" s="43">
        <f t="shared" ref="C154" si="262">G154+K154</f>
        <v>0</v>
      </c>
      <c r="D154" s="43">
        <f t="shared" ref="D154" si="263">H154+L154</f>
        <v>0</v>
      </c>
      <c r="E154" s="43">
        <f t="shared" ref="E154" si="264">I154+M154</f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0</v>
      </c>
      <c r="C155" s="43">
        <f t="shared" ref="C155" si="265">G155+K155</f>
        <v>0</v>
      </c>
      <c r="D155" s="43">
        <f t="shared" ref="D155" si="266">H155+L155</f>
        <v>0</v>
      </c>
      <c r="E155" s="43">
        <f t="shared" ref="E155" si="267">I155+M155</f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0</v>
      </c>
      <c r="C156" s="43">
        <f t="shared" ref="C156" si="268">G156+K156</f>
        <v>0</v>
      </c>
      <c r="D156" s="43">
        <f t="shared" ref="D156" si="269">H156+L156</f>
        <v>0</v>
      </c>
      <c r="E156" s="43">
        <f t="shared" ref="E156" si="270">I156+M156</f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0</v>
      </c>
      <c r="C157" s="43">
        <f t="shared" ref="C157" si="271">G157+K157</f>
        <v>0</v>
      </c>
      <c r="D157" s="43">
        <f t="shared" ref="D157" si="272">H157+L157</f>
        <v>0</v>
      </c>
      <c r="E157" s="43">
        <f t="shared" ref="E157" si="273">I157+M157</f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0</v>
      </c>
      <c r="C158" s="43">
        <f t="shared" ref="C158" si="274">G158+K158</f>
        <v>0</v>
      </c>
      <c r="D158" s="43">
        <f t="shared" ref="D158" si="275">H158+L158</f>
        <v>0</v>
      </c>
      <c r="E158" s="43">
        <f t="shared" ref="E158" si="276">I158+M158</f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0</v>
      </c>
      <c r="C159" s="43">
        <f t="shared" ref="C159" si="277">G159+K159</f>
        <v>0</v>
      </c>
      <c r="D159" s="43">
        <f t="shared" ref="D159" si="278">H159+L159</f>
        <v>0</v>
      </c>
      <c r="E159" s="43">
        <f t="shared" ref="E159" si="279">I159+M159</f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0</v>
      </c>
      <c r="C160" s="43">
        <f t="shared" ref="C160" si="280">G160+K160</f>
        <v>0</v>
      </c>
      <c r="D160" s="43">
        <f t="shared" ref="D160" si="281">H160+L160</f>
        <v>0</v>
      </c>
      <c r="E160" s="43">
        <f t="shared" ref="E160" si="282">I160+M160</f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0</v>
      </c>
      <c r="C161" s="43">
        <f t="shared" ref="C161" si="283">G161+K161</f>
        <v>0</v>
      </c>
      <c r="D161" s="43">
        <f t="shared" ref="D161" si="284">H161+L161</f>
        <v>0</v>
      </c>
      <c r="E161" s="43">
        <f t="shared" ref="E161" si="285">I161+M161</f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0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 t="e">
        <v>#N/A</v>
      </c>
      <c r="L162" s="43" t="e">
        <v>#N/A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0</v>
      </c>
      <c r="C163" s="43">
        <f t="shared" ref="C163" si="289">G163+K163</f>
        <v>0</v>
      </c>
      <c r="D163" s="43">
        <f t="shared" ref="D163" si="290">H163+L163</f>
        <v>0</v>
      </c>
      <c r="E163" s="43">
        <f t="shared" ref="E163" si="291">I163+M163</f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0</v>
      </c>
      <c r="C164" s="43">
        <f t="shared" ref="C164" si="292">G164+K164</f>
        <v>0</v>
      </c>
      <c r="D164" s="43">
        <f t="shared" ref="D164" si="293">H164+L164</f>
        <v>0</v>
      </c>
      <c r="E164" s="43">
        <f t="shared" ref="E164" si="294">I164+M164</f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/>
      <c r="O164" s="43"/>
      <c r="P164" s="43"/>
      <c r="Q164" s="43"/>
    </row>
    <row r="165" spans="1:17" collapsed="1">
      <c r="A165" s="8">
        <v>45231</v>
      </c>
      <c r="B165" s="43">
        <v>0</v>
      </c>
      <c r="C165" s="43">
        <f t="shared" ref="C165" si="295">G165+K165</f>
        <v>0</v>
      </c>
      <c r="D165" s="43">
        <f t="shared" ref="D165" si="296">H165+L165</f>
        <v>0</v>
      </c>
      <c r="E165" s="43">
        <f t="shared" ref="E165" si="297">I165+M165</f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/>
      <c r="O165" s="43"/>
      <c r="P165" s="43"/>
      <c r="Q165" s="43"/>
    </row>
    <row r="166" spans="1:17">
      <c r="A166" s="8">
        <v>45261</v>
      </c>
      <c r="B166" s="43">
        <v>0</v>
      </c>
      <c r="C166" s="43">
        <f t="shared" ref="C166" si="298">G166+K166</f>
        <v>0</v>
      </c>
      <c r="D166" s="43">
        <f t="shared" ref="D166" si="299">H166+L166</f>
        <v>0</v>
      </c>
      <c r="E166" s="43">
        <f t="shared" ref="E166" si="300">I166+M166</f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/>
      <c r="O166" s="43"/>
      <c r="P166" s="43"/>
      <c r="Q166" s="43"/>
    </row>
    <row r="167" spans="1:17">
      <c r="A167" s="8">
        <v>45292</v>
      </c>
      <c r="B167" s="43">
        <v>0</v>
      </c>
      <c r="C167" s="43">
        <f t="shared" ref="C167" si="301">G167+K167</f>
        <v>0</v>
      </c>
      <c r="D167" s="43">
        <f t="shared" ref="D167" si="302">H167+L167</f>
        <v>0</v>
      </c>
      <c r="E167" s="43">
        <f t="shared" ref="E167" si="303">I167+M167</f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/>
      <c r="O167" s="43"/>
      <c r="P167" s="43"/>
      <c r="Q167" s="43"/>
    </row>
    <row r="168" spans="1:17">
      <c r="A168" s="8">
        <v>45323</v>
      </c>
      <c r="B168" s="43">
        <v>0</v>
      </c>
      <c r="C168" s="43">
        <f t="shared" ref="C168" si="304">G168+K168</f>
        <v>0</v>
      </c>
      <c r="D168" s="43">
        <f t="shared" ref="D168" si="305">H168+L168</f>
        <v>0</v>
      </c>
      <c r="E168" s="43">
        <f t="shared" ref="E168" si="306">I168+M168</f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/>
      <c r="O168" s="43"/>
      <c r="P168" s="43"/>
      <c r="Q168" s="43"/>
    </row>
    <row r="169" spans="1:17">
      <c r="A169" s="8">
        <v>45352</v>
      </c>
      <c r="B169" s="43">
        <v>0</v>
      </c>
      <c r="C169" s="43">
        <f t="shared" ref="C169" si="307">G169+K169</f>
        <v>0</v>
      </c>
      <c r="D169" s="43">
        <f t="shared" ref="D169" si="308">H169+L169</f>
        <v>0</v>
      </c>
      <c r="E169" s="43">
        <f t="shared" ref="E169" si="309">I169+M169</f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0</v>
      </c>
      <c r="C170" s="43">
        <f t="shared" ref="C170" si="310">G170+K170</f>
        <v>0</v>
      </c>
      <c r="D170" s="43">
        <f t="shared" ref="D170" si="311">H170+L170</f>
        <v>0</v>
      </c>
      <c r="E170" s="43">
        <f t="shared" ref="E170" si="312">I170+M170</f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0</v>
      </c>
      <c r="C171" s="43">
        <f t="shared" ref="C171" si="313">G171+K171</f>
        <v>0</v>
      </c>
      <c r="D171" s="43">
        <f t="shared" ref="D171" si="314">H171+L171</f>
        <v>0</v>
      </c>
      <c r="E171" s="43">
        <f t="shared" ref="E171" si="315">I171+M171</f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0</v>
      </c>
      <c r="C172" s="43">
        <f t="shared" ref="C172" si="316">G172+K172</f>
        <v>0</v>
      </c>
      <c r="D172" s="43">
        <f t="shared" ref="D172" si="317">H172+L172</f>
        <v>0</v>
      </c>
      <c r="E172" s="43">
        <f t="shared" ref="E172" si="318">I172+M172</f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0</v>
      </c>
      <c r="C173" s="43">
        <f t="shared" ref="C173" si="319">G173+K173</f>
        <v>0</v>
      </c>
      <c r="D173" s="43">
        <f t="shared" ref="D173" si="320">H173+L173</f>
        <v>0</v>
      </c>
      <c r="E173" s="43">
        <f t="shared" ref="E173" si="321">I173+M173</f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0</v>
      </c>
      <c r="C174" s="43">
        <f t="shared" ref="C174" si="322">G174+K174</f>
        <v>0</v>
      </c>
      <c r="D174" s="43">
        <f t="shared" ref="D174" si="323">H174+L174</f>
        <v>0</v>
      </c>
      <c r="E174" s="43">
        <f t="shared" ref="E174" si="324">I174+M174</f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0</v>
      </c>
      <c r="C175" s="43">
        <f t="shared" ref="C175" si="325">G175+K175</f>
        <v>0</v>
      </c>
      <c r="D175" s="43">
        <f t="shared" ref="D175" si="326">H175+L175</f>
        <v>0</v>
      </c>
      <c r="E175" s="43">
        <f t="shared" ref="E175" si="327">I175+M175</f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0</v>
      </c>
      <c r="C176" s="43">
        <f t="shared" ref="C176" si="328">G176+K176</f>
        <v>0</v>
      </c>
      <c r="D176" s="43">
        <f t="shared" ref="D176" si="329">H176+L176</f>
        <v>0</v>
      </c>
      <c r="E176" s="43">
        <f t="shared" ref="E176" si="330">I176+M176</f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0</v>
      </c>
      <c r="C177" s="43">
        <f t="shared" ref="C177" si="331">G177+K177</f>
        <v>0</v>
      </c>
      <c r="D177" s="43">
        <f t="shared" ref="D177" si="332">H177+L177</f>
        <v>0</v>
      </c>
      <c r="E177" s="43">
        <f t="shared" ref="E177" si="333">I177+M177</f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230</v>
      </c>
    </row>
    <row r="6" spans="1:17" s="19" customFormat="1" ht="12.75" customHeight="1">
      <c r="A6" s="198" t="s">
        <v>0</v>
      </c>
      <c r="B6" s="187" t="s">
        <v>16</v>
      </c>
      <c r="C6" s="206" t="s">
        <v>7</v>
      </c>
      <c r="D6" s="207"/>
      <c r="E6" s="208"/>
      <c r="F6" s="203" t="s">
        <v>2</v>
      </c>
      <c r="G6" s="204"/>
      <c r="H6" s="204"/>
      <c r="I6" s="204"/>
      <c r="J6" s="204"/>
      <c r="K6" s="204"/>
      <c r="L6" s="204"/>
      <c r="M6" s="205"/>
    </row>
    <row r="7" spans="1:17" s="19" customFormat="1" ht="16.5" customHeight="1">
      <c r="A7" s="199"/>
      <c r="B7" s="187"/>
      <c r="C7" s="209"/>
      <c r="D7" s="210"/>
      <c r="E7" s="211"/>
      <c r="F7" s="203" t="s">
        <v>17</v>
      </c>
      <c r="G7" s="204"/>
      <c r="H7" s="204"/>
      <c r="I7" s="205"/>
      <c r="J7" s="203" t="s">
        <v>9</v>
      </c>
      <c r="K7" s="204"/>
      <c r="L7" s="204"/>
      <c r="M7" s="205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t="12.75" hidden="1" customHeight="1" outlineLevel="1">
      <c r="A11" s="8">
        <v>40544</v>
      </c>
      <c r="B11" s="43">
        <v>7575.7833783099995</v>
      </c>
      <c r="C11" s="43">
        <f>G11+K11</f>
        <v>823.32103524000001</v>
      </c>
      <c r="D11" s="43">
        <f t="shared" ref="D11:E11" si="0">H11+L11</f>
        <v>1099.9267043700002</v>
      </c>
      <c r="E11" s="43">
        <f t="shared" si="0"/>
        <v>5652.5356387000002</v>
      </c>
      <c r="F11" s="43">
        <v>2158.6234796399999</v>
      </c>
      <c r="G11" s="43">
        <v>722.79984411999999</v>
      </c>
      <c r="H11" s="43">
        <v>517.59774708999998</v>
      </c>
      <c r="I11" s="43">
        <v>918.22588843000005</v>
      </c>
      <c r="J11" s="43">
        <v>5417.1598986700001</v>
      </c>
      <c r="K11" s="43">
        <v>100.52119112</v>
      </c>
      <c r="L11" s="43">
        <v>582.32895728000005</v>
      </c>
      <c r="M11" s="43">
        <v>4734.3097502700002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7568.42082424</v>
      </c>
      <c r="C12" s="43">
        <f t="shared" ref="C12:C67" si="1">G12+K12</f>
        <v>869.76209155000004</v>
      </c>
      <c r="D12" s="43">
        <f t="shared" ref="D12:D67" si="2">H12+L12</f>
        <v>1122.7839541100002</v>
      </c>
      <c r="E12" s="43">
        <f t="shared" ref="E12:E67" si="3">I12+M12</f>
        <v>5575.8747785800006</v>
      </c>
      <c r="F12" s="43">
        <v>2196.1921644700001</v>
      </c>
      <c r="G12" s="43">
        <v>753.91138444000001</v>
      </c>
      <c r="H12" s="43">
        <v>534.73677422000003</v>
      </c>
      <c r="I12" s="43">
        <v>907.54400581000004</v>
      </c>
      <c r="J12" s="43">
        <v>5372.2286597700004</v>
      </c>
      <c r="K12" s="43">
        <v>115.85070711</v>
      </c>
      <c r="L12" s="43">
        <v>588.04717989000005</v>
      </c>
      <c r="M12" s="43">
        <v>4668.3307727700003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7575.6473765999999</v>
      </c>
      <c r="C13" s="43">
        <f t="shared" si="1"/>
        <v>903.89862667999989</v>
      </c>
      <c r="D13" s="43">
        <f t="shared" si="2"/>
        <v>1118.2147343900001</v>
      </c>
      <c r="E13" s="43">
        <f t="shared" si="3"/>
        <v>5553.53401553</v>
      </c>
      <c r="F13" s="43">
        <v>2248.0894747800003</v>
      </c>
      <c r="G13" s="43">
        <v>791.54114974999993</v>
      </c>
      <c r="H13" s="43">
        <v>549.26101502000006</v>
      </c>
      <c r="I13" s="43">
        <v>907.28731001000006</v>
      </c>
      <c r="J13" s="43">
        <v>5327.5579018200006</v>
      </c>
      <c r="K13" s="43">
        <v>112.35747693</v>
      </c>
      <c r="L13" s="43">
        <v>568.95371937000004</v>
      </c>
      <c r="M13" s="43">
        <v>4646.2467055199995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7632.9033582399998</v>
      </c>
      <c r="C14" s="43">
        <f t="shared" si="1"/>
        <v>1016.3857421599999</v>
      </c>
      <c r="D14" s="43">
        <f t="shared" si="2"/>
        <v>1111.4307370900001</v>
      </c>
      <c r="E14" s="43">
        <f t="shared" si="3"/>
        <v>5505.0868789899996</v>
      </c>
      <c r="F14" s="43">
        <v>2379.7143283800001</v>
      </c>
      <c r="G14" s="43">
        <v>916.12769122999998</v>
      </c>
      <c r="H14" s="43">
        <v>558.85164392000001</v>
      </c>
      <c r="I14" s="43">
        <v>904.73499322999999</v>
      </c>
      <c r="J14" s="43">
        <v>5253.1890298600001</v>
      </c>
      <c r="K14" s="43">
        <v>100.25805093</v>
      </c>
      <c r="L14" s="43">
        <v>552.57909316999996</v>
      </c>
      <c r="M14" s="43">
        <v>4600.3518857599993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7639.6320755699999</v>
      </c>
      <c r="C15" s="43">
        <f t="shared" si="1"/>
        <v>1074.07805637</v>
      </c>
      <c r="D15" s="43">
        <f t="shared" si="2"/>
        <v>1129.99465938</v>
      </c>
      <c r="E15" s="43">
        <f t="shared" si="3"/>
        <v>5435.5593598199994</v>
      </c>
      <c r="F15" s="43">
        <v>2447.8722017800001</v>
      </c>
      <c r="G15" s="43">
        <v>970.59591974999989</v>
      </c>
      <c r="H15" s="43">
        <v>577.51550013999997</v>
      </c>
      <c r="I15" s="43">
        <v>899.76078189000009</v>
      </c>
      <c r="J15" s="43">
        <v>5191.7598737899998</v>
      </c>
      <c r="K15" s="43">
        <v>103.48213662000001</v>
      </c>
      <c r="L15" s="43">
        <v>552.47915923999994</v>
      </c>
      <c r="M15" s="43">
        <v>4535.7985779299997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7672.4515722899996</v>
      </c>
      <c r="C16" s="43">
        <f t="shared" si="1"/>
        <v>1114.3977682099999</v>
      </c>
      <c r="D16" s="43">
        <f t="shared" si="2"/>
        <v>1156.1036486600001</v>
      </c>
      <c r="E16" s="43">
        <f t="shared" si="3"/>
        <v>5401.9501554199996</v>
      </c>
      <c r="F16" s="43">
        <v>2539.3993677100002</v>
      </c>
      <c r="G16" s="43">
        <v>1013.0700852699999</v>
      </c>
      <c r="H16" s="43">
        <v>609.48819266999999</v>
      </c>
      <c r="I16" s="43">
        <v>916.84108977000005</v>
      </c>
      <c r="J16" s="43">
        <v>5133.0522045800008</v>
      </c>
      <c r="K16" s="43">
        <v>101.32768294</v>
      </c>
      <c r="L16" s="43">
        <v>546.61545598999999</v>
      </c>
      <c r="M16" s="43">
        <v>4485.10906565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7602.3920774100006</v>
      </c>
      <c r="C17" s="43">
        <f t="shared" si="1"/>
        <v>1122.6605198100001</v>
      </c>
      <c r="D17" s="43">
        <f t="shared" si="2"/>
        <v>1161.7300733500001</v>
      </c>
      <c r="E17" s="43">
        <f t="shared" si="3"/>
        <v>5318.0014842499995</v>
      </c>
      <c r="F17" s="43">
        <v>2557.74636852</v>
      </c>
      <c r="G17" s="43">
        <v>1013.05351706</v>
      </c>
      <c r="H17" s="43">
        <v>626.27532911000003</v>
      </c>
      <c r="I17" s="43">
        <v>918.41752235000001</v>
      </c>
      <c r="J17" s="43">
        <v>5044.6457088900006</v>
      </c>
      <c r="K17" s="43">
        <v>109.60700274999999</v>
      </c>
      <c r="L17" s="43">
        <v>535.45474423999997</v>
      </c>
      <c r="M17" s="43">
        <v>4399.5839618999998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7526.5152155800006</v>
      </c>
      <c r="C18" s="43">
        <f t="shared" si="1"/>
        <v>1124.48114575</v>
      </c>
      <c r="D18" s="43">
        <f t="shared" si="2"/>
        <v>1157.3953021</v>
      </c>
      <c r="E18" s="43">
        <f t="shared" si="3"/>
        <v>5244.6387677299999</v>
      </c>
      <c r="F18" s="43">
        <v>2626.8898366100002</v>
      </c>
      <c r="G18" s="43">
        <v>1045.0254747399999</v>
      </c>
      <c r="H18" s="43">
        <v>646.95351045999996</v>
      </c>
      <c r="I18" s="43">
        <v>934.91085141000008</v>
      </c>
      <c r="J18" s="43">
        <v>4899.6253789700004</v>
      </c>
      <c r="K18" s="43">
        <v>79.455671010000003</v>
      </c>
      <c r="L18" s="43">
        <v>510.44179164000002</v>
      </c>
      <c r="M18" s="43">
        <v>4309.7279163200001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7493.2142586200007</v>
      </c>
      <c r="C19" s="43">
        <f t="shared" si="1"/>
        <v>1156.1734307199999</v>
      </c>
      <c r="D19" s="43">
        <f t="shared" si="2"/>
        <v>1209.24971658</v>
      </c>
      <c r="E19" s="43">
        <f t="shared" si="3"/>
        <v>5127.7911113199998</v>
      </c>
      <c r="F19" s="43">
        <v>2700.0604712799995</v>
      </c>
      <c r="G19" s="43">
        <v>1080.48525806</v>
      </c>
      <c r="H19" s="43">
        <v>676.91972501999999</v>
      </c>
      <c r="I19" s="43">
        <v>942.65548820000004</v>
      </c>
      <c r="J19" s="43">
        <v>4793.1537873400002</v>
      </c>
      <c r="K19" s="43">
        <v>75.688172659999992</v>
      </c>
      <c r="L19" s="43">
        <v>532.32999156000005</v>
      </c>
      <c r="M19" s="43">
        <v>4185.1356231199998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7440.3585612000006</v>
      </c>
      <c r="C20" s="43">
        <f t="shared" si="1"/>
        <v>1171.0753697100001</v>
      </c>
      <c r="D20" s="43">
        <f t="shared" si="2"/>
        <v>1218.2075496299999</v>
      </c>
      <c r="E20" s="43">
        <f t="shared" si="3"/>
        <v>5051.0756418599995</v>
      </c>
      <c r="F20" s="43">
        <v>2730.84824604</v>
      </c>
      <c r="G20" s="43">
        <v>1097.8632398300001</v>
      </c>
      <c r="H20" s="43">
        <v>697.66526146000001</v>
      </c>
      <c r="I20" s="43">
        <v>935.31974475000004</v>
      </c>
      <c r="J20" s="43">
        <v>4709.5103151599997</v>
      </c>
      <c r="K20" s="43">
        <v>73.212129879999992</v>
      </c>
      <c r="L20" s="43">
        <v>520.54228817000001</v>
      </c>
      <c r="M20" s="43">
        <v>4115.7558971099998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7358.7634332899997</v>
      </c>
      <c r="C21" s="43">
        <f t="shared" si="1"/>
        <v>1208.55387683</v>
      </c>
      <c r="D21" s="43">
        <f t="shared" si="2"/>
        <v>1213.7622471699999</v>
      </c>
      <c r="E21" s="43">
        <f t="shared" si="3"/>
        <v>4936.4473092899998</v>
      </c>
      <c r="F21" s="43">
        <v>2767.2264469299998</v>
      </c>
      <c r="G21" s="43">
        <v>1103.4553011800001</v>
      </c>
      <c r="H21" s="43">
        <v>718.0574789499999</v>
      </c>
      <c r="I21" s="43">
        <v>945.71366680000006</v>
      </c>
      <c r="J21" s="43">
        <v>4591.5369863599999</v>
      </c>
      <c r="K21" s="43">
        <v>105.09857564999999</v>
      </c>
      <c r="L21" s="43">
        <v>495.70476822000001</v>
      </c>
      <c r="M21" s="43">
        <v>3990.73364249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7113.43764328</v>
      </c>
      <c r="C22" s="43">
        <f t="shared" si="1"/>
        <v>1186.1100218500001</v>
      </c>
      <c r="D22" s="43">
        <f t="shared" si="2"/>
        <v>1227.4317047</v>
      </c>
      <c r="E22" s="43">
        <f t="shared" si="3"/>
        <v>4699.89591673</v>
      </c>
      <c r="F22" s="43">
        <v>2789.0057574699999</v>
      </c>
      <c r="G22" s="43">
        <v>1097.31084203</v>
      </c>
      <c r="H22" s="43">
        <v>746.07812554000009</v>
      </c>
      <c r="I22" s="43">
        <v>945.61678989999996</v>
      </c>
      <c r="J22" s="43">
        <v>4324.4318858099996</v>
      </c>
      <c r="K22" s="43">
        <v>88.799179820000006</v>
      </c>
      <c r="L22" s="43">
        <v>481.35357915999998</v>
      </c>
      <c r="M22" s="43">
        <v>3754.2791268299998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7079.2236391000006</v>
      </c>
      <c r="C23" s="43">
        <f t="shared" si="1"/>
        <v>1213.01171836</v>
      </c>
      <c r="D23" s="43">
        <f t="shared" si="2"/>
        <v>1205.8387244200001</v>
      </c>
      <c r="E23" s="43">
        <f t="shared" si="3"/>
        <v>4660.3731963199998</v>
      </c>
      <c r="F23" s="43">
        <v>2813.1118327300001</v>
      </c>
      <c r="G23" s="43">
        <v>1125.41267014</v>
      </c>
      <c r="H23" s="43">
        <v>741.16682341000001</v>
      </c>
      <c r="I23" s="43">
        <v>946.53233918000001</v>
      </c>
      <c r="J23" s="43">
        <v>4266.1118063699996</v>
      </c>
      <c r="K23" s="43">
        <v>87.59904822</v>
      </c>
      <c r="L23" s="43">
        <v>464.67190101</v>
      </c>
      <c r="M23" s="43">
        <v>3713.8408571399996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7006.5427906999994</v>
      </c>
      <c r="C24" s="43">
        <f t="shared" si="1"/>
        <v>1216.2175584699999</v>
      </c>
      <c r="D24" s="43">
        <f t="shared" si="2"/>
        <v>1180.4546922</v>
      </c>
      <c r="E24" s="43">
        <f t="shared" si="3"/>
        <v>4609.8705400300005</v>
      </c>
      <c r="F24" s="43">
        <v>2810.7365340299998</v>
      </c>
      <c r="G24" s="43">
        <v>1135.6090032</v>
      </c>
      <c r="H24" s="43">
        <v>730.08708419000004</v>
      </c>
      <c r="I24" s="43">
        <v>945.04044664000003</v>
      </c>
      <c r="J24" s="43">
        <v>4195.80625667</v>
      </c>
      <c r="K24" s="43">
        <v>80.608555269999997</v>
      </c>
      <c r="L24" s="43">
        <v>450.36760801000003</v>
      </c>
      <c r="M24" s="43">
        <v>3664.83009339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6909.1593381000002</v>
      </c>
      <c r="C25" s="43">
        <f t="shared" si="1"/>
        <v>1204.0583364399999</v>
      </c>
      <c r="D25" s="43">
        <f t="shared" si="2"/>
        <v>1177.49585574</v>
      </c>
      <c r="E25" s="43">
        <f t="shared" si="3"/>
        <v>4527.6051459199998</v>
      </c>
      <c r="F25" s="43">
        <v>2846.54196611</v>
      </c>
      <c r="G25" s="43">
        <v>1145.00219999</v>
      </c>
      <c r="H25" s="43">
        <v>753.62005928999997</v>
      </c>
      <c r="I25" s="43">
        <v>947.91970683</v>
      </c>
      <c r="J25" s="43">
        <v>4062.6173719899998</v>
      </c>
      <c r="K25" s="43">
        <v>59.056136449999997</v>
      </c>
      <c r="L25" s="43">
        <v>423.87579645</v>
      </c>
      <c r="M25" s="43">
        <v>3579.6854390899998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6780.4655584199991</v>
      </c>
      <c r="C26" s="43">
        <f t="shared" si="1"/>
        <v>1196.87835847</v>
      </c>
      <c r="D26" s="43">
        <f t="shared" si="2"/>
        <v>1163.6241099200001</v>
      </c>
      <c r="E26" s="43">
        <f t="shared" si="3"/>
        <v>4419.9630900299999</v>
      </c>
      <c r="F26" s="43">
        <v>2879.68391075</v>
      </c>
      <c r="G26" s="43">
        <v>1148.8847366699999</v>
      </c>
      <c r="H26" s="43">
        <v>772.5495042</v>
      </c>
      <c r="I26" s="43">
        <v>958.24966988000006</v>
      </c>
      <c r="J26" s="43">
        <v>3900.78164767</v>
      </c>
      <c r="K26" s="43">
        <v>47.9936218</v>
      </c>
      <c r="L26" s="43">
        <v>391.07460572000002</v>
      </c>
      <c r="M26" s="43">
        <v>3461.7134201500003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6785.8428148200001</v>
      </c>
      <c r="C27" s="43">
        <f t="shared" si="1"/>
        <v>1254.3754966500001</v>
      </c>
      <c r="D27" s="43">
        <f t="shared" si="2"/>
        <v>1168.3774249500002</v>
      </c>
      <c r="E27" s="43">
        <f t="shared" si="3"/>
        <v>4363.0898932199998</v>
      </c>
      <c r="F27" s="43">
        <v>2951.2911086399999</v>
      </c>
      <c r="G27" s="43">
        <v>1199.8262237200001</v>
      </c>
      <c r="H27" s="43">
        <v>783.61080809000009</v>
      </c>
      <c r="I27" s="43">
        <v>967.85407682999994</v>
      </c>
      <c r="J27" s="43">
        <v>3834.5517061800001</v>
      </c>
      <c r="K27" s="43">
        <v>54.549272930000001</v>
      </c>
      <c r="L27" s="43">
        <v>384.76661686</v>
      </c>
      <c r="M27" s="43">
        <v>3395.2358163899999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6758.3940670199991</v>
      </c>
      <c r="C28" s="43">
        <f t="shared" si="1"/>
        <v>1256.09850452</v>
      </c>
      <c r="D28" s="43">
        <f t="shared" si="2"/>
        <v>1187.8510839199998</v>
      </c>
      <c r="E28" s="43">
        <f t="shared" si="3"/>
        <v>4314.4444785800006</v>
      </c>
      <c r="F28" s="43">
        <v>2980.3861514599998</v>
      </c>
      <c r="G28" s="43">
        <v>1201.2295272199999</v>
      </c>
      <c r="H28" s="43">
        <v>808.33259782999994</v>
      </c>
      <c r="I28" s="43">
        <v>970.82402640999999</v>
      </c>
      <c r="J28" s="43">
        <v>3778.0079155600001</v>
      </c>
      <c r="K28" s="43">
        <v>54.868977299999997</v>
      </c>
      <c r="L28" s="43">
        <v>379.51848609000001</v>
      </c>
      <c r="M28" s="43">
        <v>3343.6204521700001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6676.7477842999997</v>
      </c>
      <c r="C29" s="43">
        <f t="shared" si="1"/>
        <v>1224.58302011</v>
      </c>
      <c r="D29" s="43">
        <f t="shared" si="2"/>
        <v>1191.0802701800001</v>
      </c>
      <c r="E29" s="43">
        <f t="shared" si="3"/>
        <v>4261.0844940099996</v>
      </c>
      <c r="F29" s="43">
        <v>2950.0453473000002</v>
      </c>
      <c r="G29" s="43">
        <v>1169.2038287400001</v>
      </c>
      <c r="H29" s="43">
        <v>816.34028088000002</v>
      </c>
      <c r="I29" s="43">
        <v>964.50123768000003</v>
      </c>
      <c r="J29" s="43">
        <v>3726.7024369999999</v>
      </c>
      <c r="K29" s="43">
        <v>55.379191370000001</v>
      </c>
      <c r="L29" s="43">
        <v>374.73998929999999</v>
      </c>
      <c r="M29" s="43">
        <v>3296.58325633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6619.6924151399999</v>
      </c>
      <c r="C30" s="43">
        <f t="shared" si="1"/>
        <v>1211.8540752899999</v>
      </c>
      <c r="D30" s="43">
        <f t="shared" si="2"/>
        <v>1184.11872763</v>
      </c>
      <c r="E30" s="43">
        <f t="shared" si="3"/>
        <v>4223.7196122200003</v>
      </c>
      <c r="F30" s="43">
        <v>2955.5317071299996</v>
      </c>
      <c r="G30" s="43">
        <v>1156.24497357</v>
      </c>
      <c r="H30" s="43">
        <v>817.90226690999998</v>
      </c>
      <c r="I30" s="43">
        <v>981.38446664999992</v>
      </c>
      <c r="J30" s="43">
        <v>3664.1607080100002</v>
      </c>
      <c r="K30" s="43">
        <v>55.609101719999998</v>
      </c>
      <c r="L30" s="43">
        <v>366.21646071999999</v>
      </c>
      <c r="M30" s="43">
        <v>3242.3351455700003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6520.3588928400004</v>
      </c>
      <c r="C31" s="43">
        <f t="shared" si="1"/>
        <v>1238.6029690400001</v>
      </c>
      <c r="D31" s="43">
        <f t="shared" si="2"/>
        <v>1134.5228996300002</v>
      </c>
      <c r="E31" s="43">
        <f t="shared" si="3"/>
        <v>4147.2330241700001</v>
      </c>
      <c r="F31" s="43">
        <v>2986.3748033900001</v>
      </c>
      <c r="G31" s="43">
        <v>1167.8235782100001</v>
      </c>
      <c r="H31" s="43">
        <v>827.23563983000008</v>
      </c>
      <c r="I31" s="43">
        <v>991.31558534999999</v>
      </c>
      <c r="J31" s="43">
        <v>3533.9840894500003</v>
      </c>
      <c r="K31" s="43">
        <v>70.779390829999997</v>
      </c>
      <c r="L31" s="43">
        <v>307.28725980000002</v>
      </c>
      <c r="M31" s="43">
        <v>3155.9174388199999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6533.6287140499999</v>
      </c>
      <c r="C32" s="43">
        <f t="shared" si="1"/>
        <v>1275.7466967400001</v>
      </c>
      <c r="D32" s="43">
        <f t="shared" si="2"/>
        <v>1154.7036339699998</v>
      </c>
      <c r="E32" s="43">
        <f t="shared" si="3"/>
        <v>4103.1783833400004</v>
      </c>
      <c r="F32" s="43">
        <v>3049.9710583999995</v>
      </c>
      <c r="G32" s="43">
        <v>1204.5826578799999</v>
      </c>
      <c r="H32" s="43">
        <v>847.90799144999994</v>
      </c>
      <c r="I32" s="43">
        <v>997.48040906999995</v>
      </c>
      <c r="J32" s="43">
        <v>3483.6576556500004</v>
      </c>
      <c r="K32" s="43">
        <v>71.164038860000005</v>
      </c>
      <c r="L32" s="43">
        <v>306.79564252</v>
      </c>
      <c r="M32" s="43">
        <v>3105.69797427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6552.6130784400002</v>
      </c>
      <c r="C33" s="43">
        <f t="shared" si="1"/>
        <v>1333.7991702700001</v>
      </c>
      <c r="D33" s="43">
        <f t="shared" si="2"/>
        <v>1161.5757308</v>
      </c>
      <c r="E33" s="43">
        <f t="shared" si="3"/>
        <v>4057.2381773699999</v>
      </c>
      <c r="F33" s="43">
        <v>3124.5501381300001</v>
      </c>
      <c r="G33" s="43">
        <v>1261.3936039800001</v>
      </c>
      <c r="H33" s="43">
        <v>867.30765823999991</v>
      </c>
      <c r="I33" s="43">
        <v>995.84887591000006</v>
      </c>
      <c r="J33" s="43">
        <v>3428.0629403100002</v>
      </c>
      <c r="K33" s="43">
        <v>72.405566289999996</v>
      </c>
      <c r="L33" s="43">
        <v>294.26807256000001</v>
      </c>
      <c r="M33" s="43">
        <v>3061.3893014599998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6499.2372631500002</v>
      </c>
      <c r="C34" s="43">
        <f t="shared" si="1"/>
        <v>1345.5505854599999</v>
      </c>
      <c r="D34" s="43">
        <f t="shared" si="2"/>
        <v>1175.3476958599999</v>
      </c>
      <c r="E34" s="43">
        <f t="shared" si="3"/>
        <v>3978.3389818300002</v>
      </c>
      <c r="F34" s="43">
        <v>3149.6491778099999</v>
      </c>
      <c r="G34" s="43">
        <v>1279.4281094799999</v>
      </c>
      <c r="H34" s="43">
        <v>891.43718308999996</v>
      </c>
      <c r="I34" s="43">
        <v>978.78388524000002</v>
      </c>
      <c r="J34" s="43">
        <v>3349.5880853400004</v>
      </c>
      <c r="K34" s="43">
        <v>66.12247597999999</v>
      </c>
      <c r="L34" s="43">
        <v>283.91051276999997</v>
      </c>
      <c r="M34" s="43">
        <v>2999.5550965900002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6486.6919414000004</v>
      </c>
      <c r="C35" s="43">
        <f t="shared" si="1"/>
        <v>1370.42031088</v>
      </c>
      <c r="D35" s="43">
        <f t="shared" si="2"/>
        <v>1176.89544181</v>
      </c>
      <c r="E35" s="43">
        <f t="shared" si="3"/>
        <v>3939.37618871</v>
      </c>
      <c r="F35" s="43">
        <v>3170.7711378200001</v>
      </c>
      <c r="G35" s="43">
        <v>1304.5137739100001</v>
      </c>
      <c r="H35" s="43">
        <v>895.17540045999999</v>
      </c>
      <c r="I35" s="43">
        <v>971.0819634500001</v>
      </c>
      <c r="J35" s="43">
        <v>3315.9208035800002</v>
      </c>
      <c r="K35" s="43">
        <v>65.906536969999991</v>
      </c>
      <c r="L35" s="43">
        <v>281.72004134999997</v>
      </c>
      <c r="M35" s="43">
        <v>2968.2942252599996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6474.4039879100001</v>
      </c>
      <c r="C36" s="43">
        <f t="shared" si="1"/>
        <v>1478.94457184</v>
      </c>
      <c r="D36" s="43">
        <f t="shared" si="2"/>
        <v>1110.2049167599998</v>
      </c>
      <c r="E36" s="43">
        <f t="shared" si="3"/>
        <v>3885.2544993099996</v>
      </c>
      <c r="F36" s="43">
        <v>3180.0385983900001</v>
      </c>
      <c r="G36" s="43">
        <v>1347.48604669</v>
      </c>
      <c r="H36" s="43">
        <v>878.57609965999995</v>
      </c>
      <c r="I36" s="43">
        <v>953.97645204000003</v>
      </c>
      <c r="J36" s="43">
        <v>3294.36538952</v>
      </c>
      <c r="K36" s="43">
        <v>131.45852515000001</v>
      </c>
      <c r="L36" s="43">
        <v>231.62881709999999</v>
      </c>
      <c r="M36" s="43">
        <v>2931.2780472699997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6487.0006443000002</v>
      </c>
      <c r="C37" s="43">
        <f t="shared" si="1"/>
        <v>1520.6386649200001</v>
      </c>
      <c r="D37" s="43">
        <f t="shared" si="2"/>
        <v>1105.2874335699998</v>
      </c>
      <c r="E37" s="43">
        <f t="shared" si="3"/>
        <v>3861.07454581</v>
      </c>
      <c r="F37" s="43">
        <v>3221.2178027300001</v>
      </c>
      <c r="G37" s="43">
        <v>1384.805466</v>
      </c>
      <c r="H37" s="43">
        <v>883.53742681999995</v>
      </c>
      <c r="I37" s="43">
        <v>952.87490991000004</v>
      </c>
      <c r="J37" s="43">
        <v>3265.7828415700001</v>
      </c>
      <c r="K37" s="43">
        <v>135.83319892</v>
      </c>
      <c r="L37" s="43">
        <v>221.75000675000001</v>
      </c>
      <c r="M37" s="43">
        <v>2908.1996359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6591.3127281899997</v>
      </c>
      <c r="C38" s="43">
        <f t="shared" si="1"/>
        <v>1624.36498484</v>
      </c>
      <c r="D38" s="43">
        <f t="shared" si="2"/>
        <v>1124.85165848</v>
      </c>
      <c r="E38" s="43">
        <f t="shared" si="3"/>
        <v>3842.0960848699997</v>
      </c>
      <c r="F38" s="43">
        <v>3357.3422592699999</v>
      </c>
      <c r="G38" s="43">
        <v>1488.32780912</v>
      </c>
      <c r="H38" s="43">
        <v>907.68476852000003</v>
      </c>
      <c r="I38" s="43">
        <v>961.3296816300001</v>
      </c>
      <c r="J38" s="43">
        <v>3233.9704689199998</v>
      </c>
      <c r="K38" s="43">
        <v>136.03717571999999</v>
      </c>
      <c r="L38" s="43">
        <v>217.16688996000002</v>
      </c>
      <c r="M38" s="43">
        <v>2880.7664032399998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6583.2512289200004</v>
      </c>
      <c r="C39" s="43">
        <f t="shared" si="1"/>
        <v>1644.17864596</v>
      </c>
      <c r="D39" s="43">
        <f t="shared" si="2"/>
        <v>1131.7649868799999</v>
      </c>
      <c r="E39" s="43">
        <f t="shared" si="3"/>
        <v>3807.3075960799997</v>
      </c>
      <c r="F39" s="43">
        <v>3383.6869446000001</v>
      </c>
      <c r="G39" s="43">
        <v>1505.9753940000001</v>
      </c>
      <c r="H39" s="43">
        <v>918.16448990999993</v>
      </c>
      <c r="I39" s="43">
        <v>959.54706069000008</v>
      </c>
      <c r="J39" s="43">
        <v>3199.5642843200003</v>
      </c>
      <c r="K39" s="43">
        <v>138.20325195999999</v>
      </c>
      <c r="L39" s="43">
        <v>213.60049696999999</v>
      </c>
      <c r="M39" s="43">
        <v>2847.7605353899999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6575.8629424999999</v>
      </c>
      <c r="C40" s="43">
        <f t="shared" si="1"/>
        <v>1638.6624143199999</v>
      </c>
      <c r="D40" s="43">
        <f t="shared" si="2"/>
        <v>1140.2204766300001</v>
      </c>
      <c r="E40" s="43">
        <f t="shared" si="3"/>
        <v>3796.9800515500001</v>
      </c>
      <c r="F40" s="43">
        <v>3391.6150484600003</v>
      </c>
      <c r="G40" s="43">
        <v>1499.3356589099999</v>
      </c>
      <c r="H40" s="43">
        <v>929.37392169000009</v>
      </c>
      <c r="I40" s="43">
        <v>962.90546786000004</v>
      </c>
      <c r="J40" s="43">
        <v>3184.2478940400001</v>
      </c>
      <c r="K40" s="43">
        <v>139.32675541</v>
      </c>
      <c r="L40" s="43">
        <v>210.84655493999998</v>
      </c>
      <c r="M40" s="43">
        <v>2834.0745836900001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6521.4134521400001</v>
      </c>
      <c r="C41" s="43">
        <f t="shared" si="1"/>
        <v>1635.9432217800002</v>
      </c>
      <c r="D41" s="43">
        <f t="shared" si="2"/>
        <v>1128.49867318</v>
      </c>
      <c r="E41" s="43">
        <f t="shared" si="3"/>
        <v>3756.9715571799998</v>
      </c>
      <c r="F41" s="43">
        <v>3387.6366200999996</v>
      </c>
      <c r="G41" s="43">
        <v>1498.9298427200001</v>
      </c>
      <c r="H41" s="43">
        <v>923.07977630000005</v>
      </c>
      <c r="I41" s="43">
        <v>965.62700108000013</v>
      </c>
      <c r="J41" s="43">
        <v>3133.77683204</v>
      </c>
      <c r="K41" s="43">
        <v>137.01337906000001</v>
      </c>
      <c r="L41" s="43">
        <v>205.41889687999998</v>
      </c>
      <c r="M41" s="43">
        <v>2791.3445560999999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6500.0356240599995</v>
      </c>
      <c r="C42" s="43">
        <f t="shared" si="1"/>
        <v>1640.7745144200001</v>
      </c>
      <c r="D42" s="43">
        <f t="shared" si="2"/>
        <v>1136.9405927199998</v>
      </c>
      <c r="E42" s="43">
        <f t="shared" si="3"/>
        <v>3722.3205169199996</v>
      </c>
      <c r="F42" s="43">
        <v>3401.4652430299998</v>
      </c>
      <c r="G42" s="43">
        <v>1501.26001576</v>
      </c>
      <c r="H42" s="43">
        <v>935.91403326999989</v>
      </c>
      <c r="I42" s="43">
        <v>964.29119400000002</v>
      </c>
      <c r="J42" s="43">
        <v>3098.5703810300001</v>
      </c>
      <c r="K42" s="43">
        <v>139.51449866000002</v>
      </c>
      <c r="L42" s="43">
        <v>201.02655945000001</v>
      </c>
      <c r="M42" s="43">
        <v>2758.0293229199997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6454.7916940300001</v>
      </c>
      <c r="C43" s="43">
        <f t="shared" si="1"/>
        <v>1652.3453231799999</v>
      </c>
      <c r="D43" s="43">
        <f t="shared" si="2"/>
        <v>1143.7490697600001</v>
      </c>
      <c r="E43" s="43">
        <f t="shared" si="3"/>
        <v>3658.6973010900001</v>
      </c>
      <c r="F43" s="43">
        <v>3428.8907016500002</v>
      </c>
      <c r="G43" s="43">
        <v>1515.42125816</v>
      </c>
      <c r="H43" s="43">
        <v>948.43186881000008</v>
      </c>
      <c r="I43" s="43">
        <v>965.03757468000003</v>
      </c>
      <c r="J43" s="43">
        <v>3025.9009923799999</v>
      </c>
      <c r="K43" s="43">
        <v>136.92406502</v>
      </c>
      <c r="L43" s="43">
        <v>195.31720095</v>
      </c>
      <c r="M43" s="43">
        <v>2693.6597264100001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6488.2917449300003</v>
      </c>
      <c r="C44" s="43">
        <f t="shared" si="1"/>
        <v>1705.55662521</v>
      </c>
      <c r="D44" s="43">
        <f t="shared" si="2"/>
        <v>1138.9121429100001</v>
      </c>
      <c r="E44" s="43">
        <f t="shared" si="3"/>
        <v>3643.82297681</v>
      </c>
      <c r="F44" s="43">
        <v>3493.0690833099998</v>
      </c>
      <c r="G44" s="43">
        <v>1567.97751247</v>
      </c>
      <c r="H44" s="43">
        <v>943.82696042000009</v>
      </c>
      <c r="I44" s="43">
        <v>981.26461042000005</v>
      </c>
      <c r="J44" s="43">
        <v>2995.2226616200001</v>
      </c>
      <c r="K44" s="43">
        <v>137.57911274</v>
      </c>
      <c r="L44" s="43">
        <v>195.08518249000002</v>
      </c>
      <c r="M44" s="43">
        <v>2662.5583663899997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6437.6471107399993</v>
      </c>
      <c r="C45" s="43">
        <f t="shared" si="1"/>
        <v>1674.6807276</v>
      </c>
      <c r="D45" s="43">
        <f t="shared" si="2"/>
        <v>1164.7451367399999</v>
      </c>
      <c r="E45" s="43">
        <f t="shared" si="3"/>
        <v>3598.2212464000004</v>
      </c>
      <c r="F45" s="43">
        <v>3528.8279167600003</v>
      </c>
      <c r="G45" s="43">
        <v>1573.73889115</v>
      </c>
      <c r="H45" s="43">
        <v>972.03627423</v>
      </c>
      <c r="I45" s="43">
        <v>983.05275138000002</v>
      </c>
      <c r="J45" s="43">
        <v>2908.8191939799999</v>
      </c>
      <c r="K45" s="43">
        <v>100.94183645000001</v>
      </c>
      <c r="L45" s="43">
        <v>192.70886251000002</v>
      </c>
      <c r="M45" s="43">
        <v>2615.1684950200001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6395.9708879700001</v>
      </c>
      <c r="C46" s="43">
        <f t="shared" si="1"/>
        <v>1695.0697593300001</v>
      </c>
      <c r="D46" s="43">
        <f t="shared" si="2"/>
        <v>1157.0022710999999</v>
      </c>
      <c r="E46" s="43">
        <f t="shared" si="3"/>
        <v>3543.8988575399999</v>
      </c>
      <c r="F46" s="43">
        <v>3551.1807701799999</v>
      </c>
      <c r="G46" s="43">
        <v>1603.1126694000002</v>
      </c>
      <c r="H46" s="43">
        <v>968.58087838999995</v>
      </c>
      <c r="I46" s="43">
        <v>979.48722239000006</v>
      </c>
      <c r="J46" s="43">
        <v>2844.7901177900003</v>
      </c>
      <c r="K46" s="43">
        <v>91.957089929999995</v>
      </c>
      <c r="L46" s="43">
        <v>188.42139270999999</v>
      </c>
      <c r="M46" s="43">
        <v>2564.4116351499997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6413.6692823800004</v>
      </c>
      <c r="C47" s="43">
        <f t="shared" si="1"/>
        <v>1732.9367221799998</v>
      </c>
      <c r="D47" s="43">
        <f t="shared" si="2"/>
        <v>1177.90319202</v>
      </c>
      <c r="E47" s="43">
        <f t="shared" si="3"/>
        <v>3502.8293681800001</v>
      </c>
      <c r="F47" s="43">
        <v>3604.8333176699998</v>
      </c>
      <c r="G47" s="43">
        <v>1641.5324098699998</v>
      </c>
      <c r="H47" s="43">
        <v>988.55884183000001</v>
      </c>
      <c r="I47" s="43">
        <v>974.74206597</v>
      </c>
      <c r="J47" s="43">
        <v>2808.8359647100001</v>
      </c>
      <c r="K47" s="43">
        <v>91.404312309999995</v>
      </c>
      <c r="L47" s="43">
        <v>189.34435019</v>
      </c>
      <c r="M47" s="43">
        <v>2528.08730221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7167.6546443400002</v>
      </c>
      <c r="C48" s="43">
        <f t="shared" si="1"/>
        <v>1793.3002410200002</v>
      </c>
      <c r="D48" s="43">
        <f t="shared" si="2"/>
        <v>1365.1783927900001</v>
      </c>
      <c r="E48" s="43">
        <f t="shared" si="3"/>
        <v>4009.17601053</v>
      </c>
      <c r="F48" s="43">
        <v>3692.80747823</v>
      </c>
      <c r="G48" s="43">
        <v>1715.2634146600001</v>
      </c>
      <c r="H48" s="43">
        <v>1011.3490467300001</v>
      </c>
      <c r="I48" s="43">
        <v>966.19501683999999</v>
      </c>
      <c r="J48" s="43">
        <v>3474.8471661100002</v>
      </c>
      <c r="K48" s="43">
        <v>78.036826359999992</v>
      </c>
      <c r="L48" s="43">
        <v>353.82934606000003</v>
      </c>
      <c r="M48" s="43">
        <v>3042.9809936900001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7437.0339137199999</v>
      </c>
      <c r="C49" s="43">
        <f t="shared" si="1"/>
        <v>1846.40263568</v>
      </c>
      <c r="D49" s="43">
        <f t="shared" si="2"/>
        <v>1201.2606411700001</v>
      </c>
      <c r="E49" s="43">
        <f t="shared" si="3"/>
        <v>4389.3706368700005</v>
      </c>
      <c r="F49" s="43">
        <v>3618.9786752300001</v>
      </c>
      <c r="G49" s="43">
        <v>1694.8444620299999</v>
      </c>
      <c r="H49" s="43">
        <v>944.31570707000003</v>
      </c>
      <c r="I49" s="43">
        <v>979.81850612999995</v>
      </c>
      <c r="J49" s="43">
        <v>3818.0552384900002</v>
      </c>
      <c r="K49" s="43">
        <v>151.55817365000001</v>
      </c>
      <c r="L49" s="43">
        <v>256.94493410000001</v>
      </c>
      <c r="M49" s="43">
        <v>3409.5521307400004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5876.0443025499999</v>
      </c>
      <c r="C50" s="43">
        <f t="shared" si="1"/>
        <v>1685.91034982</v>
      </c>
      <c r="D50" s="43">
        <f t="shared" si="2"/>
        <v>944.34916770999996</v>
      </c>
      <c r="E50" s="43">
        <f t="shared" si="3"/>
        <v>3245.7847850200005</v>
      </c>
      <c r="F50" s="43">
        <v>2889.3147084500001</v>
      </c>
      <c r="G50" s="43">
        <v>1614.7035129799999</v>
      </c>
      <c r="H50" s="43">
        <v>641.07196743999998</v>
      </c>
      <c r="I50" s="43">
        <v>633.53922803</v>
      </c>
      <c r="J50" s="43">
        <v>2986.7295941000002</v>
      </c>
      <c r="K50" s="43">
        <v>71.206836839999994</v>
      </c>
      <c r="L50" s="43">
        <v>303.27720026999998</v>
      </c>
      <c r="M50" s="43">
        <v>2612.2455569900003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2320.66456625</v>
      </c>
      <c r="C51" s="43">
        <f t="shared" si="1"/>
        <v>19.541140250000002</v>
      </c>
      <c r="D51" s="43">
        <f t="shared" si="2"/>
        <v>235.82380427000001</v>
      </c>
      <c r="E51" s="43">
        <f t="shared" si="3"/>
        <v>2065.2996217300001</v>
      </c>
      <c r="F51" s="43">
        <v>557.75234305999993</v>
      </c>
      <c r="G51" s="43">
        <v>18.436856900000002</v>
      </c>
      <c r="H51" s="43">
        <v>157.19418841000001</v>
      </c>
      <c r="I51" s="43">
        <v>382.12129775</v>
      </c>
      <c r="J51" s="43">
        <v>1762.9122231900001</v>
      </c>
      <c r="K51" s="43">
        <v>1.10428335</v>
      </c>
      <c r="L51" s="43">
        <v>78.629615860000001</v>
      </c>
      <c r="M51" s="43">
        <v>1683.17832398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1885.3897968000001</v>
      </c>
      <c r="C52" s="43">
        <f t="shared" si="1"/>
        <v>13.22218453</v>
      </c>
      <c r="D52" s="43">
        <f t="shared" si="2"/>
        <v>153.15358070000002</v>
      </c>
      <c r="E52" s="43">
        <f t="shared" si="3"/>
        <v>1719.01403157</v>
      </c>
      <c r="F52" s="43">
        <v>416.13910951000003</v>
      </c>
      <c r="G52" s="43">
        <v>13.21870936</v>
      </c>
      <c r="H52" s="43">
        <v>103.46895395</v>
      </c>
      <c r="I52" s="43">
        <v>299.45144620000002</v>
      </c>
      <c r="J52" s="43">
        <v>1469.2506872899999</v>
      </c>
      <c r="K52" s="43">
        <v>3.4751699999999996E-3</v>
      </c>
      <c r="L52" s="43">
        <v>49.684626750000007</v>
      </c>
      <c r="M52" s="43">
        <v>1419.5625853700001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1914.93075761</v>
      </c>
      <c r="C53" s="43">
        <f t="shared" si="1"/>
        <v>13.205017289999999</v>
      </c>
      <c r="D53" s="43">
        <f t="shared" si="2"/>
        <v>153.88730715</v>
      </c>
      <c r="E53" s="43">
        <f t="shared" si="3"/>
        <v>1747.8384331699999</v>
      </c>
      <c r="F53" s="43">
        <v>412.61078748</v>
      </c>
      <c r="G53" s="43">
        <v>13.201373029999999</v>
      </c>
      <c r="H53" s="43">
        <v>103.05483722</v>
      </c>
      <c r="I53" s="43">
        <v>296.35457723000002</v>
      </c>
      <c r="J53" s="43">
        <v>1502.31997013</v>
      </c>
      <c r="K53" s="43">
        <v>3.6442599999999999E-3</v>
      </c>
      <c r="L53" s="43">
        <v>50.832469930000002</v>
      </c>
      <c r="M53" s="43">
        <v>1451.48385594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2099.7146612799997</v>
      </c>
      <c r="C54" s="43">
        <f t="shared" si="1"/>
        <v>13.420355799999999</v>
      </c>
      <c r="D54" s="43">
        <f t="shared" si="2"/>
        <v>158.90359576</v>
      </c>
      <c r="E54" s="43">
        <f t="shared" si="3"/>
        <v>1927.3907097199999</v>
      </c>
      <c r="F54" s="43">
        <v>411.40440832000002</v>
      </c>
      <c r="G54" s="43">
        <v>13.41506813</v>
      </c>
      <c r="H54" s="43">
        <v>101.73617474</v>
      </c>
      <c r="I54" s="43">
        <v>296.25316544999998</v>
      </c>
      <c r="J54" s="43">
        <v>1688.3102529600001</v>
      </c>
      <c r="K54" s="43">
        <v>5.2876699999999995E-3</v>
      </c>
      <c r="L54" s="43">
        <v>57.167421019999999</v>
      </c>
      <c r="M54" s="43">
        <v>1631.13754427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1995.0474105000001</v>
      </c>
      <c r="C55" s="43">
        <f t="shared" si="1"/>
        <v>13.441018469999999</v>
      </c>
      <c r="D55" s="43">
        <f t="shared" si="2"/>
        <v>157.19594024</v>
      </c>
      <c r="E55" s="43">
        <f t="shared" si="3"/>
        <v>1824.41045179</v>
      </c>
      <c r="F55" s="43">
        <v>417.48289299999999</v>
      </c>
      <c r="G55" s="43">
        <v>13.43585955</v>
      </c>
      <c r="H55" s="43">
        <v>104.15675838</v>
      </c>
      <c r="I55" s="43">
        <v>299.89027506999997</v>
      </c>
      <c r="J55" s="43">
        <v>1577.5645175</v>
      </c>
      <c r="K55" s="43">
        <v>5.15892E-3</v>
      </c>
      <c r="L55" s="43">
        <v>53.039181859999999</v>
      </c>
      <c r="M55" s="43">
        <v>1524.5201767200001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1975.2119331899999</v>
      </c>
      <c r="C56" s="43">
        <f t="shared" si="1"/>
        <v>13.443448639999998</v>
      </c>
      <c r="D56" s="43">
        <f t="shared" si="2"/>
        <v>150.88724846</v>
      </c>
      <c r="E56" s="43">
        <f t="shared" si="3"/>
        <v>1810.8812360900001</v>
      </c>
      <c r="F56" s="43">
        <v>414.46564916</v>
      </c>
      <c r="G56" s="43">
        <v>13.437951089999999</v>
      </c>
      <c r="H56" s="43">
        <v>98.586236650000004</v>
      </c>
      <c r="I56" s="43">
        <v>302.44146142</v>
      </c>
      <c r="J56" s="43">
        <v>1560.74628403</v>
      </c>
      <c r="K56" s="43">
        <v>5.4975500000000004E-3</v>
      </c>
      <c r="L56" s="43">
        <v>52.301011809999999</v>
      </c>
      <c r="M56" s="43">
        <v>1508.4397746700001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70.650759260000001</v>
      </c>
      <c r="C57" s="43">
        <f t="shared" si="1"/>
        <v>0.10950192</v>
      </c>
      <c r="D57" s="43">
        <f t="shared" si="2"/>
        <v>5.0032656399999995</v>
      </c>
      <c r="E57" s="43">
        <f t="shared" si="3"/>
        <v>65.537991699999992</v>
      </c>
      <c r="F57" s="43">
        <v>12.488043600000001</v>
      </c>
      <c r="G57" s="43">
        <v>0.10950192</v>
      </c>
      <c r="H57" s="43">
        <v>4.6291556199999997</v>
      </c>
      <c r="I57" s="43">
        <v>7.7493860599999991</v>
      </c>
      <c r="J57" s="43">
        <v>58.162715659999996</v>
      </c>
      <c r="K57" s="43">
        <v>0</v>
      </c>
      <c r="L57" s="43">
        <v>0.37411001999999999</v>
      </c>
      <c r="M57" s="43">
        <v>57.78860564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41.165555019999999</v>
      </c>
      <c r="C58" s="43">
        <f t="shared" si="1"/>
        <v>0.10623249</v>
      </c>
      <c r="D58" s="43">
        <f t="shared" si="2"/>
        <v>5.0055442799999996</v>
      </c>
      <c r="E58" s="43">
        <f t="shared" si="3"/>
        <v>36.053778250000001</v>
      </c>
      <c r="F58" s="43">
        <v>12.168252689999999</v>
      </c>
      <c r="G58" s="43">
        <v>0.10623249</v>
      </c>
      <c r="H58" s="43">
        <v>4.6114585699999999</v>
      </c>
      <c r="I58" s="43">
        <v>7.4505616300000002</v>
      </c>
      <c r="J58" s="43">
        <v>28.99730233</v>
      </c>
      <c r="K58" s="43">
        <v>0</v>
      </c>
      <c r="L58" s="43">
        <v>0.39408570999999998</v>
      </c>
      <c r="M58" s="43">
        <v>28.603216619999998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43.341280959999999</v>
      </c>
      <c r="C59" s="43">
        <f t="shared" si="1"/>
        <v>0.10703933</v>
      </c>
      <c r="D59" s="43">
        <f t="shared" si="2"/>
        <v>6.36366692</v>
      </c>
      <c r="E59" s="43">
        <f t="shared" si="3"/>
        <v>36.87057471</v>
      </c>
      <c r="F59" s="43">
        <v>13.61746904</v>
      </c>
      <c r="G59" s="43">
        <v>0.10703933</v>
      </c>
      <c r="H59" s="43">
        <v>5.9598528599999998</v>
      </c>
      <c r="I59" s="43">
        <v>7.5505768500000006</v>
      </c>
      <c r="J59" s="43">
        <v>29.723811919999999</v>
      </c>
      <c r="K59" s="43">
        <v>0</v>
      </c>
      <c r="L59" s="43">
        <v>0.40381405999999997</v>
      </c>
      <c r="M59" s="43">
        <v>29.319997860000001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65.752055960000007</v>
      </c>
      <c r="C60" s="43">
        <f t="shared" si="1"/>
        <v>0.29414979000000002</v>
      </c>
      <c r="D60" s="43">
        <f t="shared" si="2"/>
        <v>6.6915954899999992</v>
      </c>
      <c r="E60" s="43">
        <f t="shared" si="3"/>
        <v>58.766310680000004</v>
      </c>
      <c r="F60" s="43">
        <v>14.080580599999999</v>
      </c>
      <c r="G60" s="43">
        <v>0.29414979000000002</v>
      </c>
      <c r="H60" s="43">
        <v>5.9977431999999995</v>
      </c>
      <c r="I60" s="43">
        <v>7.7886876100000002</v>
      </c>
      <c r="J60" s="43">
        <v>51.671475360000002</v>
      </c>
      <c r="K60" s="43">
        <v>0</v>
      </c>
      <c r="L60" s="43">
        <v>0.69385229000000004</v>
      </c>
      <c r="M60" s="43">
        <v>50.97762307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61.095800620000006</v>
      </c>
      <c r="C61" s="43">
        <f t="shared" si="1"/>
        <v>0.14494248000000001</v>
      </c>
      <c r="D61" s="43">
        <f t="shared" si="2"/>
        <v>6.5986654500000004</v>
      </c>
      <c r="E61" s="43">
        <f t="shared" si="3"/>
        <v>54.352192689999995</v>
      </c>
      <c r="F61" s="43">
        <v>13.521692139999999</v>
      </c>
      <c r="G61" s="43">
        <v>0.14494248000000001</v>
      </c>
      <c r="H61" s="43">
        <v>6.01279042</v>
      </c>
      <c r="I61" s="43">
        <v>7.3639592399999998</v>
      </c>
      <c r="J61" s="43">
        <v>47.57410848</v>
      </c>
      <c r="K61" s="43">
        <v>0</v>
      </c>
      <c r="L61" s="43">
        <v>0.58587502999999996</v>
      </c>
      <c r="M61" s="43">
        <v>46.988233449999996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56.903919759999994</v>
      </c>
      <c r="C62" s="43">
        <f t="shared" si="1"/>
        <v>0.14469045</v>
      </c>
      <c r="D62" s="43">
        <f t="shared" si="2"/>
        <v>7.4635237999999999</v>
      </c>
      <c r="E62" s="43">
        <f t="shared" si="3"/>
        <v>49.295705509999998</v>
      </c>
      <c r="F62" s="43">
        <v>14.438070959999999</v>
      </c>
      <c r="G62" s="43">
        <v>0.14469045</v>
      </c>
      <c r="H62" s="43">
        <v>6.93752411</v>
      </c>
      <c r="I62" s="43">
        <v>7.3558563999999995</v>
      </c>
      <c r="J62" s="43">
        <v>42.465848800000003</v>
      </c>
      <c r="K62" s="43">
        <v>0</v>
      </c>
      <c r="L62" s="43">
        <v>0.52599969000000002</v>
      </c>
      <c r="M62" s="43">
        <v>41.939849109999997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56.57742125</v>
      </c>
      <c r="C63" s="43">
        <f t="shared" si="1"/>
        <v>0.14401702</v>
      </c>
      <c r="D63" s="43">
        <f t="shared" si="2"/>
        <v>7.4169621899999996</v>
      </c>
      <c r="E63" s="43">
        <f t="shared" si="3"/>
        <v>49.016442040000001</v>
      </c>
      <c r="F63" s="43">
        <v>14.176943269999999</v>
      </c>
      <c r="G63" s="43">
        <v>0.14401702</v>
      </c>
      <c r="H63" s="43">
        <v>6.8909276399999992</v>
      </c>
      <c r="I63" s="43">
        <v>7.1419986099999999</v>
      </c>
      <c r="J63" s="43">
        <v>42.400477980000005</v>
      </c>
      <c r="K63" s="43">
        <v>0</v>
      </c>
      <c r="L63" s="43">
        <v>0.52603454999999999</v>
      </c>
      <c r="M63" s="43">
        <v>41.874443429999999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56.546334850000001</v>
      </c>
      <c r="C64" s="43">
        <f t="shared" si="1"/>
        <v>0.14408249000000001</v>
      </c>
      <c r="D64" s="43">
        <f t="shared" si="2"/>
        <v>7.3997205500000005</v>
      </c>
      <c r="E64" s="43">
        <f t="shared" si="3"/>
        <v>49.002531810000001</v>
      </c>
      <c r="F64" s="43">
        <v>14.139981970000001</v>
      </c>
      <c r="G64" s="43">
        <v>0.14408249000000001</v>
      </c>
      <c r="H64" s="43">
        <v>6.8745074500000003</v>
      </c>
      <c r="I64" s="43">
        <v>7.12139203</v>
      </c>
      <c r="J64" s="43">
        <v>42.40635288</v>
      </c>
      <c r="K64" s="43">
        <v>0</v>
      </c>
      <c r="L64" s="43">
        <v>0.52521309999999999</v>
      </c>
      <c r="M64" s="43">
        <v>41.881139779999998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55.758875419999995</v>
      </c>
      <c r="C65" s="43">
        <f t="shared" si="1"/>
        <v>0.14415923999999999</v>
      </c>
      <c r="D65" s="43">
        <f t="shared" si="2"/>
        <v>7.3676602300000003</v>
      </c>
      <c r="E65" s="43">
        <f t="shared" si="3"/>
        <v>48.247055949999996</v>
      </c>
      <c r="F65" s="43">
        <v>14.064771560000001</v>
      </c>
      <c r="G65" s="43">
        <v>0.14415923999999999</v>
      </c>
      <c r="H65" s="43">
        <v>6.8275415500000003</v>
      </c>
      <c r="I65" s="43">
        <v>7.0930707699999997</v>
      </c>
      <c r="J65" s="43">
        <v>41.694103859999998</v>
      </c>
      <c r="K65" s="43">
        <v>0</v>
      </c>
      <c r="L65" s="43">
        <v>0.54011867999999996</v>
      </c>
      <c r="M65" s="43">
        <v>41.153985179999999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54.673229039999995</v>
      </c>
      <c r="C66" s="43">
        <f t="shared" si="1"/>
        <v>0.14422471000000001</v>
      </c>
      <c r="D66" s="43">
        <f t="shared" si="2"/>
        <v>7.1362981300000001</v>
      </c>
      <c r="E66" s="43">
        <f t="shared" si="3"/>
        <v>47.392706199999999</v>
      </c>
      <c r="F66" s="43">
        <v>13.82634462</v>
      </c>
      <c r="G66" s="43">
        <v>0.14422471000000001</v>
      </c>
      <c r="H66" s="43">
        <v>6.6068343399999998</v>
      </c>
      <c r="I66" s="43">
        <v>7.0752855700000001</v>
      </c>
      <c r="J66" s="43">
        <v>40.846884420000002</v>
      </c>
      <c r="K66" s="43">
        <v>0</v>
      </c>
      <c r="L66" s="43">
        <v>0.52946378999999999</v>
      </c>
      <c r="M66" s="43">
        <v>40.317420630000001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53.911877149999995</v>
      </c>
      <c r="C67" s="43">
        <f t="shared" si="1"/>
        <v>0.14429695000000001</v>
      </c>
      <c r="D67" s="43">
        <f t="shared" si="2"/>
        <v>5.7315552100000007</v>
      </c>
      <c r="E67" s="43">
        <f t="shared" si="3"/>
        <v>48.036024990000001</v>
      </c>
      <c r="F67" s="43">
        <v>12.39552849</v>
      </c>
      <c r="G67" s="43">
        <v>0.14429695000000001</v>
      </c>
      <c r="H67" s="43">
        <v>5.1935416300000004</v>
      </c>
      <c r="I67" s="43">
        <v>7.0576899100000006</v>
      </c>
      <c r="J67" s="43">
        <v>41.516348660000006</v>
      </c>
      <c r="K67" s="43">
        <v>0</v>
      </c>
      <c r="L67" s="43">
        <v>0.53801357999999999</v>
      </c>
      <c r="M67" s="43">
        <v>40.978335080000001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56.586762270000001</v>
      </c>
      <c r="C68" s="43">
        <f t="shared" ref="C68" si="4">G68+K68</f>
        <v>0.14436467</v>
      </c>
      <c r="D68" s="43">
        <f t="shared" ref="D68" si="5">H68+L68</f>
        <v>5.7967461500000006</v>
      </c>
      <c r="E68" s="43">
        <f t="shared" ref="E68" si="6">I68+M68</f>
        <v>50.645651450000003</v>
      </c>
      <c r="F68" s="43">
        <v>12.579312270000001</v>
      </c>
      <c r="G68" s="43">
        <v>0.14436467</v>
      </c>
      <c r="H68" s="43">
        <v>5.2243327300000004</v>
      </c>
      <c r="I68" s="43">
        <v>7.2106148699999997</v>
      </c>
      <c r="J68" s="43">
        <v>44.007449999999999</v>
      </c>
      <c r="K68" s="43">
        <v>0</v>
      </c>
      <c r="L68" s="43">
        <v>0.57241341999999995</v>
      </c>
      <c r="M68" s="43">
        <v>43.435036580000002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58.389356489999997</v>
      </c>
      <c r="C69" s="43">
        <f t="shared" ref="C69" si="7">G69+K69</f>
        <v>0.14443014000000001</v>
      </c>
      <c r="D69" s="43">
        <f t="shared" ref="D69" si="8">H69+L69</f>
        <v>5.81839891</v>
      </c>
      <c r="E69" s="43">
        <f t="shared" ref="E69" si="9">I69+M69</f>
        <v>52.426527440000001</v>
      </c>
      <c r="F69" s="43">
        <v>12.56305349</v>
      </c>
      <c r="G69" s="43">
        <v>0.14443014000000001</v>
      </c>
      <c r="H69" s="43">
        <v>5.2214766900000003</v>
      </c>
      <c r="I69" s="43">
        <v>7.1971466600000005</v>
      </c>
      <c r="J69" s="43">
        <v>45.826302999999996</v>
      </c>
      <c r="K69" s="43">
        <v>0</v>
      </c>
      <c r="L69" s="43">
        <v>0.59692221999999995</v>
      </c>
      <c r="M69" s="43">
        <v>45.22938078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62.288559919999997</v>
      </c>
      <c r="C70" s="43">
        <f t="shared" ref="C70" si="10">G70+K70</f>
        <v>0.16392935</v>
      </c>
      <c r="D70" s="43">
        <f t="shared" ref="D70" si="11">H70+L70</f>
        <v>5.5612036099999997</v>
      </c>
      <c r="E70" s="43">
        <f t="shared" ref="E70" si="12">I70+M70</f>
        <v>56.563426960000001</v>
      </c>
      <c r="F70" s="43">
        <v>12.30596349</v>
      </c>
      <c r="G70" s="43">
        <v>0.16392935</v>
      </c>
      <c r="H70" s="43">
        <v>4.96138206</v>
      </c>
      <c r="I70" s="43">
        <v>7.1806520800000007</v>
      </c>
      <c r="J70" s="43">
        <v>49.982596430000001</v>
      </c>
      <c r="K70" s="43">
        <v>0</v>
      </c>
      <c r="L70" s="43">
        <v>0.59982155000000004</v>
      </c>
      <c r="M70" s="43">
        <v>49.382774879999999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60.229592609999997</v>
      </c>
      <c r="C71" s="43">
        <f t="shared" ref="C71" si="13">G71+K71</f>
        <v>0.16385524000000001</v>
      </c>
      <c r="D71" s="43">
        <f t="shared" ref="D71" si="14">H71+L71</f>
        <v>4.2399423900000004</v>
      </c>
      <c r="E71" s="43">
        <f t="shared" ref="E71" si="15">I71+M71</f>
        <v>55.825794979999998</v>
      </c>
      <c r="F71" s="43">
        <v>10.909565130000001</v>
      </c>
      <c r="G71" s="43">
        <v>0.16385524000000001</v>
      </c>
      <c r="H71" s="43">
        <v>3.6113526500000002</v>
      </c>
      <c r="I71" s="43">
        <v>7.1343572399999999</v>
      </c>
      <c r="J71" s="43">
        <v>49.32002748</v>
      </c>
      <c r="K71" s="43">
        <v>0</v>
      </c>
      <c r="L71" s="43">
        <v>0.62858974000000001</v>
      </c>
      <c r="M71" s="43">
        <v>48.691437739999998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63.977359579999998</v>
      </c>
      <c r="C72" s="43">
        <f t="shared" ref="C72" si="16">G72+K72</f>
        <v>0.16405423999999999</v>
      </c>
      <c r="D72" s="43">
        <f t="shared" ref="D72" si="17">H72+L72</f>
        <v>4.2875251199999997</v>
      </c>
      <c r="E72" s="43">
        <f t="shared" ref="E72" si="18">I72+M72</f>
        <v>59.525780219999994</v>
      </c>
      <c r="F72" s="43">
        <v>10.893245289999999</v>
      </c>
      <c r="G72" s="43">
        <v>0.16405423999999999</v>
      </c>
      <c r="H72" s="43">
        <v>3.6113853499999999</v>
      </c>
      <c r="I72" s="43">
        <v>7.1178056999999999</v>
      </c>
      <c r="J72" s="43">
        <v>53.084114290000002</v>
      </c>
      <c r="K72" s="43">
        <v>0</v>
      </c>
      <c r="L72" s="43">
        <v>0.67613977000000003</v>
      </c>
      <c r="M72" s="43">
        <v>52.407974519999996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51.14935242</v>
      </c>
      <c r="C73" s="43">
        <f t="shared" ref="C73" si="19">G73+K73</f>
        <v>0.10244317999999999</v>
      </c>
      <c r="D73" s="43">
        <f t="shared" ref="D73" si="20">H73+L73</f>
        <v>4.2279158800000003</v>
      </c>
      <c r="E73" s="43">
        <f t="shared" ref="E73" si="21">I73+M73</f>
        <v>46.818993359999993</v>
      </c>
      <c r="F73" s="43">
        <v>10.762239260000001</v>
      </c>
      <c r="G73" s="43">
        <v>0.10244317999999999</v>
      </c>
      <c r="H73" s="43">
        <v>3.5726776400000002</v>
      </c>
      <c r="I73" s="43">
        <v>7.0871184399999994</v>
      </c>
      <c r="J73" s="43">
        <v>40.387113159999998</v>
      </c>
      <c r="K73" s="43">
        <v>0</v>
      </c>
      <c r="L73" s="43">
        <v>0.65523823999999997</v>
      </c>
      <c r="M73" s="43">
        <v>39.731874919999996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49.23880569</v>
      </c>
      <c r="C74" s="43">
        <f t="shared" ref="C74" si="22">G74+K74</f>
        <v>0.10244329000000001</v>
      </c>
      <c r="D74" s="43">
        <f t="shared" ref="D74" si="23">H74+L74</f>
        <v>4.2049887400000001</v>
      </c>
      <c r="E74" s="43">
        <f t="shared" ref="E74" si="24">I74+M74</f>
        <v>44.931373659999998</v>
      </c>
      <c r="F74" s="43">
        <v>10.44832325</v>
      </c>
      <c r="G74" s="43">
        <v>0.10244329000000001</v>
      </c>
      <c r="H74" s="43">
        <v>3.57553031</v>
      </c>
      <c r="I74" s="43">
        <v>6.77034965</v>
      </c>
      <c r="J74" s="43">
        <v>38.790482439999998</v>
      </c>
      <c r="K74" s="43">
        <v>0</v>
      </c>
      <c r="L74" s="43">
        <v>0.62945843000000001</v>
      </c>
      <c r="M74" s="43">
        <v>38.161024009999998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54.298711150000003</v>
      </c>
      <c r="C75" s="43">
        <f t="shared" ref="C75" si="25">G75+K75</f>
        <v>0.10244341</v>
      </c>
      <c r="D75" s="43">
        <f t="shared" ref="D75" si="26">H75+L75</f>
        <v>4.2063234999999999</v>
      </c>
      <c r="E75" s="43">
        <f t="shared" ref="E75" si="27">I75+M75</f>
        <v>49.989944239999993</v>
      </c>
      <c r="F75" s="43">
        <v>10.44576451</v>
      </c>
      <c r="G75" s="43">
        <v>0.10244341</v>
      </c>
      <c r="H75" s="43">
        <v>3.5773780499999996</v>
      </c>
      <c r="I75" s="43">
        <v>6.7659430499999997</v>
      </c>
      <c r="J75" s="43">
        <v>43.852946639999999</v>
      </c>
      <c r="K75" s="43">
        <v>0</v>
      </c>
      <c r="L75" s="43">
        <v>0.62894545000000002</v>
      </c>
      <c r="M75" s="43">
        <v>43.224001189999996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47.073240509999998</v>
      </c>
      <c r="C76" s="43">
        <f t="shared" ref="C76" si="28">G76+K76</f>
        <v>8.8636069999999997E-2</v>
      </c>
      <c r="D76" s="43">
        <f t="shared" ref="D76" si="29">H76+L76</f>
        <v>2.0125726000000004</v>
      </c>
      <c r="E76" s="43">
        <f t="shared" ref="E76" si="30">I76+M76</f>
        <v>44.97203184</v>
      </c>
      <c r="F76" s="43">
        <v>6.2789029000000003</v>
      </c>
      <c r="G76" s="43">
        <v>8.8636069999999997E-2</v>
      </c>
      <c r="H76" s="43">
        <v>1.3914144400000001</v>
      </c>
      <c r="I76" s="43">
        <v>4.7988523899999995</v>
      </c>
      <c r="J76" s="43">
        <v>40.794337609999999</v>
      </c>
      <c r="K76" s="43">
        <v>0</v>
      </c>
      <c r="L76" s="43">
        <v>0.62115816000000001</v>
      </c>
      <c r="M76" s="43">
        <v>40.173179449999999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46.900478329999999</v>
      </c>
      <c r="C77" s="43">
        <f t="shared" ref="C77" si="31">G77+K77</f>
        <v>8.8506219999999997E-2</v>
      </c>
      <c r="D77" s="43">
        <f t="shared" ref="D77" si="32">H77+L77</f>
        <v>2.0111068599999999</v>
      </c>
      <c r="E77" s="43">
        <f t="shared" ref="E77" si="33">I77+M77</f>
        <v>44.800865250000001</v>
      </c>
      <c r="F77" s="43">
        <v>6.2502198300000007</v>
      </c>
      <c r="G77" s="43">
        <v>8.8506219999999997E-2</v>
      </c>
      <c r="H77" s="43">
        <v>1.3913533600000001</v>
      </c>
      <c r="I77" s="43">
        <v>4.7703602499999995</v>
      </c>
      <c r="J77" s="43">
        <v>40.6502585</v>
      </c>
      <c r="K77" s="43">
        <v>0</v>
      </c>
      <c r="L77" s="43">
        <v>0.61975349999999996</v>
      </c>
      <c r="M77" s="43">
        <v>40.030505000000005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48.28229434</v>
      </c>
      <c r="C78" s="43">
        <f t="shared" ref="C78" si="34">G78+K78</f>
        <v>8.8495309999999994E-2</v>
      </c>
      <c r="D78" s="43">
        <f t="shared" ref="D78" si="35">H78+L78</f>
        <v>2.0297151799999997</v>
      </c>
      <c r="E78" s="43">
        <f t="shared" ref="E78" si="36">I78+M78</f>
        <v>46.164083850000004</v>
      </c>
      <c r="F78" s="43">
        <v>6.3094665000000001</v>
      </c>
      <c r="G78" s="43">
        <v>8.8495309999999994E-2</v>
      </c>
      <c r="H78" s="43">
        <v>1.3886177099999999</v>
      </c>
      <c r="I78" s="43">
        <v>4.8323534800000001</v>
      </c>
      <c r="J78" s="43">
        <v>41.972827840000001</v>
      </c>
      <c r="K78" s="43">
        <v>0</v>
      </c>
      <c r="L78" s="43">
        <v>0.64109746999999995</v>
      </c>
      <c r="M78" s="43">
        <v>41.331730370000002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48.478307959999995</v>
      </c>
      <c r="C79" s="43">
        <f t="shared" ref="C79" si="37">G79+K79</f>
        <v>8.8457770000000005E-2</v>
      </c>
      <c r="D79" s="43">
        <f t="shared" ref="D79" si="38">H79+L79</f>
        <v>2.0361615799999999</v>
      </c>
      <c r="E79" s="43">
        <f t="shared" ref="E79" si="39">I79+M79</f>
        <v>46.353688609999999</v>
      </c>
      <c r="F79" s="43">
        <v>6.0734292300000003</v>
      </c>
      <c r="G79" s="43">
        <v>8.8457770000000005E-2</v>
      </c>
      <c r="H79" s="43">
        <v>1.38857527</v>
      </c>
      <c r="I79" s="43">
        <v>4.5963961900000001</v>
      </c>
      <c r="J79" s="43">
        <v>42.40487873</v>
      </c>
      <c r="K79" s="43">
        <v>0</v>
      </c>
      <c r="L79" s="43">
        <v>0.64758631</v>
      </c>
      <c r="M79" s="43">
        <v>41.757292419999999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48.969403080000006</v>
      </c>
      <c r="C80" s="43">
        <f t="shared" ref="C80" si="40">G80+K80</f>
        <v>8.8636069999999997E-2</v>
      </c>
      <c r="D80" s="43">
        <f t="shared" ref="D80" si="41">H80+L80</f>
        <v>2.0298501099999999</v>
      </c>
      <c r="E80" s="43">
        <f t="shared" ref="E80" si="42">I80+M80</f>
        <v>46.850916899999994</v>
      </c>
      <c r="F80" s="43">
        <v>6.0720581500000002</v>
      </c>
      <c r="G80" s="43">
        <v>8.8636069999999997E-2</v>
      </c>
      <c r="H80" s="43">
        <v>1.39265862</v>
      </c>
      <c r="I80" s="43">
        <v>4.5907634599999998</v>
      </c>
      <c r="J80" s="43">
        <v>42.897344930000003</v>
      </c>
      <c r="K80" s="43">
        <v>0</v>
      </c>
      <c r="L80" s="43">
        <v>0.63719148999999997</v>
      </c>
      <c r="M80" s="43">
        <v>42.260153439999996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47.796081270000002</v>
      </c>
      <c r="C81" s="43">
        <f t="shared" ref="C81" si="43">G81+K81</f>
        <v>8.8636660000000006E-2</v>
      </c>
      <c r="D81" s="43">
        <f t="shared" ref="D81" si="44">H81+L81</f>
        <v>2.0130949199999999</v>
      </c>
      <c r="E81" s="43">
        <f t="shared" ref="E81" si="45">I81+M81</f>
        <v>45.694349689999996</v>
      </c>
      <c r="F81" s="43">
        <v>5.9606208199999999</v>
      </c>
      <c r="G81" s="43">
        <v>8.8636660000000006E-2</v>
      </c>
      <c r="H81" s="43">
        <v>1.3733186900000001</v>
      </c>
      <c r="I81" s="43">
        <v>4.4986654699999997</v>
      </c>
      <c r="J81" s="43">
        <v>41.835460449999999</v>
      </c>
      <c r="K81" s="43">
        <v>0</v>
      </c>
      <c r="L81" s="43">
        <v>0.63977622999999995</v>
      </c>
      <c r="M81" s="43">
        <v>41.195684219999997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3.7227362999999998</v>
      </c>
      <c r="C82" s="43">
        <f t="shared" ref="C82" si="46">G82+K82</f>
        <v>0</v>
      </c>
      <c r="D82" s="43">
        <f t="shared" ref="D82" si="47">H82+L82</f>
        <v>0.19727526000000001</v>
      </c>
      <c r="E82" s="43">
        <f t="shared" ref="E82" si="48">I82+M82</f>
        <v>3.5254610399999997</v>
      </c>
      <c r="F82" s="43">
        <v>0.74736524000000004</v>
      </c>
      <c r="G82" s="43">
        <v>0</v>
      </c>
      <c r="H82" s="43">
        <v>0.19727526000000001</v>
      </c>
      <c r="I82" s="43">
        <v>0.55008997999999998</v>
      </c>
      <c r="J82" s="43">
        <v>2.9753710599999996</v>
      </c>
      <c r="K82" s="43">
        <v>0</v>
      </c>
      <c r="L82" s="43">
        <v>0</v>
      </c>
      <c r="M82" s="43">
        <v>2.9753710599999996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3.6812823699999999</v>
      </c>
      <c r="C83" s="43">
        <f t="shared" ref="C83" si="49">G83+K83</f>
        <v>0</v>
      </c>
      <c r="D83" s="43">
        <f t="shared" ref="D83" si="50">H83+L83</f>
        <v>0.19734479999999999</v>
      </c>
      <c r="E83" s="43">
        <f t="shared" ref="E83" si="51">I83+M83</f>
        <v>3.4839375700000002</v>
      </c>
      <c r="F83" s="43">
        <v>0.74381918000000002</v>
      </c>
      <c r="G83" s="43">
        <v>0</v>
      </c>
      <c r="H83" s="43">
        <v>0.19734479999999999</v>
      </c>
      <c r="I83" s="43">
        <v>0.54647438000000004</v>
      </c>
      <c r="J83" s="43">
        <v>2.9374631900000003</v>
      </c>
      <c r="K83" s="43">
        <v>0</v>
      </c>
      <c r="L83" s="43">
        <v>0</v>
      </c>
      <c r="M83" s="43">
        <v>2.9374631900000003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3.3523085699999999</v>
      </c>
      <c r="C84" s="43">
        <f t="shared" ref="C84" si="52">G84+K84</f>
        <v>0</v>
      </c>
      <c r="D84" s="43">
        <f t="shared" ref="D84" si="53">H84+L84</f>
        <v>0.19736187999999999</v>
      </c>
      <c r="E84" s="43">
        <f t="shared" ref="E84" si="54">I84+M84</f>
        <v>3.1549466900000001</v>
      </c>
      <c r="F84" s="43">
        <v>0.73399846000000002</v>
      </c>
      <c r="G84" s="43">
        <v>0</v>
      </c>
      <c r="H84" s="43">
        <v>0.19736187999999999</v>
      </c>
      <c r="I84" s="43">
        <v>0.53663657999999992</v>
      </c>
      <c r="J84" s="43">
        <v>2.6183101099999999</v>
      </c>
      <c r="K84" s="43">
        <v>0</v>
      </c>
      <c r="L84" s="43">
        <v>0</v>
      </c>
      <c r="M84" s="43">
        <v>2.6183101099999999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3.3221886300000003</v>
      </c>
      <c r="C85" s="43">
        <f t="shared" ref="C85" si="55">G85+K85</f>
        <v>0</v>
      </c>
      <c r="D85" s="43">
        <f t="shared" ref="D85" si="56">H85+L85</f>
        <v>0.19733865</v>
      </c>
      <c r="E85" s="43">
        <f t="shared" ref="E85" si="57">I85+M85</f>
        <v>3.12484998</v>
      </c>
      <c r="F85" s="43">
        <v>0.72573952999999991</v>
      </c>
      <c r="G85" s="43">
        <v>0</v>
      </c>
      <c r="H85" s="43">
        <v>0.19733865</v>
      </c>
      <c r="I85" s="43">
        <v>0.52840087999999996</v>
      </c>
      <c r="J85" s="43">
        <v>2.5964491000000001</v>
      </c>
      <c r="K85" s="43">
        <v>0</v>
      </c>
      <c r="L85" s="43">
        <v>0</v>
      </c>
      <c r="M85" s="43">
        <v>2.5964491000000001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3.2699262200000003</v>
      </c>
      <c r="C86" s="43">
        <f t="shared" ref="C86" si="58">G86+K86</f>
        <v>0</v>
      </c>
      <c r="D86" s="43">
        <f t="shared" ref="D86" si="59">H86+L86</f>
        <v>0.19731893</v>
      </c>
      <c r="E86" s="43">
        <f t="shared" ref="E86" si="60">I86+M86</f>
        <v>3.0726072900000001</v>
      </c>
      <c r="F86" s="43">
        <v>0.71641988000000001</v>
      </c>
      <c r="G86" s="43">
        <v>0</v>
      </c>
      <c r="H86" s="43">
        <v>0.19731893</v>
      </c>
      <c r="I86" s="43">
        <v>0.51910095000000001</v>
      </c>
      <c r="J86" s="43">
        <v>2.5535063400000002</v>
      </c>
      <c r="K86" s="43">
        <v>0</v>
      </c>
      <c r="L86" s="43">
        <v>0</v>
      </c>
      <c r="M86" s="43">
        <v>2.5535063400000002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2.95749993</v>
      </c>
      <c r="C87" s="43">
        <f t="shared" ref="C87" si="61">G87+K87</f>
        <v>0</v>
      </c>
      <c r="D87" s="43">
        <f t="shared" ref="D87" si="62">H87+L87</f>
        <v>0.19729711999999999</v>
      </c>
      <c r="E87" s="43">
        <f t="shared" ref="E87" si="63">I87+M87</f>
        <v>2.76020281</v>
      </c>
      <c r="F87" s="43">
        <v>0.42310029999999998</v>
      </c>
      <c r="G87" s="43">
        <v>0</v>
      </c>
      <c r="H87" s="43">
        <v>0.19729711999999999</v>
      </c>
      <c r="I87" s="43">
        <v>0.22580317999999999</v>
      </c>
      <c r="J87" s="43">
        <v>2.5343996299999998</v>
      </c>
      <c r="K87" s="43">
        <v>0</v>
      </c>
      <c r="L87" s="43">
        <v>0</v>
      </c>
      <c r="M87" s="43">
        <v>2.5343996299999998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2.9314351900000002</v>
      </c>
      <c r="C88" s="43">
        <f t="shared" ref="C88" si="64">G88+K88</f>
        <v>0</v>
      </c>
      <c r="D88" s="43">
        <f t="shared" ref="D88" si="65">H88+L88</f>
        <v>0.19727821000000001</v>
      </c>
      <c r="E88" s="43">
        <f t="shared" ref="E88" si="66">I88+M88</f>
        <v>2.7341569800000003</v>
      </c>
      <c r="F88" s="43">
        <v>0.42144249</v>
      </c>
      <c r="G88" s="43">
        <v>0</v>
      </c>
      <c r="H88" s="43">
        <v>0.19727821000000001</v>
      </c>
      <c r="I88" s="43">
        <v>0.22416427999999999</v>
      </c>
      <c r="J88" s="43">
        <v>2.5099927000000002</v>
      </c>
      <c r="K88" s="43">
        <v>0</v>
      </c>
      <c r="L88" s="43">
        <v>0</v>
      </c>
      <c r="M88" s="43">
        <v>2.5099927000000002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2.9108003400000002</v>
      </c>
      <c r="C89" s="43">
        <f t="shared" ref="C89" si="67">G89+K89</f>
        <v>0</v>
      </c>
      <c r="D89" s="43">
        <f t="shared" ref="D89" si="68">H89+L89</f>
        <v>0.19725946</v>
      </c>
      <c r="E89" s="43">
        <f t="shared" ref="E89" si="69">I89+M89</f>
        <v>2.71354088</v>
      </c>
      <c r="F89" s="43">
        <v>0.41978483999999999</v>
      </c>
      <c r="G89" s="43">
        <v>0</v>
      </c>
      <c r="H89" s="43">
        <v>0.19725946</v>
      </c>
      <c r="I89" s="43">
        <v>0.22252537999999999</v>
      </c>
      <c r="J89" s="43">
        <v>2.4910155</v>
      </c>
      <c r="K89" s="43">
        <v>0</v>
      </c>
      <c r="L89" s="43">
        <v>0</v>
      </c>
      <c r="M89" s="43">
        <v>2.4910155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2.8763411999999997</v>
      </c>
      <c r="C90" s="43">
        <f t="shared" ref="C90" si="70">G90+K90</f>
        <v>0</v>
      </c>
      <c r="D90" s="43">
        <f t="shared" ref="D90" si="71">H90+L90</f>
        <v>0.19724227</v>
      </c>
      <c r="E90" s="43">
        <f t="shared" ref="E90" si="72">I90+M90</f>
        <v>2.6790989299999999</v>
      </c>
      <c r="F90" s="43">
        <v>0.41762650000000001</v>
      </c>
      <c r="G90" s="43">
        <v>0</v>
      </c>
      <c r="H90" s="43">
        <v>0.19724227</v>
      </c>
      <c r="I90" s="43">
        <v>0.22038422999999999</v>
      </c>
      <c r="J90" s="43">
        <v>2.4587146999999998</v>
      </c>
      <c r="K90" s="43">
        <v>0</v>
      </c>
      <c r="L90" s="43">
        <v>0</v>
      </c>
      <c r="M90" s="43">
        <v>2.4587146999999998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0.57209452999999999</v>
      </c>
      <c r="C91" s="43">
        <f t="shared" ref="C91" si="73">G91+K91</f>
        <v>0</v>
      </c>
      <c r="D91" s="43">
        <f t="shared" ref="D91" si="74">H91+L91</f>
        <v>0.19722714</v>
      </c>
      <c r="E91" s="43">
        <f t="shared" ref="E91" si="75">I91+M91</f>
        <v>0.37486739000000002</v>
      </c>
      <c r="F91" s="43">
        <v>0.41708933999999998</v>
      </c>
      <c r="G91" s="43">
        <v>0</v>
      </c>
      <c r="H91" s="43">
        <v>0.19722714</v>
      </c>
      <c r="I91" s="43">
        <v>0.21986220000000001</v>
      </c>
      <c r="J91" s="43">
        <v>0.15500518999999999</v>
      </c>
      <c r="K91" s="43">
        <v>0</v>
      </c>
      <c r="L91" s="43">
        <v>0</v>
      </c>
      <c r="M91" s="43">
        <v>0.15500518999999999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0.57283337999999995</v>
      </c>
      <c r="C92" s="43">
        <f t="shared" ref="C92" si="76">G92+K92</f>
        <v>0</v>
      </c>
      <c r="D92" s="43">
        <f t="shared" ref="D92" si="77">H92+L92</f>
        <v>0.19721094</v>
      </c>
      <c r="E92" s="43">
        <f t="shared" ref="E92" si="78">I92+M92</f>
        <v>0.37562244</v>
      </c>
      <c r="F92" s="43">
        <v>0.41602604999999998</v>
      </c>
      <c r="G92" s="43">
        <v>0</v>
      </c>
      <c r="H92" s="43">
        <v>0.19721094</v>
      </c>
      <c r="I92" s="43">
        <v>0.21881511000000001</v>
      </c>
      <c r="J92" s="43">
        <v>0.15680732999999999</v>
      </c>
      <c r="K92" s="43">
        <v>0</v>
      </c>
      <c r="L92" s="43">
        <v>0</v>
      </c>
      <c r="M92" s="43">
        <v>0.15680732999999999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0.56726317999999998</v>
      </c>
      <c r="C93" s="43">
        <f t="shared" ref="C93" si="79">G93+K93</f>
        <v>0</v>
      </c>
      <c r="D93" s="43">
        <f t="shared" ref="D93" si="80">H93+L93</f>
        <v>0.19719686</v>
      </c>
      <c r="E93" s="43">
        <f t="shared" ref="E93" si="81">I93+M93</f>
        <v>0.37006632</v>
      </c>
      <c r="F93" s="43">
        <v>0.41333050999999998</v>
      </c>
      <c r="G93" s="43">
        <v>0</v>
      </c>
      <c r="H93" s="43">
        <v>0.19719686</v>
      </c>
      <c r="I93" s="43">
        <v>0.21613365000000001</v>
      </c>
      <c r="J93" s="43">
        <v>0.15393266999999999</v>
      </c>
      <c r="K93" s="43">
        <v>0</v>
      </c>
      <c r="L93" s="43">
        <v>0</v>
      </c>
      <c r="M93" s="43">
        <v>0.15393266999999999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0.57251300000000005</v>
      </c>
      <c r="C94" s="43">
        <f t="shared" ref="C94" si="82">G94+K94</f>
        <v>0</v>
      </c>
      <c r="D94" s="43">
        <f t="shared" ref="D94" si="83">H94+L94</f>
        <v>0.19718363999999999</v>
      </c>
      <c r="E94" s="43">
        <f t="shared" ref="E94" si="84">I94+M94</f>
        <v>0.37532936</v>
      </c>
      <c r="F94" s="43">
        <v>0.41257866999999998</v>
      </c>
      <c r="G94" s="43">
        <v>0</v>
      </c>
      <c r="H94" s="43">
        <v>0.19718363999999999</v>
      </c>
      <c r="I94" s="43">
        <v>0.21539502999999999</v>
      </c>
      <c r="J94" s="43">
        <v>0.15993433000000001</v>
      </c>
      <c r="K94" s="43">
        <v>0</v>
      </c>
      <c r="L94" s="43">
        <v>0</v>
      </c>
      <c r="M94" s="43">
        <v>0.15993433000000001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0.57156694000000008</v>
      </c>
      <c r="C95" s="43">
        <f t="shared" ref="C95" si="85">G95+K95</f>
        <v>0</v>
      </c>
      <c r="D95" s="43">
        <f t="shared" ref="D95" si="86">H95+L95</f>
        <v>0.19717039</v>
      </c>
      <c r="E95" s="43">
        <f t="shared" ref="E95" si="87">I95+M95</f>
        <v>0.37439654999999999</v>
      </c>
      <c r="F95" s="43">
        <v>0.41196501000000002</v>
      </c>
      <c r="G95" s="43">
        <v>0</v>
      </c>
      <c r="H95" s="43">
        <v>0.19717039</v>
      </c>
      <c r="I95" s="43">
        <v>0.21479461999999999</v>
      </c>
      <c r="J95" s="43">
        <v>0.15960193</v>
      </c>
      <c r="K95" s="43">
        <v>0</v>
      </c>
      <c r="L95" s="43">
        <v>0</v>
      </c>
      <c r="M95" s="43">
        <v>0.15960193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0.50432235000000003</v>
      </c>
      <c r="C96" s="43">
        <f t="shared" ref="C96" si="88">G96+K96</f>
        <v>0</v>
      </c>
      <c r="D96" s="43">
        <f t="shared" ref="D96" si="89">H96+L96</f>
        <v>0.19719302999999999</v>
      </c>
      <c r="E96" s="43">
        <f t="shared" ref="E96" si="90">I96+M96</f>
        <v>0.30712932000000004</v>
      </c>
      <c r="F96" s="43">
        <v>0.40950811999999998</v>
      </c>
      <c r="G96" s="43">
        <v>0</v>
      </c>
      <c r="H96" s="43">
        <v>0.19719302999999999</v>
      </c>
      <c r="I96" s="43">
        <v>0.21231509000000001</v>
      </c>
      <c r="J96" s="43">
        <v>9.4814229999999999E-2</v>
      </c>
      <c r="K96" s="43">
        <v>0</v>
      </c>
      <c r="L96" s="43">
        <v>0</v>
      </c>
      <c r="M96" s="43">
        <v>9.4814229999999999E-2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0.51412236</v>
      </c>
      <c r="C97" s="43">
        <f t="shared" ref="C97" si="91">G97+K97</f>
        <v>0</v>
      </c>
      <c r="D97" s="43">
        <f t="shared" ref="D97" si="92">H97+L97</f>
        <v>0.20869802000000001</v>
      </c>
      <c r="E97" s="43">
        <f t="shared" ref="E97" si="93">I97+M97</f>
        <v>0.30542434000000002</v>
      </c>
      <c r="F97" s="43">
        <v>0.41988394000000001</v>
      </c>
      <c r="G97" s="43">
        <v>0</v>
      </c>
      <c r="H97" s="43">
        <v>0.20869802000000001</v>
      </c>
      <c r="I97" s="43">
        <v>0.21118592</v>
      </c>
      <c r="J97" s="43">
        <v>9.4238420000000003E-2</v>
      </c>
      <c r="K97" s="43">
        <v>0</v>
      </c>
      <c r="L97" s="43">
        <v>0</v>
      </c>
      <c r="M97" s="43">
        <v>9.4238420000000003E-2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0.50765289000000002</v>
      </c>
      <c r="C98" s="43">
        <f t="shared" ref="C98" si="94">G98+K98</f>
        <v>0</v>
      </c>
      <c r="D98" s="43">
        <f t="shared" ref="D98" si="95">H98+L98</f>
        <v>0.21243132000000001</v>
      </c>
      <c r="E98" s="43">
        <f t="shared" ref="E98" si="96">I98+M98</f>
        <v>0.29522156999999999</v>
      </c>
      <c r="F98" s="43">
        <v>0.42044558999999998</v>
      </c>
      <c r="G98" s="43">
        <v>0</v>
      </c>
      <c r="H98" s="43">
        <v>0.21243132000000001</v>
      </c>
      <c r="I98" s="43">
        <v>0.20801427</v>
      </c>
      <c r="J98" s="43">
        <v>8.7207300000000001E-2</v>
      </c>
      <c r="K98" s="43">
        <v>0</v>
      </c>
      <c r="L98" s="43">
        <v>0</v>
      </c>
      <c r="M98" s="43">
        <v>8.7207300000000001E-2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0.51204925999999995</v>
      </c>
      <c r="C99" s="43">
        <f t="shared" ref="C99" si="97">G99+K99</f>
        <v>0</v>
      </c>
      <c r="D99" s="43">
        <f t="shared" ref="D99" si="98">H99+L99</f>
        <v>0.21629177999999999</v>
      </c>
      <c r="E99" s="43">
        <f t="shared" ref="E99" si="99">I99+M99</f>
        <v>0.29575748000000002</v>
      </c>
      <c r="F99" s="43">
        <v>0.42415502999999999</v>
      </c>
      <c r="G99" s="43">
        <v>0</v>
      </c>
      <c r="H99" s="43">
        <v>0.21629177999999999</v>
      </c>
      <c r="I99" s="43">
        <v>0.20786325</v>
      </c>
      <c r="J99" s="43">
        <v>8.7894230000000004E-2</v>
      </c>
      <c r="K99" s="43">
        <v>0</v>
      </c>
      <c r="L99" s="43">
        <v>0</v>
      </c>
      <c r="M99" s="43">
        <v>8.7894230000000004E-2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0.50233145999999995</v>
      </c>
      <c r="C100" s="43">
        <f t="shared" ref="C100" si="100">G100+K100</f>
        <v>0</v>
      </c>
      <c r="D100" s="43">
        <f t="shared" ref="D100" si="101">H100+L100</f>
        <v>0.22001420999999999</v>
      </c>
      <c r="E100" s="43">
        <f t="shared" ref="E100" si="102">I100+M100</f>
        <v>0.28231725000000002</v>
      </c>
      <c r="F100" s="43">
        <v>0.4272898</v>
      </c>
      <c r="G100" s="43">
        <v>0</v>
      </c>
      <c r="H100" s="43">
        <v>0.22001420999999999</v>
      </c>
      <c r="I100" s="43">
        <v>0.20727559000000001</v>
      </c>
      <c r="J100" s="43">
        <v>7.5041659999999996E-2</v>
      </c>
      <c r="K100" s="43">
        <v>0</v>
      </c>
      <c r="L100" s="43">
        <v>0</v>
      </c>
      <c r="M100" s="43">
        <v>7.5041659999999996E-2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0.50868734999999998</v>
      </c>
      <c r="C101" s="43">
        <f t="shared" ref="C101" si="103">G101+K101</f>
        <v>0</v>
      </c>
      <c r="D101" s="43">
        <f t="shared" ref="D101" si="104">H101+L101</f>
        <v>0.22451128000000001</v>
      </c>
      <c r="E101" s="43">
        <f t="shared" ref="E101" si="105">I101+M101</f>
        <v>0.28417607</v>
      </c>
      <c r="F101" s="43">
        <v>0.43114593000000001</v>
      </c>
      <c r="G101" s="43">
        <v>0</v>
      </c>
      <c r="H101" s="43">
        <v>0.22451128000000001</v>
      </c>
      <c r="I101" s="43">
        <v>0.20663465</v>
      </c>
      <c r="J101" s="43">
        <v>7.754142E-2</v>
      </c>
      <c r="K101" s="43">
        <v>0</v>
      </c>
      <c r="L101" s="43">
        <v>0</v>
      </c>
      <c r="M101" s="43">
        <v>7.754142E-2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0.51636989</v>
      </c>
      <c r="C102" s="43">
        <f t="shared" ref="C102" si="106">G102+K102</f>
        <v>0</v>
      </c>
      <c r="D102" s="43">
        <f t="shared" ref="D102" si="107">H102+L102</f>
        <v>0.22835021999999999</v>
      </c>
      <c r="E102" s="43">
        <f t="shared" ref="E102" si="108">I102+M102</f>
        <v>0.28801967000000001</v>
      </c>
      <c r="F102" s="43">
        <v>0.43348286000000003</v>
      </c>
      <c r="G102" s="43">
        <v>0</v>
      </c>
      <c r="H102" s="43">
        <v>0.22835021999999999</v>
      </c>
      <c r="I102" s="43">
        <v>0.20513264</v>
      </c>
      <c r="J102" s="43">
        <v>8.288703E-2</v>
      </c>
      <c r="K102" s="43">
        <v>0</v>
      </c>
      <c r="L102" s="43">
        <v>0</v>
      </c>
      <c r="M102" s="43">
        <v>8.288703E-2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0.51795457</v>
      </c>
      <c r="C103" s="43">
        <f t="shared" ref="C103" si="109">G103+K103</f>
        <v>0</v>
      </c>
      <c r="D103" s="43">
        <f t="shared" ref="D103" si="110">H103+L103</f>
        <v>0.23205956</v>
      </c>
      <c r="E103" s="43">
        <f t="shared" ref="E103" si="111">I103+M103</f>
        <v>0.28589501</v>
      </c>
      <c r="F103" s="43">
        <v>0.4341139</v>
      </c>
      <c r="G103" s="43">
        <v>0</v>
      </c>
      <c r="H103" s="43">
        <v>0.23205956</v>
      </c>
      <c r="I103" s="43">
        <v>0.20205434</v>
      </c>
      <c r="J103" s="43">
        <v>8.3840670000000006E-2</v>
      </c>
      <c r="K103" s="43">
        <v>0</v>
      </c>
      <c r="L103" s="43">
        <v>0</v>
      </c>
      <c r="M103" s="43">
        <v>8.3840670000000006E-2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0.51988590000000001</v>
      </c>
      <c r="C104" s="43">
        <f t="shared" ref="C104" si="112">G104+K104</f>
        <v>0</v>
      </c>
      <c r="D104" s="43">
        <f t="shared" ref="D104" si="113">H104+L104</f>
        <v>0.23589066</v>
      </c>
      <c r="E104" s="43">
        <f t="shared" ref="E104" si="114">I104+M104</f>
        <v>0.28399523999999998</v>
      </c>
      <c r="F104" s="43">
        <v>0.43551762999999999</v>
      </c>
      <c r="G104" s="43">
        <v>0</v>
      </c>
      <c r="H104" s="43">
        <v>0.23589066</v>
      </c>
      <c r="I104" s="43">
        <v>0.19962696999999999</v>
      </c>
      <c r="J104" s="43">
        <v>8.4368269999999995E-2</v>
      </c>
      <c r="K104" s="43">
        <v>0</v>
      </c>
      <c r="L104" s="43">
        <v>0</v>
      </c>
      <c r="M104" s="43">
        <v>8.4368269999999995E-2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0.50652077000000006</v>
      </c>
      <c r="C105" s="43">
        <f t="shared" ref="C105" si="115">G105+K105</f>
        <v>0</v>
      </c>
      <c r="D105" s="43">
        <f t="shared" ref="D105" si="116">H105+L105</f>
        <v>0.23959229000000001</v>
      </c>
      <c r="E105" s="43">
        <f t="shared" ref="E105" si="117">I105+M105</f>
        <v>0.26692848000000002</v>
      </c>
      <c r="F105" s="43">
        <v>0.43975552000000001</v>
      </c>
      <c r="G105" s="43">
        <v>0</v>
      </c>
      <c r="H105" s="43">
        <v>0.23959229000000001</v>
      </c>
      <c r="I105" s="43">
        <v>0.20016323</v>
      </c>
      <c r="J105" s="43">
        <v>6.6765249999999998E-2</v>
      </c>
      <c r="K105" s="43">
        <v>0</v>
      </c>
      <c r="L105" s="43">
        <v>0</v>
      </c>
      <c r="M105" s="43">
        <v>6.6765249999999998E-2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0.50468069999999998</v>
      </c>
      <c r="C106" s="43">
        <f t="shared" ref="C106" si="118">G106+K106</f>
        <v>0</v>
      </c>
      <c r="D106" s="43">
        <f t="shared" ref="D106" si="119">H106+L106</f>
        <v>0.24341188</v>
      </c>
      <c r="E106" s="43">
        <f t="shared" ref="E106" si="120">I106+M106</f>
        <v>0.26126881999999996</v>
      </c>
      <c r="F106" s="43">
        <v>0.43882776000000001</v>
      </c>
      <c r="G106" s="43">
        <v>0</v>
      </c>
      <c r="H106" s="43">
        <v>0.24341188</v>
      </c>
      <c r="I106" s="43">
        <v>0.19541587999999999</v>
      </c>
      <c r="J106" s="43">
        <v>6.5852939999999999E-2</v>
      </c>
      <c r="K106" s="43">
        <v>0</v>
      </c>
      <c r="L106" s="43">
        <v>0</v>
      </c>
      <c r="M106" s="43">
        <v>6.5852939999999999E-2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0.51156151000000005</v>
      </c>
      <c r="C107" s="43">
        <f t="shared" ref="C107" si="121">G107+K107</f>
        <v>0</v>
      </c>
      <c r="D107" s="43">
        <f t="shared" ref="D107" si="122">H107+L107</f>
        <v>0.24771725</v>
      </c>
      <c r="E107" s="43">
        <f t="shared" ref="E107" si="123">I107+M107</f>
        <v>0.26384426</v>
      </c>
      <c r="F107" s="43">
        <v>0.44480614000000002</v>
      </c>
      <c r="G107" s="43">
        <v>0</v>
      </c>
      <c r="H107" s="43">
        <v>0.24771725</v>
      </c>
      <c r="I107" s="43">
        <v>0.19708888999999999</v>
      </c>
      <c r="J107" s="43">
        <v>6.6755369999999994E-2</v>
      </c>
      <c r="K107" s="43">
        <v>0</v>
      </c>
      <c r="L107" s="43">
        <v>0</v>
      </c>
      <c r="M107" s="43">
        <v>6.6755369999999994E-2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0.51317862000000003</v>
      </c>
      <c r="C108" s="43">
        <f t="shared" ref="C108" si="124">G108+K108</f>
        <v>0</v>
      </c>
      <c r="D108" s="43">
        <f t="shared" ref="D108" si="125">H108+L108</f>
        <v>0.25135924999999998</v>
      </c>
      <c r="E108" s="43">
        <f t="shared" ref="E108" si="126">I108+M108</f>
        <v>0.26181937</v>
      </c>
      <c r="F108" s="43">
        <v>0.44760591</v>
      </c>
      <c r="G108" s="43">
        <v>0</v>
      </c>
      <c r="H108" s="43">
        <v>0.25135924999999998</v>
      </c>
      <c r="I108" s="43">
        <v>0.19624665999999999</v>
      </c>
      <c r="J108" s="43">
        <v>6.5572710000000006E-2</v>
      </c>
      <c r="K108" s="43">
        <v>0</v>
      </c>
      <c r="L108" s="43">
        <v>0</v>
      </c>
      <c r="M108" s="43">
        <v>6.5572710000000006E-2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0.51408027000000001</v>
      </c>
      <c r="C109" s="43">
        <f t="shared" ref="C109" si="127">G109+K109</f>
        <v>0</v>
      </c>
      <c r="D109" s="43">
        <f t="shared" ref="D109" si="128">H109+L109</f>
        <v>0.25555679999999997</v>
      </c>
      <c r="E109" s="43">
        <f t="shared" ref="E109" si="129">I109+M109</f>
        <v>0.25852346999999998</v>
      </c>
      <c r="F109" s="43">
        <v>0.44715729999999998</v>
      </c>
      <c r="G109" s="43">
        <v>0</v>
      </c>
      <c r="H109" s="43">
        <v>0.25555679999999997</v>
      </c>
      <c r="I109" s="43">
        <v>0.19160050000000001</v>
      </c>
      <c r="J109" s="43">
        <v>6.6922969999999998E-2</v>
      </c>
      <c r="K109" s="43">
        <v>0</v>
      </c>
      <c r="L109" s="43">
        <v>0</v>
      </c>
      <c r="M109" s="43">
        <v>6.6922969999999998E-2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0.49473232</v>
      </c>
      <c r="C110" s="43">
        <f t="shared" ref="C110" si="130">G110+K110</f>
        <v>0</v>
      </c>
      <c r="D110" s="43">
        <f t="shared" ref="D110" si="131">H110+L110</f>
        <v>0.25961894000000002</v>
      </c>
      <c r="E110" s="43">
        <f t="shared" ref="E110" si="132">I110+M110</f>
        <v>0.23511337999999998</v>
      </c>
      <c r="F110" s="43">
        <v>0.44951112999999998</v>
      </c>
      <c r="G110" s="43">
        <v>0</v>
      </c>
      <c r="H110" s="43">
        <v>0.25961894000000002</v>
      </c>
      <c r="I110" s="43">
        <v>0.18989218999999999</v>
      </c>
      <c r="J110" s="43">
        <v>4.5221190000000001E-2</v>
      </c>
      <c r="K110" s="43">
        <v>0</v>
      </c>
      <c r="L110" s="43">
        <v>0</v>
      </c>
      <c r="M110" s="43">
        <v>4.5221190000000001E-2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0.38991765</v>
      </c>
      <c r="C111" s="43">
        <f t="shared" ref="C111" si="133">G111+K111</f>
        <v>0</v>
      </c>
      <c r="D111" s="43">
        <f t="shared" ref="D111" si="134">H111+L111</f>
        <v>0.15276377999999999</v>
      </c>
      <c r="E111" s="43">
        <f t="shared" ref="E111" si="135">I111+M111</f>
        <v>0.23715386999999999</v>
      </c>
      <c r="F111" s="43">
        <v>0.34376159000000001</v>
      </c>
      <c r="G111" s="43">
        <v>0</v>
      </c>
      <c r="H111" s="43">
        <v>0.15276377999999999</v>
      </c>
      <c r="I111" s="43">
        <v>0.19099780999999999</v>
      </c>
      <c r="J111" s="43">
        <v>4.6156059999999999E-2</v>
      </c>
      <c r="K111" s="43">
        <v>0</v>
      </c>
      <c r="L111" s="43">
        <v>0</v>
      </c>
      <c r="M111" s="43">
        <v>4.6156059999999999E-2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376.75177694000001</v>
      </c>
      <c r="C122" s="43">
        <f t="shared" ref="C122" si="166">G122+K122</f>
        <v>2.5141254499999999</v>
      </c>
      <c r="D122" s="43">
        <f t="shared" ref="D122" si="167">H122+L122</f>
        <v>69.058983330000004</v>
      </c>
      <c r="E122" s="43">
        <f t="shared" ref="E122" si="168">I122+M122</f>
        <v>305.17866816000003</v>
      </c>
      <c r="F122" s="43">
        <v>166.02248781</v>
      </c>
      <c r="G122" s="43">
        <v>2.4955998799999999</v>
      </c>
      <c r="H122" s="43">
        <v>67.28607203</v>
      </c>
      <c r="I122" s="43">
        <v>96.240815900000001</v>
      </c>
      <c r="J122" s="43">
        <v>210.72928913000001</v>
      </c>
      <c r="K122" s="43">
        <v>1.8525570000000002E-2</v>
      </c>
      <c r="L122" s="43">
        <v>1.7729113000000001</v>
      </c>
      <c r="M122" s="43">
        <v>208.93785226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376.23943936000001</v>
      </c>
      <c r="C123" s="43">
        <f t="shared" ref="C123" si="169">G123+K123</f>
        <v>2.51628053</v>
      </c>
      <c r="D123" s="43">
        <f t="shared" ref="D123" si="170">H123+L123</f>
        <v>69.057696790000008</v>
      </c>
      <c r="E123" s="43">
        <f t="shared" ref="E123" si="171">I123+M123</f>
        <v>304.66546203999997</v>
      </c>
      <c r="F123" s="43">
        <v>166.02323142</v>
      </c>
      <c r="G123" s="43">
        <v>2.49779683</v>
      </c>
      <c r="H123" s="43">
        <v>67.289090990000005</v>
      </c>
      <c r="I123" s="43">
        <v>96.236343599999998</v>
      </c>
      <c r="J123" s="43">
        <v>210.21620794</v>
      </c>
      <c r="K123" s="43">
        <v>1.8483699999999999E-2</v>
      </c>
      <c r="L123" s="43">
        <v>1.7686058</v>
      </c>
      <c r="M123" s="43">
        <v>208.42911844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374.5693526</v>
      </c>
      <c r="C124" s="43">
        <f t="shared" ref="C124" si="172">G124+K124</f>
        <v>2.5183805100000001</v>
      </c>
      <c r="D124" s="43">
        <f t="shared" ref="D124" si="173">H124+L124</f>
        <v>69.046454370000006</v>
      </c>
      <c r="E124" s="43">
        <f t="shared" ref="E124" si="174">I124+M124</f>
        <v>303.00451771999997</v>
      </c>
      <c r="F124" s="43">
        <v>166.02398643000001</v>
      </c>
      <c r="G124" s="43">
        <v>2.5000397300000001</v>
      </c>
      <c r="H124" s="43">
        <v>67.291895719999999</v>
      </c>
      <c r="I124" s="43">
        <v>96.232050979999997</v>
      </c>
      <c r="J124" s="43">
        <v>208.54536616999999</v>
      </c>
      <c r="K124" s="43">
        <v>1.8340780000000001E-2</v>
      </c>
      <c r="L124" s="43">
        <v>1.7545586500000001</v>
      </c>
      <c r="M124" s="43">
        <v>206.77246674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382.35908781000001</v>
      </c>
      <c r="C125" s="43">
        <f t="shared" ref="C125" si="175">G125+K125</f>
        <v>2.5212741400000001</v>
      </c>
      <c r="D125" s="43">
        <f t="shared" ref="D125" si="176">H125+L125</f>
        <v>69.099352550000006</v>
      </c>
      <c r="E125" s="43">
        <f t="shared" ref="E125" si="177">I125+M125</f>
        <v>310.73846112000001</v>
      </c>
      <c r="F125" s="43">
        <v>166.00907548000001</v>
      </c>
      <c r="G125" s="43">
        <v>2.5022366900000002</v>
      </c>
      <c r="H125" s="43">
        <v>67.279120050000003</v>
      </c>
      <c r="I125" s="43">
        <v>96.22771874</v>
      </c>
      <c r="J125" s="43">
        <v>216.35001233</v>
      </c>
      <c r="K125" s="43">
        <v>1.9037450000000001E-2</v>
      </c>
      <c r="L125" s="43">
        <v>1.8202324999999999</v>
      </c>
      <c r="M125" s="43">
        <v>214.51074238000001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380.67100965999998</v>
      </c>
      <c r="C126" s="43">
        <f t="shared" ref="C126" si="178">G126+K126</f>
        <v>2.5233853900000001</v>
      </c>
      <c r="D126" s="43">
        <f t="shared" ref="D126" si="179">H126+L126</f>
        <v>69.088153250000005</v>
      </c>
      <c r="E126" s="43">
        <f t="shared" ref="E126" si="180">I126+M126</f>
        <v>309.05947101999999</v>
      </c>
      <c r="F126" s="43">
        <v>166.00502950000001</v>
      </c>
      <c r="G126" s="43">
        <v>2.50449302</v>
      </c>
      <c r="H126" s="43">
        <v>67.282079640000006</v>
      </c>
      <c r="I126" s="43">
        <v>96.218456840000002</v>
      </c>
      <c r="J126" s="43">
        <v>214.66598016</v>
      </c>
      <c r="K126" s="43">
        <v>1.8892369999999999E-2</v>
      </c>
      <c r="L126" s="43">
        <v>1.8060736100000001</v>
      </c>
      <c r="M126" s="43">
        <v>212.84101418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360.62259241999999</v>
      </c>
      <c r="C127" s="43">
        <f t="shared" ref="C127" si="181">G127+K127</f>
        <v>1.90168691</v>
      </c>
      <c r="D127" s="43">
        <f t="shared" ref="D127" si="182">H127+L127</f>
        <v>64.280917950000003</v>
      </c>
      <c r="E127" s="43">
        <f t="shared" ref="E127" si="183">I127+M127</f>
        <v>294.43998756000002</v>
      </c>
      <c r="F127" s="43">
        <v>158.93507947000001</v>
      </c>
      <c r="G127" s="43">
        <v>1.88223265</v>
      </c>
      <c r="H127" s="43">
        <v>62.42074607</v>
      </c>
      <c r="I127" s="43">
        <v>94.632100750000006</v>
      </c>
      <c r="J127" s="43">
        <v>201.68751295000001</v>
      </c>
      <c r="K127" s="43">
        <v>1.9454260000000001E-2</v>
      </c>
      <c r="L127" s="43">
        <v>1.86017188</v>
      </c>
      <c r="M127" s="43">
        <v>199.80788681000001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361.62090153999998</v>
      </c>
      <c r="C128" s="43">
        <f t="shared" ref="C128" si="184">G128+K128</f>
        <v>1.9035635100000001</v>
      </c>
      <c r="D128" s="43">
        <f t="shared" ref="D128" si="185">H128+L128</f>
        <v>64.293099429999998</v>
      </c>
      <c r="E128" s="43">
        <f t="shared" ref="E128" si="186">I128+M128</f>
        <v>295.42423859999997</v>
      </c>
      <c r="F128" s="43">
        <v>158.93987849000001</v>
      </c>
      <c r="G128" s="43">
        <v>1.8840133800000001</v>
      </c>
      <c r="H128" s="43">
        <v>62.42376436</v>
      </c>
      <c r="I128" s="43">
        <v>94.632100750000006</v>
      </c>
      <c r="J128" s="43">
        <v>202.68102304999999</v>
      </c>
      <c r="K128" s="43">
        <v>1.9550129999999999E-2</v>
      </c>
      <c r="L128" s="43">
        <v>1.86933507</v>
      </c>
      <c r="M128" s="43">
        <v>200.79213784999999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361.83793657000001</v>
      </c>
      <c r="C129" s="43">
        <f t="shared" ref="C129" si="187">G129+K129</f>
        <v>1.9054284100000001</v>
      </c>
      <c r="D129" s="43">
        <f t="shared" ref="D129" si="188">H129+L129</f>
        <v>64.297862989999999</v>
      </c>
      <c r="E129" s="43">
        <f t="shared" ref="E129" si="189">I129+M129</f>
        <v>295.63464517</v>
      </c>
      <c r="F129" s="43">
        <v>158.94452332</v>
      </c>
      <c r="G129" s="43">
        <v>1.88585348</v>
      </c>
      <c r="H129" s="43">
        <v>62.426569090000001</v>
      </c>
      <c r="I129" s="43">
        <v>94.632100750000006</v>
      </c>
      <c r="J129" s="43">
        <v>202.89341325000001</v>
      </c>
      <c r="K129" s="43">
        <v>1.9574930000000001E-2</v>
      </c>
      <c r="L129" s="43">
        <v>1.8712939</v>
      </c>
      <c r="M129" s="43">
        <v>201.00254441999999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360.46366009000002</v>
      </c>
      <c r="C130" s="43">
        <f t="shared" ref="C130" si="190">G130+K130</f>
        <v>1.9070830300000001</v>
      </c>
      <c r="D130" s="43">
        <f t="shared" ref="D130" si="191">H130+L130</f>
        <v>64.288162610000001</v>
      </c>
      <c r="E130" s="43">
        <f t="shared" ref="E130" si="192">I130+M130</f>
        <v>294.26841445000002</v>
      </c>
      <c r="F130" s="43">
        <v>158.94932301</v>
      </c>
      <c r="G130" s="43">
        <v>1.8876342100000001</v>
      </c>
      <c r="H130" s="43">
        <v>62.42958805</v>
      </c>
      <c r="I130" s="43">
        <v>94.632100750000006</v>
      </c>
      <c r="J130" s="43">
        <v>201.51433707999999</v>
      </c>
      <c r="K130" s="43">
        <v>1.9448819999999999E-2</v>
      </c>
      <c r="L130" s="43">
        <v>1.8585745600000001</v>
      </c>
      <c r="M130" s="43">
        <v>199.63631369999999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359.88618967999997</v>
      </c>
      <c r="C131" s="43">
        <f t="shared" ref="C131" si="193">G131+K131</f>
        <v>1.9088632400000001</v>
      </c>
      <c r="D131" s="43">
        <f t="shared" ref="D131" si="194">H131+L131</f>
        <v>64.285764950000001</v>
      </c>
      <c r="E131" s="43">
        <f t="shared" ref="E131" si="195">I131+M131</f>
        <v>293.69156149000003</v>
      </c>
      <c r="F131" s="43">
        <v>158.95413583000001</v>
      </c>
      <c r="G131" s="43">
        <v>1.88947431</v>
      </c>
      <c r="H131" s="43">
        <v>62.432560770000002</v>
      </c>
      <c r="I131" s="43">
        <v>94.632100750000006</v>
      </c>
      <c r="J131" s="43">
        <v>200.93205384999999</v>
      </c>
      <c r="K131" s="43">
        <v>1.9388929999999999E-2</v>
      </c>
      <c r="L131" s="43">
        <v>1.8532041800000001</v>
      </c>
      <c r="M131" s="43">
        <v>199.05946073999999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358.01398147999998</v>
      </c>
      <c r="C132" s="43">
        <f t="shared" ref="C132" si="196">G132+K132</f>
        <v>1.9105301299999999</v>
      </c>
      <c r="D132" s="43">
        <f t="shared" ref="D132" si="197">H132+L132</f>
        <v>64.267421749999997</v>
      </c>
      <c r="E132" s="43">
        <f t="shared" ref="E132" si="198">I132+M132</f>
        <v>291.83602960000002</v>
      </c>
      <c r="F132" s="43">
        <v>158.95491240000001</v>
      </c>
      <c r="G132" s="43">
        <v>1.89131944</v>
      </c>
      <c r="H132" s="43">
        <v>62.431492210000002</v>
      </c>
      <c r="I132" s="43">
        <v>94.632100750000006</v>
      </c>
      <c r="J132" s="43">
        <v>199.05906908</v>
      </c>
      <c r="K132" s="43">
        <v>1.9210689999999999E-2</v>
      </c>
      <c r="L132" s="43">
        <v>1.83592954</v>
      </c>
      <c r="M132" s="43">
        <v>197.20392885000001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357.69878057</v>
      </c>
      <c r="C133" s="43">
        <f t="shared" ref="C133" si="199">G133+K133</f>
        <v>1.9121564199999999</v>
      </c>
      <c r="D133" s="43">
        <f t="shared" ref="D133" si="200">H133+L133</f>
        <v>64.267616590000003</v>
      </c>
      <c r="E133" s="43">
        <f t="shared" ref="E133" si="201">I133+M133</f>
        <v>291.51900755999998</v>
      </c>
      <c r="F133" s="43">
        <v>158.95972522</v>
      </c>
      <c r="G133" s="43">
        <v>1.8929860199999999</v>
      </c>
      <c r="H133" s="43">
        <v>62.434638450000001</v>
      </c>
      <c r="I133" s="43">
        <v>94.632100750000006</v>
      </c>
      <c r="J133" s="43">
        <v>198.73905535</v>
      </c>
      <c r="K133" s="43">
        <v>1.9170400000000001E-2</v>
      </c>
      <c r="L133" s="43">
        <v>1.83297814</v>
      </c>
      <c r="M133" s="43">
        <v>196.88690681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356.73488104</v>
      </c>
      <c r="C134" s="43">
        <f t="shared" ref="C134" si="202">G134+K134</f>
        <v>1.28913681</v>
      </c>
      <c r="D134" s="43">
        <f t="shared" ref="D134" si="203">H134+L134</f>
        <v>64.671702589999995</v>
      </c>
      <c r="E134" s="43">
        <f t="shared" ref="E134" si="204">I134+M134</f>
        <v>290.77404164000001</v>
      </c>
      <c r="F134" s="43">
        <v>158.95939436</v>
      </c>
      <c r="G134" s="43">
        <v>1.2700519100000001</v>
      </c>
      <c r="H134" s="43">
        <v>62.894057549999999</v>
      </c>
      <c r="I134" s="43">
        <v>94.795284899999999</v>
      </c>
      <c r="J134" s="43">
        <v>197.77548668</v>
      </c>
      <c r="K134" s="43">
        <v>1.9084899999999998E-2</v>
      </c>
      <c r="L134" s="43">
        <v>1.7776450399999999</v>
      </c>
      <c r="M134" s="43">
        <v>195.97875673999999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354.96078352000001</v>
      </c>
      <c r="C135" s="43">
        <f t="shared" ref="C135" si="205">G135+K135</f>
        <v>1.2889654700000002</v>
      </c>
      <c r="D135" s="43">
        <f t="shared" ref="D135" si="206">H135+L135</f>
        <v>64.660526179999991</v>
      </c>
      <c r="E135" s="43">
        <f t="shared" ref="E135" si="207">I135+M135</f>
        <v>289.01129186999998</v>
      </c>
      <c r="F135" s="43">
        <v>158.96420717999999</v>
      </c>
      <c r="G135" s="43">
        <v>1.2700519100000001</v>
      </c>
      <c r="H135" s="43">
        <v>62.898870369999997</v>
      </c>
      <c r="I135" s="43">
        <v>94.795284899999999</v>
      </c>
      <c r="J135" s="43">
        <v>195.99657633999999</v>
      </c>
      <c r="K135" s="43">
        <v>1.8913559999999999E-2</v>
      </c>
      <c r="L135" s="43">
        <v>1.7616558099999999</v>
      </c>
      <c r="M135" s="43">
        <v>194.21600697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352.65556132</v>
      </c>
      <c r="C136" s="43">
        <f t="shared" ref="C136" si="208">G136+K136</f>
        <v>1.2887377900000001</v>
      </c>
      <c r="D136" s="43">
        <f t="shared" ref="D136" si="209">H136+L136</f>
        <v>64.644422169999999</v>
      </c>
      <c r="E136" s="43">
        <f t="shared" ref="E136" si="210">I136+M136</f>
        <v>286.72240135999999</v>
      </c>
      <c r="F136" s="43">
        <v>158.96886476</v>
      </c>
      <c r="G136" s="43">
        <v>1.2700519100000001</v>
      </c>
      <c r="H136" s="43">
        <v>62.903527949999997</v>
      </c>
      <c r="I136" s="43">
        <v>94.795284899999999</v>
      </c>
      <c r="J136" s="43">
        <v>193.68669656</v>
      </c>
      <c r="K136" s="43">
        <v>1.8685879999999998E-2</v>
      </c>
      <c r="L136" s="43">
        <v>1.7408942199999999</v>
      </c>
      <c r="M136" s="43">
        <v>191.92711646000001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121.65833194</v>
      </c>
      <c r="C137" s="43">
        <f t="shared" ref="C137" si="211">G137+K137</f>
        <v>0.61111948999999999</v>
      </c>
      <c r="D137" s="43">
        <f t="shared" ref="D137" si="212">H137+L137</f>
        <v>46.809809000000001</v>
      </c>
      <c r="E137" s="43">
        <f t="shared" ref="E137" si="213">I137+M137</f>
        <v>74.237403450000002</v>
      </c>
      <c r="F137" s="43">
        <v>75.807547619999994</v>
      </c>
      <c r="G137" s="43">
        <v>0.59263295999999999</v>
      </c>
      <c r="H137" s="43">
        <v>46.809809000000001</v>
      </c>
      <c r="I137" s="43">
        <v>28.40510566</v>
      </c>
      <c r="J137" s="43">
        <v>45.850784320000002</v>
      </c>
      <c r="K137" s="43">
        <v>1.8486530000000001E-2</v>
      </c>
      <c r="L137" s="43">
        <v>0</v>
      </c>
      <c r="M137" s="43">
        <v>45.832297789999998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7.2166930200000001</v>
      </c>
      <c r="C138" s="43">
        <f t="shared" ref="C138" si="214">G138+K138</f>
        <v>0.26285438999999999</v>
      </c>
      <c r="D138" s="43">
        <f t="shared" ref="D138" si="215">H138+L138</f>
        <v>4.1632007800000004</v>
      </c>
      <c r="E138" s="43">
        <f t="shared" ref="E138" si="216">I138+M138</f>
        <v>2.79063785</v>
      </c>
      <c r="F138" s="43">
        <v>6.79521263</v>
      </c>
      <c r="G138" s="43">
        <v>0.24438751</v>
      </c>
      <c r="H138" s="43">
        <v>4.1632007800000004</v>
      </c>
      <c r="I138" s="43">
        <v>2.3876243399999999</v>
      </c>
      <c r="J138" s="43">
        <v>0.42148038999999998</v>
      </c>
      <c r="K138" s="43">
        <v>1.8466880000000001E-2</v>
      </c>
      <c r="L138" s="43">
        <v>0</v>
      </c>
      <c r="M138" s="43">
        <v>0.40301351000000002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7.6944895000000004</v>
      </c>
      <c r="C139" s="43">
        <f t="shared" ref="C139" si="217">G139+K139</f>
        <v>0.23769504</v>
      </c>
      <c r="D139" s="43">
        <f t="shared" ref="D139" si="218">H139+L139</f>
        <v>4.6704192999999998</v>
      </c>
      <c r="E139" s="43">
        <f t="shared" ref="E139" si="219">I139+M139</f>
        <v>2.78637516</v>
      </c>
      <c r="F139" s="43">
        <v>7.2774960799999997</v>
      </c>
      <c r="G139" s="43">
        <v>0.21945244</v>
      </c>
      <c r="H139" s="43">
        <v>4.6704192999999998</v>
      </c>
      <c r="I139" s="43">
        <v>2.3876243399999999</v>
      </c>
      <c r="J139" s="43">
        <v>0.41699342</v>
      </c>
      <c r="K139" s="43">
        <v>1.8242600000000001E-2</v>
      </c>
      <c r="L139" s="43">
        <v>0</v>
      </c>
      <c r="M139" s="43">
        <v>0.39875082000000001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7.6953822299999999</v>
      </c>
      <c r="C140" s="43">
        <f t="shared" ref="C140" si="220">G140+K140</f>
        <v>0.23752249</v>
      </c>
      <c r="D140" s="43">
        <f t="shared" ref="D140" si="221">H140+L140</f>
        <v>4.6752281199999999</v>
      </c>
      <c r="E140" s="43">
        <f t="shared" ref="E140" si="222">I140+M140</f>
        <v>2.7826316200000001</v>
      </c>
      <c r="F140" s="43">
        <v>7.2823048999999997</v>
      </c>
      <c r="G140" s="43">
        <v>0.21945244</v>
      </c>
      <c r="H140" s="43">
        <v>4.6752281199999999</v>
      </c>
      <c r="I140" s="43">
        <v>2.3876243399999999</v>
      </c>
      <c r="J140" s="43">
        <v>0.41307733000000002</v>
      </c>
      <c r="K140" s="43">
        <v>1.8070050000000001E-2</v>
      </c>
      <c r="L140" s="43">
        <v>0</v>
      </c>
      <c r="M140" s="43">
        <v>0.39500728000000002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7.6282682199999998</v>
      </c>
      <c r="C141" s="43">
        <f t="shared" ref="C141" si="223">G141+K141</f>
        <v>0.15303636000000001</v>
      </c>
      <c r="D141" s="43">
        <f t="shared" ref="D141" si="224">H141+L141</f>
        <v>4.6798856999999998</v>
      </c>
      <c r="E141" s="43">
        <f t="shared" ref="E141" si="225">I141+M141</f>
        <v>2.7953461599999998</v>
      </c>
      <c r="F141" s="43">
        <v>7.2205463999999999</v>
      </c>
      <c r="G141" s="43">
        <v>0.15303636000000001</v>
      </c>
      <c r="H141" s="43">
        <v>4.6798856999999998</v>
      </c>
      <c r="I141" s="43">
        <v>2.3876243399999999</v>
      </c>
      <c r="J141" s="43">
        <v>0.40772182000000001</v>
      </c>
      <c r="K141" s="43">
        <v>0</v>
      </c>
      <c r="L141" s="43">
        <v>0</v>
      </c>
      <c r="M141" s="43">
        <v>0.40772182000000001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5.1791004699999998</v>
      </c>
      <c r="C142" s="43">
        <f t="shared" ref="C142" si="226">G142+K142</f>
        <v>0.15303636000000001</v>
      </c>
      <c r="D142" s="43">
        <f t="shared" ref="D142" si="227">H142+L142</f>
        <v>2.22915302</v>
      </c>
      <c r="E142" s="43">
        <f t="shared" ref="E142" si="228">I142+M142</f>
        <v>2.79691109</v>
      </c>
      <c r="F142" s="43">
        <v>4.7698137200000001</v>
      </c>
      <c r="G142" s="43">
        <v>0.15303636000000001</v>
      </c>
      <c r="H142" s="43">
        <v>2.22915302</v>
      </c>
      <c r="I142" s="43">
        <v>2.3876243399999999</v>
      </c>
      <c r="J142" s="43">
        <v>0.40928674999999998</v>
      </c>
      <c r="K142" s="43">
        <v>0</v>
      </c>
      <c r="L142" s="43">
        <v>0</v>
      </c>
      <c r="M142" s="43">
        <v>0.40928674999999998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5.2016922499999998</v>
      </c>
      <c r="C143" s="43">
        <f t="shared" ref="C143" si="229">G143+K143</f>
        <v>0.15303636000000001</v>
      </c>
      <c r="D143" s="43">
        <f t="shared" ref="D143" si="230">H143+L143</f>
        <v>2.22915302</v>
      </c>
      <c r="E143" s="43">
        <f t="shared" ref="E143" si="231">I143+M143</f>
        <v>2.81950287</v>
      </c>
      <c r="F143" s="43">
        <v>4.7698137200000001</v>
      </c>
      <c r="G143" s="43">
        <v>0.15303636000000001</v>
      </c>
      <c r="H143" s="43">
        <v>2.22915302</v>
      </c>
      <c r="I143" s="43">
        <v>2.3876243399999999</v>
      </c>
      <c r="J143" s="43">
        <v>0.43187852999999998</v>
      </c>
      <c r="K143" s="43">
        <v>0</v>
      </c>
      <c r="L143" s="43">
        <v>0</v>
      </c>
      <c r="M143" s="43">
        <v>0.43187852999999998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5.2087592100000002</v>
      </c>
      <c r="C144" s="43">
        <f t="shared" ref="C144" si="232">G144+K144</f>
        <v>0.15303636000000001</v>
      </c>
      <c r="D144" s="43">
        <f t="shared" ref="D144" si="233">H144+L144</f>
        <v>2.22915302</v>
      </c>
      <c r="E144" s="43">
        <f t="shared" ref="E144" si="234">I144+M144</f>
        <v>2.8265698299999999</v>
      </c>
      <c r="F144" s="43">
        <v>4.7698137200000001</v>
      </c>
      <c r="G144" s="43">
        <v>0.15303636000000001</v>
      </c>
      <c r="H144" s="43">
        <v>2.22915302</v>
      </c>
      <c r="I144" s="43">
        <v>2.3876243399999999</v>
      </c>
      <c r="J144" s="43">
        <v>0.43894548999999999</v>
      </c>
      <c r="K144" s="43">
        <v>0</v>
      </c>
      <c r="L144" s="43">
        <v>0</v>
      </c>
      <c r="M144" s="43">
        <v>0.43894548999999999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5.2087592100000002</v>
      </c>
      <c r="C145" s="43">
        <f t="shared" ref="C145" si="235">G145+K145</f>
        <v>0.15303636000000001</v>
      </c>
      <c r="D145" s="43">
        <f t="shared" ref="D145" si="236">H145+L145</f>
        <v>2.22915302</v>
      </c>
      <c r="E145" s="43">
        <f t="shared" ref="E145" si="237">I145+M145</f>
        <v>2.8265698299999999</v>
      </c>
      <c r="F145" s="43">
        <v>4.7698137200000001</v>
      </c>
      <c r="G145" s="43">
        <v>0.15303636000000001</v>
      </c>
      <c r="H145" s="43">
        <v>2.22915302</v>
      </c>
      <c r="I145" s="43">
        <v>2.3876243399999999</v>
      </c>
      <c r="J145" s="43">
        <v>0.43894548999999999</v>
      </c>
      <c r="K145" s="43">
        <v>0</v>
      </c>
      <c r="L145" s="43">
        <v>0</v>
      </c>
      <c r="M145" s="43">
        <v>0.43894548999999999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5.2087592100000002</v>
      </c>
      <c r="C146" s="43">
        <f t="shared" ref="C146" si="238">G146+K146</f>
        <v>0.15303636000000001</v>
      </c>
      <c r="D146" s="43">
        <f t="shared" ref="D146" si="239">H146+L146</f>
        <v>2.22915302</v>
      </c>
      <c r="E146" s="43">
        <f t="shared" ref="E146" si="240">I146+M146</f>
        <v>2.8265698299999999</v>
      </c>
      <c r="F146" s="43">
        <v>4.7698137200000001</v>
      </c>
      <c r="G146" s="43">
        <v>0.15303636000000001</v>
      </c>
      <c r="H146" s="43">
        <v>2.22915302</v>
      </c>
      <c r="I146" s="43">
        <v>2.3876243399999999</v>
      </c>
      <c r="J146" s="43">
        <v>0.43894548999999999</v>
      </c>
      <c r="K146" s="43">
        <v>0</v>
      </c>
      <c r="L146" s="43">
        <v>0</v>
      </c>
      <c r="M146" s="43">
        <v>0.43894548999999999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5.2087592100000002</v>
      </c>
      <c r="C147" s="43">
        <f t="shared" ref="C147" si="241">G147+K147</f>
        <v>0.15303636000000001</v>
      </c>
      <c r="D147" s="43">
        <f t="shared" ref="D147" si="242">H147+L147</f>
        <v>2.22915302</v>
      </c>
      <c r="E147" s="43">
        <f t="shared" ref="E147" si="243">I147+M147</f>
        <v>2.8265698299999999</v>
      </c>
      <c r="F147" s="43">
        <v>4.7698137200000001</v>
      </c>
      <c r="G147" s="43">
        <v>0.15303636000000001</v>
      </c>
      <c r="H147" s="43">
        <v>2.22915302</v>
      </c>
      <c r="I147" s="43">
        <v>2.3876243399999999</v>
      </c>
      <c r="J147" s="43">
        <v>0.43894548999999999</v>
      </c>
      <c r="K147" s="43">
        <v>0</v>
      </c>
      <c r="L147" s="43">
        <v>0</v>
      </c>
      <c r="M147" s="43">
        <v>0.43894548999999999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5.2087592100000002</v>
      </c>
      <c r="C148" s="43">
        <f t="shared" ref="C148" si="244">G148+K148</f>
        <v>0.15303636000000001</v>
      </c>
      <c r="D148" s="43">
        <f t="shared" ref="D148" si="245">H148+L148</f>
        <v>2.22915302</v>
      </c>
      <c r="E148" s="43">
        <f t="shared" ref="E148" si="246">I148+M148</f>
        <v>2.8265698299999999</v>
      </c>
      <c r="F148" s="43">
        <v>4.7698137200000001</v>
      </c>
      <c r="G148" s="43">
        <v>0.15303636000000001</v>
      </c>
      <c r="H148" s="43">
        <v>2.22915302</v>
      </c>
      <c r="I148" s="43">
        <v>2.3876243399999999</v>
      </c>
      <c r="J148" s="43">
        <v>0.43894548999999999</v>
      </c>
      <c r="K148" s="43">
        <v>0</v>
      </c>
      <c r="L148" s="43">
        <v>0</v>
      </c>
      <c r="M148" s="43">
        <v>0.43894548999999999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5.31849521</v>
      </c>
      <c r="C149" s="43">
        <f t="shared" ref="C149" si="247">G149+K149</f>
        <v>0.15303636000000001</v>
      </c>
      <c r="D149" s="43">
        <f t="shared" ref="D149" si="248">H149+L149</f>
        <v>2.22915302</v>
      </c>
      <c r="E149" s="43">
        <f t="shared" ref="E149" si="249">I149+M149</f>
        <v>2.9363058299999998</v>
      </c>
      <c r="F149" s="43">
        <v>4.7698137200000001</v>
      </c>
      <c r="G149" s="43">
        <v>0.15303636000000001</v>
      </c>
      <c r="H149" s="43">
        <v>2.22915302</v>
      </c>
      <c r="I149" s="43">
        <v>2.3876243399999999</v>
      </c>
      <c r="J149" s="43">
        <v>0.54868148999999999</v>
      </c>
      <c r="K149" s="43">
        <v>0</v>
      </c>
      <c r="L149" s="43">
        <v>0</v>
      </c>
      <c r="M149" s="43">
        <v>0.54868148999999999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5.31849521</v>
      </c>
      <c r="C150" s="43">
        <f t="shared" ref="C150" si="250">G150+K150</f>
        <v>0.15303636000000001</v>
      </c>
      <c r="D150" s="43">
        <f t="shared" ref="D150" si="251">H150+L150</f>
        <v>2.22915302</v>
      </c>
      <c r="E150" s="43">
        <f t="shared" ref="E150" si="252">I150+M150</f>
        <v>2.9363058299999998</v>
      </c>
      <c r="F150" s="43">
        <v>4.7698137200000001</v>
      </c>
      <c r="G150" s="43">
        <v>0.15303636000000001</v>
      </c>
      <c r="H150" s="43">
        <v>2.22915302</v>
      </c>
      <c r="I150" s="43">
        <v>2.3876243399999999</v>
      </c>
      <c r="J150" s="43">
        <v>0.54868148999999999</v>
      </c>
      <c r="K150" s="43">
        <v>0</v>
      </c>
      <c r="L150" s="43">
        <v>0</v>
      </c>
      <c r="M150" s="43">
        <v>0.54868148999999999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5.31849521</v>
      </c>
      <c r="C151" s="43">
        <f t="shared" ref="C151" si="253">G151+K151</f>
        <v>0.15303636000000001</v>
      </c>
      <c r="D151" s="43">
        <f t="shared" ref="D151" si="254">H151+L151</f>
        <v>2.22915302</v>
      </c>
      <c r="E151" s="43">
        <f t="shared" ref="E151" si="255">I151+M151</f>
        <v>2.9363058299999998</v>
      </c>
      <c r="F151" s="43">
        <v>4.7698137200000001</v>
      </c>
      <c r="G151" s="43">
        <v>0.15303636000000001</v>
      </c>
      <c r="H151" s="43">
        <v>2.22915302</v>
      </c>
      <c r="I151" s="43">
        <v>2.3876243399999999</v>
      </c>
      <c r="J151" s="43">
        <v>0.54868148999999999</v>
      </c>
      <c r="K151" s="43">
        <v>0</v>
      </c>
      <c r="L151" s="43">
        <v>0</v>
      </c>
      <c r="M151" s="43">
        <v>0.54868148999999999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5.31849521</v>
      </c>
      <c r="C152" s="43">
        <f t="shared" ref="C152" si="256">G152+K152</f>
        <v>0.15303636000000001</v>
      </c>
      <c r="D152" s="43">
        <f t="shared" ref="D152" si="257">H152+L152</f>
        <v>2.22915302</v>
      </c>
      <c r="E152" s="43">
        <f t="shared" ref="E152" si="258">I152+M152</f>
        <v>2.9363058299999998</v>
      </c>
      <c r="F152" s="43">
        <v>4.7698137200000001</v>
      </c>
      <c r="G152" s="43">
        <v>0.15303636000000001</v>
      </c>
      <c r="H152" s="43">
        <v>2.22915302</v>
      </c>
      <c r="I152" s="43">
        <v>2.3876243399999999</v>
      </c>
      <c r="J152" s="43">
        <v>0.54868148999999999</v>
      </c>
      <c r="K152" s="43">
        <v>0</v>
      </c>
      <c r="L152" s="43">
        <v>0</v>
      </c>
      <c r="M152" s="43">
        <v>0.54868148999999999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5.31849521</v>
      </c>
      <c r="C153" s="43">
        <f t="shared" ref="C153" si="259">G153+K153</f>
        <v>0.15303636000000001</v>
      </c>
      <c r="D153" s="43">
        <f t="shared" ref="D153" si="260">H153+L153</f>
        <v>2.22915302</v>
      </c>
      <c r="E153" s="43">
        <f t="shared" ref="E153" si="261">I153+M153</f>
        <v>2.9363058299999998</v>
      </c>
      <c r="F153" s="43">
        <v>4.7698137200000001</v>
      </c>
      <c r="G153" s="43">
        <v>0.15303636000000001</v>
      </c>
      <c r="H153" s="43">
        <v>2.22915302</v>
      </c>
      <c r="I153" s="43">
        <v>2.3876243399999999</v>
      </c>
      <c r="J153" s="43">
        <v>0.54868148999999999</v>
      </c>
      <c r="K153" s="43">
        <v>0</v>
      </c>
      <c r="L153" s="43">
        <v>0</v>
      </c>
      <c r="M153" s="43">
        <v>0.54868148999999999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5.31849521</v>
      </c>
      <c r="C154" s="43">
        <f t="shared" ref="C154" si="262">G154+K154</f>
        <v>0.15303636000000001</v>
      </c>
      <c r="D154" s="43">
        <f t="shared" ref="D154" si="263">H154+L154</f>
        <v>2.22915302</v>
      </c>
      <c r="E154" s="43">
        <f t="shared" ref="E154" si="264">I154+M154</f>
        <v>2.9363058299999998</v>
      </c>
      <c r="F154" s="43">
        <v>4.7698137200000001</v>
      </c>
      <c r="G154" s="43">
        <v>0.15303636000000001</v>
      </c>
      <c r="H154" s="43">
        <v>2.22915302</v>
      </c>
      <c r="I154" s="43">
        <v>2.3876243399999999</v>
      </c>
      <c r="J154" s="43">
        <v>0.54868148999999999</v>
      </c>
      <c r="K154" s="43">
        <v>0</v>
      </c>
      <c r="L154" s="43">
        <v>0</v>
      </c>
      <c r="M154" s="43">
        <v>0.54868148999999999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5.31849521</v>
      </c>
      <c r="C155" s="43">
        <f t="shared" ref="C155" si="265">G155+K155</f>
        <v>0.15303636000000001</v>
      </c>
      <c r="D155" s="43">
        <f t="shared" ref="D155" si="266">H155+L155</f>
        <v>2.22915302</v>
      </c>
      <c r="E155" s="43">
        <f t="shared" ref="E155" si="267">I155+M155</f>
        <v>2.9363058299999998</v>
      </c>
      <c r="F155" s="43">
        <v>4.7698137200000001</v>
      </c>
      <c r="G155" s="43">
        <v>0.15303636000000001</v>
      </c>
      <c r="H155" s="43">
        <v>2.22915302</v>
      </c>
      <c r="I155" s="43">
        <v>2.3876243399999999</v>
      </c>
      <c r="J155" s="43">
        <v>0.54868148999999999</v>
      </c>
      <c r="K155" s="43">
        <v>0</v>
      </c>
      <c r="L155" s="43">
        <v>0</v>
      </c>
      <c r="M155" s="43">
        <v>0.54868148999999999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1.4018294200000001</v>
      </c>
      <c r="C156" s="43">
        <f t="shared" ref="C156" si="268">G156+K156</f>
        <v>0.11424533000000001</v>
      </c>
      <c r="D156" s="43">
        <f t="shared" ref="D156" si="269">H156+L156</f>
        <v>0.53265278999999999</v>
      </c>
      <c r="E156" s="43">
        <f t="shared" ref="E156" si="270">I156+M156</f>
        <v>0.75493129999999997</v>
      </c>
      <c r="F156" s="43">
        <v>0.85314793</v>
      </c>
      <c r="G156" s="43">
        <v>0.11424533000000001</v>
      </c>
      <c r="H156" s="43">
        <v>0.53265278999999999</v>
      </c>
      <c r="I156" s="43">
        <v>0.20624981000000001</v>
      </c>
      <c r="J156" s="43">
        <v>0.54868148999999999</v>
      </c>
      <c r="K156" s="43">
        <v>0</v>
      </c>
      <c r="L156" s="43">
        <v>0</v>
      </c>
      <c r="M156" s="43">
        <v>0.54868148999999999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1.4018294200000001</v>
      </c>
      <c r="C157" s="43">
        <f t="shared" ref="C157" si="271">G157+K157</f>
        <v>0.11424533000000001</v>
      </c>
      <c r="D157" s="43">
        <f t="shared" ref="D157" si="272">H157+L157</f>
        <v>0.53265278999999999</v>
      </c>
      <c r="E157" s="43">
        <f t="shared" ref="E157" si="273">I157+M157</f>
        <v>0.75493129999999997</v>
      </c>
      <c r="F157" s="43">
        <v>0.85314793</v>
      </c>
      <c r="G157" s="43">
        <v>0.11424533000000001</v>
      </c>
      <c r="H157" s="43">
        <v>0.53265278999999999</v>
      </c>
      <c r="I157" s="43">
        <v>0.20624981000000001</v>
      </c>
      <c r="J157" s="43">
        <v>0.54868148999999999</v>
      </c>
      <c r="K157" s="43">
        <v>0</v>
      </c>
      <c r="L157" s="43">
        <v>0</v>
      </c>
      <c r="M157" s="43">
        <v>0.54868148999999999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1.4018294200000001</v>
      </c>
      <c r="C158" s="43">
        <f t="shared" ref="C158" si="274">G158+K158</f>
        <v>0.11424533000000001</v>
      </c>
      <c r="D158" s="43">
        <f t="shared" ref="D158" si="275">H158+L158</f>
        <v>0.53265278999999999</v>
      </c>
      <c r="E158" s="43">
        <f t="shared" ref="E158" si="276">I158+M158</f>
        <v>0.75493129999999997</v>
      </c>
      <c r="F158" s="43">
        <v>0.85314793</v>
      </c>
      <c r="G158" s="43">
        <v>0.11424533000000001</v>
      </c>
      <c r="H158" s="43">
        <v>0.53265278999999999</v>
      </c>
      <c r="I158" s="43">
        <v>0.20624981000000001</v>
      </c>
      <c r="J158" s="43">
        <v>0.54868148999999999</v>
      </c>
      <c r="K158" s="43">
        <v>0</v>
      </c>
      <c r="L158" s="43">
        <v>0</v>
      </c>
      <c r="M158" s="43">
        <v>0.54868148999999999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1.4018294200000001</v>
      </c>
      <c r="C159" s="43">
        <f t="shared" ref="C159" si="277">G159+K159</f>
        <v>0.11424533000000001</v>
      </c>
      <c r="D159" s="43">
        <f t="shared" ref="D159" si="278">H159+L159</f>
        <v>0.53265278999999999</v>
      </c>
      <c r="E159" s="43">
        <f t="shared" ref="E159" si="279">I159+M159</f>
        <v>0.75493129999999997</v>
      </c>
      <c r="F159" s="43">
        <v>0.85314793</v>
      </c>
      <c r="G159" s="43">
        <v>0.11424533000000001</v>
      </c>
      <c r="H159" s="43">
        <v>0.53265278999999999</v>
      </c>
      <c r="I159" s="43">
        <v>0.20624981000000001</v>
      </c>
      <c r="J159" s="43">
        <v>0.54868148999999999</v>
      </c>
      <c r="K159" s="43">
        <v>0</v>
      </c>
      <c r="L159" s="43">
        <v>0</v>
      </c>
      <c r="M159" s="43">
        <v>0.54868148999999999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1.3994497299999999</v>
      </c>
      <c r="C160" s="43">
        <f t="shared" ref="C160" si="280">G160+K160</f>
        <v>0.11186564</v>
      </c>
      <c r="D160" s="43">
        <f t="shared" ref="D160" si="281">H160+L160</f>
        <v>0.53265278999999999</v>
      </c>
      <c r="E160" s="43">
        <f t="shared" ref="E160" si="282">I160+M160</f>
        <v>0.75493129999999997</v>
      </c>
      <c r="F160" s="43">
        <v>0.85076823999999995</v>
      </c>
      <c r="G160" s="43">
        <v>0.11186564</v>
      </c>
      <c r="H160" s="43">
        <v>0.53265278999999999</v>
      </c>
      <c r="I160" s="43">
        <v>0.20624981000000001</v>
      </c>
      <c r="J160" s="43">
        <v>0.54868148999999999</v>
      </c>
      <c r="K160" s="43">
        <v>0</v>
      </c>
      <c r="L160" s="43">
        <v>0</v>
      </c>
      <c r="M160" s="43">
        <v>0.54868148999999999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1.3994497299999999</v>
      </c>
      <c r="C161" s="43">
        <f t="shared" ref="C161" si="283">G161+K161</f>
        <v>0.11186564</v>
      </c>
      <c r="D161" s="43">
        <f t="shared" ref="D161" si="284">H161+L161</f>
        <v>0.53265278999999999</v>
      </c>
      <c r="E161" s="43">
        <f t="shared" ref="E161" si="285">I161+M161</f>
        <v>0.75493129999999997</v>
      </c>
      <c r="F161" s="43">
        <v>0.85076823999999995</v>
      </c>
      <c r="G161" s="43">
        <v>0.11186564</v>
      </c>
      <c r="H161" s="43">
        <v>0.53265278999999999</v>
      </c>
      <c r="I161" s="43">
        <v>0.20624981000000001</v>
      </c>
      <c r="J161" s="43">
        <v>0.54868148999999999</v>
      </c>
      <c r="K161" s="43">
        <v>0</v>
      </c>
      <c r="L161" s="43">
        <v>0</v>
      </c>
      <c r="M161" s="43">
        <v>0.54868148999999999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1.3994497299999999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0.75493129999999997</v>
      </c>
      <c r="F162" s="43">
        <v>0.85076823999999995</v>
      </c>
      <c r="G162" s="43">
        <v>0.11186564</v>
      </c>
      <c r="H162" s="43">
        <v>0.53265278999999999</v>
      </c>
      <c r="I162" s="43">
        <v>0.20624981000000001</v>
      </c>
      <c r="J162" s="43">
        <v>0.54868148999999999</v>
      </c>
      <c r="K162" s="43" t="e">
        <v>#N/A</v>
      </c>
      <c r="L162" s="43" t="e">
        <v>#N/A</v>
      </c>
      <c r="M162" s="43">
        <v>0.54868148999999999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1.3994497299999999</v>
      </c>
      <c r="C163" s="43">
        <f t="shared" ref="C163" si="289">G163+K163</f>
        <v>0.11186564</v>
      </c>
      <c r="D163" s="43">
        <f t="shared" ref="D163" si="290">H163+L163</f>
        <v>0.53265278999999999</v>
      </c>
      <c r="E163" s="43">
        <f t="shared" ref="E163" si="291">I163+M163</f>
        <v>0.75493129999999997</v>
      </c>
      <c r="F163" s="43">
        <v>0.85076823999999995</v>
      </c>
      <c r="G163" s="43">
        <v>0.11186564</v>
      </c>
      <c r="H163" s="43">
        <v>0.53265278999999999</v>
      </c>
      <c r="I163" s="43">
        <v>0.20624981000000001</v>
      </c>
      <c r="J163" s="43">
        <v>0.54868148999999999</v>
      </c>
      <c r="K163" s="43">
        <v>0</v>
      </c>
      <c r="L163" s="43">
        <v>0</v>
      </c>
      <c r="M163" s="43">
        <v>0.54868148999999999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1.3964083899999999</v>
      </c>
      <c r="C164" s="43">
        <f t="shared" ref="C164" si="292">G164+K164</f>
        <v>0.11186564</v>
      </c>
      <c r="D164" s="43">
        <f t="shared" ref="D164" si="293">H164+L164</f>
        <v>0.53265278999999999</v>
      </c>
      <c r="E164" s="43">
        <f t="shared" ref="E164" si="294">I164+M164</f>
        <v>0.75188995999999997</v>
      </c>
      <c r="F164" s="43">
        <v>0.85076823999999995</v>
      </c>
      <c r="G164" s="43">
        <v>0.11186564</v>
      </c>
      <c r="H164" s="43">
        <v>0.53265278999999999</v>
      </c>
      <c r="I164" s="43">
        <v>0.20624981000000001</v>
      </c>
      <c r="J164" s="43">
        <v>0.54564014999999999</v>
      </c>
      <c r="K164" s="43">
        <v>0</v>
      </c>
      <c r="L164" s="43">
        <v>0</v>
      </c>
      <c r="M164" s="43">
        <v>0.54564014999999999</v>
      </c>
      <c r="N164" s="43"/>
      <c r="O164" s="43"/>
      <c r="P164" s="43"/>
      <c r="Q164" s="43"/>
    </row>
    <row r="165" spans="1:17" collapsed="1">
      <c r="A165" s="8">
        <v>45231</v>
      </c>
      <c r="B165" s="43">
        <v>1.3965479199999999</v>
      </c>
      <c r="C165" s="43">
        <f t="shared" ref="C165" si="295">G165+K165</f>
        <v>0.11186564</v>
      </c>
      <c r="D165" s="43">
        <f t="shared" ref="D165" si="296">H165+L165</f>
        <v>0.53265278999999999</v>
      </c>
      <c r="E165" s="43">
        <f t="shared" ref="E165" si="297">I165+M165</f>
        <v>0.75202948999999997</v>
      </c>
      <c r="F165" s="43">
        <v>0.85076823999999995</v>
      </c>
      <c r="G165" s="43">
        <v>0.11186564</v>
      </c>
      <c r="H165" s="43">
        <v>0.53265278999999999</v>
      </c>
      <c r="I165" s="43">
        <v>0.20624981000000001</v>
      </c>
      <c r="J165" s="43">
        <v>0.54577967999999999</v>
      </c>
      <c r="K165" s="43">
        <v>0</v>
      </c>
      <c r="L165" s="43">
        <v>0</v>
      </c>
      <c r="M165" s="43">
        <v>0.54577967999999999</v>
      </c>
      <c r="N165" s="43"/>
      <c r="O165" s="43"/>
      <c r="P165" s="43"/>
      <c r="Q165" s="43"/>
    </row>
    <row r="166" spans="1:17">
      <c r="A166" s="8">
        <v>45261</v>
      </c>
      <c r="B166" s="43">
        <v>1.42066263</v>
      </c>
      <c r="C166" s="43">
        <f t="shared" ref="C166" si="298">G166+K166</f>
        <v>0.11186564</v>
      </c>
      <c r="D166" s="43">
        <f t="shared" ref="D166" si="299">H166+L166</f>
        <v>0.53265278999999999</v>
      </c>
      <c r="E166" s="43">
        <f t="shared" ref="E166" si="300">I166+M166</f>
        <v>0.77614419999999995</v>
      </c>
      <c r="F166" s="43">
        <v>0.85076823999999995</v>
      </c>
      <c r="G166" s="43">
        <v>0.11186564</v>
      </c>
      <c r="H166" s="43">
        <v>0.53265278999999999</v>
      </c>
      <c r="I166" s="43">
        <v>0.20624981000000001</v>
      </c>
      <c r="J166" s="43">
        <v>0.56989438999999997</v>
      </c>
      <c r="K166" s="43">
        <v>0</v>
      </c>
      <c r="L166" s="43">
        <v>0</v>
      </c>
      <c r="M166" s="43">
        <v>0.56989438999999997</v>
      </c>
      <c r="N166" s="43"/>
      <c r="O166" s="43"/>
      <c r="P166" s="43"/>
      <c r="Q166" s="43"/>
    </row>
    <row r="167" spans="1:17">
      <c r="A167" s="8">
        <v>45292</v>
      </c>
      <c r="B167" s="43">
        <v>1.4190451799999999</v>
      </c>
      <c r="C167" s="43">
        <f t="shared" ref="C167" si="301">G167+K167</f>
        <v>0.11180895</v>
      </c>
      <c r="D167" s="43">
        <f t="shared" ref="D167" si="302">H167+L167</f>
        <v>0.53270947999999996</v>
      </c>
      <c r="E167" s="43">
        <f t="shared" ref="E167" si="303">I167+M167</f>
        <v>0.77452674999999993</v>
      </c>
      <c r="F167" s="43">
        <v>0.85076823999999995</v>
      </c>
      <c r="G167" s="43">
        <v>0.11180895</v>
      </c>
      <c r="H167" s="43">
        <v>0.53270947999999996</v>
      </c>
      <c r="I167" s="43">
        <v>0.20624981000000001</v>
      </c>
      <c r="J167" s="43">
        <v>0.56827693999999995</v>
      </c>
      <c r="K167" s="43">
        <v>0</v>
      </c>
      <c r="L167" s="43">
        <v>0</v>
      </c>
      <c r="M167" s="43">
        <v>0.56827693999999995</v>
      </c>
      <c r="N167" s="43"/>
      <c r="O167" s="43"/>
      <c r="P167" s="43"/>
      <c r="Q167" s="43"/>
    </row>
    <row r="168" spans="1:17">
      <c r="A168" s="8">
        <v>45323</v>
      </c>
      <c r="B168" s="43">
        <v>1.42404307</v>
      </c>
      <c r="C168" s="43">
        <f t="shared" ref="C168" si="304">G168+K168</f>
        <v>0.11180895</v>
      </c>
      <c r="D168" s="43">
        <f t="shared" ref="D168" si="305">H168+L168</f>
        <v>0.53270947999999996</v>
      </c>
      <c r="E168" s="43">
        <f t="shared" ref="E168" si="306">I168+M168</f>
        <v>0.77952463999999999</v>
      </c>
      <c r="F168" s="43">
        <v>0.85076823999999995</v>
      </c>
      <c r="G168" s="43">
        <v>0.11180895</v>
      </c>
      <c r="H168" s="43">
        <v>0.53270947999999996</v>
      </c>
      <c r="I168" s="43">
        <v>0.20624981000000001</v>
      </c>
      <c r="J168" s="43">
        <v>0.57327483000000001</v>
      </c>
      <c r="K168" s="43">
        <v>0</v>
      </c>
      <c r="L168" s="43">
        <v>0</v>
      </c>
      <c r="M168" s="43">
        <v>0.57327483000000001</v>
      </c>
      <c r="N168" s="43"/>
      <c r="O168" s="43"/>
      <c r="P168" s="43"/>
      <c r="Q168" s="43"/>
    </row>
    <row r="169" spans="1:17">
      <c r="A169" s="8">
        <v>45352</v>
      </c>
      <c r="B169" s="43">
        <v>1.4392527900000001</v>
      </c>
      <c r="C169" s="43">
        <f t="shared" ref="C169" si="307">G169+K169</f>
        <v>0.11180895</v>
      </c>
      <c r="D169" s="43">
        <f t="shared" ref="D169" si="308">H169+L169</f>
        <v>0.53270947999999996</v>
      </c>
      <c r="E169" s="43">
        <f t="shared" ref="E169" si="309">I169+M169</f>
        <v>0.79473435999999997</v>
      </c>
      <c r="F169" s="43">
        <v>0.85076823999999995</v>
      </c>
      <c r="G169" s="43">
        <v>0.11180895</v>
      </c>
      <c r="H169" s="43">
        <v>0.53270947999999996</v>
      </c>
      <c r="I169" s="43">
        <v>0.20624981000000001</v>
      </c>
      <c r="J169" s="43">
        <v>0.58848455</v>
      </c>
      <c r="K169" s="43">
        <v>0</v>
      </c>
      <c r="L169" s="43">
        <v>0</v>
      </c>
      <c r="M169" s="43">
        <v>0.58848455</v>
      </c>
      <c r="N169" s="43"/>
      <c r="O169" s="43"/>
      <c r="P169" s="43"/>
      <c r="Q169" s="43"/>
    </row>
    <row r="170" spans="1:17">
      <c r="A170" s="8">
        <v>45383</v>
      </c>
      <c r="B170" s="43">
        <v>1.27069253</v>
      </c>
      <c r="C170" s="43">
        <f t="shared" ref="C170" si="310">G170+K170</f>
        <v>9.6750199999999995E-2</v>
      </c>
      <c r="D170" s="43">
        <f t="shared" ref="D170" si="311">H170+L170</f>
        <v>0.37249510000000002</v>
      </c>
      <c r="E170" s="43">
        <f t="shared" ref="E170" si="312">I170+M170</f>
        <v>0.80144722999999995</v>
      </c>
      <c r="F170" s="43">
        <v>0.67549510999999995</v>
      </c>
      <c r="G170" s="43">
        <v>9.6750199999999995E-2</v>
      </c>
      <c r="H170" s="43">
        <v>0.37249510000000002</v>
      </c>
      <c r="I170" s="43">
        <v>0.20624981000000001</v>
      </c>
      <c r="J170" s="43">
        <v>0.59519741999999998</v>
      </c>
      <c r="K170" s="43">
        <v>0</v>
      </c>
      <c r="L170" s="43">
        <v>0</v>
      </c>
      <c r="M170" s="43">
        <v>0.59519741999999998</v>
      </c>
      <c r="N170" s="43"/>
      <c r="O170" s="43"/>
      <c r="P170" s="43"/>
      <c r="Q170" s="43"/>
    </row>
    <row r="171" spans="1:17">
      <c r="A171" s="8">
        <v>45413</v>
      </c>
      <c r="B171" s="43">
        <v>1.2831655</v>
      </c>
      <c r="C171" s="43">
        <f t="shared" ref="C171" si="313">G171+K171</f>
        <v>9.6750199999999995E-2</v>
      </c>
      <c r="D171" s="43">
        <f t="shared" ref="D171" si="314">H171+L171</f>
        <v>0.37249510000000002</v>
      </c>
      <c r="E171" s="43">
        <f t="shared" ref="E171" si="315">I171+M171</f>
        <v>0.81392019999999998</v>
      </c>
      <c r="F171" s="43">
        <v>0.67549510999999995</v>
      </c>
      <c r="G171" s="43">
        <v>9.6750199999999995E-2</v>
      </c>
      <c r="H171" s="43">
        <v>0.37249510000000002</v>
      </c>
      <c r="I171" s="43">
        <v>0.20624981000000001</v>
      </c>
      <c r="J171" s="43">
        <v>0.60767039</v>
      </c>
      <c r="K171" s="43">
        <v>0</v>
      </c>
      <c r="L171" s="43">
        <v>0</v>
      </c>
      <c r="M171" s="43">
        <v>0.60767039</v>
      </c>
      <c r="N171" s="43"/>
      <c r="O171" s="43"/>
      <c r="P171" s="43"/>
      <c r="Q171" s="43"/>
    </row>
    <row r="172" spans="1:17">
      <c r="A172" s="8">
        <v>45444</v>
      </c>
      <c r="B172" s="43">
        <v>1.28372515</v>
      </c>
      <c r="C172" s="43">
        <f t="shared" ref="C172" si="316">G172+K172</f>
        <v>9.6750199999999995E-2</v>
      </c>
      <c r="D172" s="43">
        <f t="shared" ref="D172" si="317">H172+L172</f>
        <v>0.37249510000000002</v>
      </c>
      <c r="E172" s="43">
        <f t="shared" ref="E172" si="318">I172+M172</f>
        <v>0.81447985000000001</v>
      </c>
      <c r="F172" s="43">
        <v>0.67549510999999995</v>
      </c>
      <c r="G172" s="43">
        <v>9.6750199999999995E-2</v>
      </c>
      <c r="H172" s="43">
        <v>0.37249510000000002</v>
      </c>
      <c r="I172" s="43">
        <v>0.20624981000000001</v>
      </c>
      <c r="J172" s="43">
        <v>0.60823004000000003</v>
      </c>
      <c r="K172" s="43">
        <v>0</v>
      </c>
      <c r="L172" s="43">
        <v>0</v>
      </c>
      <c r="M172" s="43">
        <v>0.60823004000000003</v>
      </c>
      <c r="N172" s="43"/>
      <c r="O172" s="43"/>
      <c r="P172" s="43"/>
      <c r="Q172" s="43"/>
    </row>
    <row r="173" spans="1:17">
      <c r="A173" s="8">
        <v>45474</v>
      </c>
      <c r="B173" s="43">
        <v>1.2911026999999999</v>
      </c>
      <c r="C173" s="43">
        <f t="shared" ref="C173" si="319">G173+K173</f>
        <v>9.6750199999999995E-2</v>
      </c>
      <c r="D173" s="43">
        <f t="shared" ref="D173" si="320">H173+L173</f>
        <v>0.37249510000000002</v>
      </c>
      <c r="E173" s="43">
        <f t="shared" ref="E173" si="321">I173+M173</f>
        <v>0.82185739999999996</v>
      </c>
      <c r="F173" s="43">
        <v>0.67549510999999995</v>
      </c>
      <c r="G173" s="43">
        <v>9.6750199999999995E-2</v>
      </c>
      <c r="H173" s="43">
        <v>0.37249510000000002</v>
      </c>
      <c r="I173" s="43">
        <v>0.20624981000000001</v>
      </c>
      <c r="J173" s="43">
        <v>0.61560758999999998</v>
      </c>
      <c r="K173" s="43">
        <v>0</v>
      </c>
      <c r="L173" s="43">
        <v>0</v>
      </c>
      <c r="M173" s="43">
        <v>0.61560758999999998</v>
      </c>
      <c r="N173" s="43"/>
      <c r="O173" s="43"/>
      <c r="P173" s="43"/>
      <c r="Q173" s="43"/>
    </row>
    <row r="174" spans="1:17">
      <c r="A174" s="8">
        <v>45505</v>
      </c>
      <c r="B174" s="43">
        <v>1.2935183699999999</v>
      </c>
      <c r="C174" s="43">
        <f t="shared" ref="C174" si="322">G174+K174</f>
        <v>9.6750199999999995E-2</v>
      </c>
      <c r="D174" s="43">
        <f t="shared" ref="D174" si="323">H174+L174</f>
        <v>0.37249510000000002</v>
      </c>
      <c r="E174" s="43">
        <f t="shared" ref="E174" si="324">I174+M174</f>
        <v>0.82427306999999994</v>
      </c>
      <c r="F174" s="43">
        <v>0.67549510999999995</v>
      </c>
      <c r="G174" s="43">
        <v>9.6750199999999995E-2</v>
      </c>
      <c r="H174" s="43">
        <v>0.37249510000000002</v>
      </c>
      <c r="I174" s="43">
        <v>0.20624981000000001</v>
      </c>
      <c r="J174" s="43">
        <v>0.61802325999999996</v>
      </c>
      <c r="K174" s="43">
        <v>0</v>
      </c>
      <c r="L174" s="43">
        <v>0</v>
      </c>
      <c r="M174" s="43">
        <v>0.61802325999999996</v>
      </c>
      <c r="N174" s="43"/>
      <c r="O174" s="43"/>
      <c r="P174" s="43"/>
      <c r="Q174" s="43"/>
    </row>
    <row r="175" spans="1:17">
      <c r="A175" s="8">
        <v>45536</v>
      </c>
      <c r="B175" s="43">
        <v>1.2931627699999999</v>
      </c>
      <c r="C175" s="43">
        <f t="shared" ref="C175" si="325">G175+K175</f>
        <v>9.6750199999999995E-2</v>
      </c>
      <c r="D175" s="43">
        <f t="shared" ref="D175" si="326">H175+L175</f>
        <v>0.37249510000000002</v>
      </c>
      <c r="E175" s="43">
        <f t="shared" ref="E175" si="327">I175+M175</f>
        <v>0.82391746999999993</v>
      </c>
      <c r="F175" s="43">
        <v>0.67549510999999995</v>
      </c>
      <c r="G175" s="43">
        <v>9.6750199999999995E-2</v>
      </c>
      <c r="H175" s="43">
        <v>0.37249510000000002</v>
      </c>
      <c r="I175" s="43">
        <v>0.20624981000000001</v>
      </c>
      <c r="J175" s="43">
        <v>0.61766765999999995</v>
      </c>
      <c r="K175" s="43">
        <v>0</v>
      </c>
      <c r="L175" s="43">
        <v>0</v>
      </c>
      <c r="M175" s="43">
        <v>0.61766765999999995</v>
      </c>
      <c r="N175" s="43"/>
      <c r="O175" s="43"/>
      <c r="P175" s="43"/>
      <c r="Q175" s="43"/>
    </row>
    <row r="176" spans="1:17">
      <c r="A176" s="8">
        <v>45566</v>
      </c>
      <c r="B176" s="43">
        <v>1.29485224</v>
      </c>
      <c r="C176" s="43">
        <f t="shared" ref="C176" si="328">G176+K176</f>
        <v>9.6750199999999995E-2</v>
      </c>
      <c r="D176" s="43">
        <f t="shared" ref="D176" si="329">H176+L176</f>
        <v>0.37249510000000002</v>
      </c>
      <c r="E176" s="43">
        <f t="shared" ref="E176" si="330">I176+M176</f>
        <v>0.82560694000000001</v>
      </c>
      <c r="F176" s="43">
        <v>0.67549510999999995</v>
      </c>
      <c r="G176" s="43">
        <v>9.6750199999999995E-2</v>
      </c>
      <c r="H176" s="43">
        <v>0.37249510000000002</v>
      </c>
      <c r="I176" s="43">
        <v>0.20624981000000001</v>
      </c>
      <c r="J176" s="43">
        <v>0.61935713000000003</v>
      </c>
      <c r="K176" s="43">
        <v>0</v>
      </c>
      <c r="L176" s="43">
        <v>0</v>
      </c>
      <c r="M176" s="43">
        <v>0.61935713000000003</v>
      </c>
      <c r="N176" s="43"/>
      <c r="O176" s="43"/>
      <c r="P176" s="43"/>
      <c r="Q176" s="43"/>
    </row>
    <row r="177" spans="1:17">
      <c r="A177" s="8">
        <v>45597</v>
      </c>
      <c r="B177" s="43">
        <v>1.2890226</v>
      </c>
      <c r="C177" s="43">
        <f t="shared" ref="C177" si="331">G177+K177</f>
        <v>9.6750199999999995E-2</v>
      </c>
      <c r="D177" s="43">
        <f t="shared" ref="D177" si="332">H177+L177</f>
        <v>0.36191514000000002</v>
      </c>
      <c r="E177" s="43">
        <f t="shared" ref="E177" si="333">I177+M177</f>
        <v>0.83035725999999999</v>
      </c>
      <c r="F177" s="43">
        <v>0.66491515000000001</v>
      </c>
      <c r="G177" s="43">
        <v>9.6750199999999995E-2</v>
      </c>
      <c r="H177" s="43">
        <v>0.36191514000000002</v>
      </c>
      <c r="I177" s="43">
        <v>0.20624981000000001</v>
      </c>
      <c r="J177" s="43">
        <v>0.62410745000000001</v>
      </c>
      <c r="K177" s="43">
        <v>0</v>
      </c>
      <c r="L177" s="43">
        <v>0</v>
      </c>
      <c r="M177" s="43">
        <v>0.62410745000000001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10.44140625" style="21" customWidth="1"/>
    <col min="3" max="4" width="13.109375" style="21" customWidth="1"/>
    <col min="5" max="5" width="12.6640625" style="21" customWidth="1"/>
    <col min="6" max="6" width="13.109375" style="21" customWidth="1"/>
    <col min="7" max="7" width="14.5546875" style="21" customWidth="1"/>
    <col min="8" max="8" width="11" style="21" customWidth="1"/>
    <col min="9" max="9" width="15.88671875" style="21" customWidth="1"/>
    <col min="10" max="10" width="12.109375" style="21" customWidth="1"/>
    <col min="11" max="11" width="12.44140625" style="21" customWidth="1"/>
    <col min="12" max="12" width="12" style="21" customWidth="1"/>
    <col min="13" max="13" width="10.88671875" style="21" customWidth="1"/>
    <col min="14" max="14" width="11.109375" style="21" customWidth="1"/>
    <col min="15" max="15" width="14" style="21" customWidth="1"/>
    <col min="16" max="16" width="9.6640625" style="21" customWidth="1"/>
    <col min="17" max="17" width="10.33203125" style="21" customWidth="1"/>
    <col min="18" max="18" width="10.44140625" style="21" customWidth="1"/>
    <col min="19" max="16384" width="9.109375" style="21"/>
  </cols>
  <sheetData>
    <row r="1" spans="1:702">
      <c r="A1" s="16" t="s">
        <v>155</v>
      </c>
      <c r="B1" s="10"/>
    </row>
    <row r="2" spans="1:702" ht="5.25" customHeight="1"/>
    <row r="3" spans="1:702">
      <c r="A3" s="110" t="s">
        <v>51</v>
      </c>
    </row>
    <row r="4" spans="1:702" ht="12.75" customHeight="1">
      <c r="A4" s="49" t="s">
        <v>181</v>
      </c>
      <c r="B4" s="23"/>
      <c r="C4" s="24"/>
    </row>
    <row r="5" spans="1:702" ht="12.75" customHeight="1">
      <c r="A5" s="25" t="s">
        <v>230</v>
      </c>
    </row>
    <row r="6" spans="1:702" ht="12.75" customHeight="1">
      <c r="A6" s="215" t="s">
        <v>0</v>
      </c>
      <c r="B6" s="217" t="s">
        <v>1</v>
      </c>
      <c r="C6" s="214" t="s">
        <v>50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6" customFormat="1" ht="12.75" customHeight="1">
      <c r="A7" s="215"/>
      <c r="B7" s="217"/>
      <c r="C7" s="212" t="s">
        <v>261</v>
      </c>
      <c r="D7" s="212" t="s">
        <v>262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64</v>
      </c>
      <c r="M7" s="212" t="s">
        <v>263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12" t="s">
        <v>35</v>
      </c>
      <c r="T7" s="212" t="s">
        <v>34</v>
      </c>
    </row>
    <row r="8" spans="1:702" s="26" customFormat="1" ht="12.75" customHeight="1">
      <c r="A8" s="216"/>
      <c r="B8" s="21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702" s="26" customFormat="1" ht="65.25" customHeight="1">
      <c r="A9" s="216"/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702" s="26" customFormat="1" ht="12.75" customHeight="1" collapsed="1">
      <c r="A10" s="169">
        <v>1</v>
      </c>
      <c r="B10" s="168">
        <v>2</v>
      </c>
      <c r="C10" s="169">
        <v>3</v>
      </c>
      <c r="D10" s="168">
        <v>4</v>
      </c>
      <c r="E10" s="169">
        <v>5</v>
      </c>
      <c r="F10" s="168">
        <v>6</v>
      </c>
      <c r="G10" s="169">
        <v>7</v>
      </c>
      <c r="H10" s="168">
        <v>8</v>
      </c>
      <c r="I10" s="169">
        <v>9</v>
      </c>
      <c r="J10" s="168">
        <v>10</v>
      </c>
      <c r="K10" s="169">
        <v>11</v>
      </c>
      <c r="L10" s="168">
        <v>12</v>
      </c>
      <c r="M10" s="169">
        <v>13</v>
      </c>
      <c r="N10" s="168">
        <v>14</v>
      </c>
      <c r="O10" s="169">
        <v>15</v>
      </c>
      <c r="P10" s="168">
        <v>16</v>
      </c>
      <c r="Q10" s="169">
        <v>17</v>
      </c>
      <c r="R10" s="168">
        <v>18</v>
      </c>
      <c r="S10" s="169">
        <v>19</v>
      </c>
      <c r="T10" s="168">
        <v>20</v>
      </c>
    </row>
    <row r="11" spans="1:702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</row>
    <row r="12" spans="1:702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</row>
    <row r="13" spans="1:702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</row>
    <row r="14" spans="1:702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</row>
    <row r="15" spans="1:702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</row>
    <row r="16" spans="1:702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</row>
    <row r="17" spans="1:70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</row>
    <row r="18" spans="1:70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  <c r="LL18" s="129"/>
      <c r="LM18" s="129"/>
      <c r="LN18" s="129"/>
      <c r="LO18" s="129"/>
      <c r="LP18" s="129"/>
      <c r="LQ18" s="129"/>
      <c r="LR18" s="129"/>
      <c r="LS18" s="129"/>
      <c r="LT18" s="129"/>
      <c r="LU18" s="129"/>
      <c r="LV18" s="129"/>
      <c r="LW18" s="129"/>
      <c r="LX18" s="129"/>
      <c r="LY18" s="129"/>
      <c r="LZ18" s="129"/>
      <c r="MA18" s="129"/>
      <c r="MB18" s="129"/>
      <c r="MC18" s="129"/>
      <c r="MD18" s="129"/>
      <c r="ME18" s="129"/>
      <c r="MF18" s="129"/>
      <c r="MG18" s="129"/>
      <c r="MH18" s="129"/>
      <c r="MI18" s="129"/>
      <c r="MJ18" s="129"/>
      <c r="MK18" s="129"/>
      <c r="ML18" s="129"/>
      <c r="MM18" s="129"/>
      <c r="MN18" s="129"/>
      <c r="MO18" s="129"/>
      <c r="MP18" s="129"/>
      <c r="MQ18" s="129"/>
      <c r="MR18" s="129"/>
      <c r="MS18" s="129"/>
      <c r="MT18" s="129"/>
      <c r="MU18" s="129"/>
      <c r="MV18" s="129"/>
      <c r="MW18" s="129"/>
      <c r="MX18" s="129"/>
      <c r="MY18" s="129"/>
      <c r="MZ18" s="129"/>
      <c r="NA18" s="129"/>
      <c r="NB18" s="129"/>
      <c r="NC18" s="129"/>
      <c r="ND18" s="129"/>
      <c r="NE18" s="129"/>
      <c r="NF18" s="129"/>
      <c r="NG18" s="129"/>
      <c r="NH18" s="129"/>
      <c r="NI18" s="129"/>
      <c r="NJ18" s="129"/>
      <c r="NK18" s="129"/>
      <c r="NL18" s="129"/>
      <c r="NM18" s="129"/>
      <c r="NN18" s="129"/>
      <c r="NO18" s="129"/>
      <c r="NP18" s="129"/>
      <c r="NQ18" s="129"/>
      <c r="NR18" s="129"/>
      <c r="NS18" s="129"/>
      <c r="NT18" s="129"/>
      <c r="NU18" s="129"/>
      <c r="NV18" s="129"/>
      <c r="NW18" s="129"/>
      <c r="NX18" s="129"/>
      <c r="NY18" s="129"/>
      <c r="NZ18" s="129"/>
      <c r="OA18" s="129"/>
      <c r="OB18" s="129"/>
      <c r="OC18" s="129"/>
      <c r="OD18" s="129"/>
      <c r="OE18" s="129"/>
      <c r="OF18" s="129"/>
      <c r="OG18" s="129"/>
      <c r="OH18" s="129"/>
      <c r="OI18" s="129"/>
      <c r="OJ18" s="129"/>
      <c r="OK18" s="129"/>
      <c r="OL18" s="129"/>
      <c r="OM18" s="129"/>
      <c r="ON18" s="129"/>
      <c r="OO18" s="129"/>
      <c r="OP18" s="129"/>
      <c r="OQ18" s="129"/>
      <c r="OR18" s="129"/>
      <c r="OS18" s="129"/>
      <c r="OT18" s="129"/>
      <c r="OU18" s="129"/>
      <c r="OV18" s="129"/>
      <c r="OW18" s="129"/>
      <c r="OX18" s="129"/>
      <c r="OY18" s="129"/>
      <c r="OZ18" s="129"/>
      <c r="PA18" s="129"/>
      <c r="PB18" s="129"/>
      <c r="PC18" s="129"/>
      <c r="PD18" s="129"/>
      <c r="PE18" s="129"/>
      <c r="PF18" s="129"/>
      <c r="PG18" s="129"/>
      <c r="PH18" s="129"/>
      <c r="PI18" s="129"/>
      <c r="PJ18" s="129"/>
      <c r="PK18" s="129"/>
      <c r="PL18" s="129"/>
      <c r="PM18" s="129"/>
      <c r="PN18" s="129"/>
      <c r="PO18" s="129"/>
      <c r="PP18" s="129"/>
      <c r="PQ18" s="129"/>
      <c r="PR18" s="129"/>
      <c r="PS18" s="129"/>
      <c r="PT18" s="129"/>
      <c r="PU18" s="129"/>
      <c r="PV18" s="129"/>
      <c r="PW18" s="129"/>
      <c r="PX18" s="129"/>
      <c r="PY18" s="129"/>
      <c r="PZ18" s="129"/>
      <c r="QA18" s="129"/>
      <c r="QB18" s="129"/>
      <c r="QC18" s="129"/>
      <c r="QD18" s="129"/>
      <c r="QE18" s="129"/>
      <c r="QF18" s="129"/>
      <c r="QG18" s="129"/>
      <c r="QH18" s="129"/>
      <c r="QI18" s="129"/>
      <c r="QJ18" s="129"/>
      <c r="QK18" s="129"/>
      <c r="QL18" s="129"/>
      <c r="QM18" s="129"/>
      <c r="QN18" s="129"/>
      <c r="QO18" s="129"/>
      <c r="QP18" s="129"/>
      <c r="QQ18" s="129"/>
      <c r="QR18" s="129"/>
      <c r="QS18" s="129"/>
      <c r="QT18" s="129"/>
      <c r="QU18" s="129"/>
      <c r="QV18" s="129"/>
      <c r="QW18" s="129"/>
      <c r="QX18" s="129"/>
      <c r="QY18" s="129"/>
      <c r="QZ18" s="129"/>
      <c r="RA18" s="129"/>
      <c r="RB18" s="129"/>
      <c r="RC18" s="129"/>
      <c r="RD18" s="129"/>
      <c r="RE18" s="129"/>
      <c r="RF18" s="129"/>
      <c r="RG18" s="129"/>
      <c r="RH18" s="129"/>
      <c r="RI18" s="129"/>
      <c r="RJ18" s="129"/>
      <c r="RK18" s="129"/>
      <c r="RL18" s="129"/>
      <c r="RM18" s="129"/>
      <c r="RN18" s="129"/>
      <c r="RO18" s="129"/>
      <c r="RP18" s="129"/>
      <c r="RQ18" s="129"/>
      <c r="RR18" s="129"/>
      <c r="RS18" s="129"/>
      <c r="RT18" s="129"/>
      <c r="RU18" s="129"/>
      <c r="RV18" s="129"/>
      <c r="RW18" s="129"/>
      <c r="RX18" s="129"/>
      <c r="RY18" s="129"/>
      <c r="RZ18" s="129"/>
      <c r="SA18" s="129"/>
      <c r="SB18" s="129"/>
      <c r="SC18" s="129"/>
      <c r="SD18" s="129"/>
      <c r="SE18" s="129"/>
      <c r="SF18" s="129"/>
      <c r="SG18" s="129"/>
      <c r="SH18" s="129"/>
      <c r="SI18" s="129"/>
      <c r="SJ18" s="129"/>
      <c r="SK18" s="129"/>
      <c r="SL18" s="129"/>
      <c r="SM18" s="129"/>
      <c r="SN18" s="129"/>
      <c r="SO18" s="129"/>
      <c r="SP18" s="129"/>
      <c r="SQ18" s="129"/>
      <c r="SR18" s="129"/>
      <c r="SS18" s="129"/>
      <c r="ST18" s="129"/>
      <c r="SU18" s="129"/>
      <c r="SV18" s="129"/>
      <c r="SW18" s="129"/>
      <c r="SX18" s="129"/>
      <c r="SY18" s="129"/>
      <c r="SZ18" s="129"/>
      <c r="TA18" s="129"/>
      <c r="TB18" s="129"/>
      <c r="TC18" s="129"/>
      <c r="TD18" s="129"/>
      <c r="TE18" s="129"/>
      <c r="TF18" s="129"/>
      <c r="TG18" s="129"/>
      <c r="TH18" s="129"/>
      <c r="TI18" s="129"/>
      <c r="TJ18" s="129"/>
      <c r="TK18" s="129"/>
      <c r="TL18" s="129"/>
      <c r="TM18" s="129"/>
      <c r="TN18" s="129"/>
      <c r="TO18" s="129"/>
      <c r="TP18" s="129"/>
      <c r="TQ18" s="129"/>
      <c r="TR18" s="129"/>
      <c r="TS18" s="129"/>
      <c r="TT18" s="129"/>
      <c r="TU18" s="129"/>
      <c r="TV18" s="129"/>
      <c r="TW18" s="129"/>
      <c r="TX18" s="129"/>
      <c r="TY18" s="129"/>
      <c r="TZ18" s="129"/>
      <c r="UA18" s="129"/>
      <c r="UB18" s="129"/>
      <c r="UC18" s="129"/>
      <c r="UD18" s="129"/>
      <c r="UE18" s="129"/>
      <c r="UF18" s="129"/>
      <c r="UG18" s="129"/>
      <c r="UH18" s="129"/>
      <c r="UI18" s="129"/>
      <c r="UJ18" s="129"/>
      <c r="UK18" s="129"/>
      <c r="UL18" s="129"/>
      <c r="UM18" s="129"/>
      <c r="UN18" s="129"/>
      <c r="UO18" s="129"/>
      <c r="UP18" s="129"/>
      <c r="UQ18" s="129"/>
      <c r="UR18" s="129"/>
      <c r="US18" s="129"/>
      <c r="UT18" s="129"/>
      <c r="UU18" s="129"/>
      <c r="UV18" s="129"/>
      <c r="UW18" s="129"/>
      <c r="UX18" s="129"/>
      <c r="UY18" s="129"/>
      <c r="UZ18" s="129"/>
      <c r="VA18" s="129"/>
      <c r="VB18" s="129"/>
      <c r="VC18" s="129"/>
      <c r="VD18" s="129"/>
      <c r="VE18" s="129"/>
      <c r="VF18" s="129"/>
      <c r="VG18" s="129"/>
      <c r="VH18" s="129"/>
      <c r="VI18" s="129"/>
      <c r="VJ18" s="129"/>
      <c r="VK18" s="129"/>
      <c r="VL18" s="129"/>
      <c r="VM18" s="129"/>
      <c r="VN18" s="129"/>
      <c r="VO18" s="129"/>
      <c r="VP18" s="129"/>
      <c r="VQ18" s="129"/>
      <c r="VR18" s="129"/>
      <c r="VS18" s="129"/>
      <c r="VT18" s="129"/>
      <c r="VU18" s="129"/>
      <c r="VV18" s="129"/>
      <c r="VW18" s="129"/>
      <c r="VX18" s="129"/>
      <c r="VY18" s="129"/>
      <c r="VZ18" s="129"/>
      <c r="WA18" s="129"/>
      <c r="WB18" s="129"/>
      <c r="WC18" s="129"/>
      <c r="WD18" s="129"/>
      <c r="WE18" s="129"/>
      <c r="WF18" s="129"/>
      <c r="WG18" s="129"/>
      <c r="WH18" s="129"/>
      <c r="WI18" s="129"/>
      <c r="WJ18" s="129"/>
      <c r="WK18" s="129"/>
      <c r="WL18" s="129"/>
      <c r="WM18" s="129"/>
      <c r="WN18" s="129"/>
      <c r="WO18" s="129"/>
      <c r="WP18" s="129"/>
      <c r="WQ18" s="129"/>
      <c r="WR18" s="129"/>
      <c r="WS18" s="129"/>
      <c r="WT18" s="129"/>
      <c r="WU18" s="129"/>
      <c r="WV18" s="129"/>
      <c r="WW18" s="129"/>
      <c r="WX18" s="129"/>
      <c r="WY18" s="129"/>
      <c r="WZ18" s="129"/>
      <c r="XA18" s="129"/>
      <c r="XB18" s="129"/>
      <c r="XC18" s="129"/>
      <c r="XD18" s="129"/>
      <c r="XE18" s="129"/>
      <c r="XF18" s="129"/>
      <c r="XG18" s="129"/>
      <c r="XH18" s="129"/>
      <c r="XI18" s="129"/>
      <c r="XJ18" s="129"/>
      <c r="XK18" s="129"/>
      <c r="XL18" s="129"/>
      <c r="XM18" s="129"/>
      <c r="XN18" s="129"/>
      <c r="XO18" s="129"/>
      <c r="XP18" s="129"/>
      <c r="XQ18" s="129"/>
      <c r="XR18" s="129"/>
      <c r="XS18" s="129"/>
      <c r="XT18" s="129"/>
      <c r="XU18" s="129"/>
      <c r="XV18" s="129"/>
      <c r="XW18" s="129"/>
      <c r="XX18" s="129"/>
      <c r="XY18" s="129"/>
      <c r="XZ18" s="129"/>
      <c r="YA18" s="129"/>
      <c r="YB18" s="129"/>
      <c r="YC18" s="129"/>
      <c r="YD18" s="129"/>
      <c r="YE18" s="129"/>
      <c r="YF18" s="129"/>
      <c r="YG18" s="129"/>
      <c r="YH18" s="129"/>
      <c r="YI18" s="129"/>
      <c r="YJ18" s="129"/>
      <c r="YK18" s="129"/>
      <c r="YL18" s="129"/>
      <c r="YM18" s="129"/>
      <c r="YN18" s="129"/>
      <c r="YO18" s="129"/>
      <c r="YP18" s="129"/>
      <c r="YQ18" s="129"/>
      <c r="YR18" s="129"/>
      <c r="YS18" s="129"/>
      <c r="YT18" s="129"/>
      <c r="YU18" s="129"/>
      <c r="YV18" s="129"/>
      <c r="YW18" s="129"/>
      <c r="YX18" s="129"/>
      <c r="YY18" s="129"/>
      <c r="YZ18" s="129"/>
      <c r="ZA18" s="129"/>
      <c r="ZB18" s="129"/>
      <c r="ZC18" s="129"/>
      <c r="ZD18" s="129"/>
      <c r="ZE18" s="129"/>
      <c r="ZF18" s="129"/>
      <c r="ZG18" s="129"/>
      <c r="ZH18" s="129"/>
      <c r="ZI18" s="129"/>
      <c r="ZJ18" s="129"/>
      <c r="ZK18" s="129"/>
      <c r="ZL18" s="129"/>
      <c r="ZM18" s="129"/>
      <c r="ZN18" s="129"/>
      <c r="ZO18" s="129"/>
      <c r="ZP18" s="129"/>
      <c r="ZQ18" s="129"/>
      <c r="ZR18" s="129"/>
      <c r="ZS18" s="129"/>
      <c r="ZT18" s="129"/>
      <c r="ZU18" s="129"/>
      <c r="ZV18" s="129"/>
      <c r="ZW18" s="129"/>
      <c r="ZX18" s="129"/>
      <c r="ZY18" s="129"/>
      <c r="ZZ18" s="129"/>
    </row>
    <row r="19" spans="1:70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</row>
    <row r="20" spans="1:70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  <c r="QU20" s="129"/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29"/>
      <c r="RG20" s="129"/>
      <c r="RH20" s="129"/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29"/>
      <c r="RT20" s="129"/>
      <c r="RU20" s="129"/>
      <c r="RV20" s="129"/>
      <c r="RW20" s="129"/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29"/>
      <c r="SI20" s="129"/>
      <c r="SJ20" s="129"/>
      <c r="SK20" s="129"/>
      <c r="SL20" s="129"/>
      <c r="SM20" s="129"/>
      <c r="SN20" s="129"/>
      <c r="SO20" s="129"/>
      <c r="SP20" s="129"/>
      <c r="SQ20" s="129"/>
      <c r="SR20" s="129"/>
      <c r="SS20" s="129"/>
      <c r="ST20" s="129"/>
      <c r="SU20" s="129"/>
      <c r="SV20" s="129"/>
      <c r="SW20" s="129"/>
      <c r="SX20" s="129"/>
      <c r="SY20" s="129"/>
      <c r="SZ20" s="129"/>
      <c r="TA20" s="129"/>
      <c r="TB20" s="129"/>
      <c r="TC20" s="129"/>
      <c r="TD20" s="129"/>
      <c r="TE20" s="129"/>
      <c r="TF20" s="129"/>
      <c r="TG20" s="129"/>
      <c r="TH20" s="129"/>
      <c r="TI20" s="129"/>
      <c r="TJ20" s="129"/>
      <c r="TK20" s="129"/>
      <c r="TL20" s="129"/>
      <c r="TM20" s="129"/>
      <c r="TN20" s="129"/>
      <c r="TO20" s="129"/>
      <c r="TP20" s="129"/>
      <c r="TQ20" s="129"/>
      <c r="TR20" s="129"/>
      <c r="TS20" s="129"/>
      <c r="TT20" s="129"/>
      <c r="TU20" s="129"/>
      <c r="TV20" s="129"/>
      <c r="TW20" s="129"/>
      <c r="TX20" s="129"/>
      <c r="TY20" s="129"/>
      <c r="TZ20" s="129"/>
      <c r="UA20" s="129"/>
      <c r="UB20" s="129"/>
      <c r="UC20" s="129"/>
      <c r="UD20" s="129"/>
      <c r="UE20" s="129"/>
      <c r="UF20" s="129"/>
      <c r="UG20" s="129"/>
      <c r="UH20" s="129"/>
      <c r="UI20" s="129"/>
      <c r="UJ20" s="129"/>
      <c r="UK20" s="129"/>
      <c r="UL20" s="129"/>
      <c r="UM20" s="129"/>
      <c r="UN20" s="129"/>
      <c r="UO20" s="129"/>
      <c r="UP20" s="129"/>
      <c r="UQ20" s="129"/>
      <c r="UR20" s="129"/>
      <c r="US20" s="129"/>
      <c r="UT20" s="129"/>
      <c r="UU20" s="129"/>
      <c r="UV20" s="129"/>
      <c r="UW20" s="129"/>
      <c r="UX20" s="129"/>
      <c r="UY20" s="129"/>
      <c r="UZ20" s="129"/>
      <c r="VA20" s="129"/>
      <c r="VB20" s="129"/>
      <c r="VC20" s="129"/>
      <c r="VD20" s="129"/>
      <c r="VE20" s="129"/>
      <c r="VF20" s="129"/>
      <c r="VG20" s="129"/>
      <c r="VH20" s="129"/>
      <c r="VI20" s="129"/>
      <c r="VJ20" s="129"/>
      <c r="VK20" s="129"/>
      <c r="VL20" s="129"/>
      <c r="VM20" s="129"/>
      <c r="VN20" s="129"/>
      <c r="VO20" s="129"/>
      <c r="VP20" s="129"/>
      <c r="VQ20" s="129"/>
      <c r="VR20" s="129"/>
      <c r="VS20" s="129"/>
      <c r="VT20" s="129"/>
      <c r="VU20" s="129"/>
      <c r="VV20" s="129"/>
      <c r="VW20" s="129"/>
      <c r="VX20" s="129"/>
      <c r="VY20" s="129"/>
      <c r="VZ20" s="129"/>
      <c r="WA20" s="129"/>
      <c r="WB20" s="129"/>
      <c r="WC20" s="129"/>
      <c r="WD20" s="129"/>
      <c r="WE20" s="129"/>
      <c r="WF20" s="129"/>
      <c r="WG20" s="129"/>
      <c r="WH20" s="129"/>
      <c r="WI20" s="129"/>
      <c r="WJ20" s="129"/>
      <c r="WK20" s="129"/>
      <c r="WL20" s="129"/>
      <c r="WM20" s="129"/>
      <c r="WN20" s="129"/>
      <c r="WO20" s="129"/>
      <c r="WP20" s="129"/>
      <c r="WQ20" s="129"/>
      <c r="WR20" s="129"/>
      <c r="WS20" s="129"/>
      <c r="WT20" s="129"/>
      <c r="WU20" s="129"/>
      <c r="WV20" s="129"/>
      <c r="WW20" s="129"/>
      <c r="WX20" s="129"/>
      <c r="WY20" s="129"/>
      <c r="WZ20" s="129"/>
      <c r="XA20" s="129"/>
      <c r="XB20" s="129"/>
      <c r="XC20" s="129"/>
      <c r="XD20" s="129"/>
      <c r="XE20" s="129"/>
      <c r="XF20" s="129"/>
      <c r="XG20" s="129"/>
      <c r="XH20" s="129"/>
      <c r="XI20" s="129"/>
      <c r="XJ20" s="129"/>
      <c r="XK20" s="129"/>
      <c r="XL20" s="129"/>
      <c r="XM20" s="129"/>
      <c r="XN20" s="129"/>
      <c r="XO20" s="129"/>
      <c r="XP20" s="129"/>
      <c r="XQ20" s="129"/>
      <c r="XR20" s="129"/>
      <c r="XS20" s="129"/>
      <c r="XT20" s="129"/>
      <c r="XU20" s="129"/>
      <c r="XV20" s="129"/>
      <c r="XW20" s="129"/>
      <c r="XX20" s="129"/>
      <c r="XY20" s="129"/>
      <c r="XZ20" s="129"/>
      <c r="YA20" s="129"/>
      <c r="YB20" s="129"/>
      <c r="YC20" s="129"/>
      <c r="YD20" s="129"/>
      <c r="YE20" s="129"/>
      <c r="YF20" s="129"/>
      <c r="YG20" s="129"/>
      <c r="YH20" s="129"/>
      <c r="YI20" s="129"/>
      <c r="YJ20" s="129"/>
      <c r="YK20" s="129"/>
      <c r="YL20" s="129"/>
      <c r="YM20" s="129"/>
      <c r="YN20" s="129"/>
      <c r="YO20" s="129"/>
      <c r="YP20" s="129"/>
      <c r="YQ20" s="129"/>
      <c r="YR20" s="129"/>
      <c r="YS20" s="129"/>
      <c r="YT20" s="129"/>
      <c r="YU20" s="129"/>
      <c r="YV20" s="129"/>
      <c r="YW20" s="129"/>
      <c r="YX20" s="129"/>
      <c r="YY20" s="129"/>
      <c r="YZ20" s="129"/>
      <c r="ZA20" s="129"/>
      <c r="ZB20" s="129"/>
      <c r="ZC20" s="129"/>
      <c r="ZD20" s="129"/>
      <c r="ZE20" s="129"/>
      <c r="ZF20" s="129"/>
      <c r="ZG20" s="129"/>
      <c r="ZH20" s="129"/>
      <c r="ZI20" s="129"/>
      <c r="ZJ20" s="129"/>
      <c r="ZK20" s="129"/>
      <c r="ZL20" s="129"/>
      <c r="ZM20" s="129"/>
      <c r="ZN20" s="129"/>
      <c r="ZO20" s="129"/>
      <c r="ZP20" s="129"/>
      <c r="ZQ20" s="129"/>
      <c r="ZR20" s="129"/>
      <c r="ZS20" s="129"/>
      <c r="ZT20" s="129"/>
      <c r="ZU20" s="129"/>
      <c r="ZV20" s="129"/>
      <c r="ZW20" s="129"/>
      <c r="ZX20" s="129"/>
      <c r="ZY20" s="129"/>
      <c r="ZZ20" s="129"/>
    </row>
    <row r="21" spans="1:70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</row>
    <row r="22" spans="1:70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</row>
    <row r="23" spans="1:70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</row>
    <row r="24" spans="1:70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29"/>
      <c r="JB24" s="129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  <c r="MR24" s="129"/>
      <c r="MS24" s="129"/>
      <c r="MT24" s="129"/>
      <c r="MU24" s="129"/>
      <c r="MV24" s="129"/>
      <c r="MW24" s="129"/>
      <c r="MX24" s="129"/>
      <c r="MY24" s="129"/>
      <c r="MZ24" s="129"/>
      <c r="NA24" s="129"/>
      <c r="NB24" s="129"/>
      <c r="NC24" s="129"/>
      <c r="ND24" s="129"/>
      <c r="NE24" s="129"/>
      <c r="NF24" s="129"/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29"/>
      <c r="OE24" s="129"/>
      <c r="OF24" s="129"/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29"/>
      <c r="OR24" s="129"/>
      <c r="OS24" s="129"/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29"/>
      <c r="PE24" s="129"/>
      <c r="PF24" s="129"/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29"/>
      <c r="PR24" s="129"/>
      <c r="PS24" s="129"/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29"/>
      <c r="QE24" s="129"/>
      <c r="QF24" s="129"/>
      <c r="QG24" s="129"/>
      <c r="QH24" s="129"/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29"/>
      <c r="QT24" s="129"/>
      <c r="QU24" s="129"/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29"/>
      <c r="RG24" s="129"/>
      <c r="RH24" s="129"/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29"/>
      <c r="RT24" s="129"/>
      <c r="RU24" s="129"/>
      <c r="RV24" s="129"/>
      <c r="RW24" s="129"/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29"/>
      <c r="SI24" s="129"/>
      <c r="SJ24" s="129"/>
      <c r="SK24" s="129"/>
      <c r="SL24" s="129"/>
      <c r="SM24" s="129"/>
      <c r="SN24" s="129"/>
      <c r="SO24" s="129"/>
      <c r="SP24" s="129"/>
      <c r="SQ24" s="129"/>
      <c r="SR24" s="129"/>
      <c r="SS24" s="129"/>
      <c r="ST24" s="129"/>
      <c r="SU24" s="129"/>
      <c r="SV24" s="129"/>
      <c r="SW24" s="129"/>
      <c r="SX24" s="129"/>
      <c r="SY24" s="129"/>
      <c r="SZ24" s="129"/>
      <c r="TA24" s="129"/>
      <c r="TB24" s="129"/>
      <c r="TC24" s="129"/>
      <c r="TD24" s="129"/>
      <c r="TE24" s="129"/>
      <c r="TF24" s="129"/>
      <c r="TG24" s="129"/>
      <c r="TH24" s="129"/>
      <c r="TI24" s="129"/>
      <c r="TJ24" s="129"/>
      <c r="TK24" s="129"/>
      <c r="TL24" s="129"/>
      <c r="TM24" s="129"/>
      <c r="TN24" s="129"/>
      <c r="TO24" s="129"/>
      <c r="TP24" s="129"/>
      <c r="TQ24" s="129"/>
      <c r="TR24" s="129"/>
      <c r="TS24" s="129"/>
      <c r="TT24" s="129"/>
      <c r="TU24" s="129"/>
      <c r="TV24" s="129"/>
      <c r="TW24" s="129"/>
      <c r="TX24" s="129"/>
      <c r="TY24" s="129"/>
      <c r="TZ24" s="129"/>
      <c r="UA24" s="129"/>
      <c r="UB24" s="129"/>
      <c r="UC24" s="129"/>
      <c r="UD24" s="129"/>
      <c r="UE24" s="129"/>
      <c r="UF24" s="129"/>
      <c r="UG24" s="129"/>
      <c r="UH24" s="129"/>
      <c r="UI24" s="129"/>
      <c r="UJ24" s="129"/>
      <c r="UK24" s="129"/>
      <c r="UL24" s="129"/>
      <c r="UM24" s="129"/>
      <c r="UN24" s="129"/>
      <c r="UO24" s="129"/>
      <c r="UP24" s="129"/>
      <c r="UQ24" s="129"/>
      <c r="UR24" s="129"/>
      <c r="US24" s="129"/>
      <c r="UT24" s="129"/>
      <c r="UU24" s="129"/>
      <c r="UV24" s="129"/>
      <c r="UW24" s="129"/>
      <c r="UX24" s="129"/>
      <c r="UY24" s="129"/>
      <c r="UZ24" s="129"/>
      <c r="VA24" s="129"/>
      <c r="VB24" s="129"/>
      <c r="VC24" s="129"/>
      <c r="VD24" s="129"/>
      <c r="VE24" s="129"/>
      <c r="VF24" s="129"/>
      <c r="VG24" s="129"/>
      <c r="VH24" s="129"/>
      <c r="VI24" s="129"/>
      <c r="VJ24" s="129"/>
      <c r="VK24" s="129"/>
      <c r="VL24" s="129"/>
      <c r="VM24" s="129"/>
      <c r="VN24" s="129"/>
      <c r="VO24" s="129"/>
      <c r="VP24" s="129"/>
      <c r="VQ24" s="129"/>
      <c r="VR24" s="129"/>
      <c r="VS24" s="129"/>
      <c r="VT24" s="129"/>
      <c r="VU24" s="129"/>
      <c r="VV24" s="129"/>
      <c r="VW24" s="129"/>
      <c r="VX24" s="129"/>
      <c r="VY24" s="129"/>
      <c r="VZ24" s="129"/>
      <c r="WA24" s="129"/>
      <c r="WB24" s="129"/>
      <c r="WC24" s="129"/>
      <c r="WD24" s="129"/>
      <c r="WE24" s="129"/>
      <c r="WF24" s="129"/>
      <c r="WG24" s="129"/>
      <c r="WH24" s="129"/>
      <c r="WI24" s="129"/>
      <c r="WJ24" s="129"/>
      <c r="WK24" s="129"/>
      <c r="WL24" s="129"/>
      <c r="WM24" s="129"/>
      <c r="WN24" s="129"/>
      <c r="WO24" s="129"/>
      <c r="WP24" s="129"/>
      <c r="WQ24" s="129"/>
      <c r="WR24" s="129"/>
      <c r="WS24" s="129"/>
      <c r="WT24" s="129"/>
      <c r="WU24" s="129"/>
      <c r="WV24" s="129"/>
      <c r="WW24" s="129"/>
      <c r="WX24" s="129"/>
      <c r="WY24" s="129"/>
      <c r="WZ24" s="129"/>
      <c r="XA24" s="129"/>
      <c r="XB24" s="129"/>
      <c r="XC24" s="129"/>
      <c r="XD24" s="129"/>
      <c r="XE24" s="129"/>
      <c r="XF24" s="129"/>
      <c r="XG24" s="129"/>
      <c r="XH24" s="129"/>
      <c r="XI24" s="129"/>
      <c r="XJ24" s="129"/>
      <c r="XK24" s="129"/>
      <c r="XL24" s="129"/>
      <c r="XM24" s="129"/>
      <c r="XN24" s="129"/>
      <c r="XO24" s="129"/>
      <c r="XP24" s="129"/>
      <c r="XQ24" s="129"/>
      <c r="XR24" s="129"/>
      <c r="XS24" s="129"/>
      <c r="XT24" s="129"/>
      <c r="XU24" s="129"/>
      <c r="XV24" s="129"/>
      <c r="XW24" s="129"/>
      <c r="XX24" s="129"/>
      <c r="XY24" s="129"/>
      <c r="XZ24" s="129"/>
      <c r="YA24" s="129"/>
      <c r="YB24" s="129"/>
      <c r="YC24" s="129"/>
      <c r="YD24" s="129"/>
      <c r="YE24" s="129"/>
      <c r="YF24" s="129"/>
      <c r="YG24" s="129"/>
      <c r="YH24" s="129"/>
      <c r="YI24" s="129"/>
      <c r="YJ24" s="129"/>
      <c r="YK24" s="129"/>
      <c r="YL24" s="129"/>
      <c r="YM24" s="129"/>
      <c r="YN24" s="129"/>
      <c r="YO24" s="129"/>
      <c r="YP24" s="129"/>
      <c r="YQ24" s="129"/>
      <c r="YR24" s="129"/>
      <c r="YS24" s="129"/>
      <c r="YT24" s="129"/>
      <c r="YU24" s="129"/>
      <c r="YV24" s="129"/>
      <c r="YW24" s="129"/>
      <c r="YX24" s="129"/>
      <c r="YY24" s="129"/>
      <c r="YZ24" s="129"/>
      <c r="ZA24" s="129"/>
      <c r="ZB24" s="129"/>
      <c r="ZC24" s="129"/>
      <c r="ZD24" s="129"/>
      <c r="ZE24" s="129"/>
      <c r="ZF24" s="129"/>
      <c r="ZG24" s="129"/>
      <c r="ZH24" s="129"/>
      <c r="ZI24" s="129"/>
      <c r="ZJ24" s="129"/>
      <c r="ZK24" s="129"/>
      <c r="ZL24" s="129"/>
      <c r="ZM24" s="129"/>
      <c r="ZN24" s="129"/>
      <c r="ZO24" s="129"/>
      <c r="ZP24" s="129"/>
      <c r="ZQ24" s="129"/>
      <c r="ZR24" s="129"/>
      <c r="ZS24" s="129"/>
      <c r="ZT24" s="129"/>
      <c r="ZU24" s="129"/>
      <c r="ZV24" s="129"/>
      <c r="ZW24" s="129"/>
      <c r="ZX24" s="129"/>
      <c r="ZY24" s="129"/>
      <c r="ZZ24" s="129"/>
    </row>
    <row r="25" spans="1:70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  <c r="MR25" s="129"/>
      <c r="MS25" s="129"/>
      <c r="MT25" s="129"/>
      <c r="MU25" s="129"/>
      <c r="MV25" s="129"/>
      <c r="MW25" s="129"/>
      <c r="MX25" s="129"/>
      <c r="MY25" s="129"/>
      <c r="MZ25" s="129"/>
      <c r="NA25" s="129"/>
      <c r="NB25" s="129"/>
      <c r="NC25" s="129"/>
      <c r="ND25" s="129"/>
      <c r="NE25" s="129"/>
      <c r="NF25" s="129"/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29"/>
      <c r="OE25" s="129"/>
      <c r="OF25" s="129"/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29"/>
      <c r="OR25" s="129"/>
      <c r="OS25" s="129"/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29"/>
      <c r="PE25" s="129"/>
      <c r="PF25" s="129"/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29"/>
      <c r="PR25" s="129"/>
      <c r="PS25" s="129"/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29"/>
      <c r="QE25" s="129"/>
      <c r="QF25" s="129"/>
      <c r="QG25" s="129"/>
      <c r="QH25" s="129"/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29"/>
      <c r="QT25" s="129"/>
      <c r="QU25" s="129"/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29"/>
      <c r="RG25" s="129"/>
      <c r="RH25" s="129"/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29"/>
      <c r="RT25" s="129"/>
      <c r="RU25" s="129"/>
      <c r="RV25" s="129"/>
      <c r="RW25" s="129"/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29"/>
      <c r="SI25" s="129"/>
      <c r="SJ25" s="129"/>
      <c r="SK25" s="129"/>
      <c r="SL25" s="129"/>
      <c r="SM25" s="129"/>
      <c r="SN25" s="129"/>
      <c r="SO25" s="129"/>
      <c r="SP25" s="129"/>
      <c r="SQ25" s="129"/>
      <c r="SR25" s="129"/>
      <c r="SS25" s="129"/>
      <c r="ST25" s="129"/>
      <c r="SU25" s="129"/>
      <c r="SV25" s="129"/>
      <c r="SW25" s="129"/>
      <c r="SX25" s="129"/>
      <c r="SY25" s="129"/>
      <c r="SZ25" s="129"/>
      <c r="TA25" s="129"/>
      <c r="TB25" s="129"/>
      <c r="TC25" s="129"/>
      <c r="TD25" s="129"/>
      <c r="TE25" s="129"/>
      <c r="TF25" s="129"/>
      <c r="TG25" s="129"/>
      <c r="TH25" s="129"/>
      <c r="TI25" s="129"/>
      <c r="TJ25" s="129"/>
      <c r="TK25" s="129"/>
      <c r="TL25" s="129"/>
      <c r="TM25" s="129"/>
      <c r="TN25" s="129"/>
      <c r="TO25" s="129"/>
      <c r="TP25" s="129"/>
      <c r="TQ25" s="129"/>
      <c r="TR25" s="129"/>
      <c r="TS25" s="129"/>
      <c r="TT25" s="129"/>
      <c r="TU25" s="129"/>
      <c r="TV25" s="129"/>
      <c r="TW25" s="129"/>
      <c r="TX25" s="129"/>
      <c r="TY25" s="129"/>
      <c r="TZ25" s="129"/>
      <c r="UA25" s="129"/>
      <c r="UB25" s="129"/>
      <c r="UC25" s="129"/>
      <c r="UD25" s="129"/>
      <c r="UE25" s="129"/>
      <c r="UF25" s="129"/>
      <c r="UG25" s="129"/>
      <c r="UH25" s="129"/>
      <c r="UI25" s="129"/>
      <c r="UJ25" s="129"/>
      <c r="UK25" s="129"/>
      <c r="UL25" s="129"/>
      <c r="UM25" s="129"/>
      <c r="UN25" s="129"/>
      <c r="UO25" s="129"/>
      <c r="UP25" s="129"/>
      <c r="UQ25" s="129"/>
      <c r="UR25" s="129"/>
      <c r="US25" s="129"/>
      <c r="UT25" s="129"/>
      <c r="UU25" s="129"/>
      <c r="UV25" s="129"/>
      <c r="UW25" s="129"/>
      <c r="UX25" s="129"/>
      <c r="UY25" s="129"/>
      <c r="UZ25" s="129"/>
      <c r="VA25" s="129"/>
      <c r="VB25" s="129"/>
      <c r="VC25" s="129"/>
      <c r="VD25" s="129"/>
      <c r="VE25" s="129"/>
      <c r="VF25" s="129"/>
      <c r="VG25" s="129"/>
      <c r="VH25" s="129"/>
      <c r="VI25" s="129"/>
      <c r="VJ25" s="129"/>
      <c r="VK25" s="129"/>
      <c r="VL25" s="129"/>
      <c r="VM25" s="129"/>
      <c r="VN25" s="129"/>
      <c r="VO25" s="129"/>
      <c r="VP25" s="129"/>
      <c r="VQ25" s="129"/>
      <c r="VR25" s="129"/>
      <c r="VS25" s="129"/>
      <c r="VT25" s="129"/>
      <c r="VU25" s="129"/>
      <c r="VV25" s="129"/>
      <c r="VW25" s="129"/>
      <c r="VX25" s="129"/>
      <c r="VY25" s="129"/>
      <c r="VZ25" s="129"/>
      <c r="WA25" s="129"/>
      <c r="WB25" s="129"/>
      <c r="WC25" s="129"/>
      <c r="WD25" s="129"/>
      <c r="WE25" s="129"/>
      <c r="WF25" s="129"/>
      <c r="WG25" s="129"/>
      <c r="WH25" s="129"/>
      <c r="WI25" s="129"/>
      <c r="WJ25" s="129"/>
      <c r="WK25" s="129"/>
      <c r="WL25" s="129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  <c r="YU25" s="129"/>
      <c r="YV25" s="129"/>
      <c r="YW25" s="129"/>
      <c r="YX25" s="129"/>
      <c r="YY25" s="129"/>
      <c r="YZ25" s="129"/>
      <c r="ZA25" s="129"/>
      <c r="ZB25" s="129"/>
      <c r="ZC25" s="129"/>
      <c r="ZD25" s="129"/>
      <c r="ZE25" s="129"/>
      <c r="ZF25" s="129"/>
      <c r="ZG25" s="129"/>
      <c r="ZH25" s="129"/>
      <c r="ZI25" s="129"/>
      <c r="ZJ25" s="129"/>
      <c r="ZK25" s="129"/>
      <c r="ZL25" s="129"/>
      <c r="ZM25" s="129"/>
      <c r="ZN25" s="129"/>
      <c r="ZO25" s="129"/>
      <c r="ZP25" s="129"/>
      <c r="ZQ25" s="129"/>
      <c r="ZR25" s="129"/>
      <c r="ZS25" s="129"/>
      <c r="ZT25" s="129"/>
      <c r="ZU25" s="129"/>
      <c r="ZV25" s="129"/>
      <c r="ZW25" s="129"/>
      <c r="ZX25" s="129"/>
      <c r="ZY25" s="129"/>
      <c r="ZZ25" s="129"/>
    </row>
    <row r="26" spans="1:70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</row>
    <row r="27" spans="1:70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</row>
    <row r="28" spans="1:70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</row>
    <row r="29" spans="1:70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</row>
    <row r="30" spans="1:70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</row>
    <row r="31" spans="1:70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129"/>
      <c r="JM31" s="129"/>
      <c r="JN31" s="129"/>
      <c r="JO31" s="129"/>
      <c r="JP31" s="129"/>
      <c r="JQ31" s="129"/>
      <c r="JR31" s="129"/>
      <c r="JS31" s="129"/>
      <c r="JT31" s="129"/>
      <c r="JU31" s="129"/>
      <c r="JV31" s="129"/>
      <c r="JW31" s="129"/>
      <c r="JX31" s="129"/>
      <c r="JY31" s="129"/>
      <c r="JZ31" s="129"/>
      <c r="KA31" s="129"/>
      <c r="KB31" s="129"/>
      <c r="KC31" s="129"/>
      <c r="KD31" s="129"/>
      <c r="KE31" s="129"/>
      <c r="KF31" s="129"/>
      <c r="KG31" s="129"/>
      <c r="KH31" s="129"/>
      <c r="KI31" s="129"/>
      <c r="KJ31" s="129"/>
      <c r="KK31" s="129"/>
      <c r="KL31" s="129"/>
      <c r="KM31" s="129"/>
      <c r="KN31" s="129"/>
      <c r="KO31" s="129"/>
      <c r="KP31" s="129"/>
      <c r="KQ31" s="129"/>
      <c r="KR31" s="129"/>
      <c r="KS31" s="129"/>
      <c r="KT31" s="129"/>
      <c r="KU31" s="129"/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29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29"/>
      <c r="LZ31" s="129"/>
      <c r="MA31" s="129"/>
      <c r="MB31" s="129"/>
      <c r="MC31" s="129"/>
      <c r="MD31" s="129"/>
      <c r="ME31" s="129"/>
      <c r="MF31" s="129"/>
      <c r="MG31" s="129"/>
      <c r="MH31" s="129"/>
      <c r="MI31" s="129"/>
      <c r="MJ31" s="129"/>
      <c r="MK31" s="129"/>
      <c r="ML31" s="129"/>
      <c r="MM31" s="129"/>
      <c r="MN31" s="129"/>
      <c r="MO31" s="129"/>
      <c r="MP31" s="129"/>
      <c r="MQ31" s="129"/>
      <c r="MR31" s="129"/>
      <c r="MS31" s="129"/>
      <c r="MT31" s="129"/>
      <c r="MU31" s="129"/>
      <c r="MV31" s="129"/>
      <c r="MW31" s="129"/>
      <c r="MX31" s="129"/>
      <c r="MY31" s="129"/>
      <c r="MZ31" s="129"/>
      <c r="NA31" s="129"/>
      <c r="NB31" s="129"/>
      <c r="NC31" s="129"/>
      <c r="ND31" s="129"/>
      <c r="NE31" s="129"/>
      <c r="NF31" s="129"/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29"/>
      <c r="OE31" s="129"/>
      <c r="OF31" s="129"/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29"/>
      <c r="OR31" s="129"/>
      <c r="OS31" s="129"/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29"/>
      <c r="PE31" s="129"/>
      <c r="PF31" s="129"/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29"/>
      <c r="PR31" s="129"/>
      <c r="PS31" s="129"/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29"/>
      <c r="QE31" s="129"/>
      <c r="QF31" s="129"/>
      <c r="QG31" s="129"/>
      <c r="QH31" s="129"/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29"/>
      <c r="QT31" s="129"/>
      <c r="QU31" s="129"/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29"/>
      <c r="RG31" s="129"/>
      <c r="RH31" s="129"/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29"/>
      <c r="RT31" s="129"/>
      <c r="RU31" s="129"/>
      <c r="RV31" s="129"/>
      <c r="RW31" s="129"/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29"/>
      <c r="SI31" s="129"/>
      <c r="SJ31" s="129"/>
      <c r="SK31" s="129"/>
      <c r="SL31" s="129"/>
      <c r="SM31" s="129"/>
      <c r="SN31" s="129"/>
      <c r="SO31" s="129"/>
      <c r="SP31" s="129"/>
      <c r="SQ31" s="129"/>
      <c r="SR31" s="129"/>
      <c r="SS31" s="129"/>
      <c r="ST31" s="129"/>
      <c r="SU31" s="129"/>
      <c r="SV31" s="129"/>
      <c r="SW31" s="129"/>
      <c r="SX31" s="129"/>
      <c r="SY31" s="129"/>
      <c r="SZ31" s="129"/>
      <c r="TA31" s="129"/>
      <c r="TB31" s="129"/>
      <c r="TC31" s="129"/>
      <c r="TD31" s="129"/>
      <c r="TE31" s="129"/>
      <c r="TF31" s="129"/>
      <c r="TG31" s="129"/>
      <c r="TH31" s="129"/>
      <c r="TI31" s="129"/>
      <c r="TJ31" s="129"/>
      <c r="TK31" s="129"/>
      <c r="TL31" s="129"/>
      <c r="TM31" s="129"/>
      <c r="TN31" s="129"/>
      <c r="TO31" s="129"/>
      <c r="TP31" s="129"/>
      <c r="TQ31" s="129"/>
      <c r="TR31" s="129"/>
      <c r="TS31" s="129"/>
      <c r="TT31" s="129"/>
      <c r="TU31" s="129"/>
      <c r="TV31" s="129"/>
      <c r="TW31" s="129"/>
      <c r="TX31" s="129"/>
      <c r="TY31" s="129"/>
      <c r="TZ31" s="129"/>
      <c r="UA31" s="129"/>
      <c r="UB31" s="129"/>
      <c r="UC31" s="129"/>
      <c r="UD31" s="129"/>
      <c r="UE31" s="129"/>
      <c r="UF31" s="129"/>
      <c r="UG31" s="129"/>
      <c r="UH31" s="129"/>
      <c r="UI31" s="129"/>
      <c r="UJ31" s="129"/>
      <c r="UK31" s="129"/>
      <c r="UL31" s="129"/>
      <c r="UM31" s="129"/>
      <c r="UN31" s="129"/>
      <c r="UO31" s="129"/>
      <c r="UP31" s="129"/>
      <c r="UQ31" s="129"/>
      <c r="UR31" s="129"/>
      <c r="US31" s="129"/>
      <c r="UT31" s="129"/>
      <c r="UU31" s="129"/>
      <c r="UV31" s="129"/>
      <c r="UW31" s="129"/>
      <c r="UX31" s="129"/>
      <c r="UY31" s="129"/>
      <c r="UZ31" s="129"/>
      <c r="VA31" s="129"/>
      <c r="VB31" s="129"/>
      <c r="VC31" s="129"/>
      <c r="VD31" s="129"/>
      <c r="VE31" s="129"/>
      <c r="VF31" s="129"/>
      <c r="VG31" s="129"/>
      <c r="VH31" s="129"/>
      <c r="VI31" s="129"/>
      <c r="VJ31" s="129"/>
      <c r="VK31" s="129"/>
      <c r="VL31" s="129"/>
      <c r="VM31" s="129"/>
      <c r="VN31" s="129"/>
      <c r="VO31" s="129"/>
      <c r="VP31" s="129"/>
      <c r="VQ31" s="129"/>
      <c r="VR31" s="129"/>
      <c r="VS31" s="129"/>
      <c r="VT31" s="129"/>
      <c r="VU31" s="129"/>
      <c r="VV31" s="129"/>
      <c r="VW31" s="129"/>
      <c r="VX31" s="129"/>
      <c r="VY31" s="129"/>
      <c r="VZ31" s="129"/>
      <c r="WA31" s="129"/>
      <c r="WB31" s="129"/>
      <c r="WC31" s="129"/>
      <c r="WD31" s="129"/>
      <c r="WE31" s="129"/>
      <c r="WF31" s="129"/>
      <c r="WG31" s="129"/>
      <c r="WH31" s="129"/>
      <c r="WI31" s="129"/>
      <c r="WJ31" s="129"/>
      <c r="WK31" s="129"/>
      <c r="WL31" s="129"/>
      <c r="WM31" s="129"/>
      <c r="WN31" s="129"/>
      <c r="WO31" s="129"/>
      <c r="WP31" s="129"/>
      <c r="WQ31" s="129"/>
      <c r="WR31" s="129"/>
      <c r="WS31" s="129"/>
      <c r="WT31" s="129"/>
      <c r="WU31" s="129"/>
      <c r="WV31" s="129"/>
      <c r="WW31" s="129"/>
      <c r="WX31" s="129"/>
      <c r="WY31" s="129"/>
      <c r="WZ31" s="129"/>
      <c r="XA31" s="129"/>
      <c r="XB31" s="129"/>
      <c r="XC31" s="129"/>
      <c r="XD31" s="129"/>
      <c r="XE31" s="129"/>
      <c r="XF31" s="129"/>
      <c r="XG31" s="129"/>
      <c r="XH31" s="129"/>
      <c r="XI31" s="129"/>
      <c r="XJ31" s="129"/>
      <c r="XK31" s="129"/>
      <c r="XL31" s="129"/>
      <c r="XM31" s="129"/>
      <c r="XN31" s="129"/>
      <c r="XO31" s="129"/>
      <c r="XP31" s="129"/>
      <c r="XQ31" s="129"/>
      <c r="XR31" s="129"/>
      <c r="XS31" s="129"/>
      <c r="XT31" s="129"/>
      <c r="XU31" s="129"/>
      <c r="XV31" s="129"/>
      <c r="XW31" s="129"/>
      <c r="XX31" s="129"/>
      <c r="XY31" s="129"/>
      <c r="XZ31" s="129"/>
      <c r="YA31" s="129"/>
      <c r="YB31" s="129"/>
      <c r="YC31" s="129"/>
      <c r="YD31" s="129"/>
      <c r="YE31" s="129"/>
      <c r="YF31" s="129"/>
      <c r="YG31" s="129"/>
      <c r="YH31" s="129"/>
      <c r="YI31" s="129"/>
      <c r="YJ31" s="129"/>
      <c r="YK31" s="129"/>
      <c r="YL31" s="129"/>
      <c r="YM31" s="129"/>
      <c r="YN31" s="129"/>
      <c r="YO31" s="129"/>
      <c r="YP31" s="129"/>
      <c r="YQ31" s="129"/>
      <c r="YR31" s="129"/>
      <c r="YS31" s="129"/>
      <c r="YT31" s="129"/>
      <c r="YU31" s="129"/>
      <c r="YV31" s="129"/>
      <c r="YW31" s="129"/>
      <c r="YX31" s="129"/>
      <c r="YY31" s="129"/>
      <c r="YZ31" s="129"/>
      <c r="ZA31" s="129"/>
      <c r="ZB31" s="129"/>
      <c r="ZC31" s="129"/>
      <c r="ZD31" s="129"/>
      <c r="ZE31" s="129"/>
      <c r="ZF31" s="129"/>
      <c r="ZG31" s="129"/>
      <c r="ZH31" s="129"/>
      <c r="ZI31" s="129"/>
      <c r="ZJ31" s="129"/>
      <c r="ZK31" s="129"/>
      <c r="ZL31" s="129"/>
      <c r="ZM31" s="129"/>
      <c r="ZN31" s="129"/>
      <c r="ZO31" s="129"/>
      <c r="ZP31" s="129"/>
      <c r="ZQ31" s="129"/>
      <c r="ZR31" s="129"/>
      <c r="ZS31" s="129"/>
      <c r="ZT31" s="129"/>
      <c r="ZU31" s="129"/>
      <c r="ZV31" s="129"/>
      <c r="ZW31" s="129"/>
      <c r="ZX31" s="129"/>
      <c r="ZY31" s="129"/>
      <c r="ZZ31" s="129"/>
    </row>
    <row r="32" spans="1:70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29"/>
      <c r="OE32" s="129"/>
      <c r="OF32" s="129"/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29"/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29"/>
      <c r="RH32" s="129"/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29"/>
      <c r="SI32" s="129"/>
      <c r="SJ32" s="129"/>
      <c r="SK32" s="129"/>
      <c r="SL32" s="129"/>
      <c r="SM32" s="129"/>
      <c r="SN32" s="129"/>
      <c r="SO32" s="129"/>
      <c r="SP32" s="129"/>
      <c r="SQ32" s="129"/>
      <c r="SR32" s="129"/>
      <c r="SS32" s="129"/>
      <c r="ST32" s="129"/>
      <c r="SU32" s="129"/>
      <c r="SV32" s="129"/>
      <c r="SW32" s="129"/>
      <c r="SX32" s="129"/>
      <c r="SY32" s="129"/>
      <c r="SZ32" s="129"/>
      <c r="TA32" s="129"/>
      <c r="TB32" s="129"/>
      <c r="TC32" s="129"/>
      <c r="TD32" s="129"/>
      <c r="TE32" s="129"/>
      <c r="TF32" s="129"/>
      <c r="TG32" s="129"/>
      <c r="TH32" s="129"/>
      <c r="TI32" s="129"/>
      <c r="TJ32" s="129"/>
      <c r="TK32" s="129"/>
      <c r="TL32" s="129"/>
      <c r="TM32" s="129"/>
      <c r="TN32" s="129"/>
      <c r="TO32" s="129"/>
      <c r="TP32" s="129"/>
      <c r="TQ32" s="129"/>
      <c r="TR32" s="129"/>
      <c r="TS32" s="129"/>
      <c r="TT32" s="129"/>
      <c r="TU32" s="129"/>
      <c r="TV32" s="129"/>
      <c r="TW32" s="129"/>
      <c r="TX32" s="129"/>
      <c r="TY32" s="129"/>
      <c r="TZ32" s="129"/>
      <c r="UA32" s="129"/>
      <c r="UB32" s="129"/>
      <c r="UC32" s="129"/>
      <c r="UD32" s="129"/>
      <c r="UE32" s="129"/>
      <c r="UF32" s="129"/>
      <c r="UG32" s="129"/>
      <c r="UH32" s="129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  <c r="WC32" s="129"/>
      <c r="WD32" s="129"/>
      <c r="WE32" s="129"/>
      <c r="WF32" s="129"/>
      <c r="WG32" s="129"/>
      <c r="WH32" s="129"/>
      <c r="WI32" s="129"/>
      <c r="WJ32" s="129"/>
      <c r="WK32" s="129"/>
      <c r="WL32" s="129"/>
      <c r="WM32" s="129"/>
      <c r="WN32" s="129"/>
      <c r="WO32" s="129"/>
      <c r="WP32" s="129"/>
      <c r="WQ32" s="129"/>
      <c r="WR32" s="129"/>
      <c r="WS32" s="129"/>
      <c r="WT32" s="129"/>
      <c r="WU32" s="129"/>
      <c r="WV32" s="129"/>
      <c r="WW32" s="129"/>
      <c r="WX32" s="129"/>
      <c r="WY32" s="129"/>
      <c r="WZ32" s="129"/>
      <c r="XA32" s="129"/>
      <c r="XB32" s="129"/>
      <c r="XC32" s="129"/>
      <c r="XD32" s="129"/>
      <c r="XE32" s="129"/>
      <c r="XF32" s="129"/>
      <c r="XG32" s="129"/>
      <c r="XH32" s="129"/>
      <c r="XI32" s="129"/>
      <c r="XJ32" s="129"/>
      <c r="XK32" s="129"/>
      <c r="XL32" s="129"/>
      <c r="XM32" s="129"/>
      <c r="XN32" s="129"/>
      <c r="XO32" s="129"/>
      <c r="XP32" s="129"/>
      <c r="XQ32" s="129"/>
      <c r="XR32" s="129"/>
      <c r="XS32" s="129"/>
      <c r="XT32" s="129"/>
      <c r="XU32" s="129"/>
      <c r="XV32" s="129"/>
      <c r="XW32" s="129"/>
      <c r="XX32" s="129"/>
      <c r="XY32" s="129"/>
      <c r="XZ32" s="129"/>
      <c r="YA32" s="129"/>
      <c r="YB32" s="129"/>
      <c r="YC32" s="129"/>
      <c r="YD32" s="129"/>
      <c r="YE32" s="129"/>
      <c r="YF32" s="129"/>
      <c r="YG32" s="129"/>
      <c r="YH32" s="129"/>
      <c r="YI32" s="129"/>
      <c r="YJ32" s="129"/>
      <c r="YK32" s="129"/>
      <c r="YL32" s="129"/>
      <c r="YM32" s="129"/>
      <c r="YN32" s="129"/>
      <c r="YO32" s="129"/>
      <c r="YP32" s="129"/>
      <c r="YQ32" s="129"/>
      <c r="YR32" s="129"/>
      <c r="YS32" s="129"/>
      <c r="YT32" s="129"/>
      <c r="YU32" s="129"/>
      <c r="YV32" s="129"/>
      <c r="YW32" s="129"/>
      <c r="YX32" s="129"/>
      <c r="YY32" s="129"/>
      <c r="YZ32" s="129"/>
      <c r="ZA32" s="129"/>
      <c r="ZB32" s="129"/>
      <c r="ZC32" s="129"/>
      <c r="ZD32" s="129"/>
      <c r="ZE32" s="129"/>
      <c r="ZF32" s="129"/>
      <c r="ZG32" s="129"/>
      <c r="ZH32" s="129"/>
      <c r="ZI32" s="129"/>
      <c r="ZJ32" s="129"/>
      <c r="ZK32" s="129"/>
      <c r="ZL32" s="129"/>
      <c r="ZM32" s="129"/>
      <c r="ZN32" s="129"/>
      <c r="ZO32" s="129"/>
      <c r="ZP32" s="129"/>
      <c r="ZQ32" s="129"/>
      <c r="ZR32" s="129"/>
      <c r="ZS32" s="129"/>
      <c r="ZT32" s="129"/>
      <c r="ZU32" s="129"/>
      <c r="ZV32" s="129"/>
      <c r="ZW32" s="129"/>
      <c r="ZX32" s="129"/>
      <c r="ZY32" s="129"/>
      <c r="ZZ32" s="129"/>
    </row>
    <row r="33" spans="1:70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29"/>
      <c r="IZ33" s="129"/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29"/>
      <c r="KF33" s="129"/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29"/>
      <c r="MN33" s="129"/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29"/>
      <c r="NH33" s="129"/>
      <c r="NI33" s="129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29"/>
      <c r="NX33" s="129"/>
      <c r="NY33" s="129"/>
      <c r="NZ33" s="129"/>
      <c r="OA33" s="129"/>
      <c r="OB33" s="129"/>
      <c r="OC33" s="129"/>
      <c r="OD33" s="129"/>
      <c r="OE33" s="129"/>
      <c r="OF33" s="129"/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29"/>
      <c r="OZ33" s="129"/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29"/>
      <c r="PT33" s="129"/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29"/>
      <c r="QN33" s="129"/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29"/>
      <c r="RH33" s="129"/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29"/>
      <c r="SB33" s="129"/>
      <c r="SC33" s="129"/>
      <c r="SD33" s="129"/>
      <c r="SE33" s="129"/>
      <c r="SF33" s="129"/>
      <c r="SG33" s="129"/>
      <c r="SH33" s="129"/>
      <c r="SI33" s="129"/>
      <c r="SJ33" s="129"/>
      <c r="SK33" s="129"/>
      <c r="SL33" s="129"/>
      <c r="SM33" s="129"/>
      <c r="SN33" s="129"/>
      <c r="SO33" s="129"/>
      <c r="SP33" s="129"/>
      <c r="SQ33" s="129"/>
      <c r="SR33" s="129"/>
      <c r="SS33" s="129"/>
      <c r="ST33" s="129"/>
      <c r="SU33" s="129"/>
      <c r="SV33" s="129"/>
      <c r="SW33" s="129"/>
      <c r="SX33" s="129"/>
      <c r="SY33" s="129"/>
      <c r="SZ33" s="129"/>
      <c r="TA33" s="129"/>
      <c r="TB33" s="129"/>
      <c r="TC33" s="129"/>
      <c r="TD33" s="129"/>
      <c r="TE33" s="129"/>
      <c r="TF33" s="129"/>
      <c r="TG33" s="129"/>
      <c r="TH33" s="129"/>
      <c r="TI33" s="129"/>
      <c r="TJ33" s="129"/>
      <c r="TK33" s="129"/>
      <c r="TL33" s="129"/>
      <c r="TM33" s="129"/>
      <c r="TN33" s="129"/>
      <c r="TO33" s="129"/>
      <c r="TP33" s="129"/>
      <c r="TQ33" s="129"/>
      <c r="TR33" s="129"/>
      <c r="TS33" s="129"/>
      <c r="TT33" s="129"/>
      <c r="TU33" s="129"/>
      <c r="TV33" s="129"/>
      <c r="TW33" s="129"/>
      <c r="TX33" s="129"/>
      <c r="TY33" s="129"/>
      <c r="TZ33" s="129"/>
      <c r="UA33" s="129"/>
      <c r="UB33" s="129"/>
      <c r="UC33" s="129"/>
      <c r="UD33" s="129"/>
      <c r="UE33" s="129"/>
      <c r="UF33" s="129"/>
      <c r="UG33" s="129"/>
      <c r="UH33" s="129"/>
      <c r="UI33" s="129"/>
      <c r="UJ33" s="129"/>
      <c r="UK33" s="129"/>
      <c r="UL33" s="129"/>
      <c r="UM33" s="129"/>
      <c r="UN33" s="129"/>
      <c r="UO33" s="129"/>
      <c r="UP33" s="129"/>
      <c r="UQ33" s="129"/>
      <c r="UR33" s="129"/>
      <c r="US33" s="129"/>
      <c r="UT33" s="129"/>
      <c r="UU33" s="129"/>
      <c r="UV33" s="129"/>
      <c r="UW33" s="129"/>
      <c r="UX33" s="129"/>
      <c r="UY33" s="129"/>
      <c r="UZ33" s="129"/>
      <c r="VA33" s="129"/>
      <c r="VB33" s="129"/>
      <c r="VC33" s="129"/>
      <c r="VD33" s="129"/>
      <c r="VE33" s="129"/>
      <c r="VF33" s="129"/>
      <c r="VG33" s="129"/>
      <c r="VH33" s="129"/>
      <c r="VI33" s="129"/>
      <c r="VJ33" s="129"/>
      <c r="VK33" s="129"/>
      <c r="VL33" s="129"/>
      <c r="VM33" s="129"/>
      <c r="VN33" s="129"/>
      <c r="VO33" s="129"/>
      <c r="VP33" s="129"/>
      <c r="VQ33" s="129"/>
      <c r="VR33" s="129"/>
      <c r="VS33" s="129"/>
      <c r="VT33" s="129"/>
      <c r="VU33" s="129"/>
      <c r="VV33" s="129"/>
      <c r="VW33" s="129"/>
      <c r="VX33" s="129"/>
      <c r="VY33" s="129"/>
      <c r="VZ33" s="129"/>
      <c r="WA33" s="129"/>
      <c r="WB33" s="129"/>
      <c r="WC33" s="129"/>
      <c r="WD33" s="129"/>
      <c r="WE33" s="129"/>
      <c r="WF33" s="129"/>
      <c r="WG33" s="129"/>
      <c r="WH33" s="129"/>
      <c r="WI33" s="129"/>
      <c r="WJ33" s="129"/>
      <c r="WK33" s="129"/>
      <c r="WL33" s="129"/>
      <c r="WM33" s="129"/>
      <c r="WN33" s="129"/>
      <c r="WO33" s="129"/>
      <c r="WP33" s="129"/>
      <c r="WQ33" s="129"/>
      <c r="WR33" s="129"/>
      <c r="WS33" s="129"/>
      <c r="WT33" s="129"/>
      <c r="WU33" s="129"/>
      <c r="WV33" s="129"/>
      <c r="WW33" s="129"/>
      <c r="WX33" s="129"/>
      <c r="WY33" s="129"/>
      <c r="WZ33" s="129"/>
      <c r="XA33" s="129"/>
      <c r="XB33" s="129"/>
      <c r="XC33" s="129"/>
      <c r="XD33" s="129"/>
      <c r="XE33" s="129"/>
      <c r="XF33" s="129"/>
      <c r="XG33" s="129"/>
      <c r="XH33" s="129"/>
      <c r="XI33" s="129"/>
      <c r="XJ33" s="129"/>
      <c r="XK33" s="129"/>
      <c r="XL33" s="129"/>
      <c r="XM33" s="129"/>
      <c r="XN33" s="129"/>
      <c r="XO33" s="129"/>
      <c r="XP33" s="129"/>
      <c r="XQ33" s="129"/>
      <c r="XR33" s="129"/>
      <c r="XS33" s="129"/>
      <c r="XT33" s="129"/>
      <c r="XU33" s="129"/>
      <c r="XV33" s="129"/>
      <c r="XW33" s="129"/>
      <c r="XX33" s="129"/>
      <c r="XY33" s="129"/>
      <c r="XZ33" s="129"/>
      <c r="YA33" s="129"/>
      <c r="YB33" s="129"/>
      <c r="YC33" s="129"/>
      <c r="YD33" s="129"/>
      <c r="YE33" s="129"/>
      <c r="YF33" s="129"/>
      <c r="YG33" s="129"/>
      <c r="YH33" s="129"/>
      <c r="YI33" s="129"/>
      <c r="YJ33" s="129"/>
      <c r="YK33" s="129"/>
      <c r="YL33" s="129"/>
      <c r="YM33" s="129"/>
      <c r="YN33" s="129"/>
      <c r="YO33" s="129"/>
      <c r="YP33" s="129"/>
      <c r="YQ33" s="129"/>
      <c r="YR33" s="129"/>
      <c r="YS33" s="129"/>
      <c r="YT33" s="129"/>
      <c r="YU33" s="129"/>
      <c r="YV33" s="129"/>
      <c r="YW33" s="129"/>
      <c r="YX33" s="129"/>
      <c r="YY33" s="129"/>
      <c r="YZ33" s="129"/>
      <c r="ZA33" s="129"/>
      <c r="ZB33" s="129"/>
      <c r="ZC33" s="129"/>
      <c r="ZD33" s="129"/>
      <c r="ZE33" s="129"/>
      <c r="ZF33" s="129"/>
      <c r="ZG33" s="129"/>
      <c r="ZH33" s="129"/>
      <c r="ZI33" s="129"/>
      <c r="ZJ33" s="129"/>
      <c r="ZK33" s="129"/>
      <c r="ZL33" s="129"/>
      <c r="ZM33" s="129"/>
      <c r="ZN33" s="129"/>
      <c r="ZO33" s="129"/>
      <c r="ZP33" s="129"/>
      <c r="ZQ33" s="129"/>
      <c r="ZR33" s="129"/>
      <c r="ZS33" s="129"/>
      <c r="ZT33" s="129"/>
      <c r="ZU33" s="129"/>
      <c r="ZV33" s="129"/>
      <c r="ZW33" s="129"/>
      <c r="ZX33" s="129"/>
      <c r="ZY33" s="129"/>
      <c r="ZZ33" s="129"/>
    </row>
    <row r="34" spans="1:70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</row>
    <row r="35" spans="1:702" hidden="1" outlineLevel="1">
      <c r="A35" s="8">
        <v>41275</v>
      </c>
      <c r="B35" s="129">
        <v>7816.3452225000001</v>
      </c>
      <c r="C35" s="129">
        <v>183.36737801999999</v>
      </c>
      <c r="D35" s="129">
        <v>553.13798042999997</v>
      </c>
      <c r="E35" s="129">
        <v>1236.9418858899999</v>
      </c>
      <c r="F35" s="129">
        <v>2639.5503981399997</v>
      </c>
      <c r="G35" s="129">
        <v>11.515831349999999</v>
      </c>
      <c r="H35" s="129">
        <v>667.75575699000001</v>
      </c>
      <c r="I35" s="129">
        <v>1438.8489135699999</v>
      </c>
      <c r="J35" s="129">
        <v>369.13354749999996</v>
      </c>
      <c r="K35" s="129">
        <v>128.27649584</v>
      </c>
      <c r="L35" s="129">
        <v>6.2278514100000004</v>
      </c>
      <c r="M35" s="170" t="s">
        <v>188</v>
      </c>
      <c r="N35" s="129">
        <v>141.83454671999999</v>
      </c>
      <c r="O35" s="129">
        <v>65.853919950000005</v>
      </c>
      <c r="P35" s="129">
        <v>19.622833579999998</v>
      </c>
      <c r="Q35" s="129">
        <v>27.079542530000001</v>
      </c>
      <c r="R35" s="129">
        <v>149.94630512000001</v>
      </c>
      <c r="S35" s="129">
        <v>29.843159270000001</v>
      </c>
      <c r="T35" s="129">
        <v>147.40887619</v>
      </c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</row>
    <row r="36" spans="1:702" hidden="1" outlineLevel="1">
      <c r="A36" s="8">
        <v>41306</v>
      </c>
      <c r="B36" s="129">
        <v>7665.6480970699995</v>
      </c>
      <c r="C36" s="129">
        <v>183.00285560999998</v>
      </c>
      <c r="D36" s="129">
        <v>549.41972023999995</v>
      </c>
      <c r="E36" s="129">
        <v>1205.0865102800001</v>
      </c>
      <c r="F36" s="129">
        <v>2610.7179786399997</v>
      </c>
      <c r="G36" s="129">
        <v>11.934561970000001</v>
      </c>
      <c r="H36" s="129">
        <v>663.54670140999997</v>
      </c>
      <c r="I36" s="129">
        <v>1394.23894879</v>
      </c>
      <c r="J36" s="129">
        <v>328.49123530999998</v>
      </c>
      <c r="K36" s="129">
        <v>123.07746012</v>
      </c>
      <c r="L36" s="129">
        <v>2.1724201699999997</v>
      </c>
      <c r="M36" s="170" t="s">
        <v>188</v>
      </c>
      <c r="N36" s="129">
        <v>135.49528959000003</v>
      </c>
      <c r="O36" s="129">
        <v>67.846759349999999</v>
      </c>
      <c r="P36" s="129">
        <v>24.79847423</v>
      </c>
      <c r="Q36" s="129">
        <v>8.9048559999999999E-2</v>
      </c>
      <c r="R36" s="129">
        <v>179.39455211000001</v>
      </c>
      <c r="S36" s="129">
        <v>29.114524029999998</v>
      </c>
      <c r="T36" s="129">
        <v>157.22105665999999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129"/>
      <c r="NF36" s="129"/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29"/>
      <c r="OE36" s="129"/>
      <c r="OF36" s="129"/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29"/>
      <c r="OR36" s="129"/>
      <c r="OS36" s="129"/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29"/>
      <c r="PE36" s="129"/>
      <c r="PF36" s="129"/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29"/>
      <c r="PR36" s="129"/>
      <c r="PS36" s="129"/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29"/>
      <c r="QE36" s="129"/>
      <c r="QF36" s="129"/>
      <c r="QG36" s="129"/>
      <c r="QH36" s="129"/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29"/>
      <c r="QT36" s="129"/>
      <c r="QU36" s="129"/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29"/>
      <c r="RG36" s="129"/>
      <c r="RH36" s="129"/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29"/>
      <c r="RT36" s="129"/>
      <c r="RU36" s="129"/>
      <c r="RV36" s="129"/>
      <c r="RW36" s="129"/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29"/>
      <c r="SI36" s="129"/>
      <c r="SJ36" s="129"/>
      <c r="SK36" s="129"/>
      <c r="SL36" s="129"/>
      <c r="SM36" s="129"/>
      <c r="SN36" s="129"/>
      <c r="SO36" s="129"/>
      <c r="SP36" s="129"/>
      <c r="SQ36" s="129"/>
      <c r="SR36" s="129"/>
      <c r="SS36" s="129"/>
      <c r="ST36" s="129"/>
      <c r="SU36" s="129"/>
      <c r="SV36" s="129"/>
      <c r="SW36" s="129"/>
      <c r="SX36" s="129"/>
      <c r="SY36" s="129"/>
      <c r="SZ36" s="129"/>
      <c r="TA36" s="129"/>
      <c r="TB36" s="129"/>
      <c r="TC36" s="129"/>
      <c r="TD36" s="129"/>
      <c r="TE36" s="129"/>
      <c r="TF36" s="129"/>
      <c r="TG36" s="129"/>
      <c r="TH36" s="129"/>
      <c r="TI36" s="129"/>
      <c r="TJ36" s="129"/>
      <c r="TK36" s="129"/>
      <c r="TL36" s="129"/>
      <c r="TM36" s="129"/>
      <c r="TN36" s="129"/>
      <c r="TO36" s="129"/>
      <c r="TP36" s="129"/>
      <c r="TQ36" s="129"/>
      <c r="TR36" s="129"/>
      <c r="TS36" s="129"/>
      <c r="TT36" s="129"/>
      <c r="TU36" s="129"/>
      <c r="TV36" s="129"/>
      <c r="TW36" s="129"/>
      <c r="TX36" s="129"/>
      <c r="TY36" s="129"/>
      <c r="TZ36" s="129"/>
      <c r="UA36" s="129"/>
      <c r="UB36" s="129"/>
      <c r="UC36" s="129"/>
      <c r="UD36" s="129"/>
      <c r="UE36" s="129"/>
      <c r="UF36" s="129"/>
      <c r="UG36" s="129"/>
      <c r="UH36" s="129"/>
      <c r="UI36" s="129"/>
      <c r="UJ36" s="129"/>
      <c r="UK36" s="129"/>
      <c r="UL36" s="129"/>
      <c r="UM36" s="129"/>
      <c r="UN36" s="129"/>
      <c r="UO36" s="129"/>
      <c r="UP36" s="129"/>
      <c r="UQ36" s="129"/>
      <c r="UR36" s="129"/>
      <c r="US36" s="129"/>
      <c r="UT36" s="129"/>
      <c r="UU36" s="129"/>
      <c r="UV36" s="129"/>
      <c r="UW36" s="129"/>
      <c r="UX36" s="129"/>
      <c r="UY36" s="129"/>
      <c r="UZ36" s="129"/>
      <c r="VA36" s="129"/>
      <c r="VB36" s="129"/>
      <c r="VC36" s="129"/>
      <c r="VD36" s="129"/>
      <c r="VE36" s="129"/>
      <c r="VF36" s="129"/>
      <c r="VG36" s="129"/>
      <c r="VH36" s="129"/>
      <c r="VI36" s="129"/>
      <c r="VJ36" s="129"/>
      <c r="VK36" s="129"/>
      <c r="VL36" s="129"/>
      <c r="VM36" s="129"/>
      <c r="VN36" s="129"/>
      <c r="VO36" s="129"/>
      <c r="VP36" s="129"/>
      <c r="VQ36" s="129"/>
      <c r="VR36" s="129"/>
      <c r="VS36" s="129"/>
      <c r="VT36" s="129"/>
      <c r="VU36" s="129"/>
      <c r="VV36" s="129"/>
      <c r="VW36" s="129"/>
      <c r="VX36" s="129"/>
      <c r="VY36" s="129"/>
      <c r="VZ36" s="129"/>
      <c r="WA36" s="129"/>
      <c r="WB36" s="129"/>
      <c r="WC36" s="129"/>
      <c r="WD36" s="129"/>
      <c r="WE36" s="129"/>
      <c r="WF36" s="129"/>
      <c r="WG36" s="129"/>
      <c r="WH36" s="129"/>
      <c r="WI36" s="129"/>
      <c r="WJ36" s="129"/>
      <c r="WK36" s="129"/>
      <c r="WL36" s="129"/>
      <c r="WM36" s="129"/>
      <c r="WN36" s="129"/>
      <c r="WO36" s="129"/>
      <c r="WP36" s="129"/>
      <c r="WQ36" s="129"/>
      <c r="WR36" s="129"/>
      <c r="WS36" s="129"/>
      <c r="WT36" s="129"/>
      <c r="WU36" s="129"/>
      <c r="WV36" s="129"/>
      <c r="WW36" s="129"/>
      <c r="WX36" s="129"/>
      <c r="WY36" s="129"/>
      <c r="WZ36" s="129"/>
      <c r="XA36" s="129"/>
      <c r="XB36" s="129"/>
      <c r="XC36" s="129"/>
      <c r="XD36" s="129"/>
      <c r="XE36" s="129"/>
      <c r="XF36" s="129"/>
      <c r="XG36" s="129"/>
      <c r="XH36" s="129"/>
      <c r="XI36" s="129"/>
      <c r="XJ36" s="129"/>
      <c r="XK36" s="129"/>
      <c r="XL36" s="129"/>
      <c r="XM36" s="129"/>
      <c r="XN36" s="129"/>
      <c r="XO36" s="129"/>
      <c r="XP36" s="129"/>
      <c r="XQ36" s="129"/>
      <c r="XR36" s="129"/>
      <c r="XS36" s="129"/>
      <c r="XT36" s="129"/>
      <c r="XU36" s="129"/>
      <c r="XV36" s="129"/>
      <c r="XW36" s="129"/>
      <c r="XX36" s="129"/>
      <c r="XY36" s="129"/>
      <c r="XZ36" s="129"/>
      <c r="YA36" s="129"/>
      <c r="YB36" s="129"/>
      <c r="YC36" s="129"/>
      <c r="YD36" s="129"/>
      <c r="YE36" s="129"/>
      <c r="YF36" s="129"/>
      <c r="YG36" s="129"/>
      <c r="YH36" s="129"/>
      <c r="YI36" s="129"/>
      <c r="YJ36" s="129"/>
      <c r="YK36" s="129"/>
      <c r="YL36" s="129"/>
      <c r="YM36" s="129"/>
      <c r="YN36" s="129"/>
      <c r="YO36" s="129"/>
      <c r="YP36" s="129"/>
      <c r="YQ36" s="129"/>
      <c r="YR36" s="129"/>
      <c r="YS36" s="129"/>
      <c r="YT36" s="129"/>
      <c r="YU36" s="129"/>
      <c r="YV36" s="129"/>
      <c r="YW36" s="129"/>
      <c r="YX36" s="129"/>
      <c r="YY36" s="129"/>
      <c r="YZ36" s="129"/>
      <c r="ZA36" s="129"/>
      <c r="ZB36" s="129"/>
      <c r="ZC36" s="129"/>
      <c r="ZD36" s="129"/>
      <c r="ZE36" s="129"/>
      <c r="ZF36" s="129"/>
      <c r="ZG36" s="129"/>
      <c r="ZH36" s="129"/>
      <c r="ZI36" s="129"/>
      <c r="ZJ36" s="129"/>
      <c r="ZK36" s="129"/>
      <c r="ZL36" s="129"/>
      <c r="ZM36" s="129"/>
      <c r="ZN36" s="129"/>
      <c r="ZO36" s="129"/>
      <c r="ZP36" s="129"/>
      <c r="ZQ36" s="129"/>
      <c r="ZR36" s="129"/>
      <c r="ZS36" s="129"/>
      <c r="ZT36" s="129"/>
      <c r="ZU36" s="129"/>
      <c r="ZV36" s="129"/>
      <c r="ZW36" s="129"/>
      <c r="ZX36" s="129"/>
      <c r="ZY36" s="129"/>
      <c r="ZZ36" s="129"/>
    </row>
    <row r="37" spans="1:702" hidden="1" outlineLevel="1">
      <c r="A37" s="8">
        <v>41334</v>
      </c>
      <c r="B37" s="129">
        <v>7514.7137359299995</v>
      </c>
      <c r="C37" s="129">
        <v>192.09786166000001</v>
      </c>
      <c r="D37" s="129">
        <v>549.35753373</v>
      </c>
      <c r="E37" s="129">
        <v>1055.3644059399999</v>
      </c>
      <c r="F37" s="129">
        <v>2594.2072826200001</v>
      </c>
      <c r="G37" s="129">
        <v>12.18989466</v>
      </c>
      <c r="H37" s="129">
        <v>624.11395999000001</v>
      </c>
      <c r="I37" s="129">
        <v>1415.78500712</v>
      </c>
      <c r="J37" s="129">
        <v>341.58219617999998</v>
      </c>
      <c r="K37" s="129">
        <v>125.06282825</v>
      </c>
      <c r="L37" s="129">
        <v>1.5164520300000002</v>
      </c>
      <c r="M37" s="170" t="s">
        <v>188</v>
      </c>
      <c r="N37" s="129">
        <v>135.45574204000002</v>
      </c>
      <c r="O37" s="129">
        <v>76.502428030000004</v>
      </c>
      <c r="P37" s="129">
        <v>35.844696310000003</v>
      </c>
      <c r="Q37" s="129">
        <v>8.9897259999999993E-2</v>
      </c>
      <c r="R37" s="129">
        <v>168.44378442999999</v>
      </c>
      <c r="S37" s="129">
        <v>29.561379520000003</v>
      </c>
      <c r="T37" s="129">
        <v>157.53838616000002</v>
      </c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</row>
    <row r="38" spans="1:702" hidden="1" outlineLevel="1">
      <c r="A38" s="8">
        <v>41365</v>
      </c>
      <c r="B38" s="129">
        <v>7622.5728500900004</v>
      </c>
      <c r="C38" s="129">
        <v>210.54585463000001</v>
      </c>
      <c r="D38" s="129">
        <v>578.38423068999998</v>
      </c>
      <c r="E38" s="129">
        <v>1071.45774768</v>
      </c>
      <c r="F38" s="129">
        <v>2604.4426467200001</v>
      </c>
      <c r="G38" s="129">
        <v>11.905746239999999</v>
      </c>
      <c r="H38" s="129">
        <v>626.02714979000007</v>
      </c>
      <c r="I38" s="129">
        <v>1451.1742866499999</v>
      </c>
      <c r="J38" s="129">
        <v>331.30900905999999</v>
      </c>
      <c r="K38" s="129">
        <v>126.84117621999999</v>
      </c>
      <c r="L38" s="129">
        <v>1.8514089</v>
      </c>
      <c r="M38" s="170" t="s">
        <v>188</v>
      </c>
      <c r="N38" s="129">
        <v>134.87590788</v>
      </c>
      <c r="O38" s="129">
        <v>76.399157419999995</v>
      </c>
      <c r="P38" s="129">
        <v>34.998948599999999</v>
      </c>
      <c r="Q38" s="129">
        <v>0.13361824999999999</v>
      </c>
      <c r="R38" s="129">
        <v>176.6587356</v>
      </c>
      <c r="S38" s="129">
        <v>28.699451379999999</v>
      </c>
      <c r="T38" s="129">
        <v>156.86777438000001</v>
      </c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</row>
    <row r="39" spans="1:702" hidden="1" outlineLevel="1">
      <c r="A39" s="8">
        <v>41395</v>
      </c>
      <c r="B39" s="129">
        <v>7661.74187265</v>
      </c>
      <c r="C39" s="129">
        <v>235.91938937999998</v>
      </c>
      <c r="D39" s="129">
        <v>577.89138705000005</v>
      </c>
      <c r="E39" s="129">
        <v>1070.5619539899999</v>
      </c>
      <c r="F39" s="129">
        <v>2595.5326153200003</v>
      </c>
      <c r="G39" s="129">
        <v>14.96420434</v>
      </c>
      <c r="H39" s="129">
        <v>649.49066529000004</v>
      </c>
      <c r="I39" s="129">
        <v>1465.62923288</v>
      </c>
      <c r="J39" s="129">
        <v>321.21844643999998</v>
      </c>
      <c r="K39" s="129">
        <v>127.82831461000001</v>
      </c>
      <c r="L39" s="129">
        <v>1.57579275</v>
      </c>
      <c r="M39" s="170" t="s">
        <v>188</v>
      </c>
      <c r="N39" s="129">
        <v>133.42273051000001</v>
      </c>
      <c r="O39" s="129">
        <v>76.92369497</v>
      </c>
      <c r="P39" s="129">
        <v>29.162466640000002</v>
      </c>
      <c r="Q39" s="129">
        <v>0.16913033</v>
      </c>
      <c r="R39" s="129">
        <v>177.14290792</v>
      </c>
      <c r="S39" s="129">
        <v>27.198089339999999</v>
      </c>
      <c r="T39" s="129">
        <v>157.11085088999999</v>
      </c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29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29"/>
      <c r="SI39" s="129"/>
      <c r="SJ39" s="129"/>
      <c r="SK39" s="129"/>
      <c r="SL39" s="129"/>
      <c r="SM39" s="129"/>
      <c r="SN39" s="129"/>
      <c r="SO39" s="129"/>
      <c r="SP39" s="129"/>
      <c r="SQ39" s="129"/>
      <c r="SR39" s="129"/>
      <c r="SS39" s="129"/>
      <c r="ST39" s="129"/>
      <c r="SU39" s="129"/>
      <c r="SV39" s="129"/>
      <c r="SW39" s="129"/>
      <c r="SX39" s="129"/>
      <c r="SY39" s="129"/>
      <c r="SZ39" s="129"/>
      <c r="TA39" s="129"/>
      <c r="TB39" s="129"/>
      <c r="TC39" s="129"/>
      <c r="TD39" s="129"/>
      <c r="TE39" s="129"/>
      <c r="TF39" s="129"/>
      <c r="TG39" s="129"/>
      <c r="TH39" s="129"/>
      <c r="TI39" s="129"/>
      <c r="TJ39" s="129"/>
      <c r="TK39" s="129"/>
      <c r="TL39" s="129"/>
      <c r="TM39" s="129"/>
      <c r="TN39" s="129"/>
      <c r="TO39" s="129"/>
      <c r="TP39" s="129"/>
      <c r="TQ39" s="129"/>
      <c r="TR39" s="129"/>
      <c r="TS39" s="129"/>
      <c r="TT39" s="129"/>
      <c r="TU39" s="129"/>
      <c r="TV39" s="129"/>
      <c r="TW39" s="129"/>
      <c r="TX39" s="129"/>
      <c r="TY39" s="129"/>
      <c r="TZ39" s="129"/>
      <c r="UA39" s="129"/>
      <c r="UB39" s="129"/>
      <c r="UC39" s="129"/>
      <c r="UD39" s="129"/>
      <c r="UE39" s="129"/>
      <c r="UF39" s="129"/>
      <c r="UG39" s="129"/>
      <c r="UH39" s="129"/>
      <c r="UI39" s="129"/>
      <c r="UJ39" s="129"/>
      <c r="UK39" s="129"/>
      <c r="UL39" s="129"/>
      <c r="UM39" s="129"/>
      <c r="UN39" s="129"/>
      <c r="UO39" s="129"/>
      <c r="UP39" s="129"/>
      <c r="UQ39" s="129"/>
      <c r="UR39" s="129"/>
      <c r="US39" s="129"/>
      <c r="UT39" s="129"/>
      <c r="UU39" s="129"/>
      <c r="UV39" s="129"/>
      <c r="UW39" s="129"/>
      <c r="UX39" s="129"/>
      <c r="UY39" s="129"/>
      <c r="UZ39" s="129"/>
      <c r="VA39" s="129"/>
      <c r="VB39" s="129"/>
      <c r="VC39" s="129"/>
      <c r="VD39" s="129"/>
      <c r="VE39" s="129"/>
      <c r="VF39" s="129"/>
      <c r="VG39" s="129"/>
      <c r="VH39" s="129"/>
      <c r="VI39" s="129"/>
      <c r="VJ39" s="129"/>
      <c r="VK39" s="129"/>
      <c r="VL39" s="129"/>
      <c r="VM39" s="129"/>
      <c r="VN39" s="129"/>
      <c r="VO39" s="129"/>
      <c r="VP39" s="129"/>
      <c r="VQ39" s="129"/>
      <c r="VR39" s="129"/>
      <c r="VS39" s="129"/>
      <c r="VT39" s="129"/>
      <c r="VU39" s="129"/>
      <c r="VV39" s="129"/>
      <c r="VW39" s="129"/>
      <c r="VX39" s="129"/>
      <c r="VY39" s="129"/>
      <c r="VZ39" s="129"/>
      <c r="WA39" s="129"/>
      <c r="WB39" s="129"/>
      <c r="WC39" s="129"/>
      <c r="WD39" s="129"/>
      <c r="WE39" s="129"/>
      <c r="WF39" s="129"/>
      <c r="WG39" s="129"/>
      <c r="WH39" s="129"/>
      <c r="WI39" s="129"/>
      <c r="WJ39" s="129"/>
      <c r="WK39" s="129"/>
      <c r="WL39" s="129"/>
      <c r="WM39" s="129"/>
      <c r="WN39" s="129"/>
      <c r="WO39" s="129"/>
      <c r="WP39" s="129"/>
      <c r="WQ39" s="129"/>
      <c r="WR39" s="129"/>
      <c r="WS39" s="129"/>
      <c r="WT39" s="129"/>
      <c r="WU39" s="129"/>
      <c r="WV39" s="129"/>
      <c r="WW39" s="129"/>
      <c r="WX39" s="129"/>
      <c r="WY39" s="129"/>
      <c r="WZ39" s="129"/>
      <c r="XA39" s="129"/>
      <c r="XB39" s="129"/>
      <c r="XC39" s="129"/>
      <c r="XD39" s="129"/>
      <c r="XE39" s="129"/>
      <c r="XF39" s="129"/>
      <c r="XG39" s="129"/>
      <c r="XH39" s="129"/>
      <c r="XI39" s="129"/>
      <c r="XJ39" s="129"/>
      <c r="XK39" s="129"/>
      <c r="XL39" s="129"/>
      <c r="XM39" s="129"/>
      <c r="XN39" s="129"/>
      <c r="XO39" s="129"/>
      <c r="XP39" s="129"/>
      <c r="XQ39" s="129"/>
      <c r="XR39" s="129"/>
      <c r="XS39" s="129"/>
      <c r="XT39" s="129"/>
      <c r="XU39" s="129"/>
      <c r="XV39" s="129"/>
      <c r="XW39" s="129"/>
      <c r="XX39" s="129"/>
      <c r="XY39" s="129"/>
      <c r="XZ39" s="129"/>
      <c r="YA39" s="129"/>
      <c r="YB39" s="129"/>
      <c r="YC39" s="129"/>
      <c r="YD39" s="129"/>
      <c r="YE39" s="129"/>
      <c r="YF39" s="129"/>
      <c r="YG39" s="129"/>
      <c r="YH39" s="129"/>
      <c r="YI39" s="129"/>
      <c r="YJ39" s="129"/>
      <c r="YK39" s="129"/>
      <c r="YL39" s="129"/>
      <c r="YM39" s="129"/>
      <c r="YN39" s="129"/>
      <c r="YO39" s="129"/>
      <c r="YP39" s="129"/>
      <c r="YQ39" s="129"/>
      <c r="YR39" s="129"/>
      <c r="YS39" s="129"/>
      <c r="YT39" s="129"/>
      <c r="YU39" s="129"/>
      <c r="YV39" s="129"/>
      <c r="YW39" s="129"/>
      <c r="YX39" s="129"/>
      <c r="YY39" s="129"/>
      <c r="YZ39" s="129"/>
      <c r="ZA39" s="129"/>
      <c r="ZB39" s="129"/>
      <c r="ZC39" s="129"/>
      <c r="ZD39" s="129"/>
      <c r="ZE39" s="129"/>
      <c r="ZF39" s="129"/>
      <c r="ZG39" s="129"/>
      <c r="ZH39" s="129"/>
      <c r="ZI39" s="129"/>
      <c r="ZJ39" s="129"/>
      <c r="ZK39" s="129"/>
      <c r="ZL39" s="129"/>
      <c r="ZM39" s="129"/>
      <c r="ZN39" s="129"/>
      <c r="ZO39" s="129"/>
      <c r="ZP39" s="129"/>
      <c r="ZQ39" s="129"/>
      <c r="ZR39" s="129"/>
      <c r="ZS39" s="129"/>
      <c r="ZT39" s="129"/>
      <c r="ZU39" s="129"/>
      <c r="ZV39" s="129"/>
      <c r="ZW39" s="129"/>
      <c r="ZX39" s="129"/>
      <c r="ZY39" s="129"/>
      <c r="ZZ39" s="129"/>
    </row>
    <row r="40" spans="1:702" hidden="1" outlineLevel="1">
      <c r="A40" s="8">
        <v>41426</v>
      </c>
      <c r="B40" s="129">
        <v>7706.6463433400004</v>
      </c>
      <c r="C40" s="129">
        <v>248.08975820999999</v>
      </c>
      <c r="D40" s="129">
        <v>576.92886505000001</v>
      </c>
      <c r="E40" s="129">
        <v>1097.14772131</v>
      </c>
      <c r="F40" s="129">
        <v>2596.1105885399998</v>
      </c>
      <c r="G40" s="129">
        <v>16.330189010000002</v>
      </c>
      <c r="H40" s="129">
        <v>669.42893671000002</v>
      </c>
      <c r="I40" s="129">
        <v>1469.87021946</v>
      </c>
      <c r="J40" s="129">
        <v>311.10802436</v>
      </c>
      <c r="K40" s="129">
        <v>129.25971873999998</v>
      </c>
      <c r="L40" s="129">
        <v>1.5169230499999999</v>
      </c>
      <c r="M40" s="170" t="s">
        <v>188</v>
      </c>
      <c r="N40" s="129">
        <v>133.28641603</v>
      </c>
      <c r="O40" s="129">
        <v>69.827169940000005</v>
      </c>
      <c r="P40" s="129">
        <v>26.430322089999997</v>
      </c>
      <c r="Q40" s="129">
        <v>0.19965486999999998</v>
      </c>
      <c r="R40" s="129">
        <v>176.37466712999998</v>
      </c>
      <c r="S40" s="129">
        <v>27.300257169999998</v>
      </c>
      <c r="T40" s="129">
        <v>157.43691167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</row>
    <row r="41" spans="1:702" hidden="1" outlineLevel="1">
      <c r="A41" s="8">
        <v>41456</v>
      </c>
      <c r="B41" s="129">
        <v>7729.6372815100003</v>
      </c>
      <c r="C41" s="129">
        <v>235.06234706000001</v>
      </c>
      <c r="D41" s="129">
        <v>695.52310976000001</v>
      </c>
      <c r="E41" s="129">
        <v>1066.96531605</v>
      </c>
      <c r="F41" s="129">
        <v>2607.4863385799999</v>
      </c>
      <c r="G41" s="129">
        <v>14.815323190000001</v>
      </c>
      <c r="H41" s="129">
        <v>662.55272418000004</v>
      </c>
      <c r="I41" s="129">
        <v>1473.3195334100001</v>
      </c>
      <c r="J41" s="129">
        <v>318.84756888999999</v>
      </c>
      <c r="K41" s="129">
        <v>89.491689430000008</v>
      </c>
      <c r="L41" s="129">
        <v>1.6109099900000001</v>
      </c>
      <c r="M41" s="170" t="s">
        <v>188</v>
      </c>
      <c r="N41" s="129">
        <v>133.89387348999998</v>
      </c>
      <c r="O41" s="129">
        <v>66.928388499999997</v>
      </c>
      <c r="P41" s="129">
        <v>23.549847020000001</v>
      </c>
      <c r="Q41" s="129">
        <v>0.18450781999999999</v>
      </c>
      <c r="R41" s="129">
        <v>161.90250699999999</v>
      </c>
      <c r="S41" s="129">
        <v>26.861344780000003</v>
      </c>
      <c r="T41" s="129">
        <v>150.64195236</v>
      </c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</row>
    <row r="42" spans="1:702" hidden="1" outlineLevel="1">
      <c r="A42" s="8">
        <v>41487</v>
      </c>
      <c r="B42" s="129">
        <v>7845.5850352500001</v>
      </c>
      <c r="C42" s="129">
        <v>245.63816412</v>
      </c>
      <c r="D42" s="129">
        <v>787.49096827999995</v>
      </c>
      <c r="E42" s="129">
        <v>1083.3918514299999</v>
      </c>
      <c r="F42" s="129">
        <v>2600.0334222699998</v>
      </c>
      <c r="G42" s="129">
        <v>13.67515247</v>
      </c>
      <c r="H42" s="129">
        <v>688.10817574999999</v>
      </c>
      <c r="I42" s="129">
        <v>1468.88724632</v>
      </c>
      <c r="J42" s="129">
        <v>298.66240454000001</v>
      </c>
      <c r="K42" s="129">
        <v>128.26245752</v>
      </c>
      <c r="L42" s="129">
        <v>2.7329480800000003</v>
      </c>
      <c r="M42" s="170" t="s">
        <v>188</v>
      </c>
      <c r="N42" s="129">
        <v>149.13551100000001</v>
      </c>
      <c r="O42" s="129">
        <v>65.126409129999999</v>
      </c>
      <c r="P42" s="129">
        <v>20.427011540000002</v>
      </c>
      <c r="Q42" s="129">
        <v>0.11866750000000001</v>
      </c>
      <c r="R42" s="129">
        <v>119.66228735</v>
      </c>
      <c r="S42" s="129">
        <v>58.335842970000002</v>
      </c>
      <c r="T42" s="129">
        <v>115.89651497999999</v>
      </c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29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29"/>
      <c r="PS42" s="129"/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29"/>
      <c r="QE42" s="129"/>
      <c r="QF42" s="129"/>
      <c r="QG42" s="129"/>
      <c r="QH42" s="129"/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29"/>
      <c r="QT42" s="129"/>
      <c r="QU42" s="129"/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29"/>
      <c r="RG42" s="129"/>
      <c r="RH42" s="129"/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29"/>
      <c r="RT42" s="129"/>
      <c r="RU42" s="129"/>
      <c r="RV42" s="129"/>
      <c r="RW42" s="129"/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29"/>
      <c r="SI42" s="129"/>
      <c r="SJ42" s="129"/>
      <c r="SK42" s="129"/>
      <c r="SL42" s="129"/>
      <c r="SM42" s="129"/>
      <c r="SN42" s="129"/>
      <c r="SO42" s="129"/>
      <c r="SP42" s="129"/>
      <c r="SQ42" s="129"/>
      <c r="SR42" s="129"/>
      <c r="SS42" s="129"/>
      <c r="ST42" s="129"/>
      <c r="SU42" s="129"/>
      <c r="SV42" s="129"/>
      <c r="SW42" s="129"/>
      <c r="SX42" s="129"/>
      <c r="SY42" s="129"/>
      <c r="SZ42" s="129"/>
      <c r="TA42" s="129"/>
      <c r="TB42" s="129"/>
      <c r="TC42" s="129"/>
      <c r="TD42" s="129"/>
      <c r="TE42" s="129"/>
      <c r="TF42" s="129"/>
      <c r="TG42" s="129"/>
      <c r="TH42" s="129"/>
      <c r="TI42" s="129"/>
      <c r="TJ42" s="129"/>
      <c r="TK42" s="129"/>
      <c r="TL42" s="129"/>
      <c r="TM42" s="129"/>
      <c r="TN42" s="129"/>
      <c r="TO42" s="129"/>
      <c r="TP42" s="129"/>
      <c r="TQ42" s="129"/>
      <c r="TR42" s="129"/>
      <c r="TS42" s="129"/>
      <c r="TT42" s="129"/>
      <c r="TU42" s="129"/>
      <c r="TV42" s="129"/>
      <c r="TW42" s="129"/>
      <c r="TX42" s="129"/>
      <c r="TY42" s="129"/>
      <c r="TZ42" s="129"/>
      <c r="UA42" s="129"/>
      <c r="UB42" s="129"/>
      <c r="UC42" s="129"/>
      <c r="UD42" s="129"/>
      <c r="UE42" s="129"/>
      <c r="UF42" s="129"/>
      <c r="UG42" s="129"/>
      <c r="UH42" s="129"/>
      <c r="UI42" s="129"/>
      <c r="UJ42" s="129"/>
      <c r="UK42" s="129"/>
      <c r="UL42" s="129"/>
      <c r="UM42" s="129"/>
      <c r="UN42" s="129"/>
      <c r="UO42" s="129"/>
      <c r="UP42" s="129"/>
      <c r="UQ42" s="129"/>
      <c r="UR42" s="129"/>
      <c r="US42" s="129"/>
      <c r="UT42" s="129"/>
      <c r="UU42" s="129"/>
      <c r="UV42" s="129"/>
      <c r="UW42" s="129"/>
      <c r="UX42" s="129"/>
      <c r="UY42" s="129"/>
      <c r="UZ42" s="129"/>
      <c r="VA42" s="129"/>
      <c r="VB42" s="129"/>
      <c r="VC42" s="129"/>
      <c r="VD42" s="129"/>
      <c r="VE42" s="129"/>
      <c r="VF42" s="129"/>
      <c r="VG42" s="129"/>
      <c r="VH42" s="129"/>
      <c r="VI42" s="129"/>
      <c r="VJ42" s="129"/>
      <c r="VK42" s="129"/>
      <c r="VL42" s="129"/>
      <c r="VM42" s="129"/>
      <c r="VN42" s="129"/>
      <c r="VO42" s="129"/>
      <c r="VP42" s="129"/>
      <c r="VQ42" s="129"/>
      <c r="VR42" s="129"/>
      <c r="VS42" s="129"/>
      <c r="VT42" s="129"/>
      <c r="VU42" s="129"/>
      <c r="VV42" s="129"/>
      <c r="VW42" s="129"/>
      <c r="VX42" s="129"/>
      <c r="VY42" s="129"/>
      <c r="VZ42" s="129"/>
      <c r="WA42" s="129"/>
      <c r="WB42" s="129"/>
      <c r="WC42" s="129"/>
      <c r="WD42" s="129"/>
      <c r="WE42" s="129"/>
      <c r="WF42" s="129"/>
      <c r="WG42" s="129"/>
      <c r="WH42" s="129"/>
      <c r="WI42" s="129"/>
      <c r="WJ42" s="129"/>
      <c r="WK42" s="129"/>
      <c r="WL42" s="129"/>
      <c r="WM42" s="129"/>
      <c r="WN42" s="129"/>
      <c r="WO42" s="129"/>
      <c r="WP42" s="129"/>
      <c r="WQ42" s="129"/>
      <c r="WR42" s="129"/>
      <c r="WS42" s="129"/>
      <c r="WT42" s="129"/>
      <c r="WU42" s="129"/>
      <c r="WV42" s="129"/>
      <c r="WW42" s="129"/>
      <c r="WX42" s="129"/>
      <c r="WY42" s="129"/>
      <c r="WZ42" s="129"/>
      <c r="XA42" s="129"/>
      <c r="XB42" s="129"/>
      <c r="XC42" s="129"/>
      <c r="XD42" s="129"/>
      <c r="XE42" s="129"/>
      <c r="XF42" s="129"/>
      <c r="XG42" s="129"/>
      <c r="XH42" s="129"/>
      <c r="XI42" s="129"/>
      <c r="XJ42" s="129"/>
      <c r="XK42" s="129"/>
      <c r="XL42" s="129"/>
      <c r="XM42" s="129"/>
      <c r="XN42" s="129"/>
      <c r="XO42" s="129"/>
      <c r="XP42" s="129"/>
      <c r="XQ42" s="129"/>
      <c r="XR42" s="129"/>
      <c r="XS42" s="129"/>
      <c r="XT42" s="129"/>
      <c r="XU42" s="129"/>
      <c r="XV42" s="129"/>
      <c r="XW42" s="129"/>
      <c r="XX42" s="129"/>
      <c r="XY42" s="129"/>
      <c r="XZ42" s="129"/>
      <c r="YA42" s="129"/>
      <c r="YB42" s="129"/>
      <c r="YC42" s="129"/>
      <c r="YD42" s="129"/>
      <c r="YE42" s="129"/>
      <c r="YF42" s="129"/>
      <c r="YG42" s="129"/>
      <c r="YH42" s="129"/>
      <c r="YI42" s="129"/>
      <c r="YJ42" s="129"/>
      <c r="YK42" s="129"/>
      <c r="YL42" s="129"/>
      <c r="YM42" s="129"/>
      <c r="YN42" s="129"/>
      <c r="YO42" s="129"/>
      <c r="YP42" s="129"/>
      <c r="YQ42" s="129"/>
      <c r="YR42" s="129"/>
      <c r="YS42" s="129"/>
      <c r="YT42" s="129"/>
      <c r="YU42" s="129"/>
      <c r="YV42" s="129"/>
      <c r="YW42" s="129"/>
      <c r="YX42" s="129"/>
      <c r="YY42" s="129"/>
      <c r="YZ42" s="129"/>
      <c r="ZA42" s="129"/>
      <c r="ZB42" s="129"/>
      <c r="ZC42" s="129"/>
      <c r="ZD42" s="129"/>
      <c r="ZE42" s="129"/>
      <c r="ZF42" s="129"/>
      <c r="ZG42" s="129"/>
      <c r="ZH42" s="129"/>
      <c r="ZI42" s="129"/>
      <c r="ZJ42" s="129"/>
      <c r="ZK42" s="129"/>
      <c r="ZL42" s="129"/>
      <c r="ZM42" s="129"/>
      <c r="ZN42" s="129"/>
      <c r="ZO42" s="129"/>
      <c r="ZP42" s="129"/>
      <c r="ZQ42" s="129"/>
      <c r="ZR42" s="129"/>
      <c r="ZS42" s="129"/>
      <c r="ZT42" s="129"/>
      <c r="ZU42" s="129"/>
      <c r="ZV42" s="129"/>
      <c r="ZW42" s="129"/>
      <c r="ZX42" s="129"/>
      <c r="ZY42" s="129"/>
      <c r="ZZ42" s="129"/>
    </row>
    <row r="43" spans="1:702" hidden="1" outlineLevel="1">
      <c r="A43" s="8">
        <v>41518</v>
      </c>
      <c r="B43" s="129">
        <v>8707.6051798200006</v>
      </c>
      <c r="C43" s="129">
        <v>231.56492029</v>
      </c>
      <c r="D43" s="129">
        <v>817.81068972000003</v>
      </c>
      <c r="E43" s="129">
        <v>1076.5942112299999</v>
      </c>
      <c r="F43" s="129">
        <v>3474.4880319200001</v>
      </c>
      <c r="G43" s="129">
        <v>9.4728394999999992</v>
      </c>
      <c r="H43" s="129">
        <v>690.16436251999994</v>
      </c>
      <c r="I43" s="129">
        <v>1440.2857919600001</v>
      </c>
      <c r="J43" s="129">
        <v>333.08102649</v>
      </c>
      <c r="K43" s="129">
        <v>124.73896551000001</v>
      </c>
      <c r="L43" s="129">
        <v>1.8868675700000002</v>
      </c>
      <c r="M43" s="170" t="s">
        <v>188</v>
      </c>
      <c r="N43" s="129">
        <v>157.73031313999999</v>
      </c>
      <c r="O43" s="129">
        <v>55.15710301</v>
      </c>
      <c r="P43" s="129">
        <v>20.537420260000001</v>
      </c>
      <c r="Q43" s="129">
        <v>0.14551394000000001</v>
      </c>
      <c r="R43" s="129">
        <v>114.11611893</v>
      </c>
      <c r="S43" s="129">
        <v>17.097432340000001</v>
      </c>
      <c r="T43" s="129">
        <v>142.73357148999997</v>
      </c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29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29"/>
      <c r="PS43" s="129"/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29"/>
      <c r="QE43" s="129"/>
      <c r="QF43" s="129"/>
      <c r="QG43" s="129"/>
      <c r="QH43" s="129"/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29"/>
      <c r="QT43" s="129"/>
      <c r="QU43" s="129"/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29"/>
      <c r="RG43" s="129"/>
      <c r="RH43" s="129"/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29"/>
      <c r="RT43" s="129"/>
      <c r="RU43" s="129"/>
      <c r="RV43" s="129"/>
      <c r="RW43" s="129"/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29"/>
      <c r="SI43" s="129"/>
      <c r="SJ43" s="129"/>
      <c r="SK43" s="129"/>
      <c r="SL43" s="129"/>
      <c r="SM43" s="129"/>
      <c r="SN43" s="129"/>
      <c r="SO43" s="129"/>
      <c r="SP43" s="129"/>
      <c r="SQ43" s="129"/>
      <c r="SR43" s="129"/>
      <c r="SS43" s="129"/>
      <c r="ST43" s="129"/>
      <c r="SU43" s="129"/>
      <c r="SV43" s="129"/>
      <c r="SW43" s="129"/>
      <c r="SX43" s="129"/>
      <c r="SY43" s="129"/>
      <c r="SZ43" s="129"/>
      <c r="TA43" s="129"/>
      <c r="TB43" s="129"/>
      <c r="TC43" s="129"/>
      <c r="TD43" s="129"/>
      <c r="TE43" s="129"/>
      <c r="TF43" s="129"/>
      <c r="TG43" s="129"/>
      <c r="TH43" s="129"/>
      <c r="TI43" s="129"/>
      <c r="TJ43" s="129"/>
      <c r="TK43" s="129"/>
      <c r="TL43" s="129"/>
      <c r="TM43" s="129"/>
      <c r="TN43" s="129"/>
      <c r="TO43" s="129"/>
      <c r="TP43" s="129"/>
      <c r="TQ43" s="129"/>
      <c r="TR43" s="129"/>
      <c r="TS43" s="129"/>
      <c r="TT43" s="129"/>
      <c r="TU43" s="129"/>
      <c r="TV43" s="129"/>
      <c r="TW43" s="129"/>
      <c r="TX43" s="129"/>
      <c r="TY43" s="129"/>
      <c r="TZ43" s="129"/>
      <c r="UA43" s="129"/>
      <c r="UB43" s="129"/>
      <c r="UC43" s="129"/>
      <c r="UD43" s="129"/>
      <c r="UE43" s="129"/>
      <c r="UF43" s="129"/>
      <c r="UG43" s="129"/>
      <c r="UH43" s="129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  <c r="WC43" s="129"/>
      <c r="WD43" s="129"/>
      <c r="WE43" s="129"/>
      <c r="WF43" s="129"/>
      <c r="WG43" s="129"/>
      <c r="WH43" s="129"/>
      <c r="WI43" s="129"/>
      <c r="WJ43" s="129"/>
      <c r="WK43" s="129"/>
      <c r="WL43" s="129"/>
      <c r="WM43" s="129"/>
      <c r="WN43" s="129"/>
      <c r="WO43" s="129"/>
      <c r="WP43" s="129"/>
      <c r="WQ43" s="129"/>
      <c r="WR43" s="129"/>
      <c r="WS43" s="129"/>
      <c r="WT43" s="129"/>
      <c r="WU43" s="129"/>
      <c r="WV43" s="129"/>
      <c r="WW43" s="129"/>
      <c r="WX43" s="129"/>
      <c r="WY43" s="129"/>
      <c r="WZ43" s="129"/>
      <c r="XA43" s="129"/>
      <c r="XB43" s="129"/>
      <c r="XC43" s="129"/>
      <c r="XD43" s="129"/>
      <c r="XE43" s="129"/>
      <c r="XF43" s="129"/>
      <c r="XG43" s="129"/>
      <c r="XH43" s="129"/>
      <c r="XI43" s="129"/>
      <c r="XJ43" s="129"/>
      <c r="XK43" s="129"/>
      <c r="XL43" s="129"/>
      <c r="XM43" s="129"/>
      <c r="XN43" s="129"/>
      <c r="XO43" s="129"/>
      <c r="XP43" s="129"/>
      <c r="XQ43" s="129"/>
      <c r="XR43" s="129"/>
      <c r="XS43" s="129"/>
      <c r="XT43" s="129"/>
      <c r="XU43" s="129"/>
      <c r="XV43" s="129"/>
      <c r="XW43" s="129"/>
      <c r="XX43" s="129"/>
      <c r="XY43" s="129"/>
      <c r="XZ43" s="129"/>
      <c r="YA43" s="129"/>
      <c r="YB43" s="129"/>
      <c r="YC43" s="129"/>
      <c r="YD43" s="129"/>
      <c r="YE43" s="129"/>
      <c r="YF43" s="129"/>
      <c r="YG43" s="129"/>
      <c r="YH43" s="129"/>
      <c r="YI43" s="129"/>
      <c r="YJ43" s="129"/>
      <c r="YK43" s="129"/>
      <c r="YL43" s="129"/>
      <c r="YM43" s="129"/>
      <c r="YN43" s="129"/>
      <c r="YO43" s="129"/>
      <c r="YP43" s="129"/>
      <c r="YQ43" s="129"/>
      <c r="YR43" s="129"/>
      <c r="YS43" s="129"/>
      <c r="YT43" s="129"/>
      <c r="YU43" s="129"/>
      <c r="YV43" s="129"/>
      <c r="YW43" s="129"/>
      <c r="YX43" s="129"/>
      <c r="YY43" s="129"/>
      <c r="YZ43" s="129"/>
      <c r="ZA43" s="129"/>
      <c r="ZB43" s="129"/>
      <c r="ZC43" s="129"/>
      <c r="ZD43" s="129"/>
      <c r="ZE43" s="129"/>
      <c r="ZF43" s="129"/>
      <c r="ZG43" s="129"/>
      <c r="ZH43" s="129"/>
      <c r="ZI43" s="129"/>
      <c r="ZJ43" s="129"/>
      <c r="ZK43" s="129"/>
      <c r="ZL43" s="129"/>
      <c r="ZM43" s="129"/>
      <c r="ZN43" s="129"/>
      <c r="ZO43" s="129"/>
      <c r="ZP43" s="129"/>
      <c r="ZQ43" s="129"/>
      <c r="ZR43" s="129"/>
      <c r="ZS43" s="129"/>
      <c r="ZT43" s="129"/>
      <c r="ZU43" s="129"/>
      <c r="ZV43" s="129"/>
      <c r="ZW43" s="129"/>
      <c r="ZX43" s="129"/>
      <c r="ZY43" s="129"/>
      <c r="ZZ43" s="129"/>
    </row>
    <row r="44" spans="1:702" hidden="1" outlineLevel="1">
      <c r="A44" s="8">
        <v>41548</v>
      </c>
      <c r="B44" s="129">
        <v>8801.4618631100002</v>
      </c>
      <c r="C44" s="129">
        <v>226.11989514999999</v>
      </c>
      <c r="D44" s="129">
        <v>839.81171429999995</v>
      </c>
      <c r="E44" s="129">
        <v>1130.79931048</v>
      </c>
      <c r="F44" s="129">
        <v>3489.4494564500001</v>
      </c>
      <c r="G44" s="129">
        <v>6.7813476099999992</v>
      </c>
      <c r="H44" s="129">
        <v>712.94689949000008</v>
      </c>
      <c r="I44" s="129">
        <v>1446.96873071</v>
      </c>
      <c r="J44" s="129">
        <v>309.27001395000002</v>
      </c>
      <c r="K44" s="129">
        <v>99.756991679999999</v>
      </c>
      <c r="L44" s="129">
        <v>5.4041199199999994</v>
      </c>
      <c r="M44" s="170" t="s">
        <v>188</v>
      </c>
      <c r="N44" s="129">
        <v>163.28228593</v>
      </c>
      <c r="O44" s="129">
        <v>72.984991589999993</v>
      </c>
      <c r="P44" s="129">
        <v>134.56568132000001</v>
      </c>
      <c r="Q44" s="129">
        <v>0.15136437999999999</v>
      </c>
      <c r="R44" s="129">
        <v>110.5793577</v>
      </c>
      <c r="S44" s="129">
        <v>49.980396660000004</v>
      </c>
      <c r="T44" s="129">
        <v>2.6093057899999996</v>
      </c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</row>
    <row r="45" spans="1:702" hidden="1" outlineLevel="1">
      <c r="A45" s="8">
        <v>41579</v>
      </c>
      <c r="B45" s="129">
        <v>8917.5363041000001</v>
      </c>
      <c r="C45" s="129">
        <v>224.89401828999999</v>
      </c>
      <c r="D45" s="129">
        <v>837.44191096999998</v>
      </c>
      <c r="E45" s="129">
        <v>1171.8547131199998</v>
      </c>
      <c r="F45" s="129">
        <v>3496.2215218700003</v>
      </c>
      <c r="G45" s="129">
        <v>9.1575973699999995</v>
      </c>
      <c r="H45" s="129">
        <v>696.95705994000002</v>
      </c>
      <c r="I45" s="129">
        <v>1451.24839118</v>
      </c>
      <c r="J45" s="129">
        <v>351.48764186999995</v>
      </c>
      <c r="K45" s="129">
        <v>108.56831303</v>
      </c>
      <c r="L45" s="129">
        <v>3.0033628999999999</v>
      </c>
      <c r="M45" s="170" t="s">
        <v>188</v>
      </c>
      <c r="N45" s="129">
        <v>183.00652617</v>
      </c>
      <c r="O45" s="129">
        <v>89.16829559</v>
      </c>
      <c r="P45" s="129">
        <v>19.118188750000002</v>
      </c>
      <c r="Q45" s="129">
        <v>0.21475857999999998</v>
      </c>
      <c r="R45" s="129">
        <v>113.46404010000001</v>
      </c>
      <c r="S45" s="129">
        <v>14.92981084</v>
      </c>
      <c r="T45" s="129">
        <v>146.80015353000002</v>
      </c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</row>
    <row r="46" spans="1:702" hidden="1" outlineLevel="1">
      <c r="A46" s="8">
        <v>41609</v>
      </c>
      <c r="B46" s="129">
        <v>10038.06413687</v>
      </c>
      <c r="C46" s="129">
        <v>246.51860508999999</v>
      </c>
      <c r="D46" s="129">
        <v>649.20531191999999</v>
      </c>
      <c r="E46" s="129">
        <v>1130.8727504599999</v>
      </c>
      <c r="F46" s="129">
        <v>4981.9151302399996</v>
      </c>
      <c r="G46" s="129">
        <v>8.1644919199999997</v>
      </c>
      <c r="H46" s="129">
        <v>683.60383594999996</v>
      </c>
      <c r="I46" s="129">
        <v>1308.4911276100001</v>
      </c>
      <c r="J46" s="129">
        <v>390.84357141999999</v>
      </c>
      <c r="K46" s="129">
        <v>73.872192280000007</v>
      </c>
      <c r="L46" s="129">
        <v>3.16940687</v>
      </c>
      <c r="M46" s="170" t="s">
        <v>188</v>
      </c>
      <c r="N46" s="129">
        <v>196.70140819</v>
      </c>
      <c r="O46" s="129">
        <v>63.365010599999998</v>
      </c>
      <c r="P46" s="129">
        <v>19.988761929999999</v>
      </c>
      <c r="Q46" s="129">
        <v>0.26446717999999997</v>
      </c>
      <c r="R46" s="129">
        <v>119.37144018000001</v>
      </c>
      <c r="S46" s="129">
        <v>14.17131674</v>
      </c>
      <c r="T46" s="129">
        <v>147.54530828999998</v>
      </c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</row>
    <row r="47" spans="1:702" hidden="1" outlineLevel="1">
      <c r="A47" s="8">
        <v>41640</v>
      </c>
      <c r="B47" s="129">
        <v>10147.7372192</v>
      </c>
      <c r="C47" s="129">
        <v>249.12660911</v>
      </c>
      <c r="D47" s="129">
        <v>720.76939376999997</v>
      </c>
      <c r="E47" s="129">
        <v>1152.2411184699999</v>
      </c>
      <c r="F47" s="129">
        <v>4952.2001106799999</v>
      </c>
      <c r="G47" s="129">
        <v>9.5124138599999988</v>
      </c>
      <c r="H47" s="129">
        <v>685.51782653999999</v>
      </c>
      <c r="I47" s="129">
        <v>1344.2559643899999</v>
      </c>
      <c r="J47" s="129">
        <v>373.73968073000003</v>
      </c>
      <c r="K47" s="129">
        <v>78.230817520000002</v>
      </c>
      <c r="L47" s="129">
        <v>2.5178350900000002</v>
      </c>
      <c r="M47" s="170" t="s">
        <v>188</v>
      </c>
      <c r="N47" s="129">
        <v>198.91449385999999</v>
      </c>
      <c r="O47" s="129">
        <v>67.034997279999999</v>
      </c>
      <c r="P47" s="129">
        <v>33.23237992</v>
      </c>
      <c r="Q47" s="129">
        <v>0.18378865999999999</v>
      </c>
      <c r="R47" s="129">
        <v>111.87037626</v>
      </c>
      <c r="S47" s="129">
        <v>13.711072470000001</v>
      </c>
      <c r="T47" s="129">
        <v>154.67834059</v>
      </c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</row>
    <row r="48" spans="1:702" hidden="1" outlineLevel="1">
      <c r="A48" s="8">
        <v>41671</v>
      </c>
      <c r="B48" s="129">
        <v>12032.41823256</v>
      </c>
      <c r="C48" s="129">
        <v>265.81940139</v>
      </c>
      <c r="D48" s="129">
        <v>910.79150987000003</v>
      </c>
      <c r="E48" s="129">
        <v>1253.3451925100001</v>
      </c>
      <c r="F48" s="129">
        <v>6191.8040618000005</v>
      </c>
      <c r="G48" s="129">
        <v>11.22722387</v>
      </c>
      <c r="H48" s="129">
        <v>769.54016637000007</v>
      </c>
      <c r="I48" s="129">
        <v>1408.1995429999999</v>
      </c>
      <c r="J48" s="129">
        <v>428.50340512000002</v>
      </c>
      <c r="K48" s="129">
        <v>97.472034370000003</v>
      </c>
      <c r="L48" s="129">
        <v>2.6513359100000002</v>
      </c>
      <c r="M48" s="170" t="s">
        <v>188</v>
      </c>
      <c r="N48" s="129">
        <v>283.71914701999998</v>
      </c>
      <c r="O48" s="129">
        <v>63.030600409999998</v>
      </c>
      <c r="P48" s="129">
        <v>39.156041000000002</v>
      </c>
      <c r="Q48" s="129">
        <v>0.19636508999999999</v>
      </c>
      <c r="R48" s="129">
        <v>130.86555315000001</v>
      </c>
      <c r="S48" s="129">
        <v>16.086575879999998</v>
      </c>
      <c r="T48" s="129">
        <v>160.01007580000001</v>
      </c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</row>
    <row r="49" spans="1:702" hidden="1" outlineLevel="1">
      <c r="A49" s="8">
        <v>41699</v>
      </c>
      <c r="B49" s="129">
        <v>16737.75800727</v>
      </c>
      <c r="C49" s="129">
        <v>248.4119657</v>
      </c>
      <c r="D49" s="129">
        <v>961.6375396200001</v>
      </c>
      <c r="E49" s="129">
        <v>988.79116517</v>
      </c>
      <c r="F49" s="129">
        <v>6844.6486747999998</v>
      </c>
      <c r="G49" s="129">
        <v>9.8921942899999991</v>
      </c>
      <c r="H49" s="129">
        <v>983.16563058999998</v>
      </c>
      <c r="I49" s="129">
        <v>3946.4117615999999</v>
      </c>
      <c r="J49" s="129">
        <v>653.78153324000004</v>
      </c>
      <c r="K49" s="129">
        <v>313.45279577999997</v>
      </c>
      <c r="L49" s="129">
        <v>3.35779513</v>
      </c>
      <c r="M49" s="170" t="s">
        <v>188</v>
      </c>
      <c r="N49" s="129">
        <v>388.48011961999998</v>
      </c>
      <c r="O49" s="129">
        <v>81.359655799999999</v>
      </c>
      <c r="P49" s="129">
        <v>105.58789496</v>
      </c>
      <c r="Q49" s="129">
        <v>0.12030408000000001</v>
      </c>
      <c r="R49" s="129">
        <v>502.40940257</v>
      </c>
      <c r="S49" s="129">
        <v>703.51735931999997</v>
      </c>
      <c r="T49" s="129">
        <v>2.7322150000000001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29"/>
      <c r="JB49" s="129"/>
      <c r="JC49" s="129"/>
      <c r="JD49" s="129"/>
      <c r="JE49" s="129"/>
      <c r="JF49" s="129"/>
      <c r="JG49" s="129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  <c r="JR49" s="129"/>
      <c r="JS49" s="129"/>
      <c r="JT49" s="129"/>
      <c r="JU49" s="129"/>
      <c r="JV49" s="129"/>
      <c r="JW49" s="129"/>
      <c r="JX49" s="129"/>
      <c r="JY49" s="129"/>
      <c r="JZ49" s="129"/>
      <c r="KA49" s="129"/>
      <c r="KB49" s="129"/>
      <c r="KC49" s="129"/>
      <c r="KD49" s="129"/>
      <c r="KE49" s="129"/>
      <c r="KF49" s="129"/>
      <c r="KG49" s="129"/>
      <c r="KH49" s="129"/>
      <c r="KI49" s="129"/>
      <c r="KJ49" s="129"/>
      <c r="KK49" s="129"/>
      <c r="KL49" s="129"/>
      <c r="KM49" s="129"/>
      <c r="KN49" s="129"/>
      <c r="KO49" s="129"/>
      <c r="KP49" s="129"/>
      <c r="KQ49" s="129"/>
      <c r="KR49" s="129"/>
      <c r="KS49" s="129"/>
      <c r="KT49" s="129"/>
      <c r="KU49" s="129"/>
      <c r="KV49" s="129"/>
      <c r="KW49" s="129"/>
      <c r="KX49" s="129"/>
      <c r="KY49" s="129"/>
      <c r="KZ49" s="129"/>
      <c r="LA49" s="129"/>
      <c r="LB49" s="129"/>
      <c r="LC49" s="129"/>
      <c r="LD49" s="129"/>
      <c r="LE49" s="129"/>
      <c r="LF49" s="129"/>
      <c r="LG49" s="129"/>
      <c r="LH49" s="129"/>
      <c r="LI49" s="129"/>
      <c r="LJ49" s="129"/>
      <c r="LK49" s="129"/>
      <c r="LL49" s="129"/>
      <c r="LM49" s="129"/>
      <c r="LN49" s="129"/>
      <c r="LO49" s="129"/>
      <c r="LP49" s="129"/>
      <c r="LQ49" s="129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  <c r="MN49" s="129"/>
      <c r="MO49" s="129"/>
      <c r="MP49" s="129"/>
      <c r="MQ49" s="129"/>
      <c r="MR49" s="129"/>
      <c r="MS49" s="129"/>
      <c r="MT49" s="129"/>
      <c r="MU49" s="129"/>
      <c r="MV49" s="129"/>
      <c r="MW49" s="129"/>
      <c r="MX49" s="129"/>
      <c r="MY49" s="129"/>
      <c r="MZ49" s="129"/>
      <c r="NA49" s="129"/>
      <c r="NB49" s="129"/>
      <c r="NC49" s="129"/>
      <c r="ND49" s="129"/>
      <c r="NE49" s="129"/>
      <c r="NF49" s="129"/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29"/>
      <c r="OE49" s="129"/>
      <c r="OF49" s="129"/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29"/>
      <c r="OR49" s="129"/>
      <c r="OS49" s="129"/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29"/>
      <c r="PE49" s="129"/>
      <c r="PF49" s="129"/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29"/>
      <c r="PR49" s="129"/>
      <c r="PS49" s="129"/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29"/>
      <c r="QE49" s="129"/>
      <c r="QF49" s="129"/>
      <c r="QG49" s="129"/>
      <c r="QH49" s="129"/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29"/>
      <c r="QT49" s="129"/>
      <c r="QU49" s="129"/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29"/>
      <c r="RG49" s="129"/>
      <c r="RH49" s="129"/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29"/>
      <c r="RT49" s="129"/>
      <c r="RU49" s="129"/>
      <c r="RV49" s="129"/>
      <c r="RW49" s="129"/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29"/>
      <c r="SI49" s="129"/>
      <c r="SJ49" s="129"/>
      <c r="SK49" s="129"/>
      <c r="SL49" s="129"/>
      <c r="SM49" s="129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29"/>
      <c r="TB49" s="129"/>
      <c r="TC49" s="129"/>
      <c r="TD49" s="129"/>
      <c r="TE49" s="129"/>
      <c r="TF49" s="129"/>
      <c r="TG49" s="129"/>
      <c r="TH49" s="129"/>
      <c r="TI49" s="129"/>
      <c r="TJ49" s="129"/>
      <c r="TK49" s="129"/>
      <c r="TL49" s="129"/>
      <c r="TM49" s="129"/>
      <c r="TN49" s="129"/>
      <c r="TO49" s="129"/>
      <c r="TP49" s="129"/>
      <c r="TQ49" s="129"/>
      <c r="TR49" s="129"/>
      <c r="TS49" s="129"/>
      <c r="TT49" s="129"/>
      <c r="TU49" s="129"/>
      <c r="TV49" s="129"/>
      <c r="TW49" s="129"/>
      <c r="TX49" s="129"/>
      <c r="TY49" s="129"/>
      <c r="TZ49" s="129"/>
      <c r="UA49" s="129"/>
      <c r="UB49" s="129"/>
      <c r="UC49" s="129"/>
      <c r="UD49" s="129"/>
      <c r="UE49" s="129"/>
      <c r="UF49" s="129"/>
      <c r="UG49" s="129"/>
      <c r="UH49" s="129"/>
      <c r="UI49" s="129"/>
      <c r="UJ49" s="129"/>
      <c r="UK49" s="129"/>
      <c r="UL49" s="129"/>
      <c r="UM49" s="129"/>
      <c r="UN49" s="129"/>
      <c r="UO49" s="129"/>
      <c r="UP49" s="129"/>
      <c r="UQ49" s="129"/>
      <c r="UR49" s="129"/>
      <c r="US49" s="129"/>
      <c r="UT49" s="129"/>
      <c r="UU49" s="129"/>
      <c r="UV49" s="129"/>
      <c r="UW49" s="129"/>
      <c r="UX49" s="129"/>
      <c r="UY49" s="129"/>
      <c r="UZ49" s="129"/>
      <c r="VA49" s="129"/>
      <c r="VB49" s="129"/>
      <c r="VC49" s="129"/>
      <c r="VD49" s="129"/>
      <c r="VE49" s="129"/>
      <c r="VF49" s="129"/>
      <c r="VG49" s="129"/>
      <c r="VH49" s="129"/>
      <c r="VI49" s="129"/>
      <c r="VJ49" s="129"/>
      <c r="VK49" s="129"/>
      <c r="VL49" s="129"/>
      <c r="VM49" s="129"/>
      <c r="VN49" s="129"/>
      <c r="VO49" s="129"/>
      <c r="VP49" s="129"/>
      <c r="VQ49" s="129"/>
      <c r="VR49" s="129"/>
      <c r="VS49" s="129"/>
      <c r="VT49" s="129"/>
      <c r="VU49" s="129"/>
      <c r="VV49" s="129"/>
      <c r="VW49" s="129"/>
      <c r="VX49" s="129"/>
      <c r="VY49" s="129"/>
      <c r="VZ49" s="129"/>
      <c r="WA49" s="129"/>
      <c r="WB49" s="129"/>
      <c r="WC49" s="129"/>
      <c r="WD49" s="129"/>
      <c r="WE49" s="129"/>
      <c r="WF49" s="129"/>
      <c r="WG49" s="129"/>
      <c r="WH49" s="129"/>
      <c r="WI49" s="129"/>
      <c r="WJ49" s="129"/>
      <c r="WK49" s="129"/>
      <c r="WL49" s="129"/>
      <c r="WM49" s="129"/>
      <c r="WN49" s="129"/>
      <c r="WO49" s="129"/>
      <c r="WP49" s="129"/>
      <c r="WQ49" s="129"/>
      <c r="WR49" s="129"/>
      <c r="WS49" s="129"/>
      <c r="WT49" s="129"/>
      <c r="WU49" s="129"/>
      <c r="WV49" s="129"/>
      <c r="WW49" s="129"/>
      <c r="WX49" s="129"/>
      <c r="WY49" s="129"/>
      <c r="WZ49" s="129"/>
      <c r="XA49" s="129"/>
      <c r="XB49" s="129"/>
      <c r="XC49" s="129"/>
      <c r="XD49" s="129"/>
      <c r="XE49" s="129"/>
      <c r="XF49" s="129"/>
      <c r="XG49" s="129"/>
      <c r="XH49" s="129"/>
      <c r="XI49" s="129"/>
      <c r="XJ49" s="129"/>
      <c r="XK49" s="129"/>
      <c r="XL49" s="129"/>
      <c r="XM49" s="129"/>
      <c r="XN49" s="129"/>
      <c r="XO49" s="129"/>
      <c r="XP49" s="129"/>
      <c r="XQ49" s="129"/>
      <c r="XR49" s="129"/>
      <c r="XS49" s="129"/>
      <c r="XT49" s="129"/>
      <c r="XU49" s="129"/>
      <c r="XV49" s="129"/>
      <c r="XW49" s="129"/>
      <c r="XX49" s="129"/>
      <c r="XY49" s="129"/>
      <c r="XZ49" s="129"/>
      <c r="YA49" s="129"/>
      <c r="YB49" s="129"/>
      <c r="YC49" s="129"/>
      <c r="YD49" s="129"/>
      <c r="YE49" s="129"/>
      <c r="YF49" s="129"/>
      <c r="YG49" s="129"/>
      <c r="YH49" s="129"/>
      <c r="YI49" s="129"/>
      <c r="YJ49" s="129"/>
      <c r="YK49" s="129"/>
      <c r="YL49" s="129"/>
      <c r="YM49" s="129"/>
      <c r="YN49" s="129"/>
      <c r="YO49" s="129"/>
      <c r="YP49" s="129"/>
      <c r="YQ49" s="129"/>
      <c r="YR49" s="129"/>
      <c r="YS49" s="129"/>
      <c r="YT49" s="129"/>
      <c r="YU49" s="129"/>
      <c r="YV49" s="129"/>
      <c r="YW49" s="129"/>
      <c r="YX49" s="129"/>
      <c r="YY49" s="129"/>
      <c r="YZ49" s="129"/>
      <c r="ZA49" s="129"/>
      <c r="ZB49" s="129"/>
      <c r="ZC49" s="129"/>
      <c r="ZD49" s="129"/>
      <c r="ZE49" s="129"/>
      <c r="ZF49" s="129"/>
      <c r="ZG49" s="129"/>
      <c r="ZH49" s="129"/>
      <c r="ZI49" s="129"/>
      <c r="ZJ49" s="129"/>
      <c r="ZK49" s="129"/>
      <c r="ZL49" s="129"/>
      <c r="ZM49" s="129"/>
      <c r="ZN49" s="129"/>
      <c r="ZO49" s="129"/>
      <c r="ZP49" s="129"/>
      <c r="ZQ49" s="129"/>
      <c r="ZR49" s="129"/>
      <c r="ZS49" s="129"/>
      <c r="ZT49" s="129"/>
      <c r="ZU49" s="129"/>
      <c r="ZV49" s="129"/>
      <c r="ZW49" s="129"/>
      <c r="ZX49" s="129"/>
      <c r="ZY49" s="129"/>
      <c r="ZZ49" s="129"/>
    </row>
    <row r="50" spans="1:702" hidden="1" outlineLevel="1">
      <c r="A50" s="8">
        <v>41730</v>
      </c>
      <c r="B50" s="129">
        <v>14699.38342839</v>
      </c>
      <c r="C50" s="129">
        <v>171.21487654999999</v>
      </c>
      <c r="D50" s="129">
        <v>997.97484003</v>
      </c>
      <c r="E50" s="129">
        <v>271.74586477999998</v>
      </c>
      <c r="F50" s="129">
        <v>7247.9815814399999</v>
      </c>
      <c r="G50" s="129">
        <v>1.2223724900000001</v>
      </c>
      <c r="H50" s="129">
        <v>824.42451423</v>
      </c>
      <c r="I50" s="129">
        <v>3356.7170385300001</v>
      </c>
      <c r="J50" s="129">
        <v>142.80112843000001</v>
      </c>
      <c r="K50" s="129">
        <v>220.77022357999999</v>
      </c>
      <c r="L50" s="129">
        <v>2.0878229699999999</v>
      </c>
      <c r="M50" s="170" t="s">
        <v>188</v>
      </c>
      <c r="N50" s="129">
        <v>202.98685509000001</v>
      </c>
      <c r="O50" s="129">
        <v>11.35215502</v>
      </c>
      <c r="P50" s="129">
        <v>14.27164001</v>
      </c>
      <c r="Q50" s="129">
        <v>0.12284555</v>
      </c>
      <c r="R50" s="129">
        <v>521.78991404999999</v>
      </c>
      <c r="S50" s="129">
        <v>709.78708670000003</v>
      </c>
      <c r="T50" s="129">
        <v>2.1326689399999998</v>
      </c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9"/>
      <c r="JT50" s="129"/>
      <c r="JU50" s="129"/>
      <c r="JV50" s="129"/>
      <c r="JW50" s="129"/>
      <c r="JX50" s="129"/>
      <c r="JY50" s="129"/>
      <c r="JZ50" s="129"/>
      <c r="KA50" s="129"/>
      <c r="KB50" s="129"/>
      <c r="KC50" s="129"/>
      <c r="KD50" s="129"/>
      <c r="KE50" s="129"/>
      <c r="KF50" s="129"/>
      <c r="KG50" s="129"/>
      <c r="KH50" s="129"/>
      <c r="KI50" s="129"/>
      <c r="KJ50" s="129"/>
      <c r="KK50" s="129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9"/>
      <c r="KY50" s="129"/>
      <c r="KZ50" s="129"/>
      <c r="LA50" s="129"/>
      <c r="LB50" s="129"/>
      <c r="LC50" s="129"/>
      <c r="LD50" s="129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9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29"/>
      <c r="NA50" s="129"/>
      <c r="NB50" s="129"/>
      <c r="NC50" s="129"/>
      <c r="ND50" s="129"/>
      <c r="NE50" s="129"/>
      <c r="NF50" s="129"/>
      <c r="NG50" s="129"/>
      <c r="NH50" s="129"/>
      <c r="NI50" s="129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29"/>
      <c r="NX50" s="129"/>
      <c r="NY50" s="129"/>
      <c r="NZ50" s="129"/>
      <c r="OA50" s="129"/>
      <c r="OB50" s="129"/>
      <c r="OC50" s="129"/>
      <c r="OD50" s="129"/>
      <c r="OE50" s="129"/>
      <c r="OF50" s="129"/>
      <c r="OG50" s="129"/>
      <c r="OH50" s="129"/>
      <c r="OI50" s="129"/>
      <c r="OJ50" s="129"/>
      <c r="OK50" s="129"/>
      <c r="OL50" s="129"/>
      <c r="OM50" s="129"/>
      <c r="ON50" s="129"/>
      <c r="OO50" s="129"/>
      <c r="OP50" s="129"/>
      <c r="OQ50" s="129"/>
      <c r="OR50" s="129"/>
      <c r="OS50" s="129"/>
      <c r="OT50" s="129"/>
      <c r="OU50" s="129"/>
      <c r="OV50" s="129"/>
      <c r="OW50" s="129"/>
      <c r="OX50" s="129"/>
      <c r="OY50" s="129"/>
      <c r="OZ50" s="129"/>
      <c r="PA50" s="129"/>
      <c r="PB50" s="129"/>
      <c r="PC50" s="129"/>
      <c r="PD50" s="129"/>
      <c r="PE50" s="129"/>
      <c r="PF50" s="129"/>
      <c r="PG50" s="129"/>
      <c r="PH50" s="129"/>
      <c r="PI50" s="129"/>
      <c r="PJ50" s="129"/>
      <c r="PK50" s="129"/>
      <c r="PL50" s="129"/>
      <c r="PM50" s="129"/>
      <c r="PN50" s="129"/>
      <c r="PO50" s="129"/>
      <c r="PP50" s="129"/>
      <c r="PQ50" s="129"/>
      <c r="PR50" s="129"/>
      <c r="PS50" s="129"/>
      <c r="PT50" s="129"/>
      <c r="PU50" s="129"/>
      <c r="PV50" s="129"/>
      <c r="PW50" s="129"/>
      <c r="PX50" s="129"/>
      <c r="PY50" s="129"/>
      <c r="PZ50" s="129"/>
      <c r="QA50" s="129"/>
      <c r="QB50" s="129"/>
      <c r="QC50" s="129"/>
      <c r="QD50" s="129"/>
      <c r="QE50" s="129"/>
      <c r="QF50" s="129"/>
      <c r="QG50" s="129"/>
      <c r="QH50" s="129"/>
      <c r="QI50" s="129"/>
      <c r="QJ50" s="129"/>
      <c r="QK50" s="129"/>
      <c r="QL50" s="129"/>
      <c r="QM50" s="129"/>
      <c r="QN50" s="129"/>
      <c r="QO50" s="129"/>
      <c r="QP50" s="129"/>
      <c r="QQ50" s="129"/>
      <c r="QR50" s="129"/>
      <c r="QS50" s="129"/>
      <c r="QT50" s="129"/>
      <c r="QU50" s="129"/>
      <c r="QV50" s="129"/>
      <c r="QW50" s="129"/>
      <c r="QX50" s="129"/>
      <c r="QY50" s="129"/>
      <c r="QZ50" s="129"/>
      <c r="RA50" s="129"/>
      <c r="RB50" s="129"/>
      <c r="RC50" s="129"/>
      <c r="RD50" s="129"/>
      <c r="RE50" s="129"/>
      <c r="RF50" s="129"/>
      <c r="RG50" s="129"/>
      <c r="RH50" s="129"/>
      <c r="RI50" s="129"/>
      <c r="RJ50" s="129"/>
      <c r="RK50" s="129"/>
      <c r="RL50" s="129"/>
      <c r="RM50" s="129"/>
      <c r="RN50" s="129"/>
      <c r="RO50" s="129"/>
      <c r="RP50" s="129"/>
      <c r="RQ50" s="129"/>
      <c r="RR50" s="129"/>
      <c r="RS50" s="129"/>
      <c r="RT50" s="129"/>
      <c r="RU50" s="129"/>
      <c r="RV50" s="129"/>
      <c r="RW50" s="129"/>
      <c r="RX50" s="129"/>
      <c r="RY50" s="129"/>
      <c r="RZ50" s="129"/>
      <c r="SA50" s="129"/>
      <c r="SB50" s="129"/>
      <c r="SC50" s="129"/>
      <c r="SD50" s="129"/>
      <c r="SE50" s="129"/>
      <c r="SF50" s="129"/>
      <c r="SG50" s="129"/>
      <c r="SH50" s="129"/>
      <c r="SI50" s="129"/>
      <c r="SJ50" s="129"/>
      <c r="SK50" s="129"/>
      <c r="SL50" s="129"/>
      <c r="SM50" s="129"/>
      <c r="SN50" s="129"/>
      <c r="SO50" s="129"/>
      <c r="SP50" s="129"/>
      <c r="SQ50" s="129"/>
      <c r="SR50" s="129"/>
      <c r="SS50" s="129"/>
      <c r="ST50" s="129"/>
      <c r="SU50" s="129"/>
      <c r="SV50" s="129"/>
      <c r="SW50" s="129"/>
      <c r="SX50" s="129"/>
      <c r="SY50" s="129"/>
      <c r="SZ50" s="129"/>
      <c r="TA50" s="129"/>
      <c r="TB50" s="129"/>
      <c r="TC50" s="129"/>
      <c r="TD50" s="129"/>
      <c r="TE50" s="129"/>
      <c r="TF50" s="129"/>
      <c r="TG50" s="129"/>
      <c r="TH50" s="129"/>
      <c r="TI50" s="129"/>
      <c r="TJ50" s="129"/>
      <c r="TK50" s="129"/>
      <c r="TL50" s="129"/>
      <c r="TM50" s="129"/>
      <c r="TN50" s="129"/>
      <c r="TO50" s="129"/>
      <c r="TP50" s="129"/>
      <c r="TQ50" s="129"/>
      <c r="TR50" s="129"/>
      <c r="TS50" s="129"/>
      <c r="TT50" s="129"/>
      <c r="TU50" s="129"/>
      <c r="TV50" s="129"/>
      <c r="TW50" s="129"/>
      <c r="TX50" s="129"/>
      <c r="TY50" s="129"/>
      <c r="TZ50" s="129"/>
      <c r="UA50" s="129"/>
      <c r="UB50" s="129"/>
      <c r="UC50" s="129"/>
      <c r="UD50" s="129"/>
      <c r="UE50" s="129"/>
      <c r="UF50" s="129"/>
      <c r="UG50" s="129"/>
      <c r="UH50" s="129"/>
      <c r="UI50" s="129"/>
      <c r="UJ50" s="129"/>
      <c r="UK50" s="129"/>
      <c r="UL50" s="129"/>
      <c r="UM50" s="129"/>
      <c r="UN50" s="129"/>
      <c r="UO50" s="129"/>
      <c r="UP50" s="129"/>
      <c r="UQ50" s="129"/>
      <c r="UR50" s="129"/>
      <c r="US50" s="129"/>
      <c r="UT50" s="129"/>
      <c r="UU50" s="129"/>
      <c r="UV50" s="129"/>
      <c r="UW50" s="129"/>
      <c r="UX50" s="129"/>
      <c r="UY50" s="129"/>
      <c r="UZ50" s="129"/>
      <c r="VA50" s="129"/>
      <c r="VB50" s="129"/>
      <c r="VC50" s="129"/>
      <c r="VD50" s="129"/>
      <c r="VE50" s="129"/>
      <c r="VF50" s="129"/>
      <c r="VG50" s="129"/>
      <c r="VH50" s="129"/>
      <c r="VI50" s="129"/>
      <c r="VJ50" s="129"/>
      <c r="VK50" s="129"/>
      <c r="VL50" s="129"/>
      <c r="VM50" s="129"/>
      <c r="VN50" s="129"/>
      <c r="VO50" s="129"/>
      <c r="VP50" s="129"/>
      <c r="VQ50" s="129"/>
      <c r="VR50" s="129"/>
      <c r="VS50" s="129"/>
      <c r="VT50" s="129"/>
      <c r="VU50" s="129"/>
      <c r="VV50" s="129"/>
      <c r="VW50" s="129"/>
      <c r="VX50" s="129"/>
      <c r="VY50" s="129"/>
      <c r="VZ50" s="129"/>
      <c r="WA50" s="129"/>
      <c r="WB50" s="129"/>
      <c r="WC50" s="129"/>
      <c r="WD50" s="129"/>
      <c r="WE50" s="129"/>
      <c r="WF50" s="129"/>
      <c r="WG50" s="129"/>
      <c r="WH50" s="129"/>
      <c r="WI50" s="129"/>
      <c r="WJ50" s="129"/>
      <c r="WK50" s="129"/>
      <c r="WL50" s="129"/>
      <c r="WM50" s="129"/>
      <c r="WN50" s="129"/>
      <c r="WO50" s="129"/>
      <c r="WP50" s="129"/>
      <c r="WQ50" s="129"/>
      <c r="WR50" s="129"/>
      <c r="WS50" s="129"/>
      <c r="WT50" s="129"/>
      <c r="WU50" s="129"/>
      <c r="WV50" s="129"/>
      <c r="WW50" s="129"/>
      <c r="WX50" s="129"/>
      <c r="WY50" s="129"/>
      <c r="WZ50" s="129"/>
      <c r="XA50" s="129"/>
      <c r="XB50" s="129"/>
      <c r="XC50" s="129"/>
      <c r="XD50" s="129"/>
      <c r="XE50" s="129"/>
      <c r="XF50" s="129"/>
      <c r="XG50" s="129"/>
      <c r="XH50" s="129"/>
      <c r="XI50" s="129"/>
      <c r="XJ50" s="129"/>
      <c r="XK50" s="129"/>
      <c r="XL50" s="129"/>
      <c r="XM50" s="129"/>
      <c r="XN50" s="129"/>
      <c r="XO50" s="129"/>
      <c r="XP50" s="129"/>
      <c r="XQ50" s="129"/>
      <c r="XR50" s="129"/>
      <c r="XS50" s="129"/>
      <c r="XT50" s="129"/>
      <c r="XU50" s="129"/>
      <c r="XV50" s="129"/>
      <c r="XW50" s="129"/>
      <c r="XX50" s="129"/>
      <c r="XY50" s="129"/>
      <c r="XZ50" s="129"/>
      <c r="YA50" s="129"/>
      <c r="YB50" s="129"/>
      <c r="YC50" s="129"/>
      <c r="YD50" s="129"/>
      <c r="YE50" s="129"/>
      <c r="YF50" s="129"/>
      <c r="YG50" s="129"/>
      <c r="YH50" s="129"/>
      <c r="YI50" s="129"/>
      <c r="YJ50" s="129"/>
      <c r="YK50" s="129"/>
      <c r="YL50" s="129"/>
      <c r="YM50" s="129"/>
      <c r="YN50" s="129"/>
      <c r="YO50" s="129"/>
      <c r="YP50" s="129"/>
      <c r="YQ50" s="129"/>
      <c r="YR50" s="129"/>
      <c r="YS50" s="129"/>
      <c r="YT50" s="129"/>
      <c r="YU50" s="129"/>
      <c r="YV50" s="129"/>
      <c r="YW50" s="129"/>
      <c r="YX50" s="129"/>
      <c r="YY50" s="129"/>
      <c r="YZ50" s="129"/>
      <c r="ZA50" s="129"/>
      <c r="ZB50" s="129"/>
      <c r="ZC50" s="129"/>
      <c r="ZD50" s="129"/>
      <c r="ZE50" s="129"/>
      <c r="ZF50" s="129"/>
      <c r="ZG50" s="129"/>
      <c r="ZH50" s="129"/>
      <c r="ZI50" s="129"/>
      <c r="ZJ50" s="129"/>
      <c r="ZK50" s="129"/>
      <c r="ZL50" s="129"/>
      <c r="ZM50" s="129"/>
      <c r="ZN50" s="129"/>
      <c r="ZO50" s="129"/>
      <c r="ZP50" s="129"/>
      <c r="ZQ50" s="129"/>
      <c r="ZR50" s="129"/>
      <c r="ZS50" s="129"/>
      <c r="ZT50" s="129"/>
      <c r="ZU50" s="129"/>
      <c r="ZV50" s="129"/>
      <c r="ZW50" s="129"/>
      <c r="ZX50" s="129"/>
      <c r="ZY50" s="129"/>
      <c r="ZZ50" s="129"/>
    </row>
    <row r="51" spans="1:702" hidden="1" outlineLevel="1">
      <c r="A51" s="8">
        <v>41760</v>
      </c>
      <c r="B51" s="129">
        <v>7893.0803797100007</v>
      </c>
      <c r="C51" s="129">
        <v>72.223258229999999</v>
      </c>
      <c r="D51" s="129">
        <v>0.10662666</v>
      </c>
      <c r="E51" s="129">
        <v>118.85929963999999</v>
      </c>
      <c r="F51" s="129">
        <v>7398.9089469</v>
      </c>
      <c r="G51" s="129">
        <v>0.35709146999999997</v>
      </c>
      <c r="H51" s="129">
        <v>82.440610890000002</v>
      </c>
      <c r="I51" s="129">
        <v>167.94948646</v>
      </c>
      <c r="J51" s="129">
        <v>14.606676499999999</v>
      </c>
      <c r="K51" s="129">
        <v>5.1265002700000002</v>
      </c>
      <c r="L51" s="129">
        <v>0.20672227000000001</v>
      </c>
      <c r="M51" s="170" t="s">
        <v>188</v>
      </c>
      <c r="N51" s="129">
        <v>10.18736408</v>
      </c>
      <c r="O51" s="129">
        <v>1.5575921899999998</v>
      </c>
      <c r="P51" s="129">
        <v>1.07728918</v>
      </c>
      <c r="Q51" s="129">
        <v>1.7591310000000002E-2</v>
      </c>
      <c r="R51" s="129">
        <v>1.11274352</v>
      </c>
      <c r="S51" s="129">
        <v>16.44316169</v>
      </c>
      <c r="T51" s="129">
        <v>1.89941845</v>
      </c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  <c r="IS51" s="129"/>
      <c r="IT51" s="129"/>
      <c r="IU51" s="129"/>
      <c r="IV51" s="129"/>
      <c r="IW51" s="129"/>
      <c r="IX51" s="129"/>
      <c r="IY51" s="129"/>
      <c r="IZ51" s="129"/>
      <c r="JA51" s="129"/>
      <c r="JB51" s="129"/>
      <c r="JC51" s="129"/>
      <c r="JD51" s="129"/>
      <c r="JE51" s="129"/>
      <c r="JF51" s="129"/>
      <c r="JG51" s="129"/>
      <c r="JH51" s="129"/>
      <c r="JI51" s="129"/>
      <c r="JJ51" s="129"/>
      <c r="JK51" s="129"/>
      <c r="JL51" s="129"/>
      <c r="JM51" s="129"/>
      <c r="JN51" s="129"/>
      <c r="JO51" s="129"/>
      <c r="JP51" s="129"/>
      <c r="JQ51" s="129"/>
      <c r="JR51" s="129"/>
      <c r="JS51" s="129"/>
      <c r="JT51" s="129"/>
      <c r="JU51" s="129"/>
      <c r="JV51" s="129"/>
      <c r="JW51" s="129"/>
      <c r="JX51" s="129"/>
      <c r="JY51" s="129"/>
      <c r="JZ51" s="129"/>
      <c r="KA51" s="129"/>
      <c r="KB51" s="129"/>
      <c r="KC51" s="129"/>
      <c r="KD51" s="129"/>
      <c r="KE51" s="129"/>
      <c r="KF51" s="129"/>
      <c r="KG51" s="129"/>
      <c r="KH51" s="129"/>
      <c r="KI51" s="129"/>
      <c r="KJ51" s="129"/>
      <c r="KK51" s="129"/>
      <c r="KL51" s="129"/>
      <c r="KM51" s="129"/>
      <c r="KN51" s="129"/>
      <c r="KO51" s="129"/>
      <c r="KP51" s="129"/>
      <c r="KQ51" s="129"/>
      <c r="KR51" s="129"/>
      <c r="KS51" s="129"/>
      <c r="KT51" s="129"/>
      <c r="KU51" s="129"/>
      <c r="KV51" s="129"/>
      <c r="KW51" s="129"/>
      <c r="KX51" s="129"/>
      <c r="KY51" s="129"/>
      <c r="KZ51" s="129"/>
      <c r="LA51" s="129"/>
      <c r="LB51" s="129"/>
      <c r="LC51" s="129"/>
      <c r="LD51" s="129"/>
      <c r="LE51" s="129"/>
      <c r="LF51" s="129"/>
      <c r="LG51" s="129"/>
      <c r="LH51" s="129"/>
      <c r="LI51" s="129"/>
      <c r="LJ51" s="129"/>
      <c r="LK51" s="129"/>
      <c r="LL51" s="129"/>
      <c r="LM51" s="129"/>
      <c r="LN51" s="129"/>
      <c r="LO51" s="129"/>
      <c r="LP51" s="129"/>
      <c r="LQ51" s="129"/>
      <c r="LR51" s="129"/>
      <c r="LS51" s="129"/>
      <c r="LT51" s="129"/>
      <c r="LU51" s="129"/>
      <c r="LV51" s="129"/>
      <c r="LW51" s="129"/>
      <c r="LX51" s="129"/>
      <c r="LY51" s="129"/>
      <c r="LZ51" s="129"/>
      <c r="MA51" s="129"/>
      <c r="MB51" s="129"/>
      <c r="MC51" s="129"/>
      <c r="MD51" s="129"/>
      <c r="ME51" s="129"/>
      <c r="MF51" s="129"/>
      <c r="MG51" s="129"/>
      <c r="MH51" s="129"/>
      <c r="MI51" s="129"/>
      <c r="MJ51" s="129"/>
      <c r="MK51" s="129"/>
      <c r="ML51" s="129"/>
      <c r="MM51" s="129"/>
      <c r="MN51" s="129"/>
      <c r="MO51" s="129"/>
      <c r="MP51" s="129"/>
      <c r="MQ51" s="129"/>
      <c r="MR51" s="129"/>
      <c r="MS51" s="129"/>
      <c r="MT51" s="129"/>
      <c r="MU51" s="129"/>
      <c r="MV51" s="129"/>
      <c r="MW51" s="129"/>
      <c r="MX51" s="129"/>
      <c r="MY51" s="129"/>
      <c r="MZ51" s="129"/>
      <c r="NA51" s="129"/>
      <c r="NB51" s="129"/>
      <c r="NC51" s="129"/>
      <c r="ND51" s="129"/>
      <c r="NE51" s="129"/>
      <c r="NF51" s="129"/>
      <c r="NG51" s="129"/>
      <c r="NH51" s="129"/>
      <c r="NI51" s="129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29"/>
      <c r="NX51" s="129"/>
      <c r="NY51" s="129"/>
      <c r="NZ51" s="129"/>
      <c r="OA51" s="129"/>
      <c r="OB51" s="129"/>
      <c r="OC51" s="129"/>
      <c r="OD51" s="129"/>
      <c r="OE51" s="129"/>
      <c r="OF51" s="129"/>
      <c r="OG51" s="129"/>
      <c r="OH51" s="129"/>
      <c r="OI51" s="129"/>
      <c r="OJ51" s="129"/>
      <c r="OK51" s="129"/>
      <c r="OL51" s="129"/>
      <c r="OM51" s="129"/>
      <c r="ON51" s="129"/>
      <c r="OO51" s="129"/>
      <c r="OP51" s="129"/>
      <c r="OQ51" s="129"/>
      <c r="OR51" s="129"/>
      <c r="OS51" s="129"/>
      <c r="OT51" s="129"/>
      <c r="OU51" s="129"/>
      <c r="OV51" s="129"/>
      <c r="OW51" s="129"/>
      <c r="OX51" s="129"/>
      <c r="OY51" s="129"/>
      <c r="OZ51" s="129"/>
      <c r="PA51" s="129"/>
      <c r="PB51" s="129"/>
      <c r="PC51" s="129"/>
      <c r="PD51" s="129"/>
      <c r="PE51" s="129"/>
      <c r="PF51" s="129"/>
      <c r="PG51" s="129"/>
      <c r="PH51" s="129"/>
      <c r="PI51" s="129"/>
      <c r="PJ51" s="129"/>
      <c r="PK51" s="129"/>
      <c r="PL51" s="129"/>
      <c r="PM51" s="129"/>
      <c r="PN51" s="129"/>
      <c r="PO51" s="129"/>
      <c r="PP51" s="129"/>
      <c r="PQ51" s="129"/>
      <c r="PR51" s="129"/>
      <c r="PS51" s="129"/>
      <c r="PT51" s="129"/>
      <c r="PU51" s="129"/>
      <c r="PV51" s="129"/>
      <c r="PW51" s="129"/>
      <c r="PX51" s="129"/>
      <c r="PY51" s="129"/>
      <c r="PZ51" s="129"/>
      <c r="QA51" s="129"/>
      <c r="QB51" s="129"/>
      <c r="QC51" s="129"/>
      <c r="QD51" s="129"/>
      <c r="QE51" s="129"/>
      <c r="QF51" s="129"/>
      <c r="QG51" s="129"/>
      <c r="QH51" s="129"/>
      <c r="QI51" s="129"/>
      <c r="QJ51" s="129"/>
      <c r="QK51" s="129"/>
      <c r="QL51" s="129"/>
      <c r="QM51" s="129"/>
      <c r="QN51" s="129"/>
      <c r="QO51" s="129"/>
      <c r="QP51" s="129"/>
      <c r="QQ51" s="129"/>
      <c r="QR51" s="129"/>
      <c r="QS51" s="129"/>
      <c r="QT51" s="129"/>
      <c r="QU51" s="129"/>
      <c r="QV51" s="129"/>
      <c r="QW51" s="129"/>
      <c r="QX51" s="129"/>
      <c r="QY51" s="129"/>
      <c r="QZ51" s="129"/>
      <c r="RA51" s="129"/>
      <c r="RB51" s="129"/>
      <c r="RC51" s="129"/>
      <c r="RD51" s="129"/>
      <c r="RE51" s="129"/>
      <c r="RF51" s="129"/>
      <c r="RG51" s="129"/>
      <c r="RH51" s="129"/>
      <c r="RI51" s="129"/>
      <c r="RJ51" s="129"/>
      <c r="RK51" s="129"/>
      <c r="RL51" s="129"/>
      <c r="RM51" s="129"/>
      <c r="RN51" s="129"/>
      <c r="RO51" s="129"/>
      <c r="RP51" s="129"/>
      <c r="RQ51" s="129"/>
      <c r="RR51" s="129"/>
      <c r="RS51" s="129"/>
      <c r="RT51" s="129"/>
      <c r="RU51" s="129"/>
      <c r="RV51" s="129"/>
      <c r="RW51" s="129"/>
      <c r="RX51" s="129"/>
      <c r="RY51" s="129"/>
      <c r="RZ51" s="129"/>
      <c r="SA51" s="129"/>
      <c r="SB51" s="129"/>
      <c r="SC51" s="129"/>
      <c r="SD51" s="129"/>
      <c r="SE51" s="129"/>
      <c r="SF51" s="129"/>
      <c r="SG51" s="129"/>
      <c r="SH51" s="129"/>
      <c r="SI51" s="129"/>
      <c r="SJ51" s="129"/>
      <c r="SK51" s="129"/>
      <c r="SL51" s="129"/>
      <c r="SM51" s="129"/>
      <c r="SN51" s="129"/>
      <c r="SO51" s="129"/>
      <c r="SP51" s="129"/>
      <c r="SQ51" s="129"/>
      <c r="SR51" s="129"/>
      <c r="SS51" s="129"/>
      <c r="ST51" s="129"/>
      <c r="SU51" s="129"/>
      <c r="SV51" s="129"/>
      <c r="SW51" s="129"/>
      <c r="SX51" s="129"/>
      <c r="SY51" s="129"/>
      <c r="SZ51" s="129"/>
      <c r="TA51" s="129"/>
      <c r="TB51" s="129"/>
      <c r="TC51" s="129"/>
      <c r="TD51" s="129"/>
      <c r="TE51" s="129"/>
      <c r="TF51" s="129"/>
      <c r="TG51" s="129"/>
      <c r="TH51" s="129"/>
      <c r="TI51" s="129"/>
      <c r="TJ51" s="129"/>
      <c r="TK51" s="129"/>
      <c r="TL51" s="129"/>
      <c r="TM51" s="129"/>
      <c r="TN51" s="129"/>
      <c r="TO51" s="129"/>
      <c r="TP51" s="129"/>
      <c r="TQ51" s="129"/>
      <c r="TR51" s="129"/>
      <c r="TS51" s="129"/>
      <c r="TT51" s="129"/>
      <c r="TU51" s="129"/>
      <c r="TV51" s="129"/>
      <c r="TW51" s="129"/>
      <c r="TX51" s="129"/>
      <c r="TY51" s="129"/>
      <c r="TZ51" s="129"/>
      <c r="UA51" s="129"/>
      <c r="UB51" s="129"/>
      <c r="UC51" s="129"/>
      <c r="UD51" s="129"/>
      <c r="UE51" s="129"/>
      <c r="UF51" s="129"/>
      <c r="UG51" s="129"/>
      <c r="UH51" s="129"/>
      <c r="UI51" s="129"/>
      <c r="UJ51" s="129"/>
      <c r="UK51" s="129"/>
      <c r="UL51" s="129"/>
      <c r="UM51" s="129"/>
      <c r="UN51" s="129"/>
      <c r="UO51" s="129"/>
      <c r="UP51" s="129"/>
      <c r="UQ51" s="129"/>
      <c r="UR51" s="129"/>
      <c r="US51" s="129"/>
      <c r="UT51" s="129"/>
      <c r="UU51" s="129"/>
      <c r="UV51" s="129"/>
      <c r="UW51" s="129"/>
      <c r="UX51" s="129"/>
      <c r="UY51" s="129"/>
      <c r="UZ51" s="129"/>
      <c r="VA51" s="129"/>
      <c r="VB51" s="129"/>
      <c r="VC51" s="129"/>
      <c r="VD51" s="129"/>
      <c r="VE51" s="129"/>
      <c r="VF51" s="129"/>
      <c r="VG51" s="129"/>
      <c r="VH51" s="129"/>
      <c r="VI51" s="129"/>
      <c r="VJ51" s="129"/>
      <c r="VK51" s="129"/>
      <c r="VL51" s="129"/>
      <c r="VM51" s="129"/>
      <c r="VN51" s="129"/>
      <c r="VO51" s="129"/>
      <c r="VP51" s="129"/>
      <c r="VQ51" s="129"/>
      <c r="VR51" s="129"/>
      <c r="VS51" s="129"/>
      <c r="VT51" s="129"/>
      <c r="VU51" s="129"/>
      <c r="VV51" s="129"/>
      <c r="VW51" s="129"/>
      <c r="VX51" s="129"/>
      <c r="VY51" s="129"/>
      <c r="VZ51" s="129"/>
      <c r="WA51" s="129"/>
      <c r="WB51" s="129"/>
      <c r="WC51" s="129"/>
      <c r="WD51" s="129"/>
      <c r="WE51" s="129"/>
      <c r="WF51" s="129"/>
      <c r="WG51" s="129"/>
      <c r="WH51" s="129"/>
      <c r="WI51" s="129"/>
      <c r="WJ51" s="129"/>
      <c r="WK51" s="129"/>
      <c r="WL51" s="129"/>
      <c r="WM51" s="129"/>
      <c r="WN51" s="129"/>
      <c r="WO51" s="129"/>
      <c r="WP51" s="129"/>
      <c r="WQ51" s="129"/>
      <c r="WR51" s="129"/>
      <c r="WS51" s="129"/>
      <c r="WT51" s="129"/>
      <c r="WU51" s="129"/>
      <c r="WV51" s="129"/>
      <c r="WW51" s="129"/>
      <c r="WX51" s="129"/>
      <c r="WY51" s="129"/>
      <c r="WZ51" s="129"/>
      <c r="XA51" s="129"/>
      <c r="XB51" s="129"/>
      <c r="XC51" s="129"/>
      <c r="XD51" s="129"/>
      <c r="XE51" s="129"/>
      <c r="XF51" s="129"/>
      <c r="XG51" s="129"/>
      <c r="XH51" s="129"/>
      <c r="XI51" s="129"/>
      <c r="XJ51" s="129"/>
      <c r="XK51" s="129"/>
      <c r="XL51" s="129"/>
      <c r="XM51" s="129"/>
      <c r="XN51" s="129"/>
      <c r="XO51" s="129"/>
      <c r="XP51" s="129"/>
      <c r="XQ51" s="129"/>
      <c r="XR51" s="129"/>
      <c r="XS51" s="129"/>
      <c r="XT51" s="129"/>
      <c r="XU51" s="129"/>
      <c r="XV51" s="129"/>
      <c r="XW51" s="129"/>
      <c r="XX51" s="129"/>
      <c r="XY51" s="129"/>
      <c r="XZ51" s="129"/>
      <c r="YA51" s="129"/>
      <c r="YB51" s="129"/>
      <c r="YC51" s="129"/>
      <c r="YD51" s="129"/>
      <c r="YE51" s="129"/>
      <c r="YF51" s="129"/>
      <c r="YG51" s="129"/>
      <c r="YH51" s="129"/>
      <c r="YI51" s="129"/>
      <c r="YJ51" s="129"/>
      <c r="YK51" s="129"/>
      <c r="YL51" s="129"/>
      <c r="YM51" s="129"/>
      <c r="YN51" s="129"/>
      <c r="YO51" s="129"/>
      <c r="YP51" s="129"/>
      <c r="YQ51" s="129"/>
      <c r="YR51" s="129"/>
      <c r="YS51" s="129"/>
      <c r="YT51" s="129"/>
      <c r="YU51" s="129"/>
      <c r="YV51" s="129"/>
      <c r="YW51" s="129"/>
      <c r="YX51" s="129"/>
      <c r="YY51" s="129"/>
      <c r="YZ51" s="129"/>
      <c r="ZA51" s="129"/>
      <c r="ZB51" s="129"/>
      <c r="ZC51" s="129"/>
      <c r="ZD51" s="129"/>
      <c r="ZE51" s="129"/>
      <c r="ZF51" s="129"/>
      <c r="ZG51" s="129"/>
      <c r="ZH51" s="129"/>
      <c r="ZI51" s="129"/>
      <c r="ZJ51" s="129"/>
      <c r="ZK51" s="129"/>
      <c r="ZL51" s="129"/>
      <c r="ZM51" s="129"/>
      <c r="ZN51" s="129"/>
      <c r="ZO51" s="129"/>
      <c r="ZP51" s="129"/>
      <c r="ZQ51" s="129"/>
      <c r="ZR51" s="129"/>
      <c r="ZS51" s="129"/>
      <c r="ZT51" s="129"/>
      <c r="ZU51" s="129"/>
      <c r="ZV51" s="129"/>
      <c r="ZW51" s="129"/>
      <c r="ZX51" s="129"/>
      <c r="ZY51" s="129"/>
      <c r="ZZ51" s="129"/>
    </row>
    <row r="52" spans="1:702" hidden="1" outlineLevel="1">
      <c r="A52" s="8">
        <v>41791</v>
      </c>
      <c r="B52" s="129">
        <v>7630.2434841699996</v>
      </c>
      <c r="C52" s="129">
        <v>21.306386260000004</v>
      </c>
      <c r="D52" s="129">
        <v>0</v>
      </c>
      <c r="E52" s="129">
        <v>37.065115370000001</v>
      </c>
      <c r="F52" s="129">
        <v>7489.4510945700004</v>
      </c>
      <c r="G52" s="129">
        <v>0.34599554999999999</v>
      </c>
      <c r="H52" s="129">
        <v>10.244667100000001</v>
      </c>
      <c r="I52" s="129">
        <v>50.752245930000001</v>
      </c>
      <c r="J52" s="129">
        <v>9.9479406899999994</v>
      </c>
      <c r="K52" s="129">
        <v>0.83446405000000001</v>
      </c>
      <c r="L52" s="129">
        <v>1.95E-6</v>
      </c>
      <c r="M52" s="170" t="s">
        <v>188</v>
      </c>
      <c r="N52" s="129">
        <v>5.0730308099999997</v>
      </c>
      <c r="O52" s="129">
        <v>0.10251238999999999</v>
      </c>
      <c r="P52" s="129">
        <v>0.38748162000000003</v>
      </c>
      <c r="Q52" s="129">
        <v>0</v>
      </c>
      <c r="R52" s="129">
        <v>0.95177915000000002</v>
      </c>
      <c r="S52" s="129">
        <v>3.7807687300000001</v>
      </c>
      <c r="T52" s="129">
        <v>0</v>
      </c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</row>
    <row r="53" spans="1:702" hidden="1" outlineLevel="1">
      <c r="A53" s="8">
        <v>41821</v>
      </c>
      <c r="B53" s="129">
        <v>7807.88063246</v>
      </c>
      <c r="C53" s="129">
        <v>20.272970749999999</v>
      </c>
      <c r="D53" s="129">
        <v>0</v>
      </c>
      <c r="E53" s="129">
        <v>32.104556420000002</v>
      </c>
      <c r="F53" s="129">
        <v>7677.4839780599996</v>
      </c>
      <c r="G53" s="129">
        <v>0.34601967</v>
      </c>
      <c r="H53" s="129">
        <v>10.255817540000001</v>
      </c>
      <c r="I53" s="129">
        <v>50.031533549999999</v>
      </c>
      <c r="J53" s="129">
        <v>9.9258023499999997</v>
      </c>
      <c r="K53" s="129">
        <v>0.83446584000000001</v>
      </c>
      <c r="L53" s="129">
        <v>1.9700000000000002E-6</v>
      </c>
      <c r="M53" s="170" t="s">
        <v>188</v>
      </c>
      <c r="N53" s="129">
        <v>5.18045958</v>
      </c>
      <c r="O53" s="129">
        <v>0.10428394000000001</v>
      </c>
      <c r="P53" s="129">
        <v>0.38881006000000001</v>
      </c>
      <c r="Q53" s="129">
        <v>0</v>
      </c>
      <c r="R53" s="129">
        <v>0.95193273</v>
      </c>
      <c r="S53" s="129">
        <v>0</v>
      </c>
      <c r="T53" s="129">
        <v>0</v>
      </c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</row>
    <row r="54" spans="1:702" hidden="1" outlineLevel="1">
      <c r="A54" s="8">
        <v>41852</v>
      </c>
      <c r="B54" s="129">
        <v>8778.2145425100007</v>
      </c>
      <c r="C54" s="129">
        <v>20.47152084</v>
      </c>
      <c r="D54" s="129">
        <v>0</v>
      </c>
      <c r="E54" s="129">
        <v>34.002956210000001</v>
      </c>
      <c r="F54" s="129">
        <v>8644.2334823100009</v>
      </c>
      <c r="G54" s="129">
        <v>0.34604351</v>
      </c>
      <c r="H54" s="129">
        <v>10.26696875</v>
      </c>
      <c r="I54" s="129">
        <v>50.831826939999999</v>
      </c>
      <c r="J54" s="129">
        <v>10.050580829999999</v>
      </c>
      <c r="K54" s="129">
        <v>0.79131187000000003</v>
      </c>
      <c r="L54" s="129">
        <v>1.9800000000000001E-6</v>
      </c>
      <c r="M54" s="170" t="s">
        <v>188</v>
      </c>
      <c r="N54" s="129">
        <v>5.7669999000000001</v>
      </c>
      <c r="O54" s="129">
        <v>0.1060555</v>
      </c>
      <c r="P54" s="129">
        <v>0.39470970999999999</v>
      </c>
      <c r="Q54" s="129">
        <v>0</v>
      </c>
      <c r="R54" s="129">
        <v>0.95208415999999996</v>
      </c>
      <c r="S54" s="129">
        <v>0</v>
      </c>
      <c r="T54" s="129">
        <v>0</v>
      </c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</row>
    <row r="55" spans="1:702" hidden="1" outlineLevel="1">
      <c r="A55" s="8">
        <v>41883</v>
      </c>
      <c r="B55" s="129">
        <v>8375.9427505099993</v>
      </c>
      <c r="C55" s="129">
        <v>20.484613190000001</v>
      </c>
      <c r="D55" s="129">
        <v>0</v>
      </c>
      <c r="E55" s="129">
        <v>51.875003150000005</v>
      </c>
      <c r="F55" s="129">
        <v>8163.6065217300002</v>
      </c>
      <c r="G55" s="129">
        <v>0.34606591999999997</v>
      </c>
      <c r="H55" s="129">
        <v>9.9972971899999994</v>
      </c>
      <c r="I55" s="129">
        <v>53.19338261</v>
      </c>
      <c r="J55" s="129">
        <v>3.1212527900000002</v>
      </c>
      <c r="K55" s="129">
        <v>0.78205291999999993</v>
      </c>
      <c r="L55" s="129">
        <v>1.9999999999999999E-6</v>
      </c>
      <c r="M55" s="170" t="s">
        <v>188</v>
      </c>
      <c r="N55" s="129">
        <v>71.084109189999992</v>
      </c>
      <c r="O55" s="129">
        <v>0.1077699</v>
      </c>
      <c r="P55" s="129">
        <v>0.39245509000000001</v>
      </c>
      <c r="Q55" s="129">
        <v>0</v>
      </c>
      <c r="R55" s="129">
        <v>0.95222483000000002</v>
      </c>
      <c r="S55" s="129">
        <v>0</v>
      </c>
      <c r="T55" s="129">
        <v>0</v>
      </c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</row>
    <row r="56" spans="1:702" hidden="1" outlineLevel="1">
      <c r="A56" s="8">
        <v>41913</v>
      </c>
      <c r="B56" s="129">
        <v>8417.872653370001</v>
      </c>
      <c r="C56" s="129">
        <v>20.654169100000001</v>
      </c>
      <c r="D56" s="129">
        <v>0</v>
      </c>
      <c r="E56" s="129">
        <v>51.472705019999999</v>
      </c>
      <c r="F56" s="129">
        <v>8205.2898673599993</v>
      </c>
      <c r="G56" s="129">
        <v>0.34608916999999995</v>
      </c>
      <c r="H56" s="129">
        <v>10.00844919</v>
      </c>
      <c r="I56" s="129">
        <v>53.034190840000001</v>
      </c>
      <c r="J56" s="129">
        <v>3.12255482</v>
      </c>
      <c r="K56" s="129">
        <v>0.77279531999999995</v>
      </c>
      <c r="L56" s="129">
        <v>2.0200000000000001E-6</v>
      </c>
      <c r="M56" s="170" t="s">
        <v>188</v>
      </c>
      <c r="N56" s="129">
        <v>71.717187089999996</v>
      </c>
      <c r="O56" s="129">
        <v>0.1095426</v>
      </c>
      <c r="P56" s="129">
        <v>0.39272854999999995</v>
      </c>
      <c r="Q56" s="129">
        <v>0</v>
      </c>
      <c r="R56" s="129">
        <v>0.95237229000000001</v>
      </c>
      <c r="S56" s="129">
        <v>0</v>
      </c>
      <c r="T56" s="129">
        <v>0</v>
      </c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29"/>
      <c r="IZ56" s="129"/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29"/>
      <c r="KF56" s="129"/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29"/>
      <c r="MN56" s="129"/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29"/>
      <c r="NH56" s="129"/>
      <c r="NI56" s="129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29"/>
      <c r="NX56" s="129"/>
      <c r="NY56" s="129"/>
      <c r="NZ56" s="129"/>
      <c r="OA56" s="129"/>
      <c r="OB56" s="129"/>
      <c r="OC56" s="129"/>
      <c r="OD56" s="129"/>
      <c r="OE56" s="129"/>
      <c r="OF56" s="129"/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29"/>
      <c r="OZ56" s="129"/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29"/>
      <c r="PT56" s="129"/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29"/>
      <c r="QN56" s="129"/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29"/>
      <c r="RH56" s="129"/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29"/>
      <c r="SB56" s="129"/>
      <c r="SC56" s="129"/>
      <c r="SD56" s="129"/>
      <c r="SE56" s="129"/>
      <c r="SF56" s="129"/>
      <c r="SG56" s="129"/>
      <c r="SH56" s="129"/>
      <c r="SI56" s="129"/>
      <c r="SJ56" s="129"/>
      <c r="SK56" s="129"/>
      <c r="SL56" s="129"/>
      <c r="SM56" s="129"/>
      <c r="SN56" s="129"/>
      <c r="SO56" s="129"/>
      <c r="SP56" s="129"/>
      <c r="SQ56" s="129"/>
      <c r="SR56" s="129"/>
      <c r="SS56" s="129"/>
      <c r="ST56" s="129"/>
      <c r="SU56" s="129"/>
      <c r="SV56" s="129"/>
      <c r="SW56" s="129"/>
      <c r="SX56" s="129"/>
      <c r="SY56" s="129"/>
      <c r="SZ56" s="129"/>
      <c r="TA56" s="129"/>
      <c r="TB56" s="129"/>
      <c r="TC56" s="129"/>
      <c r="TD56" s="129"/>
      <c r="TE56" s="129"/>
      <c r="TF56" s="129"/>
      <c r="TG56" s="129"/>
      <c r="TH56" s="129"/>
      <c r="TI56" s="129"/>
      <c r="TJ56" s="129"/>
      <c r="TK56" s="129"/>
      <c r="TL56" s="129"/>
      <c r="TM56" s="129"/>
      <c r="TN56" s="129"/>
      <c r="TO56" s="129"/>
      <c r="TP56" s="129"/>
      <c r="TQ56" s="129"/>
      <c r="TR56" s="129"/>
      <c r="TS56" s="129"/>
      <c r="TT56" s="129"/>
      <c r="TU56" s="129"/>
      <c r="TV56" s="129"/>
      <c r="TW56" s="129"/>
      <c r="TX56" s="129"/>
      <c r="TY56" s="129"/>
      <c r="TZ56" s="129"/>
      <c r="UA56" s="129"/>
      <c r="UB56" s="129"/>
      <c r="UC56" s="129"/>
      <c r="UD56" s="129"/>
      <c r="UE56" s="129"/>
      <c r="UF56" s="129"/>
      <c r="UG56" s="129"/>
      <c r="UH56" s="129"/>
      <c r="UI56" s="129"/>
      <c r="UJ56" s="129"/>
      <c r="UK56" s="129"/>
      <c r="UL56" s="129"/>
      <c r="UM56" s="129"/>
      <c r="UN56" s="129"/>
      <c r="UO56" s="129"/>
      <c r="UP56" s="129"/>
      <c r="UQ56" s="129"/>
      <c r="UR56" s="129"/>
      <c r="US56" s="129"/>
      <c r="UT56" s="129"/>
      <c r="UU56" s="129"/>
      <c r="UV56" s="129"/>
      <c r="UW56" s="129"/>
      <c r="UX56" s="129"/>
      <c r="UY56" s="129"/>
      <c r="UZ56" s="129"/>
      <c r="VA56" s="129"/>
      <c r="VB56" s="129"/>
      <c r="VC56" s="129"/>
      <c r="VD56" s="129"/>
      <c r="VE56" s="129"/>
      <c r="VF56" s="129"/>
      <c r="VG56" s="129"/>
      <c r="VH56" s="129"/>
      <c r="VI56" s="129"/>
      <c r="VJ56" s="129"/>
      <c r="VK56" s="129"/>
      <c r="VL56" s="129"/>
      <c r="VM56" s="129"/>
      <c r="VN56" s="129"/>
      <c r="VO56" s="129"/>
      <c r="VP56" s="129"/>
      <c r="VQ56" s="129"/>
      <c r="VR56" s="129"/>
      <c r="VS56" s="129"/>
      <c r="VT56" s="129"/>
      <c r="VU56" s="129"/>
      <c r="VV56" s="129"/>
      <c r="VW56" s="129"/>
      <c r="VX56" s="129"/>
      <c r="VY56" s="129"/>
      <c r="VZ56" s="129"/>
      <c r="WA56" s="129"/>
      <c r="WB56" s="129"/>
      <c r="WC56" s="129"/>
      <c r="WD56" s="129"/>
      <c r="WE56" s="129"/>
      <c r="WF56" s="129"/>
      <c r="WG56" s="129"/>
      <c r="WH56" s="129"/>
      <c r="WI56" s="129"/>
      <c r="WJ56" s="129"/>
      <c r="WK56" s="129"/>
      <c r="WL56" s="129"/>
      <c r="WM56" s="129"/>
      <c r="WN56" s="129"/>
      <c r="WO56" s="129"/>
      <c r="WP56" s="129"/>
      <c r="WQ56" s="129"/>
      <c r="WR56" s="129"/>
      <c r="WS56" s="129"/>
      <c r="WT56" s="129"/>
      <c r="WU56" s="129"/>
      <c r="WV56" s="129"/>
      <c r="WW56" s="129"/>
      <c r="WX56" s="129"/>
      <c r="WY56" s="129"/>
      <c r="WZ56" s="129"/>
      <c r="XA56" s="129"/>
      <c r="XB56" s="129"/>
      <c r="XC56" s="129"/>
      <c r="XD56" s="129"/>
      <c r="XE56" s="129"/>
      <c r="XF56" s="129"/>
      <c r="XG56" s="129"/>
      <c r="XH56" s="129"/>
      <c r="XI56" s="129"/>
      <c r="XJ56" s="129"/>
      <c r="XK56" s="129"/>
      <c r="XL56" s="129"/>
      <c r="XM56" s="129"/>
      <c r="XN56" s="129"/>
      <c r="XO56" s="129"/>
      <c r="XP56" s="129"/>
      <c r="XQ56" s="129"/>
      <c r="XR56" s="129"/>
      <c r="XS56" s="129"/>
      <c r="XT56" s="129"/>
      <c r="XU56" s="129"/>
      <c r="XV56" s="129"/>
      <c r="XW56" s="129"/>
      <c r="XX56" s="129"/>
      <c r="XY56" s="129"/>
      <c r="XZ56" s="129"/>
      <c r="YA56" s="129"/>
      <c r="YB56" s="129"/>
      <c r="YC56" s="129"/>
      <c r="YD56" s="129"/>
      <c r="YE56" s="129"/>
      <c r="YF56" s="129"/>
      <c r="YG56" s="129"/>
      <c r="YH56" s="129"/>
      <c r="YI56" s="129"/>
      <c r="YJ56" s="129"/>
      <c r="YK56" s="129"/>
      <c r="YL56" s="129"/>
      <c r="YM56" s="129"/>
      <c r="YN56" s="129"/>
      <c r="YO56" s="129"/>
      <c r="YP56" s="129"/>
      <c r="YQ56" s="129"/>
      <c r="YR56" s="129"/>
      <c r="YS56" s="129"/>
      <c r="YT56" s="129"/>
      <c r="YU56" s="129"/>
      <c r="YV56" s="129"/>
      <c r="YW56" s="129"/>
      <c r="YX56" s="129"/>
      <c r="YY56" s="129"/>
      <c r="YZ56" s="129"/>
      <c r="ZA56" s="129"/>
      <c r="ZB56" s="129"/>
      <c r="ZC56" s="129"/>
      <c r="ZD56" s="129"/>
      <c r="ZE56" s="129"/>
      <c r="ZF56" s="129"/>
      <c r="ZG56" s="129"/>
      <c r="ZH56" s="129"/>
      <c r="ZI56" s="129"/>
      <c r="ZJ56" s="129"/>
      <c r="ZK56" s="129"/>
      <c r="ZL56" s="129"/>
      <c r="ZM56" s="129"/>
      <c r="ZN56" s="129"/>
      <c r="ZO56" s="129"/>
      <c r="ZP56" s="129"/>
      <c r="ZQ56" s="129"/>
      <c r="ZR56" s="129"/>
      <c r="ZS56" s="129"/>
      <c r="ZT56" s="129"/>
      <c r="ZU56" s="129"/>
      <c r="ZV56" s="129"/>
      <c r="ZW56" s="129"/>
      <c r="ZX56" s="129"/>
      <c r="ZY56" s="129"/>
      <c r="ZZ56" s="129"/>
    </row>
    <row r="57" spans="1:702" hidden="1" outlineLevel="1">
      <c r="A57" s="8">
        <v>41944</v>
      </c>
      <c r="B57" s="129">
        <v>76.563695120000006</v>
      </c>
      <c r="C57" s="129">
        <v>4.563743E-2</v>
      </c>
      <c r="D57" s="129">
        <v>0</v>
      </c>
      <c r="E57" s="129">
        <v>18.91203265</v>
      </c>
      <c r="F57" s="129">
        <v>0</v>
      </c>
      <c r="G57" s="129">
        <v>0</v>
      </c>
      <c r="H57" s="129">
        <v>0</v>
      </c>
      <c r="I57" s="129">
        <v>1.31130821</v>
      </c>
      <c r="J57" s="129">
        <v>0</v>
      </c>
      <c r="K57" s="129">
        <v>0.37462443000000001</v>
      </c>
      <c r="L57" s="129">
        <v>0</v>
      </c>
      <c r="M57" s="170" t="s">
        <v>188</v>
      </c>
      <c r="N57" s="129">
        <v>55.920092400000001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  <c r="IM57" s="129"/>
      <c r="IN57" s="129"/>
      <c r="IO57" s="129"/>
      <c r="IP57" s="129"/>
      <c r="IQ57" s="129"/>
      <c r="IR57" s="129"/>
      <c r="IS57" s="129"/>
      <c r="IT57" s="129"/>
      <c r="IU57" s="129"/>
      <c r="IV57" s="129"/>
      <c r="IW57" s="129"/>
      <c r="IX57" s="129"/>
      <c r="IY57" s="129"/>
      <c r="IZ57" s="129"/>
      <c r="JA57" s="129"/>
      <c r="JB57" s="129"/>
      <c r="JC57" s="129"/>
      <c r="JD57" s="129"/>
      <c r="JE57" s="129"/>
      <c r="JF57" s="129"/>
      <c r="JG57" s="129"/>
      <c r="JH57" s="129"/>
      <c r="JI57" s="129"/>
      <c r="JJ57" s="129"/>
      <c r="JK57" s="129"/>
      <c r="JL57" s="129"/>
      <c r="JM57" s="129"/>
      <c r="JN57" s="129"/>
      <c r="JO57" s="129"/>
      <c r="JP57" s="129"/>
      <c r="JQ57" s="129"/>
      <c r="JR57" s="129"/>
      <c r="JS57" s="129"/>
      <c r="JT57" s="129"/>
      <c r="JU57" s="129"/>
      <c r="JV57" s="129"/>
      <c r="JW57" s="129"/>
      <c r="JX57" s="129"/>
      <c r="JY57" s="129"/>
      <c r="JZ57" s="129"/>
      <c r="KA57" s="129"/>
      <c r="KB57" s="129"/>
      <c r="KC57" s="129"/>
      <c r="KD57" s="129"/>
      <c r="KE57" s="129"/>
      <c r="KF57" s="129"/>
      <c r="KG57" s="129"/>
      <c r="KH57" s="129"/>
      <c r="KI57" s="129"/>
      <c r="KJ57" s="129"/>
      <c r="KK57" s="129"/>
      <c r="KL57" s="129"/>
      <c r="KM57" s="129"/>
      <c r="KN57" s="129"/>
      <c r="KO57" s="129"/>
      <c r="KP57" s="129"/>
      <c r="KQ57" s="129"/>
      <c r="KR57" s="129"/>
      <c r="KS57" s="129"/>
      <c r="KT57" s="129"/>
      <c r="KU57" s="129"/>
      <c r="KV57" s="129"/>
      <c r="KW57" s="129"/>
      <c r="KX57" s="129"/>
      <c r="KY57" s="129"/>
      <c r="KZ57" s="129"/>
      <c r="LA57" s="129"/>
      <c r="LB57" s="129"/>
      <c r="LC57" s="129"/>
      <c r="LD57" s="129"/>
      <c r="LE57" s="129"/>
      <c r="LF57" s="129"/>
      <c r="LG57" s="129"/>
      <c r="LH57" s="129"/>
      <c r="LI57" s="129"/>
      <c r="LJ57" s="129"/>
      <c r="LK57" s="129"/>
      <c r="LL57" s="129"/>
      <c r="LM57" s="129"/>
      <c r="LN57" s="129"/>
      <c r="LO57" s="129"/>
      <c r="LP57" s="129"/>
      <c r="LQ57" s="129"/>
      <c r="LR57" s="129"/>
      <c r="LS57" s="129"/>
      <c r="LT57" s="129"/>
      <c r="LU57" s="129"/>
      <c r="LV57" s="129"/>
      <c r="LW57" s="129"/>
      <c r="LX57" s="129"/>
      <c r="LY57" s="129"/>
      <c r="LZ57" s="129"/>
      <c r="MA57" s="129"/>
      <c r="MB57" s="129"/>
      <c r="MC57" s="129"/>
      <c r="MD57" s="129"/>
      <c r="ME57" s="129"/>
      <c r="MF57" s="129"/>
      <c r="MG57" s="129"/>
      <c r="MH57" s="129"/>
      <c r="MI57" s="129"/>
      <c r="MJ57" s="129"/>
      <c r="MK57" s="129"/>
      <c r="ML57" s="129"/>
      <c r="MM57" s="129"/>
      <c r="MN57" s="129"/>
      <c r="MO57" s="129"/>
      <c r="MP57" s="129"/>
      <c r="MQ57" s="129"/>
      <c r="MR57" s="129"/>
      <c r="MS57" s="129"/>
      <c r="MT57" s="129"/>
      <c r="MU57" s="129"/>
      <c r="MV57" s="129"/>
      <c r="MW57" s="129"/>
      <c r="MX57" s="129"/>
      <c r="MY57" s="129"/>
      <c r="MZ57" s="129"/>
      <c r="NA57" s="129"/>
      <c r="NB57" s="129"/>
      <c r="NC57" s="129"/>
      <c r="ND57" s="129"/>
      <c r="NE57" s="129"/>
      <c r="NF57" s="129"/>
      <c r="NG57" s="129"/>
      <c r="NH57" s="129"/>
      <c r="NI57" s="129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29"/>
      <c r="NX57" s="129"/>
      <c r="NY57" s="129"/>
      <c r="NZ57" s="129"/>
      <c r="OA57" s="129"/>
      <c r="OB57" s="129"/>
      <c r="OC57" s="129"/>
      <c r="OD57" s="129"/>
      <c r="OE57" s="129"/>
      <c r="OF57" s="129"/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29"/>
      <c r="OR57" s="129"/>
      <c r="OS57" s="129"/>
      <c r="OT57" s="129"/>
      <c r="OU57" s="129"/>
      <c r="OV57" s="129"/>
      <c r="OW57" s="129"/>
      <c r="OX57" s="129"/>
      <c r="OY57" s="129"/>
      <c r="OZ57" s="129"/>
      <c r="PA57" s="129"/>
      <c r="PB57" s="129"/>
      <c r="PC57" s="129"/>
      <c r="PD57" s="129"/>
      <c r="PE57" s="129"/>
      <c r="PF57" s="129"/>
      <c r="PG57" s="129"/>
      <c r="PH57" s="129"/>
      <c r="PI57" s="129"/>
      <c r="PJ57" s="129"/>
      <c r="PK57" s="129"/>
      <c r="PL57" s="129"/>
      <c r="PM57" s="129"/>
      <c r="PN57" s="129"/>
      <c r="PO57" s="129"/>
      <c r="PP57" s="129"/>
      <c r="PQ57" s="129"/>
      <c r="PR57" s="129"/>
      <c r="PS57" s="129"/>
      <c r="PT57" s="129"/>
      <c r="PU57" s="129"/>
      <c r="PV57" s="129"/>
      <c r="PW57" s="129"/>
      <c r="PX57" s="129"/>
      <c r="PY57" s="129"/>
      <c r="PZ57" s="129"/>
      <c r="QA57" s="129"/>
      <c r="QB57" s="129"/>
      <c r="QC57" s="129"/>
      <c r="QD57" s="129"/>
      <c r="QE57" s="129"/>
      <c r="QF57" s="129"/>
      <c r="QG57" s="129"/>
      <c r="QH57" s="129"/>
      <c r="QI57" s="129"/>
      <c r="QJ57" s="129"/>
      <c r="QK57" s="129"/>
      <c r="QL57" s="129"/>
      <c r="QM57" s="129"/>
      <c r="QN57" s="129"/>
      <c r="QO57" s="129"/>
      <c r="QP57" s="129"/>
      <c r="QQ57" s="129"/>
      <c r="QR57" s="129"/>
      <c r="QS57" s="129"/>
      <c r="QT57" s="129"/>
      <c r="QU57" s="129"/>
      <c r="QV57" s="129"/>
      <c r="QW57" s="129"/>
      <c r="QX57" s="129"/>
      <c r="QY57" s="129"/>
      <c r="QZ57" s="129"/>
      <c r="RA57" s="129"/>
      <c r="RB57" s="129"/>
      <c r="RC57" s="129"/>
      <c r="RD57" s="129"/>
      <c r="RE57" s="129"/>
      <c r="RF57" s="129"/>
      <c r="RG57" s="129"/>
      <c r="RH57" s="129"/>
      <c r="RI57" s="129"/>
      <c r="RJ57" s="129"/>
      <c r="RK57" s="129"/>
      <c r="RL57" s="129"/>
      <c r="RM57" s="129"/>
      <c r="RN57" s="129"/>
      <c r="RO57" s="129"/>
      <c r="RP57" s="129"/>
      <c r="RQ57" s="129"/>
      <c r="RR57" s="129"/>
      <c r="RS57" s="129"/>
      <c r="RT57" s="129"/>
      <c r="RU57" s="129"/>
      <c r="RV57" s="129"/>
      <c r="RW57" s="129"/>
      <c r="RX57" s="129"/>
      <c r="RY57" s="129"/>
      <c r="RZ57" s="129"/>
      <c r="SA57" s="129"/>
      <c r="SB57" s="129"/>
      <c r="SC57" s="129"/>
      <c r="SD57" s="129"/>
      <c r="SE57" s="129"/>
      <c r="SF57" s="129"/>
      <c r="SG57" s="129"/>
      <c r="SH57" s="129"/>
      <c r="SI57" s="129"/>
      <c r="SJ57" s="129"/>
      <c r="SK57" s="129"/>
      <c r="SL57" s="129"/>
      <c r="SM57" s="129"/>
      <c r="SN57" s="129"/>
      <c r="SO57" s="129"/>
      <c r="SP57" s="129"/>
      <c r="SQ57" s="129"/>
      <c r="SR57" s="129"/>
      <c r="SS57" s="129"/>
      <c r="ST57" s="129"/>
      <c r="SU57" s="129"/>
      <c r="SV57" s="129"/>
      <c r="SW57" s="129"/>
      <c r="SX57" s="129"/>
      <c r="SY57" s="129"/>
      <c r="SZ57" s="129"/>
      <c r="TA57" s="129"/>
      <c r="TB57" s="129"/>
      <c r="TC57" s="129"/>
      <c r="TD57" s="129"/>
      <c r="TE57" s="129"/>
      <c r="TF57" s="129"/>
      <c r="TG57" s="129"/>
      <c r="TH57" s="129"/>
      <c r="TI57" s="129"/>
      <c r="TJ57" s="129"/>
      <c r="TK57" s="129"/>
      <c r="TL57" s="129"/>
      <c r="TM57" s="129"/>
      <c r="TN57" s="129"/>
      <c r="TO57" s="129"/>
      <c r="TP57" s="129"/>
      <c r="TQ57" s="129"/>
      <c r="TR57" s="129"/>
      <c r="TS57" s="129"/>
      <c r="TT57" s="129"/>
      <c r="TU57" s="129"/>
      <c r="TV57" s="129"/>
      <c r="TW57" s="129"/>
      <c r="TX57" s="129"/>
      <c r="TY57" s="129"/>
      <c r="TZ57" s="129"/>
      <c r="UA57" s="129"/>
      <c r="UB57" s="129"/>
      <c r="UC57" s="129"/>
      <c r="UD57" s="129"/>
      <c r="UE57" s="129"/>
      <c r="UF57" s="129"/>
      <c r="UG57" s="129"/>
      <c r="UH57" s="129"/>
      <c r="UI57" s="129"/>
      <c r="UJ57" s="129"/>
      <c r="UK57" s="129"/>
      <c r="UL57" s="129"/>
      <c r="UM57" s="129"/>
      <c r="UN57" s="129"/>
      <c r="UO57" s="129"/>
      <c r="UP57" s="129"/>
      <c r="UQ57" s="129"/>
      <c r="UR57" s="129"/>
      <c r="US57" s="129"/>
      <c r="UT57" s="129"/>
      <c r="UU57" s="129"/>
      <c r="UV57" s="129"/>
      <c r="UW57" s="129"/>
      <c r="UX57" s="129"/>
      <c r="UY57" s="129"/>
      <c r="UZ57" s="129"/>
      <c r="VA57" s="129"/>
      <c r="VB57" s="129"/>
      <c r="VC57" s="129"/>
      <c r="VD57" s="129"/>
      <c r="VE57" s="129"/>
      <c r="VF57" s="129"/>
      <c r="VG57" s="129"/>
      <c r="VH57" s="129"/>
      <c r="VI57" s="129"/>
      <c r="VJ57" s="129"/>
      <c r="VK57" s="129"/>
      <c r="VL57" s="129"/>
      <c r="VM57" s="129"/>
      <c r="VN57" s="129"/>
      <c r="VO57" s="129"/>
      <c r="VP57" s="129"/>
      <c r="VQ57" s="129"/>
      <c r="VR57" s="129"/>
      <c r="VS57" s="129"/>
      <c r="VT57" s="129"/>
      <c r="VU57" s="129"/>
      <c r="VV57" s="129"/>
      <c r="VW57" s="129"/>
      <c r="VX57" s="129"/>
      <c r="VY57" s="129"/>
      <c r="VZ57" s="129"/>
      <c r="WA57" s="129"/>
      <c r="WB57" s="129"/>
      <c r="WC57" s="129"/>
      <c r="WD57" s="129"/>
      <c r="WE57" s="129"/>
      <c r="WF57" s="129"/>
      <c r="WG57" s="129"/>
      <c r="WH57" s="129"/>
      <c r="WI57" s="129"/>
      <c r="WJ57" s="129"/>
      <c r="WK57" s="129"/>
      <c r="WL57" s="129"/>
      <c r="WM57" s="129"/>
      <c r="WN57" s="129"/>
      <c r="WO57" s="129"/>
      <c r="WP57" s="129"/>
      <c r="WQ57" s="129"/>
      <c r="WR57" s="129"/>
      <c r="WS57" s="129"/>
      <c r="WT57" s="129"/>
      <c r="WU57" s="129"/>
      <c r="WV57" s="129"/>
      <c r="WW57" s="129"/>
      <c r="WX57" s="129"/>
      <c r="WY57" s="129"/>
      <c r="WZ57" s="129"/>
      <c r="XA57" s="129"/>
      <c r="XB57" s="129"/>
      <c r="XC57" s="129"/>
      <c r="XD57" s="129"/>
      <c r="XE57" s="129"/>
      <c r="XF57" s="129"/>
      <c r="XG57" s="129"/>
      <c r="XH57" s="129"/>
      <c r="XI57" s="129"/>
      <c r="XJ57" s="129"/>
      <c r="XK57" s="129"/>
      <c r="XL57" s="129"/>
      <c r="XM57" s="129"/>
      <c r="XN57" s="129"/>
      <c r="XO57" s="129"/>
      <c r="XP57" s="129"/>
      <c r="XQ57" s="129"/>
      <c r="XR57" s="129"/>
      <c r="XS57" s="129"/>
      <c r="XT57" s="129"/>
      <c r="XU57" s="129"/>
      <c r="XV57" s="129"/>
      <c r="XW57" s="129"/>
      <c r="XX57" s="129"/>
      <c r="XY57" s="129"/>
      <c r="XZ57" s="129"/>
      <c r="YA57" s="129"/>
      <c r="YB57" s="129"/>
      <c r="YC57" s="129"/>
      <c r="YD57" s="129"/>
      <c r="YE57" s="129"/>
      <c r="YF57" s="129"/>
      <c r="YG57" s="129"/>
      <c r="YH57" s="129"/>
      <c r="YI57" s="129"/>
      <c r="YJ57" s="129"/>
      <c r="YK57" s="129"/>
      <c r="YL57" s="129"/>
      <c r="YM57" s="129"/>
      <c r="YN57" s="129"/>
      <c r="YO57" s="129"/>
      <c r="YP57" s="129"/>
      <c r="YQ57" s="129"/>
      <c r="YR57" s="129"/>
      <c r="YS57" s="129"/>
      <c r="YT57" s="129"/>
      <c r="YU57" s="129"/>
      <c r="YV57" s="129"/>
      <c r="YW57" s="129"/>
      <c r="YX57" s="129"/>
      <c r="YY57" s="129"/>
      <c r="YZ57" s="129"/>
      <c r="ZA57" s="129"/>
      <c r="ZB57" s="129"/>
      <c r="ZC57" s="129"/>
      <c r="ZD57" s="129"/>
      <c r="ZE57" s="129"/>
      <c r="ZF57" s="129"/>
      <c r="ZG57" s="129"/>
      <c r="ZH57" s="129"/>
      <c r="ZI57" s="129"/>
      <c r="ZJ57" s="129"/>
      <c r="ZK57" s="129"/>
      <c r="ZL57" s="129"/>
      <c r="ZM57" s="129"/>
      <c r="ZN57" s="129"/>
      <c r="ZO57" s="129"/>
      <c r="ZP57" s="129"/>
      <c r="ZQ57" s="129"/>
      <c r="ZR57" s="129"/>
      <c r="ZS57" s="129"/>
      <c r="ZT57" s="129"/>
      <c r="ZU57" s="129"/>
      <c r="ZV57" s="129"/>
      <c r="ZW57" s="129"/>
      <c r="ZX57" s="129"/>
      <c r="ZY57" s="129"/>
      <c r="ZZ57" s="129"/>
    </row>
    <row r="58" spans="1:702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18.91203265</v>
      </c>
      <c r="F58" s="129">
        <v>0</v>
      </c>
      <c r="G58" s="129">
        <v>0</v>
      </c>
      <c r="H58" s="129">
        <v>0</v>
      </c>
      <c r="I58" s="129">
        <v>1.312168</v>
      </c>
      <c r="J58" s="129">
        <v>0</v>
      </c>
      <c r="K58" s="129">
        <v>0.37462443000000001</v>
      </c>
      <c r="L58" s="129">
        <v>0</v>
      </c>
      <c r="M58" s="170" t="s">
        <v>188</v>
      </c>
      <c r="N58" s="129">
        <v>56.467600079999997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129"/>
      <c r="JS58" s="129"/>
      <c r="JT58" s="129"/>
      <c r="JU58" s="129"/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129"/>
      <c r="NF58" s="129"/>
      <c r="NG58" s="129"/>
      <c r="NH58" s="129"/>
      <c r="NI58" s="129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29"/>
      <c r="NX58" s="129"/>
      <c r="NY58" s="129"/>
      <c r="NZ58" s="129"/>
      <c r="OA58" s="129"/>
      <c r="OB58" s="129"/>
      <c r="OC58" s="129"/>
      <c r="OD58" s="129"/>
      <c r="OE58" s="129"/>
      <c r="OF58" s="129"/>
      <c r="OG58" s="129"/>
      <c r="OH58" s="129"/>
      <c r="OI58" s="129"/>
      <c r="OJ58" s="129"/>
      <c r="OK58" s="129"/>
      <c r="OL58" s="129"/>
      <c r="OM58" s="129"/>
      <c r="ON58" s="129"/>
      <c r="OO58" s="129"/>
      <c r="OP58" s="129"/>
      <c r="OQ58" s="129"/>
      <c r="OR58" s="129"/>
      <c r="OS58" s="129"/>
      <c r="OT58" s="129"/>
      <c r="OU58" s="129"/>
      <c r="OV58" s="129"/>
      <c r="OW58" s="129"/>
      <c r="OX58" s="129"/>
      <c r="OY58" s="129"/>
      <c r="OZ58" s="129"/>
      <c r="PA58" s="129"/>
      <c r="PB58" s="129"/>
      <c r="PC58" s="129"/>
      <c r="PD58" s="129"/>
      <c r="PE58" s="129"/>
      <c r="PF58" s="129"/>
      <c r="PG58" s="129"/>
      <c r="PH58" s="129"/>
      <c r="PI58" s="129"/>
      <c r="PJ58" s="129"/>
      <c r="PK58" s="129"/>
      <c r="PL58" s="129"/>
      <c r="PM58" s="129"/>
      <c r="PN58" s="129"/>
      <c r="PO58" s="129"/>
      <c r="PP58" s="129"/>
      <c r="PQ58" s="129"/>
      <c r="PR58" s="129"/>
      <c r="PS58" s="129"/>
      <c r="PT58" s="129"/>
      <c r="PU58" s="129"/>
      <c r="PV58" s="129"/>
      <c r="PW58" s="129"/>
      <c r="PX58" s="129"/>
      <c r="PY58" s="129"/>
      <c r="PZ58" s="129"/>
      <c r="QA58" s="129"/>
      <c r="QB58" s="129"/>
      <c r="QC58" s="129"/>
      <c r="QD58" s="129"/>
      <c r="QE58" s="129"/>
      <c r="QF58" s="129"/>
      <c r="QG58" s="129"/>
      <c r="QH58" s="129"/>
      <c r="QI58" s="129"/>
      <c r="QJ58" s="129"/>
      <c r="QK58" s="129"/>
      <c r="QL58" s="129"/>
      <c r="QM58" s="129"/>
      <c r="QN58" s="129"/>
      <c r="QO58" s="129"/>
      <c r="QP58" s="129"/>
      <c r="QQ58" s="129"/>
      <c r="QR58" s="129"/>
      <c r="QS58" s="129"/>
      <c r="QT58" s="129"/>
      <c r="QU58" s="129"/>
      <c r="QV58" s="129"/>
      <c r="QW58" s="129"/>
      <c r="QX58" s="129"/>
      <c r="QY58" s="129"/>
      <c r="QZ58" s="129"/>
      <c r="RA58" s="129"/>
      <c r="RB58" s="129"/>
      <c r="RC58" s="129"/>
      <c r="RD58" s="129"/>
      <c r="RE58" s="129"/>
      <c r="RF58" s="129"/>
      <c r="RG58" s="129"/>
      <c r="RH58" s="129"/>
      <c r="RI58" s="129"/>
      <c r="RJ58" s="129"/>
      <c r="RK58" s="129"/>
      <c r="RL58" s="129"/>
      <c r="RM58" s="129"/>
      <c r="RN58" s="129"/>
      <c r="RO58" s="129"/>
      <c r="RP58" s="129"/>
      <c r="RQ58" s="129"/>
      <c r="RR58" s="129"/>
      <c r="RS58" s="129"/>
      <c r="RT58" s="129"/>
      <c r="RU58" s="129"/>
      <c r="RV58" s="129"/>
      <c r="RW58" s="129"/>
      <c r="RX58" s="129"/>
      <c r="RY58" s="129"/>
      <c r="RZ58" s="129"/>
      <c r="SA58" s="129"/>
      <c r="SB58" s="129"/>
      <c r="SC58" s="129"/>
      <c r="SD58" s="129"/>
      <c r="SE58" s="129"/>
      <c r="SF58" s="129"/>
      <c r="SG58" s="129"/>
      <c r="SH58" s="129"/>
      <c r="SI58" s="129"/>
      <c r="SJ58" s="129"/>
      <c r="SK58" s="129"/>
      <c r="SL58" s="129"/>
      <c r="SM58" s="129"/>
      <c r="SN58" s="129"/>
      <c r="SO58" s="129"/>
      <c r="SP58" s="129"/>
      <c r="SQ58" s="129"/>
      <c r="SR58" s="129"/>
      <c r="SS58" s="129"/>
      <c r="ST58" s="129"/>
      <c r="SU58" s="129"/>
      <c r="SV58" s="129"/>
      <c r="SW58" s="129"/>
      <c r="SX58" s="129"/>
      <c r="SY58" s="129"/>
      <c r="SZ58" s="129"/>
      <c r="TA58" s="129"/>
      <c r="TB58" s="129"/>
      <c r="TC58" s="129"/>
      <c r="TD58" s="129"/>
      <c r="TE58" s="129"/>
      <c r="TF58" s="129"/>
      <c r="TG58" s="129"/>
      <c r="TH58" s="129"/>
      <c r="TI58" s="129"/>
      <c r="TJ58" s="129"/>
      <c r="TK58" s="129"/>
      <c r="TL58" s="129"/>
      <c r="TM58" s="129"/>
      <c r="TN58" s="129"/>
      <c r="TO58" s="129"/>
      <c r="TP58" s="129"/>
      <c r="TQ58" s="129"/>
      <c r="TR58" s="129"/>
      <c r="TS58" s="129"/>
      <c r="TT58" s="129"/>
      <c r="TU58" s="129"/>
      <c r="TV58" s="129"/>
      <c r="TW58" s="129"/>
      <c r="TX58" s="129"/>
      <c r="TY58" s="129"/>
      <c r="TZ58" s="129"/>
      <c r="UA58" s="129"/>
      <c r="UB58" s="129"/>
      <c r="UC58" s="129"/>
      <c r="UD58" s="129"/>
      <c r="UE58" s="129"/>
      <c r="UF58" s="129"/>
      <c r="UG58" s="129"/>
      <c r="UH58" s="129"/>
      <c r="UI58" s="129"/>
      <c r="UJ58" s="129"/>
      <c r="UK58" s="129"/>
      <c r="UL58" s="129"/>
      <c r="UM58" s="129"/>
      <c r="UN58" s="129"/>
      <c r="UO58" s="129"/>
      <c r="UP58" s="129"/>
      <c r="UQ58" s="129"/>
      <c r="UR58" s="129"/>
      <c r="US58" s="129"/>
      <c r="UT58" s="129"/>
      <c r="UU58" s="129"/>
      <c r="UV58" s="129"/>
      <c r="UW58" s="129"/>
      <c r="UX58" s="129"/>
      <c r="UY58" s="129"/>
      <c r="UZ58" s="129"/>
      <c r="VA58" s="129"/>
      <c r="VB58" s="129"/>
      <c r="VC58" s="129"/>
      <c r="VD58" s="129"/>
      <c r="VE58" s="129"/>
      <c r="VF58" s="129"/>
      <c r="VG58" s="129"/>
      <c r="VH58" s="129"/>
      <c r="VI58" s="129"/>
      <c r="VJ58" s="129"/>
      <c r="VK58" s="129"/>
      <c r="VL58" s="129"/>
      <c r="VM58" s="129"/>
      <c r="VN58" s="129"/>
      <c r="VO58" s="129"/>
      <c r="VP58" s="129"/>
      <c r="VQ58" s="129"/>
      <c r="VR58" s="129"/>
      <c r="VS58" s="129"/>
      <c r="VT58" s="129"/>
      <c r="VU58" s="129"/>
      <c r="VV58" s="129"/>
      <c r="VW58" s="129"/>
      <c r="VX58" s="129"/>
      <c r="VY58" s="129"/>
      <c r="VZ58" s="129"/>
      <c r="WA58" s="129"/>
      <c r="WB58" s="129"/>
      <c r="WC58" s="129"/>
      <c r="WD58" s="129"/>
      <c r="WE58" s="129"/>
      <c r="WF58" s="129"/>
      <c r="WG58" s="129"/>
      <c r="WH58" s="129"/>
      <c r="WI58" s="129"/>
      <c r="WJ58" s="129"/>
      <c r="WK58" s="129"/>
      <c r="WL58" s="129"/>
      <c r="WM58" s="129"/>
      <c r="WN58" s="129"/>
      <c r="WO58" s="129"/>
      <c r="WP58" s="129"/>
      <c r="WQ58" s="129"/>
      <c r="WR58" s="129"/>
      <c r="WS58" s="129"/>
      <c r="WT58" s="129"/>
      <c r="WU58" s="129"/>
      <c r="WV58" s="129"/>
      <c r="WW58" s="129"/>
      <c r="WX58" s="129"/>
      <c r="WY58" s="129"/>
      <c r="WZ58" s="129"/>
      <c r="XA58" s="129"/>
      <c r="XB58" s="129"/>
      <c r="XC58" s="129"/>
      <c r="XD58" s="129"/>
      <c r="XE58" s="129"/>
      <c r="XF58" s="129"/>
      <c r="XG58" s="129"/>
      <c r="XH58" s="129"/>
      <c r="XI58" s="129"/>
      <c r="XJ58" s="129"/>
      <c r="XK58" s="129"/>
      <c r="XL58" s="129"/>
      <c r="XM58" s="129"/>
      <c r="XN58" s="129"/>
      <c r="XO58" s="129"/>
      <c r="XP58" s="129"/>
      <c r="XQ58" s="129"/>
      <c r="XR58" s="129"/>
      <c r="XS58" s="129"/>
      <c r="XT58" s="129"/>
      <c r="XU58" s="129"/>
      <c r="XV58" s="129"/>
      <c r="XW58" s="129"/>
      <c r="XX58" s="129"/>
      <c r="XY58" s="129"/>
      <c r="XZ58" s="129"/>
      <c r="YA58" s="129"/>
      <c r="YB58" s="129"/>
      <c r="YC58" s="129"/>
      <c r="YD58" s="129"/>
      <c r="YE58" s="129"/>
      <c r="YF58" s="129"/>
      <c r="YG58" s="129"/>
      <c r="YH58" s="129"/>
      <c r="YI58" s="129"/>
      <c r="YJ58" s="129"/>
      <c r="YK58" s="129"/>
      <c r="YL58" s="129"/>
      <c r="YM58" s="129"/>
      <c r="YN58" s="129"/>
      <c r="YO58" s="129"/>
      <c r="YP58" s="129"/>
      <c r="YQ58" s="129"/>
      <c r="YR58" s="129"/>
      <c r="YS58" s="129"/>
      <c r="YT58" s="129"/>
      <c r="YU58" s="129"/>
      <c r="YV58" s="129"/>
      <c r="YW58" s="129"/>
      <c r="YX58" s="129"/>
      <c r="YY58" s="129"/>
      <c r="YZ58" s="129"/>
      <c r="ZA58" s="129"/>
      <c r="ZB58" s="129"/>
      <c r="ZC58" s="129"/>
      <c r="ZD58" s="129"/>
      <c r="ZE58" s="129"/>
      <c r="ZF58" s="129"/>
      <c r="ZG58" s="129"/>
      <c r="ZH58" s="129"/>
      <c r="ZI58" s="129"/>
      <c r="ZJ58" s="129"/>
      <c r="ZK58" s="129"/>
      <c r="ZL58" s="129"/>
      <c r="ZM58" s="129"/>
      <c r="ZN58" s="129"/>
      <c r="ZO58" s="129"/>
      <c r="ZP58" s="129"/>
      <c r="ZQ58" s="129"/>
      <c r="ZR58" s="129"/>
      <c r="ZS58" s="129"/>
      <c r="ZT58" s="129"/>
      <c r="ZU58" s="129"/>
      <c r="ZV58" s="129"/>
      <c r="ZW58" s="129"/>
      <c r="ZX58" s="129"/>
      <c r="ZY58" s="129"/>
      <c r="ZZ58" s="129"/>
    </row>
    <row r="59" spans="1:702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18.91203265</v>
      </c>
      <c r="F59" s="129">
        <v>0</v>
      </c>
      <c r="G59" s="129">
        <v>0</v>
      </c>
      <c r="H59" s="129">
        <v>0</v>
      </c>
      <c r="I59" s="129">
        <v>1.31290135</v>
      </c>
      <c r="J59" s="129">
        <v>0</v>
      </c>
      <c r="K59" s="129">
        <v>0.37462443000000001</v>
      </c>
      <c r="L59" s="129">
        <v>0</v>
      </c>
      <c r="M59" s="170" t="s">
        <v>188</v>
      </c>
      <c r="N59" s="129">
        <v>56.467600079999997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9"/>
      <c r="NI59" s="129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29"/>
      <c r="NX59" s="129"/>
      <c r="NY59" s="129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9"/>
      <c r="OK59" s="129"/>
      <c r="OL59" s="129"/>
      <c r="OM59" s="129"/>
      <c r="ON59" s="129"/>
      <c r="OO59" s="129"/>
      <c r="OP59" s="129"/>
      <c r="OQ59" s="129"/>
      <c r="OR59" s="129"/>
      <c r="OS59" s="129"/>
      <c r="OT59" s="129"/>
      <c r="OU59" s="129"/>
      <c r="OV59" s="129"/>
      <c r="OW59" s="129"/>
      <c r="OX59" s="129"/>
      <c r="OY59" s="129"/>
      <c r="OZ59" s="129"/>
      <c r="PA59" s="129"/>
      <c r="PB59" s="129"/>
      <c r="PC59" s="129"/>
      <c r="PD59" s="129"/>
      <c r="PE59" s="129"/>
      <c r="PF59" s="129"/>
      <c r="PG59" s="129"/>
      <c r="PH59" s="129"/>
      <c r="PI59" s="129"/>
      <c r="PJ59" s="129"/>
      <c r="PK59" s="129"/>
      <c r="PL59" s="129"/>
      <c r="PM59" s="129"/>
      <c r="PN59" s="129"/>
      <c r="PO59" s="129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9"/>
      <c r="QA59" s="129"/>
      <c r="QB59" s="129"/>
      <c r="QC59" s="129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9"/>
      <c r="QO59" s="129"/>
      <c r="QP59" s="129"/>
      <c r="QQ59" s="129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  <c r="RB59" s="129"/>
      <c r="RC59" s="129"/>
      <c r="RD59" s="129"/>
      <c r="RE59" s="129"/>
      <c r="RF59" s="129"/>
      <c r="RG59" s="129"/>
      <c r="RH59" s="129"/>
      <c r="RI59" s="129"/>
      <c r="RJ59" s="129"/>
      <c r="RK59" s="129"/>
      <c r="RL59" s="129"/>
      <c r="RM59" s="129"/>
      <c r="RN59" s="129"/>
      <c r="RO59" s="129"/>
      <c r="RP59" s="129"/>
      <c r="RQ59" s="129"/>
      <c r="RR59" s="129"/>
      <c r="RS59" s="129"/>
      <c r="RT59" s="129"/>
      <c r="RU59" s="129"/>
      <c r="RV59" s="129"/>
      <c r="RW59" s="129"/>
      <c r="RX59" s="129"/>
      <c r="RY59" s="129"/>
      <c r="RZ59" s="129"/>
      <c r="SA59" s="129"/>
      <c r="SB59" s="129"/>
      <c r="SC59" s="129"/>
      <c r="SD59" s="129"/>
      <c r="SE59" s="129"/>
      <c r="SF59" s="129"/>
      <c r="SG59" s="129"/>
      <c r="SH59" s="129"/>
      <c r="SI59" s="129"/>
      <c r="SJ59" s="129"/>
      <c r="SK59" s="129"/>
      <c r="SL59" s="129"/>
      <c r="SM59" s="129"/>
      <c r="SN59" s="129"/>
      <c r="SO59" s="129"/>
      <c r="SP59" s="129"/>
      <c r="SQ59" s="129"/>
      <c r="SR59" s="129"/>
      <c r="SS59" s="129"/>
      <c r="ST59" s="129"/>
      <c r="SU59" s="129"/>
      <c r="SV59" s="129"/>
      <c r="SW59" s="129"/>
      <c r="SX59" s="129"/>
      <c r="SY59" s="129"/>
      <c r="SZ59" s="129"/>
      <c r="TA59" s="129"/>
      <c r="TB59" s="129"/>
      <c r="TC59" s="129"/>
      <c r="TD59" s="129"/>
      <c r="TE59" s="129"/>
      <c r="TF59" s="129"/>
      <c r="TG59" s="129"/>
      <c r="TH59" s="129"/>
      <c r="TI59" s="129"/>
      <c r="TJ59" s="129"/>
      <c r="TK59" s="129"/>
      <c r="TL59" s="129"/>
      <c r="TM59" s="129"/>
      <c r="TN59" s="129"/>
      <c r="TO59" s="129"/>
      <c r="TP59" s="129"/>
      <c r="TQ59" s="129"/>
      <c r="TR59" s="129"/>
      <c r="TS59" s="129"/>
      <c r="TT59" s="129"/>
      <c r="TU59" s="129"/>
      <c r="TV59" s="129"/>
      <c r="TW59" s="129"/>
      <c r="TX59" s="129"/>
      <c r="TY59" s="129"/>
      <c r="TZ59" s="129"/>
      <c r="UA59" s="129"/>
      <c r="UB59" s="129"/>
      <c r="UC59" s="129"/>
      <c r="UD59" s="129"/>
      <c r="UE59" s="129"/>
      <c r="UF59" s="129"/>
      <c r="UG59" s="129"/>
      <c r="UH59" s="129"/>
      <c r="UI59" s="129"/>
      <c r="UJ59" s="129"/>
      <c r="UK59" s="129"/>
      <c r="UL59" s="129"/>
      <c r="UM59" s="129"/>
      <c r="UN59" s="129"/>
      <c r="UO59" s="129"/>
      <c r="UP59" s="129"/>
      <c r="UQ59" s="129"/>
      <c r="UR59" s="129"/>
      <c r="US59" s="129"/>
      <c r="UT59" s="129"/>
      <c r="UU59" s="129"/>
      <c r="UV59" s="129"/>
      <c r="UW59" s="129"/>
      <c r="UX59" s="129"/>
      <c r="UY59" s="129"/>
      <c r="UZ59" s="129"/>
      <c r="VA59" s="129"/>
      <c r="VB59" s="129"/>
      <c r="VC59" s="129"/>
      <c r="VD59" s="129"/>
      <c r="VE59" s="129"/>
      <c r="VF59" s="129"/>
      <c r="VG59" s="129"/>
      <c r="VH59" s="129"/>
      <c r="VI59" s="129"/>
      <c r="VJ59" s="129"/>
      <c r="VK59" s="129"/>
      <c r="VL59" s="129"/>
      <c r="VM59" s="129"/>
      <c r="VN59" s="129"/>
      <c r="VO59" s="129"/>
      <c r="VP59" s="129"/>
      <c r="VQ59" s="129"/>
      <c r="VR59" s="129"/>
      <c r="VS59" s="129"/>
      <c r="VT59" s="129"/>
      <c r="VU59" s="129"/>
      <c r="VV59" s="129"/>
      <c r="VW59" s="129"/>
      <c r="VX59" s="129"/>
      <c r="VY59" s="129"/>
      <c r="VZ59" s="129"/>
      <c r="WA59" s="129"/>
      <c r="WB59" s="129"/>
      <c r="WC59" s="129"/>
      <c r="WD59" s="129"/>
      <c r="WE59" s="129"/>
      <c r="WF59" s="129"/>
      <c r="WG59" s="129"/>
      <c r="WH59" s="129"/>
      <c r="WI59" s="129"/>
      <c r="WJ59" s="129"/>
      <c r="WK59" s="129"/>
      <c r="WL59" s="129"/>
      <c r="WM59" s="129"/>
      <c r="WN59" s="129"/>
      <c r="WO59" s="129"/>
      <c r="WP59" s="129"/>
      <c r="WQ59" s="129"/>
      <c r="WR59" s="129"/>
      <c r="WS59" s="129"/>
      <c r="WT59" s="129"/>
      <c r="WU59" s="129"/>
      <c r="WV59" s="129"/>
      <c r="WW59" s="129"/>
      <c r="WX59" s="129"/>
      <c r="WY59" s="129"/>
      <c r="WZ59" s="129"/>
      <c r="XA59" s="129"/>
      <c r="XB59" s="129"/>
      <c r="XC59" s="129"/>
      <c r="XD59" s="129"/>
      <c r="XE59" s="129"/>
      <c r="XF59" s="129"/>
      <c r="XG59" s="129"/>
      <c r="XH59" s="129"/>
      <c r="XI59" s="129"/>
      <c r="XJ59" s="129"/>
      <c r="XK59" s="129"/>
      <c r="XL59" s="129"/>
      <c r="XM59" s="129"/>
      <c r="XN59" s="129"/>
      <c r="XO59" s="129"/>
      <c r="XP59" s="129"/>
      <c r="XQ59" s="129"/>
      <c r="XR59" s="129"/>
      <c r="XS59" s="129"/>
      <c r="XT59" s="129"/>
      <c r="XU59" s="129"/>
      <c r="XV59" s="129"/>
      <c r="XW59" s="129"/>
      <c r="XX59" s="129"/>
      <c r="XY59" s="129"/>
      <c r="XZ59" s="129"/>
      <c r="YA59" s="129"/>
      <c r="YB59" s="129"/>
      <c r="YC59" s="129"/>
      <c r="YD59" s="129"/>
      <c r="YE59" s="129"/>
      <c r="YF59" s="129"/>
      <c r="YG59" s="129"/>
      <c r="YH59" s="129"/>
      <c r="YI59" s="129"/>
      <c r="YJ59" s="129"/>
      <c r="YK59" s="129"/>
      <c r="YL59" s="129"/>
      <c r="YM59" s="129"/>
      <c r="YN59" s="129"/>
      <c r="YO59" s="129"/>
      <c r="YP59" s="129"/>
      <c r="YQ59" s="129"/>
      <c r="YR59" s="129"/>
      <c r="YS59" s="129"/>
      <c r="YT59" s="129"/>
      <c r="YU59" s="129"/>
      <c r="YV59" s="129"/>
      <c r="YW59" s="129"/>
      <c r="YX59" s="129"/>
      <c r="YY59" s="129"/>
      <c r="YZ59" s="129"/>
      <c r="ZA59" s="129"/>
      <c r="ZB59" s="129"/>
      <c r="ZC59" s="129"/>
      <c r="ZD59" s="129"/>
      <c r="ZE59" s="129"/>
      <c r="ZF59" s="129"/>
      <c r="ZG59" s="129"/>
      <c r="ZH59" s="129"/>
      <c r="ZI59" s="129"/>
      <c r="ZJ59" s="129"/>
      <c r="ZK59" s="129"/>
      <c r="ZL59" s="129"/>
      <c r="ZM59" s="129"/>
      <c r="ZN59" s="129"/>
      <c r="ZO59" s="129"/>
      <c r="ZP59" s="129"/>
      <c r="ZQ59" s="129"/>
      <c r="ZR59" s="129"/>
      <c r="ZS59" s="129"/>
      <c r="ZT59" s="129"/>
      <c r="ZU59" s="129"/>
      <c r="ZV59" s="129"/>
      <c r="ZW59" s="129"/>
      <c r="ZX59" s="129"/>
      <c r="ZY59" s="129"/>
      <c r="ZZ59" s="129"/>
    </row>
    <row r="60" spans="1:702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18.91203265</v>
      </c>
      <c r="F60" s="129">
        <v>0</v>
      </c>
      <c r="G60" s="129">
        <v>0</v>
      </c>
      <c r="H60" s="129">
        <v>0</v>
      </c>
      <c r="I60" s="129">
        <v>1.31360941</v>
      </c>
      <c r="J60" s="129">
        <v>0</v>
      </c>
      <c r="K60" s="129">
        <v>0.37462443000000001</v>
      </c>
      <c r="L60" s="129">
        <v>0</v>
      </c>
      <c r="M60" s="170" t="s">
        <v>188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29"/>
      <c r="IM60" s="129"/>
      <c r="IN60" s="129"/>
      <c r="IO60" s="129"/>
      <c r="IP60" s="129"/>
      <c r="IQ60" s="129"/>
      <c r="IR60" s="129"/>
      <c r="IS60" s="129"/>
      <c r="IT60" s="129"/>
      <c r="IU60" s="129"/>
      <c r="IV60" s="129"/>
      <c r="IW60" s="129"/>
      <c r="IX60" s="129"/>
      <c r="IY60" s="129"/>
      <c r="IZ60" s="129"/>
      <c r="JA60" s="129"/>
      <c r="JB60" s="129"/>
      <c r="JC60" s="129"/>
      <c r="JD60" s="129"/>
      <c r="JE60" s="129"/>
      <c r="JF60" s="129"/>
      <c r="JG60" s="129"/>
      <c r="JH60" s="129"/>
      <c r="JI60" s="129"/>
      <c r="JJ60" s="129"/>
      <c r="JK60" s="129"/>
      <c r="JL60" s="129"/>
      <c r="JM60" s="129"/>
      <c r="JN60" s="129"/>
      <c r="JO60" s="129"/>
      <c r="JP60" s="129"/>
      <c r="JQ60" s="129"/>
      <c r="JR60" s="129"/>
      <c r="JS60" s="129"/>
      <c r="JT60" s="129"/>
      <c r="JU60" s="129"/>
      <c r="JV60" s="129"/>
      <c r="JW60" s="129"/>
      <c r="JX60" s="129"/>
      <c r="JY60" s="129"/>
      <c r="JZ60" s="129"/>
      <c r="KA60" s="129"/>
      <c r="KB60" s="129"/>
      <c r="KC60" s="129"/>
      <c r="KD60" s="129"/>
      <c r="KE60" s="129"/>
      <c r="KF60" s="129"/>
      <c r="KG60" s="129"/>
      <c r="KH60" s="129"/>
      <c r="KI60" s="129"/>
      <c r="KJ60" s="129"/>
      <c r="KK60" s="129"/>
      <c r="KL60" s="129"/>
      <c r="KM60" s="129"/>
      <c r="KN60" s="129"/>
      <c r="KO60" s="129"/>
      <c r="KP60" s="129"/>
      <c r="KQ60" s="129"/>
      <c r="KR60" s="129"/>
      <c r="KS60" s="129"/>
      <c r="KT60" s="129"/>
      <c r="KU60" s="129"/>
      <c r="KV60" s="129"/>
      <c r="KW60" s="129"/>
      <c r="KX60" s="129"/>
      <c r="KY60" s="129"/>
      <c r="KZ60" s="129"/>
      <c r="LA60" s="129"/>
      <c r="LB60" s="129"/>
      <c r="LC60" s="129"/>
      <c r="LD60" s="129"/>
      <c r="LE60" s="129"/>
      <c r="LF60" s="129"/>
      <c r="LG60" s="129"/>
      <c r="LH60" s="129"/>
      <c r="LI60" s="129"/>
      <c r="LJ60" s="129"/>
      <c r="LK60" s="129"/>
      <c r="LL60" s="129"/>
      <c r="LM60" s="129"/>
      <c r="LN60" s="129"/>
      <c r="LO60" s="129"/>
      <c r="LP60" s="129"/>
      <c r="LQ60" s="129"/>
      <c r="LR60" s="129"/>
      <c r="LS60" s="129"/>
      <c r="LT60" s="129"/>
      <c r="LU60" s="129"/>
      <c r="LV60" s="129"/>
      <c r="LW60" s="129"/>
      <c r="LX60" s="129"/>
      <c r="LY60" s="129"/>
      <c r="LZ60" s="129"/>
      <c r="MA60" s="129"/>
      <c r="MB60" s="129"/>
      <c r="MC60" s="129"/>
      <c r="MD60" s="129"/>
      <c r="ME60" s="129"/>
      <c r="MF60" s="129"/>
      <c r="MG60" s="129"/>
      <c r="MH60" s="129"/>
      <c r="MI60" s="129"/>
      <c r="MJ60" s="129"/>
      <c r="MK60" s="129"/>
      <c r="ML60" s="129"/>
      <c r="MM60" s="129"/>
      <c r="MN60" s="129"/>
      <c r="MO60" s="129"/>
      <c r="MP60" s="129"/>
      <c r="MQ60" s="129"/>
      <c r="MR60" s="129"/>
      <c r="MS60" s="129"/>
      <c r="MT60" s="129"/>
      <c r="MU60" s="129"/>
      <c r="MV60" s="129"/>
      <c r="MW60" s="129"/>
      <c r="MX60" s="129"/>
      <c r="MY60" s="129"/>
      <c r="MZ60" s="129"/>
      <c r="NA60" s="129"/>
      <c r="NB60" s="129"/>
      <c r="NC60" s="129"/>
      <c r="ND60" s="129"/>
      <c r="NE60" s="129"/>
      <c r="NF60" s="129"/>
      <c r="NG60" s="129"/>
      <c r="NH60" s="129"/>
      <c r="NI60" s="129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29"/>
      <c r="NX60" s="129"/>
      <c r="NY60" s="129"/>
      <c r="NZ60" s="129"/>
      <c r="OA60" s="129"/>
      <c r="OB60" s="129"/>
      <c r="OC60" s="129"/>
      <c r="OD60" s="129"/>
      <c r="OE60" s="129"/>
      <c r="OF60" s="129"/>
      <c r="OG60" s="129"/>
      <c r="OH60" s="129"/>
      <c r="OI60" s="129"/>
      <c r="OJ60" s="129"/>
      <c r="OK60" s="129"/>
      <c r="OL60" s="129"/>
      <c r="OM60" s="129"/>
      <c r="ON60" s="129"/>
      <c r="OO60" s="129"/>
      <c r="OP60" s="129"/>
      <c r="OQ60" s="129"/>
      <c r="OR60" s="129"/>
      <c r="OS60" s="129"/>
      <c r="OT60" s="129"/>
      <c r="OU60" s="129"/>
      <c r="OV60" s="129"/>
      <c r="OW60" s="129"/>
      <c r="OX60" s="129"/>
      <c r="OY60" s="129"/>
      <c r="OZ60" s="129"/>
      <c r="PA60" s="129"/>
      <c r="PB60" s="129"/>
      <c r="PC60" s="129"/>
      <c r="PD60" s="129"/>
      <c r="PE60" s="129"/>
      <c r="PF60" s="129"/>
      <c r="PG60" s="129"/>
      <c r="PH60" s="129"/>
      <c r="PI60" s="129"/>
      <c r="PJ60" s="129"/>
      <c r="PK60" s="129"/>
      <c r="PL60" s="129"/>
      <c r="PM60" s="129"/>
      <c r="PN60" s="129"/>
      <c r="PO60" s="129"/>
      <c r="PP60" s="129"/>
      <c r="PQ60" s="129"/>
      <c r="PR60" s="129"/>
      <c r="PS60" s="129"/>
      <c r="PT60" s="129"/>
      <c r="PU60" s="129"/>
      <c r="PV60" s="129"/>
      <c r="PW60" s="129"/>
      <c r="PX60" s="129"/>
      <c r="PY60" s="129"/>
      <c r="PZ60" s="129"/>
      <c r="QA60" s="129"/>
      <c r="QB60" s="129"/>
      <c r="QC60" s="129"/>
      <c r="QD60" s="129"/>
      <c r="QE60" s="129"/>
      <c r="QF60" s="129"/>
      <c r="QG60" s="129"/>
      <c r="QH60" s="129"/>
      <c r="QI60" s="129"/>
      <c r="QJ60" s="129"/>
      <c r="QK60" s="129"/>
      <c r="QL60" s="129"/>
      <c r="QM60" s="129"/>
      <c r="QN60" s="129"/>
      <c r="QO60" s="129"/>
      <c r="QP60" s="129"/>
      <c r="QQ60" s="129"/>
      <c r="QR60" s="129"/>
      <c r="QS60" s="129"/>
      <c r="QT60" s="129"/>
      <c r="QU60" s="129"/>
      <c r="QV60" s="129"/>
      <c r="QW60" s="129"/>
      <c r="QX60" s="129"/>
      <c r="QY60" s="129"/>
      <c r="QZ60" s="129"/>
      <c r="RA60" s="129"/>
      <c r="RB60" s="129"/>
      <c r="RC60" s="129"/>
      <c r="RD60" s="129"/>
      <c r="RE60" s="129"/>
      <c r="RF60" s="129"/>
      <c r="RG60" s="129"/>
      <c r="RH60" s="129"/>
      <c r="RI60" s="129"/>
      <c r="RJ60" s="129"/>
      <c r="RK60" s="129"/>
      <c r="RL60" s="129"/>
      <c r="RM60" s="129"/>
      <c r="RN60" s="129"/>
      <c r="RO60" s="129"/>
      <c r="RP60" s="129"/>
      <c r="RQ60" s="129"/>
      <c r="RR60" s="129"/>
      <c r="RS60" s="129"/>
      <c r="RT60" s="129"/>
      <c r="RU60" s="129"/>
      <c r="RV60" s="129"/>
      <c r="RW60" s="129"/>
      <c r="RX60" s="129"/>
      <c r="RY60" s="129"/>
      <c r="RZ60" s="129"/>
      <c r="SA60" s="129"/>
      <c r="SB60" s="129"/>
      <c r="SC60" s="129"/>
      <c r="SD60" s="129"/>
      <c r="SE60" s="129"/>
      <c r="SF60" s="129"/>
      <c r="SG60" s="129"/>
      <c r="SH60" s="129"/>
      <c r="SI60" s="129"/>
      <c r="SJ60" s="129"/>
      <c r="SK60" s="129"/>
      <c r="SL60" s="129"/>
      <c r="SM60" s="129"/>
      <c r="SN60" s="129"/>
      <c r="SO60" s="129"/>
      <c r="SP60" s="129"/>
      <c r="SQ60" s="129"/>
      <c r="SR60" s="129"/>
      <c r="SS60" s="129"/>
      <c r="ST60" s="129"/>
      <c r="SU60" s="129"/>
      <c r="SV60" s="129"/>
      <c r="SW60" s="129"/>
      <c r="SX60" s="129"/>
      <c r="SY60" s="129"/>
      <c r="SZ60" s="129"/>
      <c r="TA60" s="129"/>
      <c r="TB60" s="129"/>
      <c r="TC60" s="129"/>
      <c r="TD60" s="129"/>
      <c r="TE60" s="129"/>
      <c r="TF60" s="129"/>
      <c r="TG60" s="129"/>
      <c r="TH60" s="129"/>
      <c r="TI60" s="129"/>
      <c r="TJ60" s="129"/>
      <c r="TK60" s="129"/>
      <c r="TL60" s="129"/>
      <c r="TM60" s="129"/>
      <c r="TN60" s="129"/>
      <c r="TO60" s="129"/>
      <c r="TP60" s="129"/>
      <c r="TQ60" s="129"/>
      <c r="TR60" s="129"/>
      <c r="TS60" s="129"/>
      <c r="TT60" s="129"/>
      <c r="TU60" s="129"/>
      <c r="TV60" s="129"/>
      <c r="TW60" s="129"/>
      <c r="TX60" s="129"/>
      <c r="TY60" s="129"/>
      <c r="TZ60" s="129"/>
      <c r="UA60" s="129"/>
      <c r="UB60" s="129"/>
      <c r="UC60" s="129"/>
      <c r="UD60" s="129"/>
      <c r="UE60" s="129"/>
      <c r="UF60" s="129"/>
      <c r="UG60" s="129"/>
      <c r="UH60" s="129"/>
      <c r="UI60" s="129"/>
      <c r="UJ60" s="129"/>
      <c r="UK60" s="129"/>
      <c r="UL60" s="129"/>
      <c r="UM60" s="129"/>
      <c r="UN60" s="129"/>
      <c r="UO60" s="129"/>
      <c r="UP60" s="129"/>
      <c r="UQ60" s="129"/>
      <c r="UR60" s="129"/>
      <c r="US60" s="129"/>
      <c r="UT60" s="129"/>
      <c r="UU60" s="129"/>
      <c r="UV60" s="129"/>
      <c r="UW60" s="129"/>
      <c r="UX60" s="129"/>
      <c r="UY60" s="129"/>
      <c r="UZ60" s="129"/>
      <c r="VA60" s="129"/>
      <c r="VB60" s="129"/>
      <c r="VC60" s="129"/>
      <c r="VD60" s="129"/>
      <c r="VE60" s="129"/>
      <c r="VF60" s="129"/>
      <c r="VG60" s="129"/>
      <c r="VH60" s="129"/>
      <c r="VI60" s="129"/>
      <c r="VJ60" s="129"/>
      <c r="VK60" s="129"/>
      <c r="VL60" s="129"/>
      <c r="VM60" s="129"/>
      <c r="VN60" s="129"/>
      <c r="VO60" s="129"/>
      <c r="VP60" s="129"/>
      <c r="VQ60" s="129"/>
      <c r="VR60" s="129"/>
      <c r="VS60" s="129"/>
      <c r="VT60" s="129"/>
      <c r="VU60" s="129"/>
      <c r="VV60" s="129"/>
      <c r="VW60" s="129"/>
      <c r="VX60" s="129"/>
      <c r="VY60" s="129"/>
      <c r="VZ60" s="129"/>
      <c r="WA60" s="129"/>
      <c r="WB60" s="129"/>
      <c r="WC60" s="129"/>
      <c r="WD60" s="129"/>
      <c r="WE60" s="129"/>
      <c r="WF60" s="129"/>
      <c r="WG60" s="129"/>
      <c r="WH60" s="129"/>
      <c r="WI60" s="129"/>
      <c r="WJ60" s="129"/>
      <c r="WK60" s="129"/>
      <c r="WL60" s="129"/>
      <c r="WM60" s="129"/>
      <c r="WN60" s="129"/>
      <c r="WO60" s="129"/>
      <c r="WP60" s="129"/>
      <c r="WQ60" s="129"/>
      <c r="WR60" s="129"/>
      <c r="WS60" s="129"/>
      <c r="WT60" s="129"/>
      <c r="WU60" s="129"/>
      <c r="WV60" s="129"/>
      <c r="WW60" s="129"/>
      <c r="WX60" s="129"/>
      <c r="WY60" s="129"/>
      <c r="WZ60" s="129"/>
      <c r="XA60" s="129"/>
      <c r="XB60" s="129"/>
      <c r="XC60" s="129"/>
      <c r="XD60" s="129"/>
      <c r="XE60" s="129"/>
      <c r="XF60" s="129"/>
      <c r="XG60" s="129"/>
      <c r="XH60" s="129"/>
      <c r="XI60" s="129"/>
      <c r="XJ60" s="129"/>
      <c r="XK60" s="129"/>
      <c r="XL60" s="129"/>
      <c r="XM60" s="129"/>
      <c r="XN60" s="129"/>
      <c r="XO60" s="129"/>
      <c r="XP60" s="129"/>
      <c r="XQ60" s="129"/>
      <c r="XR60" s="129"/>
      <c r="XS60" s="129"/>
      <c r="XT60" s="129"/>
      <c r="XU60" s="129"/>
      <c r="XV60" s="129"/>
      <c r="XW60" s="129"/>
      <c r="XX60" s="129"/>
      <c r="XY60" s="129"/>
      <c r="XZ60" s="129"/>
      <c r="YA60" s="129"/>
      <c r="YB60" s="129"/>
      <c r="YC60" s="129"/>
      <c r="YD60" s="129"/>
      <c r="YE60" s="129"/>
      <c r="YF60" s="129"/>
      <c r="YG60" s="129"/>
      <c r="YH60" s="129"/>
      <c r="YI60" s="129"/>
      <c r="YJ60" s="129"/>
      <c r="YK60" s="129"/>
      <c r="YL60" s="129"/>
      <c r="YM60" s="129"/>
      <c r="YN60" s="129"/>
      <c r="YO60" s="129"/>
      <c r="YP60" s="129"/>
      <c r="YQ60" s="129"/>
      <c r="YR60" s="129"/>
      <c r="YS60" s="129"/>
      <c r="YT60" s="129"/>
      <c r="YU60" s="129"/>
      <c r="YV60" s="129"/>
      <c r="YW60" s="129"/>
      <c r="YX60" s="129"/>
      <c r="YY60" s="129"/>
      <c r="YZ60" s="129"/>
      <c r="ZA60" s="129"/>
      <c r="ZB60" s="129"/>
      <c r="ZC60" s="129"/>
      <c r="ZD60" s="129"/>
      <c r="ZE60" s="129"/>
      <c r="ZF60" s="129"/>
      <c r="ZG60" s="129"/>
      <c r="ZH60" s="129"/>
      <c r="ZI60" s="129"/>
      <c r="ZJ60" s="129"/>
      <c r="ZK60" s="129"/>
      <c r="ZL60" s="129"/>
      <c r="ZM60" s="129"/>
      <c r="ZN60" s="129"/>
      <c r="ZO60" s="129"/>
      <c r="ZP60" s="129"/>
      <c r="ZQ60" s="129"/>
      <c r="ZR60" s="129"/>
      <c r="ZS60" s="129"/>
      <c r="ZT60" s="129"/>
      <c r="ZU60" s="129"/>
      <c r="ZV60" s="129"/>
      <c r="ZW60" s="129"/>
      <c r="ZX60" s="129"/>
      <c r="ZY60" s="129"/>
      <c r="ZZ60" s="129"/>
    </row>
    <row r="61" spans="1:702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18.91203265</v>
      </c>
      <c r="F61" s="129">
        <v>0</v>
      </c>
      <c r="G61" s="129">
        <v>0</v>
      </c>
      <c r="H61" s="129">
        <v>0</v>
      </c>
      <c r="I61" s="129">
        <v>1.3144186199999999</v>
      </c>
      <c r="J61" s="129">
        <v>0</v>
      </c>
      <c r="K61" s="129">
        <v>0.37462443000000001</v>
      </c>
      <c r="L61" s="129">
        <v>0</v>
      </c>
      <c r="M61" s="170" t="s">
        <v>188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</row>
    <row r="62" spans="1:702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18.91203265</v>
      </c>
      <c r="F62" s="129">
        <v>0</v>
      </c>
      <c r="G62" s="129">
        <v>0</v>
      </c>
      <c r="H62" s="129">
        <v>0</v>
      </c>
      <c r="I62" s="129">
        <v>1.31517726</v>
      </c>
      <c r="J62" s="129">
        <v>0</v>
      </c>
      <c r="K62" s="129">
        <v>0.37462443000000001</v>
      </c>
      <c r="L62" s="129">
        <v>0</v>
      </c>
      <c r="M62" s="170" t="s">
        <v>188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</row>
    <row r="63" spans="1:702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18.91203265</v>
      </c>
      <c r="F63" s="129">
        <v>0</v>
      </c>
      <c r="G63" s="129">
        <v>0</v>
      </c>
      <c r="H63" s="129">
        <v>0</v>
      </c>
      <c r="I63" s="129">
        <v>1.31591061</v>
      </c>
      <c r="J63" s="129">
        <v>0</v>
      </c>
      <c r="K63" s="129">
        <v>0</v>
      </c>
      <c r="L63" s="129">
        <v>0</v>
      </c>
      <c r="M63" s="170" t="s">
        <v>188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  <c r="IO63" s="129"/>
      <c r="IP63" s="129"/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29"/>
      <c r="JB63" s="129"/>
      <c r="JC63" s="129"/>
      <c r="JD63" s="129"/>
      <c r="JE63" s="129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  <c r="JR63" s="129"/>
      <c r="JS63" s="129"/>
      <c r="JT63" s="129"/>
      <c r="JU63" s="129"/>
      <c r="JV63" s="129"/>
      <c r="JW63" s="129"/>
      <c r="JX63" s="129"/>
      <c r="JY63" s="129"/>
      <c r="JZ63" s="129"/>
      <c r="KA63" s="129"/>
      <c r="KB63" s="129"/>
      <c r="KC63" s="129"/>
      <c r="KD63" s="129"/>
      <c r="KE63" s="129"/>
      <c r="KF63" s="129"/>
      <c r="KG63" s="129"/>
      <c r="KH63" s="129"/>
      <c r="KI63" s="129"/>
      <c r="KJ63" s="129"/>
      <c r="KK63" s="129"/>
      <c r="KL63" s="129"/>
      <c r="KM63" s="129"/>
      <c r="KN63" s="129"/>
      <c r="KO63" s="129"/>
      <c r="KP63" s="129"/>
      <c r="KQ63" s="129"/>
      <c r="KR63" s="129"/>
      <c r="KS63" s="129"/>
      <c r="KT63" s="129"/>
      <c r="KU63" s="129"/>
      <c r="KV63" s="129"/>
      <c r="KW63" s="129"/>
      <c r="KX63" s="129"/>
      <c r="KY63" s="129"/>
      <c r="KZ63" s="129"/>
      <c r="LA63" s="129"/>
      <c r="LB63" s="129"/>
      <c r="LC63" s="129"/>
      <c r="LD63" s="129"/>
      <c r="LE63" s="129"/>
      <c r="LF63" s="129"/>
      <c r="LG63" s="129"/>
      <c r="LH63" s="129"/>
      <c r="LI63" s="129"/>
      <c r="LJ63" s="129"/>
      <c r="LK63" s="129"/>
      <c r="LL63" s="129"/>
      <c r="LM63" s="129"/>
      <c r="LN63" s="129"/>
      <c r="LO63" s="129"/>
      <c r="LP63" s="129"/>
      <c r="LQ63" s="129"/>
      <c r="LR63" s="129"/>
      <c r="LS63" s="129"/>
      <c r="LT63" s="129"/>
      <c r="LU63" s="129"/>
      <c r="LV63" s="129"/>
      <c r="LW63" s="129"/>
      <c r="LX63" s="129"/>
      <c r="LY63" s="129"/>
      <c r="LZ63" s="129"/>
      <c r="MA63" s="129"/>
      <c r="MB63" s="129"/>
      <c r="MC63" s="129"/>
      <c r="MD63" s="129"/>
      <c r="ME63" s="129"/>
      <c r="MF63" s="129"/>
      <c r="MG63" s="129"/>
      <c r="MH63" s="129"/>
      <c r="MI63" s="129"/>
      <c r="MJ63" s="129"/>
      <c r="MK63" s="129"/>
      <c r="ML63" s="129"/>
      <c r="MM63" s="129"/>
      <c r="MN63" s="129"/>
      <c r="MO63" s="129"/>
      <c r="MP63" s="129"/>
      <c r="MQ63" s="129"/>
      <c r="MR63" s="129"/>
      <c r="MS63" s="129"/>
      <c r="MT63" s="129"/>
      <c r="MU63" s="129"/>
      <c r="MV63" s="129"/>
      <c r="MW63" s="129"/>
      <c r="MX63" s="129"/>
      <c r="MY63" s="129"/>
      <c r="MZ63" s="129"/>
      <c r="NA63" s="129"/>
      <c r="NB63" s="129"/>
      <c r="NC63" s="129"/>
      <c r="ND63" s="129"/>
      <c r="NE63" s="129"/>
      <c r="NF63" s="129"/>
      <c r="NG63" s="129"/>
      <c r="NH63" s="129"/>
      <c r="NI63" s="129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29"/>
      <c r="NX63" s="129"/>
      <c r="NY63" s="129"/>
      <c r="NZ63" s="129"/>
      <c r="OA63" s="129"/>
      <c r="OB63" s="129"/>
      <c r="OC63" s="129"/>
      <c r="OD63" s="129"/>
      <c r="OE63" s="129"/>
      <c r="OF63" s="129"/>
      <c r="OG63" s="129"/>
      <c r="OH63" s="129"/>
      <c r="OI63" s="129"/>
      <c r="OJ63" s="129"/>
      <c r="OK63" s="129"/>
      <c r="OL63" s="129"/>
      <c r="OM63" s="129"/>
      <c r="ON63" s="129"/>
      <c r="OO63" s="129"/>
      <c r="OP63" s="129"/>
      <c r="OQ63" s="129"/>
      <c r="OR63" s="129"/>
      <c r="OS63" s="129"/>
      <c r="OT63" s="129"/>
      <c r="OU63" s="129"/>
      <c r="OV63" s="129"/>
      <c r="OW63" s="129"/>
      <c r="OX63" s="129"/>
      <c r="OY63" s="129"/>
      <c r="OZ63" s="129"/>
      <c r="PA63" s="129"/>
      <c r="PB63" s="129"/>
      <c r="PC63" s="129"/>
      <c r="PD63" s="129"/>
      <c r="PE63" s="129"/>
      <c r="PF63" s="129"/>
      <c r="PG63" s="129"/>
      <c r="PH63" s="129"/>
      <c r="PI63" s="129"/>
      <c r="PJ63" s="129"/>
      <c r="PK63" s="129"/>
      <c r="PL63" s="129"/>
      <c r="PM63" s="129"/>
      <c r="PN63" s="129"/>
      <c r="PO63" s="129"/>
      <c r="PP63" s="129"/>
      <c r="PQ63" s="129"/>
      <c r="PR63" s="129"/>
      <c r="PS63" s="129"/>
      <c r="PT63" s="129"/>
      <c r="PU63" s="129"/>
      <c r="PV63" s="129"/>
      <c r="PW63" s="129"/>
      <c r="PX63" s="129"/>
      <c r="PY63" s="129"/>
      <c r="PZ63" s="129"/>
      <c r="QA63" s="129"/>
      <c r="QB63" s="129"/>
      <c r="QC63" s="129"/>
      <c r="QD63" s="129"/>
      <c r="QE63" s="129"/>
      <c r="QF63" s="129"/>
      <c r="QG63" s="129"/>
      <c r="QH63" s="129"/>
      <c r="QI63" s="129"/>
      <c r="QJ63" s="129"/>
      <c r="QK63" s="129"/>
      <c r="QL63" s="129"/>
      <c r="QM63" s="129"/>
      <c r="QN63" s="129"/>
      <c r="QO63" s="129"/>
      <c r="QP63" s="129"/>
      <c r="QQ63" s="129"/>
      <c r="QR63" s="129"/>
      <c r="QS63" s="129"/>
      <c r="QT63" s="129"/>
      <c r="QU63" s="129"/>
      <c r="QV63" s="129"/>
      <c r="QW63" s="129"/>
      <c r="QX63" s="129"/>
      <c r="QY63" s="129"/>
      <c r="QZ63" s="129"/>
      <c r="RA63" s="129"/>
      <c r="RB63" s="129"/>
      <c r="RC63" s="129"/>
      <c r="RD63" s="129"/>
      <c r="RE63" s="129"/>
      <c r="RF63" s="129"/>
      <c r="RG63" s="129"/>
      <c r="RH63" s="129"/>
      <c r="RI63" s="129"/>
      <c r="RJ63" s="129"/>
      <c r="RK63" s="129"/>
      <c r="RL63" s="129"/>
      <c r="RM63" s="129"/>
      <c r="RN63" s="129"/>
      <c r="RO63" s="129"/>
      <c r="RP63" s="129"/>
      <c r="RQ63" s="129"/>
      <c r="RR63" s="129"/>
      <c r="RS63" s="129"/>
      <c r="RT63" s="129"/>
      <c r="RU63" s="129"/>
      <c r="RV63" s="129"/>
      <c r="RW63" s="129"/>
      <c r="RX63" s="129"/>
      <c r="RY63" s="129"/>
      <c r="RZ63" s="129"/>
      <c r="SA63" s="129"/>
      <c r="SB63" s="129"/>
      <c r="SC63" s="129"/>
      <c r="SD63" s="129"/>
      <c r="SE63" s="129"/>
      <c r="SF63" s="129"/>
      <c r="SG63" s="129"/>
      <c r="SH63" s="129"/>
      <c r="SI63" s="129"/>
      <c r="SJ63" s="129"/>
      <c r="SK63" s="129"/>
      <c r="SL63" s="129"/>
      <c r="SM63" s="129"/>
      <c r="SN63" s="129"/>
      <c r="SO63" s="129"/>
      <c r="SP63" s="129"/>
      <c r="SQ63" s="129"/>
      <c r="SR63" s="129"/>
      <c r="SS63" s="129"/>
      <c r="ST63" s="129"/>
      <c r="SU63" s="129"/>
      <c r="SV63" s="129"/>
      <c r="SW63" s="129"/>
      <c r="SX63" s="129"/>
      <c r="SY63" s="129"/>
      <c r="SZ63" s="129"/>
      <c r="TA63" s="129"/>
      <c r="TB63" s="129"/>
      <c r="TC63" s="129"/>
      <c r="TD63" s="129"/>
      <c r="TE63" s="129"/>
      <c r="TF63" s="129"/>
      <c r="TG63" s="129"/>
      <c r="TH63" s="129"/>
      <c r="TI63" s="129"/>
      <c r="TJ63" s="129"/>
      <c r="TK63" s="129"/>
      <c r="TL63" s="129"/>
      <c r="TM63" s="129"/>
      <c r="TN63" s="129"/>
      <c r="TO63" s="129"/>
      <c r="TP63" s="129"/>
      <c r="TQ63" s="129"/>
      <c r="TR63" s="129"/>
      <c r="TS63" s="129"/>
      <c r="TT63" s="129"/>
      <c r="TU63" s="129"/>
      <c r="TV63" s="129"/>
      <c r="TW63" s="129"/>
      <c r="TX63" s="129"/>
      <c r="TY63" s="129"/>
      <c r="TZ63" s="129"/>
      <c r="UA63" s="129"/>
      <c r="UB63" s="129"/>
      <c r="UC63" s="129"/>
      <c r="UD63" s="129"/>
      <c r="UE63" s="129"/>
      <c r="UF63" s="129"/>
      <c r="UG63" s="129"/>
      <c r="UH63" s="129"/>
      <c r="UI63" s="129"/>
      <c r="UJ63" s="129"/>
      <c r="UK63" s="129"/>
      <c r="UL63" s="129"/>
      <c r="UM63" s="129"/>
      <c r="UN63" s="129"/>
      <c r="UO63" s="129"/>
      <c r="UP63" s="129"/>
      <c r="UQ63" s="129"/>
      <c r="UR63" s="129"/>
      <c r="US63" s="129"/>
      <c r="UT63" s="129"/>
      <c r="UU63" s="129"/>
      <c r="UV63" s="129"/>
      <c r="UW63" s="129"/>
      <c r="UX63" s="129"/>
      <c r="UY63" s="129"/>
      <c r="UZ63" s="129"/>
      <c r="VA63" s="129"/>
      <c r="VB63" s="129"/>
      <c r="VC63" s="129"/>
      <c r="VD63" s="129"/>
      <c r="VE63" s="129"/>
      <c r="VF63" s="129"/>
      <c r="VG63" s="129"/>
      <c r="VH63" s="129"/>
      <c r="VI63" s="129"/>
      <c r="VJ63" s="129"/>
      <c r="VK63" s="129"/>
      <c r="VL63" s="129"/>
      <c r="VM63" s="129"/>
      <c r="VN63" s="129"/>
      <c r="VO63" s="129"/>
      <c r="VP63" s="129"/>
      <c r="VQ63" s="129"/>
      <c r="VR63" s="129"/>
      <c r="VS63" s="129"/>
      <c r="VT63" s="129"/>
      <c r="VU63" s="129"/>
      <c r="VV63" s="129"/>
      <c r="VW63" s="129"/>
      <c r="VX63" s="129"/>
      <c r="VY63" s="129"/>
      <c r="VZ63" s="129"/>
      <c r="WA63" s="129"/>
      <c r="WB63" s="129"/>
      <c r="WC63" s="129"/>
      <c r="WD63" s="129"/>
      <c r="WE63" s="129"/>
      <c r="WF63" s="129"/>
      <c r="WG63" s="129"/>
      <c r="WH63" s="129"/>
      <c r="WI63" s="129"/>
      <c r="WJ63" s="129"/>
      <c r="WK63" s="129"/>
      <c r="WL63" s="129"/>
      <c r="WM63" s="129"/>
      <c r="WN63" s="129"/>
      <c r="WO63" s="129"/>
      <c r="WP63" s="129"/>
      <c r="WQ63" s="129"/>
      <c r="WR63" s="129"/>
      <c r="WS63" s="129"/>
      <c r="WT63" s="129"/>
      <c r="WU63" s="129"/>
      <c r="WV63" s="129"/>
      <c r="WW63" s="129"/>
      <c r="WX63" s="129"/>
      <c r="WY63" s="129"/>
      <c r="WZ63" s="129"/>
      <c r="XA63" s="129"/>
      <c r="XB63" s="129"/>
      <c r="XC63" s="129"/>
      <c r="XD63" s="129"/>
      <c r="XE63" s="129"/>
      <c r="XF63" s="129"/>
      <c r="XG63" s="129"/>
      <c r="XH63" s="129"/>
      <c r="XI63" s="129"/>
      <c r="XJ63" s="129"/>
      <c r="XK63" s="129"/>
      <c r="XL63" s="129"/>
      <c r="XM63" s="129"/>
      <c r="XN63" s="129"/>
      <c r="XO63" s="129"/>
      <c r="XP63" s="129"/>
      <c r="XQ63" s="129"/>
      <c r="XR63" s="129"/>
      <c r="XS63" s="129"/>
      <c r="XT63" s="129"/>
      <c r="XU63" s="129"/>
      <c r="XV63" s="129"/>
      <c r="XW63" s="129"/>
      <c r="XX63" s="129"/>
      <c r="XY63" s="129"/>
      <c r="XZ63" s="129"/>
      <c r="YA63" s="129"/>
      <c r="YB63" s="129"/>
      <c r="YC63" s="129"/>
      <c r="YD63" s="129"/>
      <c r="YE63" s="129"/>
      <c r="YF63" s="129"/>
      <c r="YG63" s="129"/>
      <c r="YH63" s="129"/>
      <c r="YI63" s="129"/>
      <c r="YJ63" s="129"/>
      <c r="YK63" s="129"/>
      <c r="YL63" s="129"/>
      <c r="YM63" s="129"/>
      <c r="YN63" s="129"/>
      <c r="YO63" s="129"/>
      <c r="YP63" s="129"/>
      <c r="YQ63" s="129"/>
      <c r="YR63" s="129"/>
      <c r="YS63" s="129"/>
      <c r="YT63" s="129"/>
      <c r="YU63" s="129"/>
      <c r="YV63" s="129"/>
      <c r="YW63" s="129"/>
      <c r="YX63" s="129"/>
      <c r="YY63" s="129"/>
      <c r="YZ63" s="129"/>
      <c r="ZA63" s="129"/>
      <c r="ZB63" s="129"/>
      <c r="ZC63" s="129"/>
      <c r="ZD63" s="129"/>
      <c r="ZE63" s="129"/>
      <c r="ZF63" s="129"/>
      <c r="ZG63" s="129"/>
      <c r="ZH63" s="129"/>
      <c r="ZI63" s="129"/>
      <c r="ZJ63" s="129"/>
      <c r="ZK63" s="129"/>
      <c r="ZL63" s="129"/>
      <c r="ZM63" s="129"/>
      <c r="ZN63" s="129"/>
      <c r="ZO63" s="129"/>
      <c r="ZP63" s="129"/>
      <c r="ZQ63" s="129"/>
      <c r="ZR63" s="129"/>
      <c r="ZS63" s="129"/>
      <c r="ZT63" s="129"/>
      <c r="ZU63" s="129"/>
      <c r="ZV63" s="129"/>
      <c r="ZW63" s="129"/>
      <c r="ZX63" s="129"/>
      <c r="ZY63" s="129"/>
      <c r="ZZ63" s="129"/>
    </row>
    <row r="64" spans="1:702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18.91203265</v>
      </c>
      <c r="F64" s="129">
        <v>0</v>
      </c>
      <c r="G64" s="129">
        <v>0</v>
      </c>
      <c r="H64" s="129">
        <v>0</v>
      </c>
      <c r="I64" s="129">
        <v>1.3166439599999999</v>
      </c>
      <c r="J64" s="129">
        <v>0</v>
      </c>
      <c r="K64" s="129">
        <v>0</v>
      </c>
      <c r="L64" s="129">
        <v>0</v>
      </c>
      <c r="M64" s="170" t="s">
        <v>188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29"/>
      <c r="GJ64" s="129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129"/>
      <c r="HY64" s="129"/>
      <c r="HZ64" s="129"/>
      <c r="IA64" s="129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29"/>
      <c r="IM64" s="129"/>
      <c r="IN64" s="129"/>
      <c r="IO64" s="129"/>
      <c r="IP64" s="129"/>
      <c r="IQ64" s="129"/>
      <c r="IR64" s="129"/>
      <c r="IS64" s="129"/>
      <c r="IT64" s="129"/>
      <c r="IU64" s="129"/>
      <c r="IV64" s="129"/>
      <c r="IW64" s="129"/>
      <c r="IX64" s="129"/>
      <c r="IY64" s="129"/>
      <c r="IZ64" s="129"/>
      <c r="JA64" s="129"/>
      <c r="JB64" s="129"/>
      <c r="JC64" s="129"/>
      <c r="JD64" s="129"/>
      <c r="JE64" s="129"/>
      <c r="JF64" s="129"/>
      <c r="JG64" s="129"/>
      <c r="JH64" s="129"/>
      <c r="JI64" s="129"/>
      <c r="JJ64" s="129"/>
      <c r="JK64" s="129"/>
      <c r="JL64" s="129"/>
      <c r="JM64" s="129"/>
      <c r="JN64" s="129"/>
      <c r="JO64" s="129"/>
      <c r="JP64" s="129"/>
      <c r="JQ64" s="129"/>
      <c r="JR64" s="129"/>
      <c r="JS64" s="129"/>
      <c r="JT64" s="129"/>
      <c r="JU64" s="129"/>
      <c r="JV64" s="129"/>
      <c r="JW64" s="129"/>
      <c r="JX64" s="129"/>
      <c r="JY64" s="129"/>
      <c r="JZ64" s="129"/>
      <c r="KA64" s="129"/>
      <c r="KB64" s="129"/>
      <c r="KC64" s="129"/>
      <c r="KD64" s="129"/>
      <c r="KE64" s="129"/>
      <c r="KF64" s="129"/>
      <c r="KG64" s="129"/>
      <c r="KH64" s="129"/>
      <c r="KI64" s="129"/>
      <c r="KJ64" s="129"/>
      <c r="KK64" s="129"/>
      <c r="KL64" s="129"/>
      <c r="KM64" s="129"/>
      <c r="KN64" s="129"/>
      <c r="KO64" s="129"/>
      <c r="KP64" s="129"/>
      <c r="KQ64" s="129"/>
      <c r="KR64" s="129"/>
      <c r="KS64" s="129"/>
      <c r="KT64" s="129"/>
      <c r="KU64" s="129"/>
      <c r="KV64" s="129"/>
      <c r="KW64" s="129"/>
      <c r="KX64" s="129"/>
      <c r="KY64" s="129"/>
      <c r="KZ64" s="129"/>
      <c r="LA64" s="129"/>
      <c r="LB64" s="129"/>
      <c r="LC64" s="129"/>
      <c r="LD64" s="129"/>
      <c r="LE64" s="129"/>
      <c r="LF64" s="129"/>
      <c r="LG64" s="129"/>
      <c r="LH64" s="129"/>
      <c r="LI64" s="129"/>
      <c r="LJ64" s="129"/>
      <c r="LK64" s="129"/>
      <c r="LL64" s="129"/>
      <c r="LM64" s="129"/>
      <c r="LN64" s="129"/>
      <c r="LO64" s="129"/>
      <c r="LP64" s="129"/>
      <c r="LQ64" s="129"/>
      <c r="LR64" s="129"/>
      <c r="LS64" s="129"/>
      <c r="LT64" s="129"/>
      <c r="LU64" s="129"/>
      <c r="LV64" s="129"/>
      <c r="LW64" s="129"/>
      <c r="LX64" s="129"/>
      <c r="LY64" s="129"/>
      <c r="LZ64" s="129"/>
      <c r="MA64" s="129"/>
      <c r="MB64" s="129"/>
      <c r="MC64" s="129"/>
      <c r="MD64" s="129"/>
      <c r="ME64" s="129"/>
      <c r="MF64" s="129"/>
      <c r="MG64" s="129"/>
      <c r="MH64" s="129"/>
      <c r="MI64" s="129"/>
      <c r="MJ64" s="129"/>
      <c r="MK64" s="129"/>
      <c r="ML64" s="129"/>
      <c r="MM64" s="129"/>
      <c r="MN64" s="129"/>
      <c r="MO64" s="129"/>
      <c r="MP64" s="129"/>
      <c r="MQ64" s="129"/>
      <c r="MR64" s="129"/>
      <c r="MS64" s="129"/>
      <c r="MT64" s="129"/>
      <c r="MU64" s="129"/>
      <c r="MV64" s="129"/>
      <c r="MW64" s="129"/>
      <c r="MX64" s="129"/>
      <c r="MY64" s="129"/>
      <c r="MZ64" s="129"/>
      <c r="NA64" s="129"/>
      <c r="NB64" s="129"/>
      <c r="NC64" s="129"/>
      <c r="ND64" s="129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29"/>
      <c r="NS64" s="129"/>
      <c r="NT64" s="129"/>
      <c r="NU64" s="129"/>
      <c r="NV64" s="129"/>
      <c r="NW64" s="129"/>
      <c r="NX64" s="129"/>
      <c r="NY64" s="129"/>
      <c r="NZ64" s="129"/>
      <c r="OA64" s="129"/>
      <c r="OB64" s="129"/>
      <c r="OC64" s="129"/>
      <c r="OD64" s="129"/>
      <c r="OE64" s="129"/>
      <c r="OF64" s="129"/>
      <c r="OG64" s="129"/>
      <c r="OH64" s="129"/>
      <c r="OI64" s="129"/>
      <c r="OJ64" s="129"/>
      <c r="OK64" s="129"/>
      <c r="OL64" s="129"/>
      <c r="OM64" s="129"/>
      <c r="ON64" s="129"/>
      <c r="OO64" s="129"/>
      <c r="OP64" s="129"/>
      <c r="OQ64" s="129"/>
      <c r="OR64" s="129"/>
      <c r="OS64" s="129"/>
      <c r="OT64" s="129"/>
      <c r="OU64" s="129"/>
      <c r="OV64" s="129"/>
      <c r="OW64" s="129"/>
      <c r="OX64" s="129"/>
      <c r="OY64" s="129"/>
      <c r="OZ64" s="129"/>
      <c r="PA64" s="129"/>
      <c r="PB64" s="129"/>
      <c r="PC64" s="129"/>
      <c r="PD64" s="129"/>
      <c r="PE64" s="129"/>
      <c r="PF64" s="129"/>
      <c r="PG64" s="129"/>
      <c r="PH64" s="129"/>
      <c r="PI64" s="129"/>
      <c r="PJ64" s="129"/>
      <c r="PK64" s="129"/>
      <c r="PL64" s="129"/>
      <c r="PM64" s="129"/>
      <c r="PN64" s="129"/>
      <c r="PO64" s="129"/>
      <c r="PP64" s="129"/>
      <c r="PQ64" s="129"/>
      <c r="PR64" s="129"/>
      <c r="PS64" s="129"/>
      <c r="PT64" s="129"/>
      <c r="PU64" s="129"/>
      <c r="PV64" s="129"/>
      <c r="PW64" s="129"/>
      <c r="PX64" s="129"/>
      <c r="PY64" s="129"/>
      <c r="PZ64" s="129"/>
      <c r="QA64" s="129"/>
      <c r="QB64" s="129"/>
      <c r="QC64" s="129"/>
      <c r="QD64" s="129"/>
      <c r="QE64" s="129"/>
      <c r="QF64" s="129"/>
      <c r="QG64" s="129"/>
      <c r="QH64" s="129"/>
      <c r="QI64" s="129"/>
      <c r="QJ64" s="129"/>
      <c r="QK64" s="129"/>
      <c r="QL64" s="129"/>
      <c r="QM64" s="129"/>
      <c r="QN64" s="129"/>
      <c r="QO64" s="129"/>
      <c r="QP64" s="129"/>
      <c r="QQ64" s="129"/>
      <c r="QR64" s="129"/>
      <c r="QS64" s="129"/>
      <c r="QT64" s="129"/>
      <c r="QU64" s="129"/>
      <c r="QV64" s="129"/>
      <c r="QW64" s="129"/>
      <c r="QX64" s="129"/>
      <c r="QY64" s="129"/>
      <c r="QZ64" s="129"/>
      <c r="RA64" s="129"/>
      <c r="RB64" s="129"/>
      <c r="RC64" s="129"/>
      <c r="RD64" s="129"/>
      <c r="RE64" s="129"/>
      <c r="RF64" s="129"/>
      <c r="RG64" s="129"/>
      <c r="RH64" s="129"/>
      <c r="RI64" s="129"/>
      <c r="RJ64" s="129"/>
      <c r="RK64" s="129"/>
      <c r="RL64" s="129"/>
      <c r="RM64" s="129"/>
      <c r="RN64" s="129"/>
      <c r="RO64" s="129"/>
      <c r="RP64" s="129"/>
      <c r="RQ64" s="129"/>
      <c r="RR64" s="129"/>
      <c r="RS64" s="129"/>
      <c r="RT64" s="129"/>
      <c r="RU64" s="129"/>
      <c r="RV64" s="129"/>
      <c r="RW64" s="129"/>
      <c r="RX64" s="129"/>
      <c r="RY64" s="129"/>
      <c r="RZ64" s="129"/>
      <c r="SA64" s="129"/>
      <c r="SB64" s="129"/>
      <c r="SC64" s="129"/>
      <c r="SD64" s="129"/>
      <c r="SE64" s="129"/>
      <c r="SF64" s="129"/>
      <c r="SG64" s="129"/>
      <c r="SH64" s="129"/>
      <c r="SI64" s="129"/>
      <c r="SJ64" s="129"/>
      <c r="SK64" s="129"/>
      <c r="SL64" s="129"/>
      <c r="SM64" s="129"/>
      <c r="SN64" s="129"/>
      <c r="SO64" s="129"/>
      <c r="SP64" s="129"/>
      <c r="SQ64" s="129"/>
      <c r="SR64" s="129"/>
      <c r="SS64" s="129"/>
      <c r="ST64" s="129"/>
      <c r="SU64" s="129"/>
      <c r="SV64" s="129"/>
      <c r="SW64" s="129"/>
      <c r="SX64" s="129"/>
      <c r="SY64" s="129"/>
      <c r="SZ64" s="129"/>
      <c r="TA64" s="129"/>
      <c r="TB64" s="129"/>
      <c r="TC64" s="129"/>
      <c r="TD64" s="129"/>
      <c r="TE64" s="129"/>
      <c r="TF64" s="129"/>
      <c r="TG64" s="129"/>
      <c r="TH64" s="129"/>
      <c r="TI64" s="129"/>
      <c r="TJ64" s="129"/>
      <c r="TK64" s="129"/>
      <c r="TL64" s="129"/>
      <c r="TM64" s="129"/>
      <c r="TN64" s="129"/>
      <c r="TO64" s="129"/>
      <c r="TP64" s="129"/>
      <c r="TQ64" s="129"/>
      <c r="TR64" s="129"/>
      <c r="TS64" s="129"/>
      <c r="TT64" s="129"/>
      <c r="TU64" s="129"/>
      <c r="TV64" s="129"/>
      <c r="TW64" s="129"/>
      <c r="TX64" s="129"/>
      <c r="TY64" s="129"/>
      <c r="TZ64" s="129"/>
      <c r="UA64" s="129"/>
      <c r="UB64" s="129"/>
      <c r="UC64" s="129"/>
      <c r="UD64" s="129"/>
      <c r="UE64" s="129"/>
      <c r="UF64" s="129"/>
      <c r="UG64" s="129"/>
      <c r="UH64" s="129"/>
      <c r="UI64" s="129"/>
      <c r="UJ64" s="129"/>
      <c r="UK64" s="129"/>
      <c r="UL64" s="129"/>
      <c r="UM64" s="129"/>
      <c r="UN64" s="129"/>
      <c r="UO64" s="129"/>
      <c r="UP64" s="129"/>
      <c r="UQ64" s="129"/>
      <c r="UR64" s="129"/>
      <c r="US64" s="129"/>
      <c r="UT64" s="129"/>
      <c r="UU64" s="129"/>
      <c r="UV64" s="129"/>
      <c r="UW64" s="129"/>
      <c r="UX64" s="129"/>
      <c r="UY64" s="129"/>
      <c r="UZ64" s="129"/>
      <c r="VA64" s="129"/>
      <c r="VB64" s="129"/>
      <c r="VC64" s="129"/>
      <c r="VD64" s="129"/>
      <c r="VE64" s="129"/>
      <c r="VF64" s="129"/>
      <c r="VG64" s="129"/>
      <c r="VH64" s="129"/>
      <c r="VI64" s="129"/>
      <c r="VJ64" s="129"/>
      <c r="VK64" s="129"/>
      <c r="VL64" s="129"/>
      <c r="VM64" s="129"/>
      <c r="VN64" s="129"/>
      <c r="VO64" s="129"/>
      <c r="VP64" s="129"/>
      <c r="VQ64" s="129"/>
      <c r="VR64" s="129"/>
      <c r="VS64" s="129"/>
      <c r="VT64" s="129"/>
      <c r="VU64" s="129"/>
      <c r="VV64" s="129"/>
      <c r="VW64" s="129"/>
      <c r="VX64" s="129"/>
      <c r="VY64" s="129"/>
      <c r="VZ64" s="129"/>
      <c r="WA64" s="129"/>
      <c r="WB64" s="129"/>
      <c r="WC64" s="129"/>
      <c r="WD64" s="129"/>
      <c r="WE64" s="129"/>
      <c r="WF64" s="129"/>
      <c r="WG64" s="129"/>
      <c r="WH64" s="129"/>
      <c r="WI64" s="129"/>
      <c r="WJ64" s="129"/>
      <c r="WK64" s="129"/>
      <c r="WL64" s="129"/>
      <c r="WM64" s="129"/>
      <c r="WN64" s="129"/>
      <c r="WO64" s="129"/>
      <c r="WP64" s="129"/>
      <c r="WQ64" s="129"/>
      <c r="WR64" s="129"/>
      <c r="WS64" s="129"/>
      <c r="WT64" s="129"/>
      <c r="WU64" s="129"/>
      <c r="WV64" s="129"/>
      <c r="WW64" s="129"/>
      <c r="WX64" s="129"/>
      <c r="WY64" s="129"/>
      <c r="WZ64" s="129"/>
      <c r="XA64" s="129"/>
      <c r="XB64" s="129"/>
      <c r="XC64" s="129"/>
      <c r="XD64" s="129"/>
      <c r="XE64" s="129"/>
      <c r="XF64" s="129"/>
      <c r="XG64" s="129"/>
      <c r="XH64" s="129"/>
      <c r="XI64" s="129"/>
      <c r="XJ64" s="129"/>
      <c r="XK64" s="129"/>
      <c r="XL64" s="129"/>
      <c r="XM64" s="129"/>
      <c r="XN64" s="129"/>
      <c r="XO64" s="129"/>
      <c r="XP64" s="129"/>
      <c r="XQ64" s="129"/>
      <c r="XR64" s="129"/>
      <c r="XS64" s="129"/>
      <c r="XT64" s="129"/>
      <c r="XU64" s="129"/>
      <c r="XV64" s="129"/>
      <c r="XW64" s="129"/>
      <c r="XX64" s="129"/>
      <c r="XY64" s="129"/>
      <c r="XZ64" s="129"/>
      <c r="YA64" s="129"/>
      <c r="YB64" s="129"/>
      <c r="YC64" s="129"/>
      <c r="YD64" s="129"/>
      <c r="YE64" s="129"/>
      <c r="YF64" s="129"/>
      <c r="YG64" s="129"/>
      <c r="YH64" s="129"/>
      <c r="YI64" s="129"/>
      <c r="YJ64" s="129"/>
      <c r="YK64" s="129"/>
      <c r="YL64" s="129"/>
      <c r="YM64" s="129"/>
      <c r="YN64" s="129"/>
      <c r="YO64" s="129"/>
      <c r="YP64" s="129"/>
      <c r="YQ64" s="129"/>
      <c r="YR64" s="129"/>
      <c r="YS64" s="129"/>
      <c r="YT64" s="129"/>
      <c r="YU64" s="129"/>
      <c r="YV64" s="129"/>
      <c r="YW64" s="129"/>
      <c r="YX64" s="129"/>
      <c r="YY64" s="129"/>
      <c r="YZ64" s="129"/>
      <c r="ZA64" s="129"/>
      <c r="ZB64" s="129"/>
      <c r="ZC64" s="129"/>
      <c r="ZD64" s="129"/>
      <c r="ZE64" s="129"/>
      <c r="ZF64" s="129"/>
      <c r="ZG64" s="129"/>
      <c r="ZH64" s="129"/>
      <c r="ZI64" s="129"/>
      <c r="ZJ64" s="129"/>
      <c r="ZK64" s="129"/>
      <c r="ZL64" s="129"/>
      <c r="ZM64" s="129"/>
      <c r="ZN64" s="129"/>
      <c r="ZO64" s="129"/>
      <c r="ZP64" s="129"/>
      <c r="ZQ64" s="129"/>
      <c r="ZR64" s="129"/>
      <c r="ZS64" s="129"/>
      <c r="ZT64" s="129"/>
      <c r="ZU64" s="129"/>
      <c r="ZV64" s="129"/>
      <c r="ZW64" s="129"/>
      <c r="ZX64" s="129"/>
      <c r="ZY64" s="129"/>
      <c r="ZZ64" s="129"/>
    </row>
    <row r="65" spans="1:702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18.91203265</v>
      </c>
      <c r="F65" s="129">
        <v>0</v>
      </c>
      <c r="G65" s="129">
        <v>0</v>
      </c>
      <c r="H65" s="129">
        <v>0</v>
      </c>
      <c r="I65" s="129">
        <v>1.32132446</v>
      </c>
      <c r="J65" s="129">
        <v>0</v>
      </c>
      <c r="K65" s="129">
        <v>0</v>
      </c>
      <c r="L65" s="129">
        <v>0</v>
      </c>
      <c r="M65" s="170" t="s">
        <v>188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29"/>
      <c r="GJ65" s="129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29"/>
      <c r="HC65" s="129"/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29"/>
      <c r="HX65" s="129"/>
      <c r="HY65" s="129"/>
      <c r="HZ65" s="129"/>
      <c r="IA65" s="129"/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29"/>
      <c r="IM65" s="129"/>
      <c r="IN65" s="129"/>
      <c r="IO65" s="129"/>
      <c r="IP65" s="129"/>
      <c r="IQ65" s="129"/>
      <c r="IR65" s="129"/>
      <c r="IS65" s="129"/>
      <c r="IT65" s="129"/>
      <c r="IU65" s="129"/>
      <c r="IV65" s="129"/>
      <c r="IW65" s="129"/>
      <c r="IX65" s="129"/>
      <c r="IY65" s="129"/>
      <c r="IZ65" s="129"/>
      <c r="JA65" s="129"/>
      <c r="JB65" s="129"/>
      <c r="JC65" s="129"/>
      <c r="JD65" s="129"/>
      <c r="JE65" s="129"/>
      <c r="JF65" s="129"/>
      <c r="JG65" s="129"/>
      <c r="JH65" s="129"/>
      <c r="JI65" s="129"/>
      <c r="JJ65" s="129"/>
      <c r="JK65" s="129"/>
      <c r="JL65" s="129"/>
      <c r="JM65" s="129"/>
      <c r="JN65" s="129"/>
      <c r="JO65" s="129"/>
      <c r="JP65" s="129"/>
      <c r="JQ65" s="129"/>
      <c r="JR65" s="129"/>
      <c r="JS65" s="129"/>
      <c r="JT65" s="129"/>
      <c r="JU65" s="129"/>
      <c r="JV65" s="129"/>
      <c r="JW65" s="129"/>
      <c r="JX65" s="129"/>
      <c r="JY65" s="129"/>
      <c r="JZ65" s="129"/>
      <c r="KA65" s="129"/>
      <c r="KB65" s="129"/>
      <c r="KC65" s="129"/>
      <c r="KD65" s="129"/>
      <c r="KE65" s="129"/>
      <c r="KF65" s="129"/>
      <c r="KG65" s="129"/>
      <c r="KH65" s="129"/>
      <c r="KI65" s="129"/>
      <c r="KJ65" s="129"/>
      <c r="KK65" s="129"/>
      <c r="KL65" s="129"/>
      <c r="KM65" s="129"/>
      <c r="KN65" s="129"/>
      <c r="KO65" s="129"/>
      <c r="KP65" s="129"/>
      <c r="KQ65" s="129"/>
      <c r="KR65" s="129"/>
      <c r="KS65" s="129"/>
      <c r="KT65" s="129"/>
      <c r="KU65" s="129"/>
      <c r="KV65" s="129"/>
      <c r="KW65" s="129"/>
      <c r="KX65" s="129"/>
      <c r="KY65" s="129"/>
      <c r="KZ65" s="129"/>
      <c r="LA65" s="129"/>
      <c r="LB65" s="129"/>
      <c r="LC65" s="129"/>
      <c r="LD65" s="129"/>
      <c r="LE65" s="129"/>
      <c r="LF65" s="129"/>
      <c r="LG65" s="129"/>
      <c r="LH65" s="129"/>
      <c r="LI65" s="129"/>
      <c r="LJ65" s="129"/>
      <c r="LK65" s="129"/>
      <c r="LL65" s="129"/>
      <c r="LM65" s="129"/>
      <c r="LN65" s="129"/>
      <c r="LO65" s="129"/>
      <c r="LP65" s="129"/>
      <c r="LQ65" s="129"/>
      <c r="LR65" s="129"/>
      <c r="LS65" s="129"/>
      <c r="LT65" s="129"/>
      <c r="LU65" s="129"/>
      <c r="LV65" s="129"/>
      <c r="LW65" s="129"/>
      <c r="LX65" s="129"/>
      <c r="LY65" s="129"/>
      <c r="LZ65" s="129"/>
      <c r="MA65" s="129"/>
      <c r="MB65" s="129"/>
      <c r="MC65" s="129"/>
      <c r="MD65" s="129"/>
      <c r="ME65" s="129"/>
      <c r="MF65" s="129"/>
      <c r="MG65" s="129"/>
      <c r="MH65" s="129"/>
      <c r="MI65" s="129"/>
      <c r="MJ65" s="129"/>
      <c r="MK65" s="129"/>
      <c r="ML65" s="129"/>
      <c r="MM65" s="129"/>
      <c r="MN65" s="129"/>
      <c r="MO65" s="129"/>
      <c r="MP65" s="129"/>
      <c r="MQ65" s="129"/>
      <c r="MR65" s="129"/>
      <c r="MS65" s="129"/>
      <c r="MT65" s="129"/>
      <c r="MU65" s="129"/>
      <c r="MV65" s="129"/>
      <c r="MW65" s="129"/>
      <c r="MX65" s="129"/>
      <c r="MY65" s="129"/>
      <c r="MZ65" s="129"/>
      <c r="NA65" s="129"/>
      <c r="NB65" s="129"/>
      <c r="NC65" s="129"/>
      <c r="ND65" s="129"/>
      <c r="NE65" s="129"/>
      <c r="NF65" s="129"/>
      <c r="NG65" s="129"/>
      <c r="NH65" s="129"/>
      <c r="NI65" s="129"/>
      <c r="NJ65" s="129"/>
      <c r="NK65" s="129"/>
      <c r="NL65" s="129"/>
      <c r="NM65" s="129"/>
      <c r="NN65" s="129"/>
      <c r="NO65" s="129"/>
      <c r="NP65" s="129"/>
      <c r="NQ65" s="129"/>
      <c r="NR65" s="129"/>
      <c r="NS65" s="129"/>
      <c r="NT65" s="129"/>
      <c r="NU65" s="129"/>
      <c r="NV65" s="129"/>
      <c r="NW65" s="129"/>
      <c r="NX65" s="129"/>
      <c r="NY65" s="129"/>
      <c r="NZ65" s="129"/>
      <c r="OA65" s="129"/>
      <c r="OB65" s="129"/>
      <c r="OC65" s="129"/>
      <c r="OD65" s="129"/>
      <c r="OE65" s="129"/>
      <c r="OF65" s="129"/>
      <c r="OG65" s="129"/>
      <c r="OH65" s="129"/>
      <c r="OI65" s="129"/>
      <c r="OJ65" s="129"/>
      <c r="OK65" s="129"/>
      <c r="OL65" s="129"/>
      <c r="OM65" s="129"/>
      <c r="ON65" s="129"/>
      <c r="OO65" s="129"/>
      <c r="OP65" s="129"/>
      <c r="OQ65" s="129"/>
      <c r="OR65" s="129"/>
      <c r="OS65" s="129"/>
      <c r="OT65" s="129"/>
      <c r="OU65" s="129"/>
      <c r="OV65" s="129"/>
      <c r="OW65" s="129"/>
      <c r="OX65" s="129"/>
      <c r="OY65" s="129"/>
      <c r="OZ65" s="129"/>
      <c r="PA65" s="129"/>
      <c r="PB65" s="129"/>
      <c r="PC65" s="129"/>
      <c r="PD65" s="129"/>
      <c r="PE65" s="129"/>
      <c r="PF65" s="129"/>
      <c r="PG65" s="129"/>
      <c r="PH65" s="129"/>
      <c r="PI65" s="129"/>
      <c r="PJ65" s="129"/>
      <c r="PK65" s="129"/>
      <c r="PL65" s="129"/>
      <c r="PM65" s="129"/>
      <c r="PN65" s="129"/>
      <c r="PO65" s="129"/>
      <c r="PP65" s="129"/>
      <c r="PQ65" s="129"/>
      <c r="PR65" s="129"/>
      <c r="PS65" s="129"/>
      <c r="PT65" s="129"/>
      <c r="PU65" s="129"/>
      <c r="PV65" s="129"/>
      <c r="PW65" s="129"/>
      <c r="PX65" s="129"/>
      <c r="PY65" s="129"/>
      <c r="PZ65" s="129"/>
      <c r="QA65" s="129"/>
      <c r="QB65" s="129"/>
      <c r="QC65" s="129"/>
      <c r="QD65" s="129"/>
      <c r="QE65" s="129"/>
      <c r="QF65" s="129"/>
      <c r="QG65" s="129"/>
      <c r="QH65" s="129"/>
      <c r="QI65" s="129"/>
      <c r="QJ65" s="129"/>
      <c r="QK65" s="129"/>
      <c r="QL65" s="129"/>
      <c r="QM65" s="129"/>
      <c r="QN65" s="129"/>
      <c r="QO65" s="129"/>
      <c r="QP65" s="129"/>
      <c r="QQ65" s="129"/>
      <c r="QR65" s="129"/>
      <c r="QS65" s="129"/>
      <c r="QT65" s="129"/>
      <c r="QU65" s="129"/>
      <c r="QV65" s="129"/>
      <c r="QW65" s="129"/>
      <c r="QX65" s="129"/>
      <c r="QY65" s="129"/>
      <c r="QZ65" s="129"/>
      <c r="RA65" s="129"/>
      <c r="RB65" s="129"/>
      <c r="RC65" s="129"/>
      <c r="RD65" s="129"/>
      <c r="RE65" s="129"/>
      <c r="RF65" s="129"/>
      <c r="RG65" s="129"/>
      <c r="RH65" s="129"/>
      <c r="RI65" s="129"/>
      <c r="RJ65" s="129"/>
      <c r="RK65" s="129"/>
      <c r="RL65" s="129"/>
      <c r="RM65" s="129"/>
      <c r="RN65" s="129"/>
      <c r="RO65" s="129"/>
      <c r="RP65" s="129"/>
      <c r="RQ65" s="129"/>
      <c r="RR65" s="129"/>
      <c r="RS65" s="129"/>
      <c r="RT65" s="129"/>
      <c r="RU65" s="129"/>
      <c r="RV65" s="129"/>
      <c r="RW65" s="129"/>
      <c r="RX65" s="129"/>
      <c r="RY65" s="129"/>
      <c r="RZ65" s="129"/>
      <c r="SA65" s="129"/>
      <c r="SB65" s="129"/>
      <c r="SC65" s="129"/>
      <c r="SD65" s="129"/>
      <c r="SE65" s="129"/>
      <c r="SF65" s="129"/>
      <c r="SG65" s="129"/>
      <c r="SH65" s="129"/>
      <c r="SI65" s="129"/>
      <c r="SJ65" s="129"/>
      <c r="SK65" s="129"/>
      <c r="SL65" s="129"/>
      <c r="SM65" s="129"/>
      <c r="SN65" s="129"/>
      <c r="SO65" s="129"/>
      <c r="SP65" s="129"/>
      <c r="SQ65" s="129"/>
      <c r="SR65" s="129"/>
      <c r="SS65" s="129"/>
      <c r="ST65" s="129"/>
      <c r="SU65" s="129"/>
      <c r="SV65" s="129"/>
      <c r="SW65" s="129"/>
      <c r="SX65" s="129"/>
      <c r="SY65" s="129"/>
      <c r="SZ65" s="129"/>
      <c r="TA65" s="129"/>
      <c r="TB65" s="129"/>
      <c r="TC65" s="129"/>
      <c r="TD65" s="129"/>
      <c r="TE65" s="129"/>
      <c r="TF65" s="129"/>
      <c r="TG65" s="129"/>
      <c r="TH65" s="129"/>
      <c r="TI65" s="129"/>
      <c r="TJ65" s="129"/>
      <c r="TK65" s="129"/>
      <c r="TL65" s="129"/>
      <c r="TM65" s="129"/>
      <c r="TN65" s="129"/>
      <c r="TO65" s="129"/>
      <c r="TP65" s="129"/>
      <c r="TQ65" s="129"/>
      <c r="TR65" s="129"/>
      <c r="TS65" s="129"/>
      <c r="TT65" s="129"/>
      <c r="TU65" s="129"/>
      <c r="TV65" s="129"/>
      <c r="TW65" s="129"/>
      <c r="TX65" s="129"/>
      <c r="TY65" s="129"/>
      <c r="TZ65" s="129"/>
      <c r="UA65" s="129"/>
      <c r="UB65" s="129"/>
      <c r="UC65" s="129"/>
      <c r="UD65" s="129"/>
      <c r="UE65" s="129"/>
      <c r="UF65" s="129"/>
      <c r="UG65" s="129"/>
      <c r="UH65" s="129"/>
      <c r="UI65" s="129"/>
      <c r="UJ65" s="129"/>
      <c r="UK65" s="129"/>
      <c r="UL65" s="129"/>
      <c r="UM65" s="129"/>
      <c r="UN65" s="129"/>
      <c r="UO65" s="129"/>
      <c r="UP65" s="129"/>
      <c r="UQ65" s="129"/>
      <c r="UR65" s="129"/>
      <c r="US65" s="129"/>
      <c r="UT65" s="129"/>
      <c r="UU65" s="129"/>
      <c r="UV65" s="129"/>
      <c r="UW65" s="129"/>
      <c r="UX65" s="129"/>
      <c r="UY65" s="129"/>
      <c r="UZ65" s="129"/>
      <c r="VA65" s="129"/>
      <c r="VB65" s="129"/>
      <c r="VC65" s="129"/>
      <c r="VD65" s="129"/>
      <c r="VE65" s="129"/>
      <c r="VF65" s="129"/>
      <c r="VG65" s="129"/>
      <c r="VH65" s="129"/>
      <c r="VI65" s="129"/>
      <c r="VJ65" s="129"/>
      <c r="VK65" s="129"/>
      <c r="VL65" s="129"/>
      <c r="VM65" s="129"/>
      <c r="VN65" s="129"/>
      <c r="VO65" s="129"/>
      <c r="VP65" s="129"/>
      <c r="VQ65" s="129"/>
      <c r="VR65" s="129"/>
      <c r="VS65" s="129"/>
      <c r="VT65" s="129"/>
      <c r="VU65" s="129"/>
      <c r="VV65" s="129"/>
      <c r="VW65" s="129"/>
      <c r="VX65" s="129"/>
      <c r="VY65" s="129"/>
      <c r="VZ65" s="129"/>
      <c r="WA65" s="129"/>
      <c r="WB65" s="129"/>
      <c r="WC65" s="129"/>
      <c r="WD65" s="129"/>
      <c r="WE65" s="129"/>
      <c r="WF65" s="129"/>
      <c r="WG65" s="129"/>
      <c r="WH65" s="129"/>
      <c r="WI65" s="129"/>
      <c r="WJ65" s="129"/>
      <c r="WK65" s="129"/>
      <c r="WL65" s="129"/>
      <c r="WM65" s="129"/>
      <c r="WN65" s="129"/>
      <c r="WO65" s="129"/>
      <c r="WP65" s="129"/>
      <c r="WQ65" s="129"/>
      <c r="WR65" s="129"/>
      <c r="WS65" s="129"/>
      <c r="WT65" s="129"/>
      <c r="WU65" s="129"/>
      <c r="WV65" s="129"/>
      <c r="WW65" s="129"/>
      <c r="WX65" s="129"/>
      <c r="WY65" s="129"/>
      <c r="WZ65" s="129"/>
      <c r="XA65" s="129"/>
      <c r="XB65" s="129"/>
      <c r="XC65" s="129"/>
      <c r="XD65" s="129"/>
      <c r="XE65" s="129"/>
      <c r="XF65" s="129"/>
      <c r="XG65" s="129"/>
      <c r="XH65" s="129"/>
      <c r="XI65" s="129"/>
      <c r="XJ65" s="129"/>
      <c r="XK65" s="129"/>
      <c r="XL65" s="129"/>
      <c r="XM65" s="129"/>
      <c r="XN65" s="129"/>
      <c r="XO65" s="129"/>
      <c r="XP65" s="129"/>
      <c r="XQ65" s="129"/>
      <c r="XR65" s="129"/>
      <c r="XS65" s="129"/>
      <c r="XT65" s="129"/>
      <c r="XU65" s="129"/>
      <c r="XV65" s="129"/>
      <c r="XW65" s="129"/>
      <c r="XX65" s="129"/>
      <c r="XY65" s="129"/>
      <c r="XZ65" s="129"/>
      <c r="YA65" s="129"/>
      <c r="YB65" s="129"/>
      <c r="YC65" s="129"/>
      <c r="YD65" s="129"/>
      <c r="YE65" s="129"/>
      <c r="YF65" s="129"/>
      <c r="YG65" s="129"/>
      <c r="YH65" s="129"/>
      <c r="YI65" s="129"/>
      <c r="YJ65" s="129"/>
      <c r="YK65" s="129"/>
      <c r="YL65" s="129"/>
      <c r="YM65" s="129"/>
      <c r="YN65" s="129"/>
      <c r="YO65" s="129"/>
      <c r="YP65" s="129"/>
      <c r="YQ65" s="129"/>
      <c r="YR65" s="129"/>
      <c r="YS65" s="129"/>
      <c r="YT65" s="129"/>
      <c r="YU65" s="129"/>
      <c r="YV65" s="129"/>
      <c r="YW65" s="129"/>
      <c r="YX65" s="129"/>
      <c r="YY65" s="129"/>
      <c r="YZ65" s="129"/>
      <c r="ZA65" s="129"/>
      <c r="ZB65" s="129"/>
      <c r="ZC65" s="129"/>
      <c r="ZD65" s="129"/>
      <c r="ZE65" s="129"/>
      <c r="ZF65" s="129"/>
      <c r="ZG65" s="129"/>
      <c r="ZH65" s="129"/>
      <c r="ZI65" s="129"/>
      <c r="ZJ65" s="129"/>
      <c r="ZK65" s="129"/>
      <c r="ZL65" s="129"/>
      <c r="ZM65" s="129"/>
      <c r="ZN65" s="129"/>
      <c r="ZO65" s="129"/>
      <c r="ZP65" s="129"/>
      <c r="ZQ65" s="129"/>
      <c r="ZR65" s="129"/>
      <c r="ZS65" s="129"/>
      <c r="ZT65" s="129"/>
      <c r="ZU65" s="129"/>
      <c r="ZV65" s="129"/>
      <c r="ZW65" s="129"/>
      <c r="ZX65" s="129"/>
      <c r="ZY65" s="129"/>
      <c r="ZZ65" s="129"/>
    </row>
    <row r="66" spans="1:702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18.91203265</v>
      </c>
      <c r="F66" s="129">
        <v>0</v>
      </c>
      <c r="G66" s="129">
        <v>0</v>
      </c>
      <c r="H66" s="129">
        <v>0</v>
      </c>
      <c r="I66" s="129">
        <v>1.3222041</v>
      </c>
      <c r="J66" s="129">
        <v>0</v>
      </c>
      <c r="K66" s="129">
        <v>0</v>
      </c>
      <c r="L66" s="129">
        <v>0</v>
      </c>
      <c r="M66" s="170" t="s">
        <v>188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29"/>
      <c r="HX66" s="129"/>
      <c r="HY66" s="129"/>
      <c r="HZ66" s="129"/>
      <c r="IA66" s="129"/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29"/>
      <c r="IM66" s="129"/>
      <c r="IN66" s="129"/>
      <c r="IO66" s="129"/>
      <c r="IP66" s="129"/>
      <c r="IQ66" s="129"/>
      <c r="IR66" s="129"/>
      <c r="IS66" s="129"/>
      <c r="IT66" s="129"/>
      <c r="IU66" s="129"/>
      <c r="IV66" s="129"/>
      <c r="IW66" s="129"/>
      <c r="IX66" s="129"/>
      <c r="IY66" s="129"/>
      <c r="IZ66" s="129"/>
      <c r="JA66" s="129"/>
      <c r="JB66" s="129"/>
      <c r="JC66" s="129"/>
      <c r="JD66" s="129"/>
      <c r="JE66" s="129"/>
      <c r="JF66" s="129"/>
      <c r="JG66" s="129"/>
      <c r="JH66" s="129"/>
      <c r="JI66" s="129"/>
      <c r="JJ66" s="129"/>
      <c r="JK66" s="129"/>
      <c r="JL66" s="129"/>
      <c r="JM66" s="129"/>
      <c r="JN66" s="129"/>
      <c r="JO66" s="129"/>
      <c r="JP66" s="129"/>
      <c r="JQ66" s="129"/>
      <c r="JR66" s="129"/>
      <c r="JS66" s="129"/>
      <c r="JT66" s="129"/>
      <c r="JU66" s="129"/>
      <c r="JV66" s="129"/>
      <c r="JW66" s="129"/>
      <c r="JX66" s="129"/>
      <c r="JY66" s="129"/>
      <c r="JZ66" s="129"/>
      <c r="KA66" s="129"/>
      <c r="KB66" s="129"/>
      <c r="KC66" s="129"/>
      <c r="KD66" s="129"/>
      <c r="KE66" s="129"/>
      <c r="KF66" s="129"/>
      <c r="KG66" s="129"/>
      <c r="KH66" s="129"/>
      <c r="KI66" s="129"/>
      <c r="KJ66" s="129"/>
      <c r="KK66" s="129"/>
      <c r="KL66" s="129"/>
      <c r="KM66" s="129"/>
      <c r="KN66" s="129"/>
      <c r="KO66" s="129"/>
      <c r="KP66" s="129"/>
      <c r="KQ66" s="129"/>
      <c r="KR66" s="129"/>
      <c r="KS66" s="129"/>
      <c r="KT66" s="129"/>
      <c r="KU66" s="129"/>
      <c r="KV66" s="129"/>
      <c r="KW66" s="129"/>
      <c r="KX66" s="129"/>
      <c r="KY66" s="129"/>
      <c r="KZ66" s="129"/>
      <c r="LA66" s="129"/>
      <c r="LB66" s="129"/>
      <c r="LC66" s="129"/>
      <c r="LD66" s="129"/>
      <c r="LE66" s="129"/>
      <c r="LF66" s="129"/>
      <c r="LG66" s="129"/>
      <c r="LH66" s="129"/>
      <c r="LI66" s="129"/>
      <c r="LJ66" s="129"/>
      <c r="LK66" s="129"/>
      <c r="LL66" s="129"/>
      <c r="LM66" s="129"/>
      <c r="LN66" s="129"/>
      <c r="LO66" s="129"/>
      <c r="LP66" s="129"/>
      <c r="LQ66" s="129"/>
      <c r="LR66" s="129"/>
      <c r="LS66" s="129"/>
      <c r="LT66" s="129"/>
      <c r="LU66" s="129"/>
      <c r="LV66" s="129"/>
      <c r="LW66" s="129"/>
      <c r="LX66" s="129"/>
      <c r="LY66" s="129"/>
      <c r="LZ66" s="129"/>
      <c r="MA66" s="129"/>
      <c r="MB66" s="129"/>
      <c r="MC66" s="129"/>
      <c r="MD66" s="129"/>
      <c r="ME66" s="129"/>
      <c r="MF66" s="129"/>
      <c r="MG66" s="129"/>
      <c r="MH66" s="129"/>
      <c r="MI66" s="129"/>
      <c r="MJ66" s="129"/>
      <c r="MK66" s="129"/>
      <c r="ML66" s="129"/>
      <c r="MM66" s="129"/>
      <c r="MN66" s="129"/>
      <c r="MO66" s="129"/>
      <c r="MP66" s="129"/>
      <c r="MQ66" s="129"/>
      <c r="MR66" s="129"/>
      <c r="MS66" s="129"/>
      <c r="MT66" s="129"/>
      <c r="MU66" s="129"/>
      <c r="MV66" s="129"/>
      <c r="MW66" s="129"/>
      <c r="MX66" s="129"/>
      <c r="MY66" s="129"/>
      <c r="MZ66" s="129"/>
      <c r="NA66" s="129"/>
      <c r="NB66" s="129"/>
      <c r="NC66" s="129"/>
      <c r="ND66" s="129"/>
      <c r="NE66" s="129"/>
      <c r="NF66" s="129"/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29"/>
      <c r="NX66" s="129"/>
      <c r="NY66" s="129"/>
      <c r="NZ66" s="129"/>
      <c r="OA66" s="129"/>
      <c r="OB66" s="129"/>
      <c r="OC66" s="129"/>
      <c r="OD66" s="129"/>
      <c r="OE66" s="129"/>
      <c r="OF66" s="129"/>
      <c r="OG66" s="129"/>
      <c r="OH66" s="129"/>
      <c r="OI66" s="129"/>
      <c r="OJ66" s="129"/>
      <c r="OK66" s="129"/>
      <c r="OL66" s="129"/>
      <c r="OM66" s="129"/>
      <c r="ON66" s="129"/>
      <c r="OO66" s="129"/>
      <c r="OP66" s="129"/>
      <c r="OQ66" s="129"/>
      <c r="OR66" s="129"/>
      <c r="OS66" s="129"/>
      <c r="OT66" s="129"/>
      <c r="OU66" s="129"/>
      <c r="OV66" s="129"/>
      <c r="OW66" s="129"/>
      <c r="OX66" s="129"/>
      <c r="OY66" s="129"/>
      <c r="OZ66" s="129"/>
      <c r="PA66" s="129"/>
      <c r="PB66" s="129"/>
      <c r="PC66" s="129"/>
      <c r="PD66" s="129"/>
      <c r="PE66" s="129"/>
      <c r="PF66" s="129"/>
      <c r="PG66" s="129"/>
      <c r="PH66" s="129"/>
      <c r="PI66" s="129"/>
      <c r="PJ66" s="129"/>
      <c r="PK66" s="129"/>
      <c r="PL66" s="129"/>
      <c r="PM66" s="129"/>
      <c r="PN66" s="129"/>
      <c r="PO66" s="129"/>
      <c r="PP66" s="129"/>
      <c r="PQ66" s="129"/>
      <c r="PR66" s="129"/>
      <c r="PS66" s="129"/>
      <c r="PT66" s="129"/>
      <c r="PU66" s="129"/>
      <c r="PV66" s="129"/>
      <c r="PW66" s="129"/>
      <c r="PX66" s="129"/>
      <c r="PY66" s="129"/>
      <c r="PZ66" s="129"/>
      <c r="QA66" s="129"/>
      <c r="QB66" s="129"/>
      <c r="QC66" s="129"/>
      <c r="QD66" s="129"/>
      <c r="QE66" s="129"/>
      <c r="QF66" s="129"/>
      <c r="QG66" s="129"/>
      <c r="QH66" s="129"/>
      <c r="QI66" s="129"/>
      <c r="QJ66" s="129"/>
      <c r="QK66" s="129"/>
      <c r="QL66" s="129"/>
      <c r="QM66" s="129"/>
      <c r="QN66" s="129"/>
      <c r="QO66" s="129"/>
      <c r="QP66" s="129"/>
      <c r="QQ66" s="129"/>
      <c r="QR66" s="129"/>
      <c r="QS66" s="129"/>
      <c r="QT66" s="129"/>
      <c r="QU66" s="129"/>
      <c r="QV66" s="129"/>
      <c r="QW66" s="129"/>
      <c r="QX66" s="129"/>
      <c r="QY66" s="129"/>
      <c r="QZ66" s="129"/>
      <c r="RA66" s="129"/>
      <c r="RB66" s="129"/>
      <c r="RC66" s="129"/>
      <c r="RD66" s="129"/>
      <c r="RE66" s="129"/>
      <c r="RF66" s="129"/>
      <c r="RG66" s="129"/>
      <c r="RH66" s="129"/>
      <c r="RI66" s="129"/>
      <c r="RJ66" s="129"/>
      <c r="RK66" s="129"/>
      <c r="RL66" s="129"/>
      <c r="RM66" s="129"/>
      <c r="RN66" s="129"/>
      <c r="RO66" s="129"/>
      <c r="RP66" s="129"/>
      <c r="RQ66" s="129"/>
      <c r="RR66" s="129"/>
      <c r="RS66" s="129"/>
      <c r="RT66" s="129"/>
      <c r="RU66" s="129"/>
      <c r="RV66" s="129"/>
      <c r="RW66" s="129"/>
      <c r="RX66" s="129"/>
      <c r="RY66" s="129"/>
      <c r="RZ66" s="129"/>
      <c r="SA66" s="129"/>
      <c r="SB66" s="129"/>
      <c r="SC66" s="129"/>
      <c r="SD66" s="129"/>
      <c r="SE66" s="129"/>
      <c r="SF66" s="129"/>
      <c r="SG66" s="129"/>
      <c r="SH66" s="129"/>
      <c r="SI66" s="129"/>
      <c r="SJ66" s="129"/>
      <c r="SK66" s="129"/>
      <c r="SL66" s="129"/>
      <c r="SM66" s="129"/>
      <c r="SN66" s="129"/>
      <c r="SO66" s="129"/>
      <c r="SP66" s="129"/>
      <c r="SQ66" s="129"/>
      <c r="SR66" s="129"/>
      <c r="SS66" s="129"/>
      <c r="ST66" s="129"/>
      <c r="SU66" s="129"/>
      <c r="SV66" s="129"/>
      <c r="SW66" s="129"/>
      <c r="SX66" s="129"/>
      <c r="SY66" s="129"/>
      <c r="SZ66" s="129"/>
      <c r="TA66" s="129"/>
      <c r="TB66" s="129"/>
      <c r="TC66" s="129"/>
      <c r="TD66" s="129"/>
      <c r="TE66" s="129"/>
      <c r="TF66" s="129"/>
      <c r="TG66" s="129"/>
      <c r="TH66" s="129"/>
      <c r="TI66" s="129"/>
      <c r="TJ66" s="129"/>
      <c r="TK66" s="129"/>
      <c r="TL66" s="129"/>
      <c r="TM66" s="129"/>
      <c r="TN66" s="129"/>
      <c r="TO66" s="129"/>
      <c r="TP66" s="129"/>
      <c r="TQ66" s="129"/>
      <c r="TR66" s="129"/>
      <c r="TS66" s="129"/>
      <c r="TT66" s="129"/>
      <c r="TU66" s="129"/>
      <c r="TV66" s="129"/>
      <c r="TW66" s="129"/>
      <c r="TX66" s="129"/>
      <c r="TY66" s="129"/>
      <c r="TZ66" s="129"/>
      <c r="UA66" s="129"/>
      <c r="UB66" s="129"/>
      <c r="UC66" s="129"/>
      <c r="UD66" s="129"/>
      <c r="UE66" s="129"/>
      <c r="UF66" s="129"/>
      <c r="UG66" s="129"/>
      <c r="UH66" s="129"/>
      <c r="UI66" s="129"/>
      <c r="UJ66" s="129"/>
      <c r="UK66" s="129"/>
      <c r="UL66" s="129"/>
      <c r="UM66" s="129"/>
      <c r="UN66" s="129"/>
      <c r="UO66" s="129"/>
      <c r="UP66" s="129"/>
      <c r="UQ66" s="129"/>
      <c r="UR66" s="129"/>
      <c r="US66" s="129"/>
      <c r="UT66" s="129"/>
      <c r="UU66" s="129"/>
      <c r="UV66" s="129"/>
      <c r="UW66" s="129"/>
      <c r="UX66" s="129"/>
      <c r="UY66" s="129"/>
      <c r="UZ66" s="129"/>
      <c r="VA66" s="129"/>
      <c r="VB66" s="129"/>
      <c r="VC66" s="129"/>
      <c r="VD66" s="129"/>
      <c r="VE66" s="129"/>
      <c r="VF66" s="129"/>
      <c r="VG66" s="129"/>
      <c r="VH66" s="129"/>
      <c r="VI66" s="129"/>
      <c r="VJ66" s="129"/>
      <c r="VK66" s="129"/>
      <c r="VL66" s="129"/>
      <c r="VM66" s="129"/>
      <c r="VN66" s="129"/>
      <c r="VO66" s="129"/>
      <c r="VP66" s="129"/>
      <c r="VQ66" s="129"/>
      <c r="VR66" s="129"/>
      <c r="VS66" s="129"/>
      <c r="VT66" s="129"/>
      <c r="VU66" s="129"/>
      <c r="VV66" s="129"/>
      <c r="VW66" s="129"/>
      <c r="VX66" s="129"/>
      <c r="VY66" s="129"/>
      <c r="VZ66" s="129"/>
      <c r="WA66" s="129"/>
      <c r="WB66" s="129"/>
      <c r="WC66" s="129"/>
      <c r="WD66" s="129"/>
      <c r="WE66" s="129"/>
      <c r="WF66" s="129"/>
      <c r="WG66" s="129"/>
      <c r="WH66" s="129"/>
      <c r="WI66" s="129"/>
      <c r="WJ66" s="129"/>
      <c r="WK66" s="129"/>
      <c r="WL66" s="129"/>
      <c r="WM66" s="129"/>
      <c r="WN66" s="129"/>
      <c r="WO66" s="129"/>
      <c r="WP66" s="129"/>
      <c r="WQ66" s="129"/>
      <c r="WR66" s="129"/>
      <c r="WS66" s="129"/>
      <c r="WT66" s="129"/>
      <c r="WU66" s="129"/>
      <c r="WV66" s="129"/>
      <c r="WW66" s="129"/>
      <c r="WX66" s="129"/>
      <c r="WY66" s="129"/>
      <c r="WZ66" s="129"/>
      <c r="XA66" s="129"/>
      <c r="XB66" s="129"/>
      <c r="XC66" s="129"/>
      <c r="XD66" s="129"/>
      <c r="XE66" s="129"/>
      <c r="XF66" s="129"/>
      <c r="XG66" s="129"/>
      <c r="XH66" s="129"/>
      <c r="XI66" s="129"/>
      <c r="XJ66" s="129"/>
      <c r="XK66" s="129"/>
      <c r="XL66" s="129"/>
      <c r="XM66" s="129"/>
      <c r="XN66" s="129"/>
      <c r="XO66" s="129"/>
      <c r="XP66" s="129"/>
      <c r="XQ66" s="129"/>
      <c r="XR66" s="129"/>
      <c r="XS66" s="129"/>
      <c r="XT66" s="129"/>
      <c r="XU66" s="129"/>
      <c r="XV66" s="129"/>
      <c r="XW66" s="129"/>
      <c r="XX66" s="129"/>
      <c r="XY66" s="129"/>
      <c r="XZ66" s="129"/>
      <c r="YA66" s="129"/>
      <c r="YB66" s="129"/>
      <c r="YC66" s="129"/>
      <c r="YD66" s="129"/>
      <c r="YE66" s="129"/>
      <c r="YF66" s="129"/>
      <c r="YG66" s="129"/>
      <c r="YH66" s="129"/>
      <c r="YI66" s="129"/>
      <c r="YJ66" s="129"/>
      <c r="YK66" s="129"/>
      <c r="YL66" s="129"/>
      <c r="YM66" s="129"/>
      <c r="YN66" s="129"/>
      <c r="YO66" s="129"/>
      <c r="YP66" s="129"/>
      <c r="YQ66" s="129"/>
      <c r="YR66" s="129"/>
      <c r="YS66" s="129"/>
      <c r="YT66" s="129"/>
      <c r="YU66" s="129"/>
      <c r="YV66" s="129"/>
      <c r="YW66" s="129"/>
      <c r="YX66" s="129"/>
      <c r="YY66" s="129"/>
      <c r="YZ66" s="129"/>
      <c r="ZA66" s="129"/>
      <c r="ZB66" s="129"/>
      <c r="ZC66" s="129"/>
      <c r="ZD66" s="129"/>
      <c r="ZE66" s="129"/>
      <c r="ZF66" s="129"/>
      <c r="ZG66" s="129"/>
      <c r="ZH66" s="129"/>
      <c r="ZI66" s="129"/>
      <c r="ZJ66" s="129"/>
      <c r="ZK66" s="129"/>
      <c r="ZL66" s="129"/>
      <c r="ZM66" s="129"/>
      <c r="ZN66" s="129"/>
      <c r="ZO66" s="129"/>
      <c r="ZP66" s="129"/>
      <c r="ZQ66" s="129"/>
      <c r="ZR66" s="129"/>
      <c r="ZS66" s="129"/>
      <c r="ZT66" s="129"/>
      <c r="ZU66" s="129"/>
      <c r="ZV66" s="129"/>
      <c r="ZW66" s="129"/>
      <c r="ZX66" s="129"/>
      <c r="ZY66" s="129"/>
      <c r="ZZ66" s="129"/>
    </row>
    <row r="67" spans="1:702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18.91203265</v>
      </c>
      <c r="F67" s="129">
        <v>0</v>
      </c>
      <c r="G67" s="129">
        <v>0</v>
      </c>
      <c r="H67" s="129">
        <v>0</v>
      </c>
      <c r="I67" s="129">
        <v>1.3190463099999998</v>
      </c>
      <c r="J67" s="129">
        <v>0</v>
      </c>
      <c r="K67" s="129">
        <v>0</v>
      </c>
      <c r="L67" s="129">
        <v>0</v>
      </c>
      <c r="M67" s="170" t="s">
        <v>188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29"/>
      <c r="RT67" s="129"/>
      <c r="RU67" s="129"/>
      <c r="RV67" s="129"/>
      <c r="RW67" s="129"/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29"/>
      <c r="SI67" s="129"/>
      <c r="SJ67" s="129"/>
      <c r="SK67" s="129"/>
      <c r="SL67" s="129"/>
      <c r="SM67" s="129"/>
      <c r="SN67" s="129"/>
      <c r="SO67" s="129"/>
      <c r="SP67" s="129"/>
      <c r="SQ67" s="129"/>
      <c r="SR67" s="129"/>
      <c r="SS67" s="129"/>
      <c r="ST67" s="129"/>
      <c r="SU67" s="129"/>
      <c r="SV67" s="129"/>
      <c r="SW67" s="129"/>
      <c r="SX67" s="129"/>
      <c r="SY67" s="129"/>
      <c r="SZ67" s="129"/>
      <c r="TA67" s="129"/>
      <c r="TB67" s="129"/>
      <c r="TC67" s="129"/>
      <c r="TD67" s="129"/>
      <c r="TE67" s="129"/>
      <c r="TF67" s="129"/>
      <c r="TG67" s="129"/>
      <c r="TH67" s="129"/>
      <c r="TI67" s="129"/>
      <c r="TJ67" s="129"/>
      <c r="TK67" s="129"/>
      <c r="TL67" s="129"/>
      <c r="TM67" s="129"/>
      <c r="TN67" s="129"/>
      <c r="TO67" s="129"/>
      <c r="TP67" s="129"/>
      <c r="TQ67" s="129"/>
      <c r="TR67" s="129"/>
      <c r="TS67" s="129"/>
      <c r="TT67" s="129"/>
      <c r="TU67" s="129"/>
      <c r="TV67" s="129"/>
      <c r="TW67" s="129"/>
      <c r="TX67" s="129"/>
      <c r="TY67" s="129"/>
      <c r="TZ67" s="129"/>
      <c r="UA67" s="129"/>
      <c r="UB67" s="129"/>
      <c r="UC67" s="129"/>
      <c r="UD67" s="129"/>
      <c r="UE67" s="129"/>
      <c r="UF67" s="129"/>
      <c r="UG67" s="129"/>
      <c r="UH67" s="129"/>
      <c r="UI67" s="129"/>
      <c r="UJ67" s="129"/>
      <c r="UK67" s="129"/>
      <c r="UL67" s="129"/>
      <c r="UM67" s="129"/>
      <c r="UN67" s="129"/>
      <c r="UO67" s="129"/>
      <c r="UP67" s="129"/>
      <c r="UQ67" s="129"/>
      <c r="UR67" s="129"/>
      <c r="US67" s="129"/>
      <c r="UT67" s="129"/>
      <c r="UU67" s="129"/>
      <c r="UV67" s="129"/>
      <c r="UW67" s="129"/>
      <c r="UX67" s="129"/>
      <c r="UY67" s="129"/>
      <c r="UZ67" s="129"/>
      <c r="VA67" s="129"/>
      <c r="VB67" s="129"/>
      <c r="VC67" s="129"/>
      <c r="VD67" s="129"/>
      <c r="VE67" s="129"/>
      <c r="VF67" s="129"/>
      <c r="VG67" s="129"/>
      <c r="VH67" s="129"/>
      <c r="VI67" s="129"/>
      <c r="VJ67" s="129"/>
      <c r="VK67" s="129"/>
      <c r="VL67" s="129"/>
      <c r="VM67" s="129"/>
      <c r="VN67" s="129"/>
      <c r="VO67" s="129"/>
      <c r="VP67" s="129"/>
      <c r="VQ67" s="129"/>
      <c r="VR67" s="129"/>
      <c r="VS67" s="129"/>
      <c r="VT67" s="129"/>
      <c r="VU67" s="129"/>
      <c r="VV67" s="129"/>
      <c r="VW67" s="129"/>
      <c r="VX67" s="129"/>
      <c r="VY67" s="129"/>
      <c r="VZ67" s="129"/>
      <c r="WA67" s="129"/>
      <c r="WB67" s="129"/>
      <c r="WC67" s="129"/>
      <c r="WD67" s="129"/>
      <c r="WE67" s="129"/>
      <c r="WF67" s="129"/>
      <c r="WG67" s="129"/>
      <c r="WH67" s="129"/>
      <c r="WI67" s="129"/>
      <c r="WJ67" s="129"/>
      <c r="WK67" s="129"/>
      <c r="WL67" s="129"/>
      <c r="WM67" s="129"/>
      <c r="WN67" s="129"/>
      <c r="WO67" s="129"/>
      <c r="WP67" s="129"/>
      <c r="WQ67" s="129"/>
      <c r="WR67" s="129"/>
      <c r="WS67" s="129"/>
      <c r="WT67" s="129"/>
      <c r="WU67" s="129"/>
      <c r="WV67" s="129"/>
      <c r="WW67" s="129"/>
      <c r="WX67" s="129"/>
      <c r="WY67" s="129"/>
      <c r="WZ67" s="129"/>
      <c r="XA67" s="129"/>
      <c r="XB67" s="129"/>
      <c r="XC67" s="129"/>
      <c r="XD67" s="129"/>
      <c r="XE67" s="129"/>
      <c r="XF67" s="129"/>
      <c r="XG67" s="129"/>
      <c r="XH67" s="129"/>
      <c r="XI67" s="129"/>
      <c r="XJ67" s="129"/>
      <c r="XK67" s="129"/>
      <c r="XL67" s="129"/>
      <c r="XM67" s="129"/>
      <c r="XN67" s="129"/>
      <c r="XO67" s="129"/>
      <c r="XP67" s="129"/>
      <c r="XQ67" s="129"/>
      <c r="XR67" s="129"/>
      <c r="XS67" s="129"/>
      <c r="XT67" s="129"/>
      <c r="XU67" s="129"/>
      <c r="XV67" s="129"/>
      <c r="XW67" s="129"/>
      <c r="XX67" s="129"/>
      <c r="XY67" s="129"/>
      <c r="XZ67" s="129"/>
      <c r="YA67" s="129"/>
      <c r="YB67" s="129"/>
      <c r="YC67" s="129"/>
      <c r="YD67" s="129"/>
      <c r="YE67" s="129"/>
      <c r="YF67" s="129"/>
      <c r="YG67" s="129"/>
      <c r="YH67" s="129"/>
      <c r="YI67" s="129"/>
      <c r="YJ67" s="129"/>
      <c r="YK67" s="129"/>
      <c r="YL67" s="129"/>
      <c r="YM67" s="129"/>
      <c r="YN67" s="129"/>
      <c r="YO67" s="129"/>
      <c r="YP67" s="129"/>
      <c r="YQ67" s="129"/>
      <c r="YR67" s="129"/>
      <c r="YS67" s="129"/>
      <c r="YT67" s="129"/>
      <c r="YU67" s="129"/>
      <c r="YV67" s="129"/>
      <c r="YW67" s="129"/>
      <c r="YX67" s="129"/>
      <c r="YY67" s="129"/>
      <c r="YZ67" s="129"/>
      <c r="ZA67" s="129"/>
      <c r="ZB67" s="129"/>
      <c r="ZC67" s="129"/>
      <c r="ZD67" s="129"/>
      <c r="ZE67" s="129"/>
      <c r="ZF67" s="129"/>
      <c r="ZG67" s="129"/>
      <c r="ZH67" s="129"/>
      <c r="ZI67" s="129"/>
      <c r="ZJ67" s="129"/>
      <c r="ZK67" s="129"/>
      <c r="ZL67" s="129"/>
      <c r="ZM67" s="129"/>
      <c r="ZN67" s="129"/>
      <c r="ZO67" s="129"/>
      <c r="ZP67" s="129"/>
      <c r="ZQ67" s="129"/>
      <c r="ZR67" s="129"/>
      <c r="ZS67" s="129"/>
      <c r="ZT67" s="129"/>
      <c r="ZU67" s="129"/>
      <c r="ZV67" s="129"/>
      <c r="ZW67" s="129"/>
      <c r="ZX67" s="129"/>
      <c r="ZY67" s="129"/>
      <c r="ZZ67" s="129"/>
    </row>
    <row r="68" spans="1:702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18.91203265</v>
      </c>
      <c r="F68" s="129">
        <v>0</v>
      </c>
      <c r="G68" s="129">
        <v>0</v>
      </c>
      <c r="H68" s="129">
        <v>0</v>
      </c>
      <c r="I68" s="129">
        <v>1.31980495</v>
      </c>
      <c r="J68" s="129">
        <v>0</v>
      </c>
      <c r="K68" s="129">
        <v>0</v>
      </c>
      <c r="L68" s="129">
        <v>0</v>
      </c>
      <c r="M68" s="170" t="s">
        <v>188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9"/>
      <c r="IR68" s="129"/>
      <c r="IS68" s="129"/>
      <c r="IT68" s="129"/>
      <c r="IU68" s="129"/>
      <c r="IV68" s="129"/>
      <c r="IW68" s="129"/>
      <c r="IX68" s="129"/>
      <c r="IY68" s="129"/>
      <c r="IZ68" s="129"/>
      <c r="JA68" s="129"/>
      <c r="JB68" s="129"/>
      <c r="JC68" s="129"/>
      <c r="JD68" s="129"/>
      <c r="JE68" s="129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  <c r="JR68" s="129"/>
      <c r="JS68" s="129"/>
      <c r="JT68" s="129"/>
      <c r="JU68" s="129"/>
      <c r="JV68" s="129"/>
      <c r="JW68" s="129"/>
      <c r="JX68" s="129"/>
      <c r="JY68" s="129"/>
      <c r="JZ68" s="129"/>
      <c r="KA68" s="129"/>
      <c r="KB68" s="129"/>
      <c r="KC68" s="129"/>
      <c r="KD68" s="129"/>
      <c r="KE68" s="129"/>
      <c r="KF68" s="129"/>
      <c r="KG68" s="129"/>
      <c r="KH68" s="129"/>
      <c r="KI68" s="129"/>
      <c r="KJ68" s="129"/>
      <c r="KK68" s="129"/>
      <c r="KL68" s="129"/>
      <c r="KM68" s="129"/>
      <c r="KN68" s="129"/>
      <c r="KO68" s="129"/>
      <c r="KP68" s="129"/>
      <c r="KQ68" s="129"/>
      <c r="KR68" s="129"/>
      <c r="KS68" s="129"/>
      <c r="KT68" s="129"/>
      <c r="KU68" s="129"/>
      <c r="KV68" s="129"/>
      <c r="KW68" s="129"/>
      <c r="KX68" s="129"/>
      <c r="KY68" s="129"/>
      <c r="KZ68" s="129"/>
      <c r="LA68" s="129"/>
      <c r="LB68" s="129"/>
      <c r="LC68" s="129"/>
      <c r="LD68" s="129"/>
      <c r="LE68" s="129"/>
      <c r="LF68" s="129"/>
      <c r="LG68" s="129"/>
      <c r="LH68" s="129"/>
      <c r="LI68" s="129"/>
      <c r="LJ68" s="129"/>
      <c r="LK68" s="129"/>
      <c r="LL68" s="129"/>
      <c r="LM68" s="129"/>
      <c r="LN68" s="129"/>
      <c r="LO68" s="129"/>
      <c r="LP68" s="129"/>
      <c r="LQ68" s="129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9"/>
      <c r="MF68" s="129"/>
      <c r="MG68" s="129"/>
      <c r="MH68" s="129"/>
      <c r="MI68" s="129"/>
      <c r="MJ68" s="129"/>
      <c r="MK68" s="129"/>
      <c r="ML68" s="129"/>
      <c r="MM68" s="129"/>
      <c r="MN68" s="129"/>
      <c r="MO68" s="129"/>
      <c r="MP68" s="129"/>
      <c r="MQ68" s="129"/>
      <c r="MR68" s="129"/>
      <c r="MS68" s="129"/>
      <c r="MT68" s="129"/>
      <c r="MU68" s="129"/>
      <c r="MV68" s="129"/>
      <c r="MW68" s="129"/>
      <c r="MX68" s="129"/>
      <c r="MY68" s="129"/>
      <c r="MZ68" s="129"/>
      <c r="NA68" s="129"/>
      <c r="NB68" s="129"/>
      <c r="NC68" s="129"/>
      <c r="ND68" s="129"/>
      <c r="NE68" s="129"/>
      <c r="NF68" s="129"/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29"/>
      <c r="OE68" s="129"/>
      <c r="OF68" s="129"/>
      <c r="OG68" s="129"/>
      <c r="OH68" s="129"/>
      <c r="OI68" s="129"/>
      <c r="OJ68" s="129"/>
      <c r="OK68" s="129"/>
      <c r="OL68" s="129"/>
      <c r="OM68" s="129"/>
      <c r="ON68" s="129"/>
      <c r="OO68" s="129"/>
      <c r="OP68" s="129"/>
      <c r="OQ68" s="129"/>
      <c r="OR68" s="129"/>
      <c r="OS68" s="129"/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29"/>
      <c r="PE68" s="129"/>
      <c r="PF68" s="129"/>
      <c r="PG68" s="129"/>
      <c r="PH68" s="129"/>
      <c r="PI68" s="129"/>
      <c r="PJ68" s="129"/>
      <c r="PK68" s="129"/>
      <c r="PL68" s="129"/>
      <c r="PM68" s="129"/>
      <c r="PN68" s="129"/>
      <c r="PO68" s="129"/>
      <c r="PP68" s="129"/>
      <c r="PQ68" s="129"/>
      <c r="PR68" s="129"/>
      <c r="PS68" s="129"/>
      <c r="PT68" s="129"/>
      <c r="PU68" s="129"/>
      <c r="PV68" s="129"/>
      <c r="PW68" s="129"/>
      <c r="PX68" s="129"/>
      <c r="PY68" s="129"/>
      <c r="PZ68" s="129"/>
      <c r="QA68" s="129"/>
      <c r="QB68" s="129"/>
      <c r="QC68" s="129"/>
      <c r="QD68" s="129"/>
      <c r="QE68" s="129"/>
      <c r="QF68" s="129"/>
      <c r="QG68" s="129"/>
      <c r="QH68" s="129"/>
      <c r="QI68" s="129"/>
      <c r="QJ68" s="129"/>
      <c r="QK68" s="129"/>
      <c r="QL68" s="129"/>
      <c r="QM68" s="129"/>
      <c r="QN68" s="129"/>
      <c r="QO68" s="129"/>
      <c r="QP68" s="129"/>
      <c r="QQ68" s="129"/>
      <c r="QR68" s="129"/>
      <c r="QS68" s="129"/>
      <c r="QT68" s="129"/>
      <c r="QU68" s="129"/>
      <c r="QV68" s="129"/>
      <c r="QW68" s="129"/>
      <c r="QX68" s="129"/>
      <c r="QY68" s="129"/>
      <c r="QZ68" s="129"/>
      <c r="RA68" s="129"/>
      <c r="RB68" s="129"/>
      <c r="RC68" s="129"/>
      <c r="RD68" s="129"/>
      <c r="RE68" s="129"/>
      <c r="RF68" s="129"/>
      <c r="RG68" s="129"/>
      <c r="RH68" s="129"/>
      <c r="RI68" s="129"/>
      <c r="RJ68" s="129"/>
      <c r="RK68" s="129"/>
      <c r="RL68" s="129"/>
      <c r="RM68" s="129"/>
      <c r="RN68" s="129"/>
      <c r="RO68" s="129"/>
      <c r="RP68" s="129"/>
      <c r="RQ68" s="129"/>
      <c r="RR68" s="129"/>
      <c r="RS68" s="129"/>
      <c r="RT68" s="129"/>
      <c r="RU68" s="129"/>
      <c r="RV68" s="129"/>
      <c r="RW68" s="129"/>
      <c r="RX68" s="129"/>
      <c r="RY68" s="129"/>
      <c r="RZ68" s="129"/>
      <c r="SA68" s="129"/>
      <c r="SB68" s="129"/>
      <c r="SC68" s="129"/>
      <c r="SD68" s="129"/>
      <c r="SE68" s="129"/>
      <c r="SF68" s="129"/>
      <c r="SG68" s="129"/>
      <c r="SH68" s="129"/>
      <c r="SI68" s="129"/>
      <c r="SJ68" s="129"/>
      <c r="SK68" s="129"/>
      <c r="SL68" s="129"/>
      <c r="SM68" s="129"/>
      <c r="SN68" s="129"/>
      <c r="SO68" s="129"/>
      <c r="SP68" s="129"/>
      <c r="SQ68" s="129"/>
      <c r="SR68" s="129"/>
      <c r="SS68" s="129"/>
      <c r="ST68" s="129"/>
      <c r="SU68" s="129"/>
      <c r="SV68" s="129"/>
      <c r="SW68" s="129"/>
      <c r="SX68" s="129"/>
      <c r="SY68" s="129"/>
      <c r="SZ68" s="129"/>
      <c r="TA68" s="129"/>
      <c r="TB68" s="129"/>
      <c r="TC68" s="129"/>
      <c r="TD68" s="129"/>
      <c r="TE68" s="129"/>
      <c r="TF68" s="129"/>
      <c r="TG68" s="129"/>
      <c r="TH68" s="129"/>
      <c r="TI68" s="129"/>
      <c r="TJ68" s="129"/>
      <c r="TK68" s="129"/>
      <c r="TL68" s="129"/>
      <c r="TM68" s="129"/>
      <c r="TN68" s="129"/>
      <c r="TO68" s="129"/>
      <c r="TP68" s="129"/>
      <c r="TQ68" s="129"/>
      <c r="TR68" s="129"/>
      <c r="TS68" s="129"/>
      <c r="TT68" s="129"/>
      <c r="TU68" s="129"/>
      <c r="TV68" s="129"/>
      <c r="TW68" s="129"/>
      <c r="TX68" s="129"/>
      <c r="TY68" s="129"/>
      <c r="TZ68" s="129"/>
      <c r="UA68" s="129"/>
      <c r="UB68" s="129"/>
      <c r="UC68" s="129"/>
      <c r="UD68" s="129"/>
      <c r="UE68" s="129"/>
      <c r="UF68" s="129"/>
      <c r="UG68" s="129"/>
      <c r="UH68" s="129"/>
      <c r="UI68" s="129"/>
      <c r="UJ68" s="129"/>
      <c r="UK68" s="129"/>
      <c r="UL68" s="129"/>
      <c r="UM68" s="129"/>
      <c r="UN68" s="129"/>
      <c r="UO68" s="129"/>
      <c r="UP68" s="129"/>
      <c r="UQ68" s="129"/>
      <c r="UR68" s="129"/>
      <c r="US68" s="129"/>
      <c r="UT68" s="129"/>
      <c r="UU68" s="129"/>
      <c r="UV68" s="129"/>
      <c r="UW68" s="129"/>
      <c r="UX68" s="129"/>
      <c r="UY68" s="129"/>
      <c r="UZ68" s="129"/>
      <c r="VA68" s="129"/>
      <c r="VB68" s="129"/>
      <c r="VC68" s="129"/>
      <c r="VD68" s="129"/>
      <c r="VE68" s="129"/>
      <c r="VF68" s="129"/>
      <c r="VG68" s="129"/>
      <c r="VH68" s="129"/>
      <c r="VI68" s="129"/>
      <c r="VJ68" s="129"/>
      <c r="VK68" s="129"/>
      <c r="VL68" s="129"/>
      <c r="VM68" s="129"/>
      <c r="VN68" s="129"/>
      <c r="VO68" s="129"/>
      <c r="VP68" s="129"/>
      <c r="VQ68" s="129"/>
      <c r="VR68" s="129"/>
      <c r="VS68" s="129"/>
      <c r="VT68" s="129"/>
      <c r="VU68" s="129"/>
      <c r="VV68" s="129"/>
      <c r="VW68" s="129"/>
      <c r="VX68" s="129"/>
      <c r="VY68" s="129"/>
      <c r="VZ68" s="129"/>
      <c r="WA68" s="129"/>
      <c r="WB68" s="129"/>
      <c r="WC68" s="129"/>
      <c r="WD68" s="129"/>
      <c r="WE68" s="129"/>
      <c r="WF68" s="129"/>
      <c r="WG68" s="129"/>
      <c r="WH68" s="129"/>
      <c r="WI68" s="129"/>
      <c r="WJ68" s="129"/>
      <c r="WK68" s="129"/>
      <c r="WL68" s="129"/>
      <c r="WM68" s="129"/>
      <c r="WN68" s="129"/>
      <c r="WO68" s="129"/>
      <c r="WP68" s="129"/>
      <c r="WQ68" s="129"/>
      <c r="WR68" s="129"/>
      <c r="WS68" s="129"/>
      <c r="WT68" s="129"/>
      <c r="WU68" s="129"/>
      <c r="WV68" s="129"/>
      <c r="WW68" s="129"/>
      <c r="WX68" s="129"/>
      <c r="WY68" s="129"/>
      <c r="WZ68" s="129"/>
      <c r="XA68" s="129"/>
      <c r="XB68" s="129"/>
      <c r="XC68" s="129"/>
      <c r="XD68" s="129"/>
      <c r="XE68" s="129"/>
      <c r="XF68" s="129"/>
      <c r="XG68" s="129"/>
      <c r="XH68" s="129"/>
      <c r="XI68" s="129"/>
      <c r="XJ68" s="129"/>
      <c r="XK68" s="129"/>
      <c r="XL68" s="129"/>
      <c r="XM68" s="129"/>
      <c r="XN68" s="129"/>
      <c r="XO68" s="129"/>
      <c r="XP68" s="129"/>
      <c r="XQ68" s="129"/>
      <c r="XR68" s="129"/>
      <c r="XS68" s="129"/>
      <c r="XT68" s="129"/>
      <c r="XU68" s="129"/>
      <c r="XV68" s="129"/>
      <c r="XW68" s="129"/>
      <c r="XX68" s="129"/>
      <c r="XY68" s="129"/>
      <c r="XZ68" s="129"/>
      <c r="YA68" s="129"/>
      <c r="YB68" s="129"/>
      <c r="YC68" s="129"/>
      <c r="YD68" s="129"/>
      <c r="YE68" s="129"/>
      <c r="YF68" s="129"/>
      <c r="YG68" s="129"/>
      <c r="YH68" s="129"/>
      <c r="YI68" s="129"/>
      <c r="YJ68" s="129"/>
      <c r="YK68" s="129"/>
      <c r="YL68" s="129"/>
      <c r="YM68" s="129"/>
      <c r="YN68" s="129"/>
      <c r="YO68" s="129"/>
      <c r="YP68" s="129"/>
      <c r="YQ68" s="129"/>
      <c r="YR68" s="129"/>
      <c r="YS68" s="129"/>
      <c r="YT68" s="129"/>
      <c r="YU68" s="129"/>
      <c r="YV68" s="129"/>
      <c r="YW68" s="129"/>
      <c r="YX68" s="129"/>
      <c r="YY68" s="129"/>
      <c r="YZ68" s="129"/>
      <c r="ZA68" s="129"/>
      <c r="ZB68" s="129"/>
      <c r="ZC68" s="129"/>
      <c r="ZD68" s="129"/>
      <c r="ZE68" s="129"/>
      <c r="ZF68" s="129"/>
      <c r="ZG68" s="129"/>
      <c r="ZH68" s="129"/>
      <c r="ZI68" s="129"/>
      <c r="ZJ68" s="129"/>
      <c r="ZK68" s="129"/>
      <c r="ZL68" s="129"/>
      <c r="ZM68" s="129"/>
      <c r="ZN68" s="129"/>
      <c r="ZO68" s="129"/>
      <c r="ZP68" s="129"/>
      <c r="ZQ68" s="129"/>
      <c r="ZR68" s="129"/>
      <c r="ZS68" s="129"/>
      <c r="ZT68" s="129"/>
      <c r="ZU68" s="129"/>
      <c r="ZV68" s="129"/>
      <c r="ZW68" s="129"/>
      <c r="ZX68" s="129"/>
      <c r="ZY68" s="129"/>
      <c r="ZZ68" s="129"/>
    </row>
    <row r="69" spans="1:702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18.91203265</v>
      </c>
      <c r="F69" s="129">
        <v>0</v>
      </c>
      <c r="G69" s="129">
        <v>0</v>
      </c>
      <c r="H69" s="129">
        <v>0</v>
      </c>
      <c r="I69" s="129">
        <v>29.735890269999999</v>
      </c>
      <c r="J69" s="129">
        <v>0</v>
      </c>
      <c r="K69" s="129">
        <v>0</v>
      </c>
      <c r="L69" s="129">
        <v>0</v>
      </c>
      <c r="M69" s="170" t="s">
        <v>188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</row>
    <row r="70" spans="1:702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18.91203265</v>
      </c>
      <c r="F70" s="129">
        <v>0</v>
      </c>
      <c r="G70" s="129">
        <v>0</v>
      </c>
      <c r="H70" s="129">
        <v>0</v>
      </c>
      <c r="I70" s="129">
        <v>33.053925989999996</v>
      </c>
      <c r="J70" s="129">
        <v>0</v>
      </c>
      <c r="K70" s="129">
        <v>0</v>
      </c>
      <c r="L70" s="129">
        <v>0</v>
      </c>
      <c r="M70" s="170" t="s">
        <v>188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</row>
    <row r="71" spans="1:702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18.91203265</v>
      </c>
      <c r="F71" s="129">
        <v>0</v>
      </c>
      <c r="G71" s="129">
        <v>0</v>
      </c>
      <c r="H71" s="129">
        <v>0</v>
      </c>
      <c r="I71" s="129">
        <v>34.739817869999996</v>
      </c>
      <c r="J71" s="129">
        <v>0</v>
      </c>
      <c r="K71" s="129">
        <v>0</v>
      </c>
      <c r="L71" s="129">
        <v>0</v>
      </c>
      <c r="M71" s="170" t="s">
        <v>188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9"/>
      <c r="GI71" s="129"/>
      <c r="GJ71" s="129"/>
      <c r="GK71" s="129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9"/>
      <c r="GW71" s="129"/>
      <c r="GX71" s="129"/>
      <c r="GY71" s="129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9"/>
      <c r="HK71" s="129"/>
      <c r="HL71" s="129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  <c r="IA71" s="129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9"/>
      <c r="IM71" s="129"/>
      <c r="IN71" s="129"/>
      <c r="IO71" s="129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9"/>
      <c r="JA71" s="129"/>
      <c r="JB71" s="129"/>
      <c r="JC71" s="129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9"/>
      <c r="JO71" s="129"/>
      <c r="JP71" s="129"/>
      <c r="JQ71" s="129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9"/>
      <c r="KC71" s="129"/>
      <c r="KD71" s="129"/>
      <c r="KE71" s="129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9"/>
      <c r="KQ71" s="129"/>
      <c r="KR71" s="129"/>
      <c r="KS71" s="129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9"/>
      <c r="LE71" s="129"/>
      <c r="LF71" s="129"/>
      <c r="LG71" s="129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9"/>
      <c r="LS71" s="129"/>
      <c r="LT71" s="129"/>
      <c r="LU71" s="129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9"/>
      <c r="MG71" s="129"/>
      <c r="MH71" s="129"/>
      <c r="MI71" s="129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9"/>
      <c r="MU71" s="129"/>
      <c r="MV71" s="129"/>
      <c r="MW71" s="129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9"/>
      <c r="OK71" s="129"/>
      <c r="OL71" s="129"/>
      <c r="OM71" s="129"/>
      <c r="ON71" s="129"/>
      <c r="OO71" s="129"/>
      <c r="OP71" s="129"/>
      <c r="OQ71" s="129"/>
      <c r="OR71" s="129"/>
      <c r="OS71" s="129"/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29"/>
      <c r="PE71" s="129"/>
      <c r="PF71" s="129"/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9"/>
      <c r="QA71" s="129"/>
      <c r="QB71" s="129"/>
      <c r="QC71" s="129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9"/>
      <c r="QO71" s="129"/>
      <c r="QP71" s="129"/>
      <c r="QQ71" s="129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  <c r="RB71" s="129"/>
      <c r="RC71" s="129"/>
      <c r="RD71" s="129"/>
      <c r="RE71" s="129"/>
      <c r="RF71" s="129"/>
      <c r="RG71" s="129"/>
      <c r="RH71" s="129"/>
      <c r="RI71" s="129"/>
      <c r="RJ71" s="129"/>
      <c r="RK71" s="129"/>
      <c r="RL71" s="129"/>
      <c r="RM71" s="129"/>
      <c r="RN71" s="129"/>
      <c r="RO71" s="129"/>
      <c r="RP71" s="129"/>
      <c r="RQ71" s="129"/>
      <c r="RR71" s="129"/>
      <c r="RS71" s="129"/>
      <c r="RT71" s="129"/>
      <c r="RU71" s="129"/>
      <c r="RV71" s="129"/>
      <c r="RW71" s="129"/>
      <c r="RX71" s="129"/>
      <c r="RY71" s="129"/>
      <c r="RZ71" s="129"/>
      <c r="SA71" s="129"/>
      <c r="SB71" s="129"/>
      <c r="SC71" s="129"/>
      <c r="SD71" s="129"/>
      <c r="SE71" s="129"/>
      <c r="SF71" s="129"/>
      <c r="SG71" s="129"/>
      <c r="SH71" s="129"/>
      <c r="SI71" s="129"/>
      <c r="SJ71" s="129"/>
      <c r="SK71" s="129"/>
      <c r="SL71" s="129"/>
      <c r="SM71" s="129"/>
      <c r="SN71" s="129"/>
      <c r="SO71" s="129"/>
      <c r="SP71" s="129"/>
      <c r="SQ71" s="129"/>
      <c r="SR71" s="129"/>
      <c r="SS71" s="129"/>
      <c r="ST71" s="129"/>
      <c r="SU71" s="129"/>
      <c r="SV71" s="129"/>
      <c r="SW71" s="129"/>
      <c r="SX71" s="129"/>
      <c r="SY71" s="129"/>
      <c r="SZ71" s="129"/>
      <c r="TA71" s="129"/>
      <c r="TB71" s="129"/>
      <c r="TC71" s="129"/>
      <c r="TD71" s="129"/>
      <c r="TE71" s="129"/>
      <c r="TF71" s="129"/>
      <c r="TG71" s="129"/>
      <c r="TH71" s="129"/>
      <c r="TI71" s="129"/>
      <c r="TJ71" s="129"/>
      <c r="TK71" s="129"/>
      <c r="TL71" s="129"/>
      <c r="TM71" s="129"/>
      <c r="TN71" s="129"/>
      <c r="TO71" s="129"/>
      <c r="TP71" s="129"/>
      <c r="TQ71" s="129"/>
      <c r="TR71" s="129"/>
      <c r="TS71" s="129"/>
      <c r="TT71" s="129"/>
      <c r="TU71" s="129"/>
      <c r="TV71" s="129"/>
      <c r="TW71" s="129"/>
      <c r="TX71" s="129"/>
      <c r="TY71" s="129"/>
      <c r="TZ71" s="129"/>
      <c r="UA71" s="129"/>
      <c r="UB71" s="129"/>
      <c r="UC71" s="129"/>
      <c r="UD71" s="129"/>
      <c r="UE71" s="129"/>
      <c r="UF71" s="129"/>
      <c r="UG71" s="129"/>
      <c r="UH71" s="129"/>
      <c r="UI71" s="129"/>
      <c r="UJ71" s="129"/>
      <c r="UK71" s="129"/>
      <c r="UL71" s="129"/>
      <c r="UM71" s="129"/>
      <c r="UN71" s="129"/>
      <c r="UO71" s="129"/>
      <c r="UP71" s="129"/>
      <c r="UQ71" s="129"/>
      <c r="UR71" s="129"/>
      <c r="US71" s="129"/>
      <c r="UT71" s="129"/>
      <c r="UU71" s="129"/>
      <c r="UV71" s="129"/>
      <c r="UW71" s="129"/>
      <c r="UX71" s="129"/>
      <c r="UY71" s="129"/>
      <c r="UZ71" s="129"/>
      <c r="VA71" s="129"/>
      <c r="VB71" s="129"/>
      <c r="VC71" s="129"/>
      <c r="VD71" s="129"/>
      <c r="VE71" s="129"/>
      <c r="VF71" s="129"/>
      <c r="VG71" s="129"/>
      <c r="VH71" s="129"/>
      <c r="VI71" s="129"/>
      <c r="VJ71" s="129"/>
      <c r="VK71" s="129"/>
      <c r="VL71" s="129"/>
      <c r="VM71" s="129"/>
      <c r="VN71" s="129"/>
      <c r="VO71" s="129"/>
      <c r="VP71" s="129"/>
      <c r="VQ71" s="129"/>
      <c r="VR71" s="129"/>
      <c r="VS71" s="129"/>
      <c r="VT71" s="129"/>
      <c r="VU71" s="129"/>
      <c r="VV71" s="129"/>
      <c r="VW71" s="129"/>
      <c r="VX71" s="129"/>
      <c r="VY71" s="129"/>
      <c r="VZ71" s="129"/>
      <c r="WA71" s="129"/>
      <c r="WB71" s="129"/>
      <c r="WC71" s="129"/>
      <c r="WD71" s="129"/>
      <c r="WE71" s="129"/>
      <c r="WF71" s="129"/>
      <c r="WG71" s="129"/>
      <c r="WH71" s="129"/>
      <c r="WI71" s="129"/>
      <c r="WJ71" s="129"/>
      <c r="WK71" s="129"/>
      <c r="WL71" s="129"/>
      <c r="WM71" s="129"/>
      <c r="WN71" s="129"/>
      <c r="WO71" s="129"/>
      <c r="WP71" s="129"/>
      <c r="WQ71" s="129"/>
      <c r="WR71" s="129"/>
      <c r="WS71" s="129"/>
      <c r="WT71" s="129"/>
      <c r="WU71" s="129"/>
      <c r="WV71" s="129"/>
      <c r="WW71" s="129"/>
      <c r="WX71" s="129"/>
      <c r="WY71" s="129"/>
      <c r="WZ71" s="129"/>
      <c r="XA71" s="129"/>
      <c r="XB71" s="129"/>
      <c r="XC71" s="129"/>
      <c r="XD71" s="129"/>
      <c r="XE71" s="129"/>
      <c r="XF71" s="129"/>
      <c r="XG71" s="129"/>
      <c r="XH71" s="129"/>
      <c r="XI71" s="129"/>
      <c r="XJ71" s="129"/>
      <c r="XK71" s="129"/>
      <c r="XL71" s="129"/>
      <c r="XM71" s="129"/>
      <c r="XN71" s="129"/>
      <c r="XO71" s="129"/>
      <c r="XP71" s="129"/>
      <c r="XQ71" s="129"/>
      <c r="XR71" s="129"/>
      <c r="XS71" s="129"/>
      <c r="XT71" s="129"/>
      <c r="XU71" s="129"/>
      <c r="XV71" s="129"/>
      <c r="XW71" s="129"/>
      <c r="XX71" s="129"/>
      <c r="XY71" s="129"/>
      <c r="XZ71" s="129"/>
      <c r="YA71" s="129"/>
      <c r="YB71" s="129"/>
      <c r="YC71" s="129"/>
      <c r="YD71" s="129"/>
      <c r="YE71" s="129"/>
      <c r="YF71" s="129"/>
      <c r="YG71" s="129"/>
      <c r="YH71" s="129"/>
      <c r="YI71" s="129"/>
      <c r="YJ71" s="129"/>
      <c r="YK71" s="129"/>
      <c r="YL71" s="129"/>
      <c r="YM71" s="129"/>
      <c r="YN71" s="129"/>
      <c r="YO71" s="129"/>
      <c r="YP71" s="129"/>
      <c r="YQ71" s="129"/>
      <c r="YR71" s="129"/>
      <c r="YS71" s="129"/>
      <c r="YT71" s="129"/>
      <c r="YU71" s="129"/>
      <c r="YV71" s="129"/>
      <c r="YW71" s="129"/>
      <c r="YX71" s="129"/>
      <c r="YY71" s="129"/>
      <c r="YZ71" s="129"/>
      <c r="ZA71" s="129"/>
      <c r="ZB71" s="129"/>
      <c r="ZC71" s="129"/>
      <c r="ZD71" s="129"/>
      <c r="ZE71" s="129"/>
      <c r="ZF71" s="129"/>
      <c r="ZG71" s="129"/>
      <c r="ZH71" s="129"/>
      <c r="ZI71" s="129"/>
      <c r="ZJ71" s="129"/>
      <c r="ZK71" s="129"/>
      <c r="ZL71" s="129"/>
      <c r="ZM71" s="129"/>
      <c r="ZN71" s="129"/>
      <c r="ZO71" s="129"/>
      <c r="ZP71" s="129"/>
      <c r="ZQ71" s="129"/>
      <c r="ZR71" s="129"/>
      <c r="ZS71" s="129"/>
      <c r="ZT71" s="129"/>
      <c r="ZU71" s="129"/>
      <c r="ZV71" s="129"/>
      <c r="ZW71" s="129"/>
      <c r="ZX71" s="129"/>
      <c r="ZY71" s="129"/>
      <c r="ZZ71" s="129"/>
    </row>
    <row r="72" spans="1:702" hidden="1" outlineLevel="1">
      <c r="A72" s="8">
        <v>42401</v>
      </c>
      <c r="B72" s="129">
        <v>57.103031489999999</v>
      </c>
      <c r="C72" s="129">
        <v>0</v>
      </c>
      <c r="D72" s="129">
        <v>0</v>
      </c>
      <c r="E72" s="129">
        <v>18.91203265</v>
      </c>
      <c r="F72" s="129">
        <v>0</v>
      </c>
      <c r="G72" s="129">
        <v>0</v>
      </c>
      <c r="H72" s="129">
        <v>0</v>
      </c>
      <c r="I72" s="129">
        <v>36.990350409999998</v>
      </c>
      <c r="J72" s="129">
        <v>0</v>
      </c>
      <c r="K72" s="129">
        <v>0</v>
      </c>
      <c r="L72" s="129">
        <v>0</v>
      </c>
      <c r="M72" s="170" t="s">
        <v>188</v>
      </c>
      <c r="N72" s="129">
        <v>0</v>
      </c>
      <c r="O72" s="129">
        <v>0</v>
      </c>
      <c r="P72" s="129">
        <v>0</v>
      </c>
      <c r="Q72" s="129">
        <v>0</v>
      </c>
      <c r="R72" s="129">
        <v>1.20064843</v>
      </c>
      <c r="S72" s="129">
        <v>0</v>
      </c>
      <c r="T72" s="129">
        <v>0</v>
      </c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  <c r="IV72" s="129"/>
      <c r="IW72" s="129"/>
      <c r="IX72" s="129"/>
      <c r="IY72" s="129"/>
      <c r="IZ72" s="129"/>
      <c r="JA72" s="129"/>
      <c r="JB72" s="129"/>
      <c r="JC72" s="129"/>
      <c r="JD72" s="129"/>
      <c r="JE72" s="129"/>
      <c r="JF72" s="129"/>
      <c r="JG72" s="129"/>
      <c r="JH72" s="129"/>
      <c r="JI72" s="129"/>
      <c r="JJ72" s="129"/>
      <c r="JK72" s="129"/>
      <c r="JL72" s="129"/>
      <c r="JM72" s="129"/>
      <c r="JN72" s="129"/>
      <c r="JO72" s="129"/>
      <c r="JP72" s="129"/>
      <c r="JQ72" s="129"/>
      <c r="JR72" s="129"/>
      <c r="JS72" s="129"/>
      <c r="JT72" s="129"/>
      <c r="JU72" s="129"/>
      <c r="JV72" s="129"/>
      <c r="JW72" s="129"/>
      <c r="JX72" s="129"/>
      <c r="JY72" s="129"/>
      <c r="JZ72" s="129"/>
      <c r="KA72" s="129"/>
      <c r="KB72" s="129"/>
      <c r="KC72" s="129"/>
      <c r="KD72" s="129"/>
      <c r="KE72" s="129"/>
      <c r="KF72" s="129"/>
      <c r="KG72" s="129"/>
      <c r="KH72" s="129"/>
      <c r="KI72" s="129"/>
      <c r="KJ72" s="129"/>
      <c r="KK72" s="129"/>
      <c r="KL72" s="129"/>
      <c r="KM72" s="129"/>
      <c r="KN72" s="129"/>
      <c r="KO72" s="129"/>
      <c r="KP72" s="129"/>
      <c r="KQ72" s="129"/>
      <c r="KR72" s="129"/>
      <c r="KS72" s="129"/>
      <c r="KT72" s="129"/>
      <c r="KU72" s="129"/>
      <c r="KV72" s="129"/>
      <c r="KW72" s="129"/>
      <c r="KX72" s="129"/>
      <c r="KY72" s="129"/>
      <c r="KZ72" s="129"/>
      <c r="LA72" s="129"/>
      <c r="LB72" s="129"/>
      <c r="LC72" s="129"/>
      <c r="LD72" s="129"/>
      <c r="LE72" s="129"/>
      <c r="LF72" s="129"/>
      <c r="LG72" s="129"/>
      <c r="LH72" s="129"/>
      <c r="LI72" s="129"/>
      <c r="LJ72" s="129"/>
      <c r="LK72" s="129"/>
      <c r="LL72" s="129"/>
      <c r="LM72" s="129"/>
      <c r="LN72" s="129"/>
      <c r="LO72" s="129"/>
      <c r="LP72" s="129"/>
      <c r="LQ72" s="129"/>
      <c r="LR72" s="129"/>
      <c r="LS72" s="129"/>
      <c r="LT72" s="129"/>
      <c r="LU72" s="129"/>
      <c r="LV72" s="129"/>
      <c r="LW72" s="129"/>
      <c r="LX72" s="129"/>
      <c r="LY72" s="129"/>
      <c r="LZ72" s="129"/>
      <c r="MA72" s="129"/>
      <c r="MB72" s="129"/>
      <c r="MC72" s="129"/>
      <c r="MD72" s="129"/>
      <c r="ME72" s="129"/>
      <c r="MF72" s="129"/>
      <c r="MG72" s="129"/>
      <c r="MH72" s="129"/>
      <c r="MI72" s="129"/>
      <c r="MJ72" s="129"/>
      <c r="MK72" s="129"/>
      <c r="ML72" s="129"/>
      <c r="MM72" s="129"/>
      <c r="MN72" s="129"/>
      <c r="MO72" s="129"/>
      <c r="MP72" s="129"/>
      <c r="MQ72" s="129"/>
      <c r="MR72" s="129"/>
      <c r="MS72" s="129"/>
      <c r="MT72" s="129"/>
      <c r="MU72" s="129"/>
      <c r="MV72" s="129"/>
      <c r="MW72" s="129"/>
      <c r="MX72" s="129"/>
      <c r="MY72" s="129"/>
      <c r="MZ72" s="129"/>
      <c r="NA72" s="129"/>
      <c r="NB72" s="129"/>
      <c r="NC72" s="129"/>
      <c r="ND72" s="129"/>
      <c r="NE72" s="129"/>
      <c r="NF72" s="129"/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29"/>
      <c r="NX72" s="129"/>
      <c r="NY72" s="129"/>
      <c r="NZ72" s="129"/>
      <c r="OA72" s="129"/>
      <c r="OB72" s="129"/>
      <c r="OC72" s="129"/>
      <c r="OD72" s="129"/>
      <c r="OE72" s="129"/>
      <c r="OF72" s="129"/>
      <c r="OG72" s="129"/>
      <c r="OH72" s="129"/>
      <c r="OI72" s="129"/>
      <c r="OJ72" s="129"/>
      <c r="OK72" s="129"/>
      <c r="OL72" s="129"/>
      <c r="OM72" s="129"/>
      <c r="ON72" s="129"/>
      <c r="OO72" s="129"/>
      <c r="OP72" s="129"/>
      <c r="OQ72" s="129"/>
      <c r="OR72" s="129"/>
      <c r="OS72" s="129"/>
      <c r="OT72" s="129"/>
      <c r="OU72" s="129"/>
      <c r="OV72" s="129"/>
      <c r="OW72" s="129"/>
      <c r="OX72" s="129"/>
      <c r="OY72" s="129"/>
      <c r="OZ72" s="129"/>
      <c r="PA72" s="129"/>
      <c r="PB72" s="129"/>
      <c r="PC72" s="129"/>
      <c r="PD72" s="129"/>
      <c r="PE72" s="129"/>
      <c r="PF72" s="129"/>
      <c r="PG72" s="129"/>
      <c r="PH72" s="129"/>
      <c r="PI72" s="129"/>
      <c r="PJ72" s="129"/>
      <c r="PK72" s="129"/>
      <c r="PL72" s="129"/>
      <c r="PM72" s="129"/>
      <c r="PN72" s="129"/>
      <c r="PO72" s="129"/>
      <c r="PP72" s="129"/>
      <c r="PQ72" s="129"/>
      <c r="PR72" s="129"/>
      <c r="PS72" s="129"/>
      <c r="PT72" s="129"/>
      <c r="PU72" s="129"/>
      <c r="PV72" s="129"/>
      <c r="PW72" s="129"/>
      <c r="PX72" s="129"/>
      <c r="PY72" s="129"/>
      <c r="PZ72" s="129"/>
      <c r="QA72" s="129"/>
      <c r="QB72" s="129"/>
      <c r="QC72" s="129"/>
      <c r="QD72" s="129"/>
      <c r="QE72" s="129"/>
      <c r="QF72" s="129"/>
      <c r="QG72" s="129"/>
      <c r="QH72" s="129"/>
      <c r="QI72" s="129"/>
      <c r="QJ72" s="129"/>
      <c r="QK72" s="129"/>
      <c r="QL72" s="129"/>
      <c r="QM72" s="129"/>
      <c r="QN72" s="129"/>
      <c r="QO72" s="129"/>
      <c r="QP72" s="129"/>
      <c r="QQ72" s="129"/>
      <c r="QR72" s="129"/>
      <c r="QS72" s="129"/>
      <c r="QT72" s="129"/>
      <c r="QU72" s="129"/>
      <c r="QV72" s="129"/>
      <c r="QW72" s="129"/>
      <c r="QX72" s="129"/>
      <c r="QY72" s="129"/>
      <c r="QZ72" s="129"/>
      <c r="RA72" s="129"/>
      <c r="RB72" s="129"/>
      <c r="RC72" s="129"/>
      <c r="RD72" s="129"/>
      <c r="RE72" s="129"/>
      <c r="RF72" s="129"/>
      <c r="RG72" s="129"/>
      <c r="RH72" s="129"/>
      <c r="RI72" s="129"/>
      <c r="RJ72" s="129"/>
      <c r="RK72" s="129"/>
      <c r="RL72" s="129"/>
      <c r="RM72" s="129"/>
      <c r="RN72" s="129"/>
      <c r="RO72" s="129"/>
      <c r="RP72" s="129"/>
      <c r="RQ72" s="129"/>
      <c r="RR72" s="129"/>
      <c r="RS72" s="129"/>
      <c r="RT72" s="129"/>
      <c r="RU72" s="129"/>
      <c r="RV72" s="129"/>
      <c r="RW72" s="129"/>
      <c r="RX72" s="129"/>
      <c r="RY72" s="129"/>
      <c r="RZ72" s="129"/>
      <c r="SA72" s="129"/>
      <c r="SB72" s="129"/>
      <c r="SC72" s="129"/>
      <c r="SD72" s="129"/>
      <c r="SE72" s="129"/>
      <c r="SF72" s="129"/>
      <c r="SG72" s="129"/>
      <c r="SH72" s="129"/>
      <c r="SI72" s="129"/>
      <c r="SJ72" s="129"/>
      <c r="SK72" s="129"/>
      <c r="SL72" s="129"/>
      <c r="SM72" s="129"/>
      <c r="SN72" s="129"/>
      <c r="SO72" s="129"/>
      <c r="SP72" s="129"/>
      <c r="SQ72" s="129"/>
      <c r="SR72" s="129"/>
      <c r="SS72" s="129"/>
      <c r="ST72" s="129"/>
      <c r="SU72" s="129"/>
      <c r="SV72" s="129"/>
      <c r="SW72" s="129"/>
      <c r="SX72" s="129"/>
      <c r="SY72" s="129"/>
      <c r="SZ72" s="129"/>
      <c r="TA72" s="129"/>
      <c r="TB72" s="129"/>
      <c r="TC72" s="129"/>
      <c r="TD72" s="129"/>
      <c r="TE72" s="129"/>
      <c r="TF72" s="129"/>
      <c r="TG72" s="129"/>
      <c r="TH72" s="129"/>
      <c r="TI72" s="129"/>
      <c r="TJ72" s="129"/>
      <c r="TK72" s="129"/>
      <c r="TL72" s="129"/>
      <c r="TM72" s="129"/>
      <c r="TN72" s="129"/>
      <c r="TO72" s="129"/>
      <c r="TP72" s="129"/>
      <c r="TQ72" s="129"/>
      <c r="TR72" s="129"/>
      <c r="TS72" s="129"/>
      <c r="TT72" s="129"/>
      <c r="TU72" s="129"/>
      <c r="TV72" s="129"/>
      <c r="TW72" s="129"/>
      <c r="TX72" s="129"/>
      <c r="TY72" s="129"/>
      <c r="TZ72" s="129"/>
      <c r="UA72" s="129"/>
      <c r="UB72" s="129"/>
      <c r="UC72" s="129"/>
      <c r="UD72" s="129"/>
      <c r="UE72" s="129"/>
      <c r="UF72" s="129"/>
      <c r="UG72" s="129"/>
      <c r="UH72" s="129"/>
      <c r="UI72" s="129"/>
      <c r="UJ72" s="129"/>
      <c r="UK72" s="129"/>
      <c r="UL72" s="129"/>
      <c r="UM72" s="129"/>
      <c r="UN72" s="129"/>
      <c r="UO72" s="129"/>
      <c r="UP72" s="129"/>
      <c r="UQ72" s="129"/>
      <c r="UR72" s="129"/>
      <c r="US72" s="129"/>
      <c r="UT72" s="129"/>
      <c r="UU72" s="129"/>
      <c r="UV72" s="129"/>
      <c r="UW72" s="129"/>
      <c r="UX72" s="129"/>
      <c r="UY72" s="129"/>
      <c r="UZ72" s="129"/>
      <c r="VA72" s="129"/>
      <c r="VB72" s="129"/>
      <c r="VC72" s="129"/>
      <c r="VD72" s="129"/>
      <c r="VE72" s="129"/>
      <c r="VF72" s="129"/>
      <c r="VG72" s="129"/>
      <c r="VH72" s="129"/>
      <c r="VI72" s="129"/>
      <c r="VJ72" s="129"/>
      <c r="VK72" s="129"/>
      <c r="VL72" s="129"/>
      <c r="VM72" s="129"/>
      <c r="VN72" s="129"/>
      <c r="VO72" s="129"/>
      <c r="VP72" s="129"/>
      <c r="VQ72" s="129"/>
      <c r="VR72" s="129"/>
      <c r="VS72" s="129"/>
      <c r="VT72" s="129"/>
      <c r="VU72" s="129"/>
      <c r="VV72" s="129"/>
      <c r="VW72" s="129"/>
      <c r="VX72" s="129"/>
      <c r="VY72" s="129"/>
      <c r="VZ72" s="129"/>
      <c r="WA72" s="129"/>
      <c r="WB72" s="129"/>
      <c r="WC72" s="129"/>
      <c r="WD72" s="129"/>
      <c r="WE72" s="129"/>
      <c r="WF72" s="129"/>
      <c r="WG72" s="129"/>
      <c r="WH72" s="129"/>
      <c r="WI72" s="129"/>
      <c r="WJ72" s="129"/>
      <c r="WK72" s="129"/>
      <c r="WL72" s="129"/>
      <c r="WM72" s="129"/>
      <c r="WN72" s="129"/>
      <c r="WO72" s="129"/>
      <c r="WP72" s="129"/>
      <c r="WQ72" s="129"/>
      <c r="WR72" s="129"/>
      <c r="WS72" s="129"/>
      <c r="WT72" s="129"/>
      <c r="WU72" s="129"/>
      <c r="WV72" s="129"/>
      <c r="WW72" s="129"/>
      <c r="WX72" s="129"/>
      <c r="WY72" s="129"/>
      <c r="WZ72" s="129"/>
      <c r="XA72" s="129"/>
      <c r="XB72" s="129"/>
      <c r="XC72" s="129"/>
      <c r="XD72" s="129"/>
      <c r="XE72" s="129"/>
      <c r="XF72" s="129"/>
      <c r="XG72" s="129"/>
      <c r="XH72" s="129"/>
      <c r="XI72" s="129"/>
      <c r="XJ72" s="129"/>
      <c r="XK72" s="129"/>
      <c r="XL72" s="129"/>
      <c r="XM72" s="129"/>
      <c r="XN72" s="129"/>
      <c r="XO72" s="129"/>
      <c r="XP72" s="129"/>
      <c r="XQ72" s="129"/>
      <c r="XR72" s="129"/>
      <c r="XS72" s="129"/>
      <c r="XT72" s="129"/>
      <c r="XU72" s="129"/>
      <c r="XV72" s="129"/>
      <c r="XW72" s="129"/>
      <c r="XX72" s="129"/>
      <c r="XY72" s="129"/>
      <c r="XZ72" s="129"/>
      <c r="YA72" s="129"/>
      <c r="YB72" s="129"/>
      <c r="YC72" s="129"/>
      <c r="YD72" s="129"/>
      <c r="YE72" s="129"/>
      <c r="YF72" s="129"/>
      <c r="YG72" s="129"/>
      <c r="YH72" s="129"/>
      <c r="YI72" s="129"/>
      <c r="YJ72" s="129"/>
      <c r="YK72" s="129"/>
      <c r="YL72" s="129"/>
      <c r="YM72" s="129"/>
      <c r="YN72" s="129"/>
      <c r="YO72" s="129"/>
      <c r="YP72" s="129"/>
      <c r="YQ72" s="129"/>
      <c r="YR72" s="129"/>
      <c r="YS72" s="129"/>
      <c r="YT72" s="129"/>
      <c r="YU72" s="129"/>
      <c r="YV72" s="129"/>
      <c r="YW72" s="129"/>
      <c r="YX72" s="129"/>
      <c r="YY72" s="129"/>
      <c r="YZ72" s="129"/>
      <c r="ZA72" s="129"/>
      <c r="ZB72" s="129"/>
      <c r="ZC72" s="129"/>
      <c r="ZD72" s="129"/>
      <c r="ZE72" s="129"/>
      <c r="ZF72" s="129"/>
      <c r="ZG72" s="129"/>
      <c r="ZH72" s="129"/>
      <c r="ZI72" s="129"/>
      <c r="ZJ72" s="129"/>
      <c r="ZK72" s="129"/>
      <c r="ZL72" s="129"/>
      <c r="ZM72" s="129"/>
      <c r="ZN72" s="129"/>
      <c r="ZO72" s="129"/>
      <c r="ZP72" s="129"/>
      <c r="ZQ72" s="129"/>
      <c r="ZR72" s="129"/>
      <c r="ZS72" s="129"/>
      <c r="ZT72" s="129"/>
      <c r="ZU72" s="129"/>
      <c r="ZV72" s="129"/>
      <c r="ZW72" s="129"/>
      <c r="ZX72" s="129"/>
      <c r="ZY72" s="129"/>
      <c r="ZZ72" s="129"/>
    </row>
    <row r="73" spans="1:702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18.91203265</v>
      </c>
      <c r="F73" s="129">
        <v>0</v>
      </c>
      <c r="G73" s="129">
        <v>0</v>
      </c>
      <c r="H73" s="129">
        <v>0</v>
      </c>
      <c r="I73" s="129">
        <v>36.347697029999999</v>
      </c>
      <c r="J73" s="129">
        <v>0</v>
      </c>
      <c r="K73" s="129">
        <v>0</v>
      </c>
      <c r="L73" s="129">
        <v>0</v>
      </c>
      <c r="M73" s="170" t="s">
        <v>188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29"/>
      <c r="GF73" s="129"/>
      <c r="GG73" s="129"/>
      <c r="GH73" s="129"/>
      <c r="GI73" s="129"/>
      <c r="GJ73" s="129"/>
      <c r="GK73" s="129"/>
      <c r="GL73" s="129"/>
      <c r="GM73" s="129"/>
      <c r="GN73" s="129"/>
      <c r="GO73" s="129"/>
      <c r="GP73" s="129"/>
      <c r="GQ73" s="129"/>
      <c r="GR73" s="129"/>
      <c r="GS73" s="129"/>
      <c r="GT73" s="129"/>
      <c r="GU73" s="129"/>
      <c r="GV73" s="129"/>
      <c r="GW73" s="129"/>
      <c r="GX73" s="129"/>
      <c r="GY73" s="129"/>
      <c r="GZ73" s="129"/>
      <c r="HA73" s="129"/>
      <c r="HB73" s="129"/>
      <c r="HC73" s="129"/>
      <c r="HD73" s="129"/>
      <c r="HE73" s="129"/>
      <c r="HF73" s="129"/>
      <c r="HG73" s="129"/>
      <c r="HH73" s="129"/>
      <c r="HI73" s="129"/>
      <c r="HJ73" s="129"/>
      <c r="HK73" s="129"/>
      <c r="HL73" s="129"/>
      <c r="HM73" s="129"/>
      <c r="HN73" s="129"/>
      <c r="HO73" s="129"/>
      <c r="HP73" s="129"/>
      <c r="HQ73" s="129"/>
      <c r="HR73" s="129"/>
      <c r="HS73" s="129"/>
      <c r="HT73" s="129"/>
      <c r="HU73" s="129"/>
      <c r="HV73" s="129"/>
      <c r="HW73" s="129"/>
      <c r="HX73" s="129"/>
      <c r="HY73" s="129"/>
      <c r="HZ73" s="129"/>
      <c r="IA73" s="129"/>
      <c r="IB73" s="129"/>
      <c r="IC73" s="129"/>
      <c r="ID73" s="129"/>
      <c r="IE73" s="129"/>
      <c r="IF73" s="129"/>
      <c r="IG73" s="129"/>
      <c r="IH73" s="129"/>
      <c r="II73" s="129"/>
      <c r="IJ73" s="129"/>
      <c r="IK73" s="129"/>
      <c r="IL73" s="129"/>
      <c r="IM73" s="129"/>
      <c r="IN73" s="129"/>
      <c r="IO73" s="129"/>
      <c r="IP73" s="129"/>
      <c r="IQ73" s="129"/>
      <c r="IR73" s="129"/>
      <c r="IS73" s="129"/>
      <c r="IT73" s="129"/>
      <c r="IU73" s="129"/>
      <c r="IV73" s="129"/>
      <c r="IW73" s="129"/>
      <c r="IX73" s="129"/>
      <c r="IY73" s="129"/>
      <c r="IZ73" s="129"/>
      <c r="JA73" s="129"/>
      <c r="JB73" s="129"/>
      <c r="JC73" s="129"/>
      <c r="JD73" s="129"/>
      <c r="JE73" s="129"/>
      <c r="JF73" s="129"/>
      <c r="JG73" s="129"/>
      <c r="JH73" s="129"/>
      <c r="JI73" s="129"/>
      <c r="JJ73" s="129"/>
      <c r="JK73" s="129"/>
      <c r="JL73" s="129"/>
      <c r="JM73" s="129"/>
      <c r="JN73" s="129"/>
      <c r="JO73" s="129"/>
      <c r="JP73" s="129"/>
      <c r="JQ73" s="129"/>
      <c r="JR73" s="129"/>
      <c r="JS73" s="129"/>
      <c r="JT73" s="129"/>
      <c r="JU73" s="129"/>
      <c r="JV73" s="129"/>
      <c r="JW73" s="129"/>
      <c r="JX73" s="129"/>
      <c r="JY73" s="129"/>
      <c r="JZ73" s="129"/>
      <c r="KA73" s="129"/>
      <c r="KB73" s="129"/>
      <c r="KC73" s="129"/>
      <c r="KD73" s="129"/>
      <c r="KE73" s="129"/>
      <c r="KF73" s="129"/>
      <c r="KG73" s="129"/>
      <c r="KH73" s="129"/>
      <c r="KI73" s="129"/>
      <c r="KJ73" s="129"/>
      <c r="KK73" s="129"/>
      <c r="KL73" s="129"/>
      <c r="KM73" s="129"/>
      <c r="KN73" s="129"/>
      <c r="KO73" s="129"/>
      <c r="KP73" s="129"/>
      <c r="KQ73" s="129"/>
      <c r="KR73" s="129"/>
      <c r="KS73" s="129"/>
      <c r="KT73" s="129"/>
      <c r="KU73" s="129"/>
      <c r="KV73" s="129"/>
      <c r="KW73" s="129"/>
      <c r="KX73" s="129"/>
      <c r="KY73" s="129"/>
      <c r="KZ73" s="129"/>
      <c r="LA73" s="129"/>
      <c r="LB73" s="129"/>
      <c r="LC73" s="129"/>
      <c r="LD73" s="129"/>
      <c r="LE73" s="129"/>
      <c r="LF73" s="129"/>
      <c r="LG73" s="129"/>
      <c r="LH73" s="129"/>
      <c r="LI73" s="129"/>
      <c r="LJ73" s="129"/>
      <c r="LK73" s="129"/>
      <c r="LL73" s="129"/>
      <c r="LM73" s="129"/>
      <c r="LN73" s="129"/>
      <c r="LO73" s="129"/>
      <c r="LP73" s="129"/>
      <c r="LQ73" s="129"/>
      <c r="LR73" s="129"/>
      <c r="LS73" s="129"/>
      <c r="LT73" s="129"/>
      <c r="LU73" s="129"/>
      <c r="LV73" s="129"/>
      <c r="LW73" s="129"/>
      <c r="LX73" s="129"/>
      <c r="LY73" s="129"/>
      <c r="LZ73" s="129"/>
      <c r="MA73" s="129"/>
      <c r="MB73" s="129"/>
      <c r="MC73" s="129"/>
      <c r="MD73" s="129"/>
      <c r="ME73" s="129"/>
      <c r="MF73" s="129"/>
      <c r="MG73" s="129"/>
      <c r="MH73" s="129"/>
      <c r="MI73" s="129"/>
      <c r="MJ73" s="129"/>
      <c r="MK73" s="129"/>
      <c r="ML73" s="129"/>
      <c r="MM73" s="129"/>
      <c r="MN73" s="129"/>
      <c r="MO73" s="129"/>
      <c r="MP73" s="129"/>
      <c r="MQ73" s="129"/>
      <c r="MR73" s="129"/>
      <c r="MS73" s="129"/>
      <c r="MT73" s="129"/>
      <c r="MU73" s="129"/>
      <c r="MV73" s="129"/>
      <c r="MW73" s="129"/>
      <c r="MX73" s="129"/>
      <c r="MY73" s="129"/>
      <c r="MZ73" s="129"/>
      <c r="NA73" s="129"/>
      <c r="NB73" s="129"/>
      <c r="NC73" s="129"/>
      <c r="ND73" s="129"/>
      <c r="NE73" s="129"/>
      <c r="NF73" s="129"/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29"/>
      <c r="NX73" s="129"/>
      <c r="NY73" s="129"/>
      <c r="NZ73" s="129"/>
      <c r="OA73" s="129"/>
      <c r="OB73" s="129"/>
      <c r="OC73" s="129"/>
      <c r="OD73" s="129"/>
      <c r="OE73" s="129"/>
      <c r="OF73" s="129"/>
      <c r="OG73" s="129"/>
      <c r="OH73" s="129"/>
      <c r="OI73" s="129"/>
      <c r="OJ73" s="129"/>
      <c r="OK73" s="129"/>
      <c r="OL73" s="129"/>
      <c r="OM73" s="129"/>
      <c r="ON73" s="129"/>
      <c r="OO73" s="129"/>
      <c r="OP73" s="129"/>
      <c r="OQ73" s="129"/>
      <c r="OR73" s="129"/>
      <c r="OS73" s="129"/>
      <c r="OT73" s="129"/>
      <c r="OU73" s="129"/>
      <c r="OV73" s="129"/>
      <c r="OW73" s="129"/>
      <c r="OX73" s="129"/>
      <c r="OY73" s="129"/>
      <c r="OZ73" s="129"/>
      <c r="PA73" s="129"/>
      <c r="PB73" s="129"/>
      <c r="PC73" s="129"/>
      <c r="PD73" s="129"/>
      <c r="PE73" s="129"/>
      <c r="PF73" s="129"/>
      <c r="PG73" s="129"/>
      <c r="PH73" s="129"/>
      <c r="PI73" s="129"/>
      <c r="PJ73" s="129"/>
      <c r="PK73" s="129"/>
      <c r="PL73" s="129"/>
      <c r="PM73" s="129"/>
      <c r="PN73" s="129"/>
      <c r="PO73" s="129"/>
      <c r="PP73" s="129"/>
      <c r="PQ73" s="129"/>
      <c r="PR73" s="129"/>
      <c r="PS73" s="129"/>
      <c r="PT73" s="129"/>
      <c r="PU73" s="129"/>
      <c r="PV73" s="129"/>
      <c r="PW73" s="129"/>
      <c r="PX73" s="129"/>
      <c r="PY73" s="129"/>
      <c r="PZ73" s="129"/>
      <c r="QA73" s="129"/>
      <c r="QB73" s="129"/>
      <c r="QC73" s="129"/>
      <c r="QD73" s="129"/>
      <c r="QE73" s="129"/>
      <c r="QF73" s="129"/>
      <c r="QG73" s="129"/>
      <c r="QH73" s="129"/>
      <c r="QI73" s="129"/>
      <c r="QJ73" s="129"/>
      <c r="QK73" s="129"/>
      <c r="QL73" s="129"/>
      <c r="QM73" s="129"/>
      <c r="QN73" s="129"/>
      <c r="QO73" s="129"/>
      <c r="QP73" s="129"/>
      <c r="QQ73" s="129"/>
      <c r="QR73" s="129"/>
      <c r="QS73" s="129"/>
      <c r="QT73" s="129"/>
      <c r="QU73" s="129"/>
      <c r="QV73" s="129"/>
      <c r="QW73" s="129"/>
      <c r="QX73" s="129"/>
      <c r="QY73" s="129"/>
      <c r="QZ73" s="129"/>
      <c r="RA73" s="129"/>
      <c r="RB73" s="129"/>
      <c r="RC73" s="129"/>
      <c r="RD73" s="129"/>
      <c r="RE73" s="129"/>
      <c r="RF73" s="129"/>
      <c r="RG73" s="129"/>
      <c r="RH73" s="129"/>
      <c r="RI73" s="129"/>
      <c r="RJ73" s="129"/>
      <c r="RK73" s="129"/>
      <c r="RL73" s="129"/>
      <c r="RM73" s="129"/>
      <c r="RN73" s="129"/>
      <c r="RO73" s="129"/>
      <c r="RP73" s="129"/>
      <c r="RQ73" s="129"/>
      <c r="RR73" s="129"/>
      <c r="RS73" s="129"/>
      <c r="RT73" s="129"/>
      <c r="RU73" s="129"/>
      <c r="RV73" s="129"/>
      <c r="RW73" s="129"/>
      <c r="RX73" s="129"/>
      <c r="RY73" s="129"/>
      <c r="RZ73" s="129"/>
      <c r="SA73" s="129"/>
      <c r="SB73" s="129"/>
      <c r="SC73" s="129"/>
      <c r="SD73" s="129"/>
      <c r="SE73" s="129"/>
      <c r="SF73" s="129"/>
      <c r="SG73" s="129"/>
      <c r="SH73" s="129"/>
      <c r="SI73" s="129"/>
      <c r="SJ73" s="129"/>
      <c r="SK73" s="129"/>
      <c r="SL73" s="129"/>
      <c r="SM73" s="129"/>
      <c r="SN73" s="129"/>
      <c r="SO73" s="129"/>
      <c r="SP73" s="129"/>
      <c r="SQ73" s="129"/>
      <c r="SR73" s="129"/>
      <c r="SS73" s="129"/>
      <c r="ST73" s="129"/>
      <c r="SU73" s="129"/>
      <c r="SV73" s="129"/>
      <c r="SW73" s="129"/>
      <c r="SX73" s="129"/>
      <c r="SY73" s="129"/>
      <c r="SZ73" s="129"/>
      <c r="TA73" s="129"/>
      <c r="TB73" s="129"/>
      <c r="TC73" s="129"/>
      <c r="TD73" s="129"/>
      <c r="TE73" s="129"/>
      <c r="TF73" s="129"/>
      <c r="TG73" s="129"/>
      <c r="TH73" s="129"/>
      <c r="TI73" s="129"/>
      <c r="TJ73" s="129"/>
      <c r="TK73" s="129"/>
      <c r="TL73" s="129"/>
      <c r="TM73" s="129"/>
      <c r="TN73" s="129"/>
      <c r="TO73" s="129"/>
      <c r="TP73" s="129"/>
      <c r="TQ73" s="129"/>
      <c r="TR73" s="129"/>
      <c r="TS73" s="129"/>
      <c r="TT73" s="129"/>
      <c r="TU73" s="129"/>
      <c r="TV73" s="129"/>
      <c r="TW73" s="129"/>
      <c r="TX73" s="129"/>
      <c r="TY73" s="129"/>
      <c r="TZ73" s="129"/>
      <c r="UA73" s="129"/>
      <c r="UB73" s="129"/>
      <c r="UC73" s="129"/>
      <c r="UD73" s="129"/>
      <c r="UE73" s="129"/>
      <c r="UF73" s="129"/>
      <c r="UG73" s="129"/>
      <c r="UH73" s="129"/>
      <c r="UI73" s="129"/>
      <c r="UJ73" s="129"/>
      <c r="UK73" s="129"/>
      <c r="UL73" s="129"/>
      <c r="UM73" s="129"/>
      <c r="UN73" s="129"/>
      <c r="UO73" s="129"/>
      <c r="UP73" s="129"/>
      <c r="UQ73" s="129"/>
      <c r="UR73" s="129"/>
      <c r="US73" s="129"/>
      <c r="UT73" s="129"/>
      <c r="UU73" s="129"/>
      <c r="UV73" s="129"/>
      <c r="UW73" s="129"/>
      <c r="UX73" s="129"/>
      <c r="UY73" s="129"/>
      <c r="UZ73" s="129"/>
      <c r="VA73" s="129"/>
      <c r="VB73" s="129"/>
      <c r="VC73" s="129"/>
      <c r="VD73" s="129"/>
      <c r="VE73" s="129"/>
      <c r="VF73" s="129"/>
      <c r="VG73" s="129"/>
      <c r="VH73" s="129"/>
      <c r="VI73" s="129"/>
      <c r="VJ73" s="129"/>
      <c r="VK73" s="129"/>
      <c r="VL73" s="129"/>
      <c r="VM73" s="129"/>
      <c r="VN73" s="129"/>
      <c r="VO73" s="129"/>
      <c r="VP73" s="129"/>
      <c r="VQ73" s="129"/>
      <c r="VR73" s="129"/>
      <c r="VS73" s="129"/>
      <c r="VT73" s="129"/>
      <c r="VU73" s="129"/>
      <c r="VV73" s="129"/>
      <c r="VW73" s="129"/>
      <c r="VX73" s="129"/>
      <c r="VY73" s="129"/>
      <c r="VZ73" s="129"/>
      <c r="WA73" s="129"/>
      <c r="WB73" s="129"/>
      <c r="WC73" s="129"/>
      <c r="WD73" s="129"/>
      <c r="WE73" s="129"/>
      <c r="WF73" s="129"/>
      <c r="WG73" s="129"/>
      <c r="WH73" s="129"/>
      <c r="WI73" s="129"/>
      <c r="WJ73" s="129"/>
      <c r="WK73" s="129"/>
      <c r="WL73" s="129"/>
      <c r="WM73" s="129"/>
      <c r="WN73" s="129"/>
      <c r="WO73" s="129"/>
      <c r="WP73" s="129"/>
      <c r="WQ73" s="129"/>
      <c r="WR73" s="129"/>
      <c r="WS73" s="129"/>
      <c r="WT73" s="129"/>
      <c r="WU73" s="129"/>
      <c r="WV73" s="129"/>
      <c r="WW73" s="129"/>
      <c r="WX73" s="129"/>
      <c r="WY73" s="129"/>
      <c r="WZ73" s="129"/>
      <c r="XA73" s="129"/>
      <c r="XB73" s="129"/>
      <c r="XC73" s="129"/>
      <c r="XD73" s="129"/>
      <c r="XE73" s="129"/>
      <c r="XF73" s="129"/>
      <c r="XG73" s="129"/>
      <c r="XH73" s="129"/>
      <c r="XI73" s="129"/>
      <c r="XJ73" s="129"/>
      <c r="XK73" s="129"/>
      <c r="XL73" s="129"/>
      <c r="XM73" s="129"/>
      <c r="XN73" s="129"/>
      <c r="XO73" s="129"/>
      <c r="XP73" s="129"/>
      <c r="XQ73" s="129"/>
      <c r="XR73" s="129"/>
      <c r="XS73" s="129"/>
      <c r="XT73" s="129"/>
      <c r="XU73" s="129"/>
      <c r="XV73" s="129"/>
      <c r="XW73" s="129"/>
      <c r="XX73" s="129"/>
      <c r="XY73" s="129"/>
      <c r="XZ73" s="129"/>
      <c r="YA73" s="129"/>
      <c r="YB73" s="129"/>
      <c r="YC73" s="129"/>
      <c r="YD73" s="129"/>
      <c r="YE73" s="129"/>
      <c r="YF73" s="129"/>
      <c r="YG73" s="129"/>
      <c r="YH73" s="129"/>
      <c r="YI73" s="129"/>
      <c r="YJ73" s="129"/>
      <c r="YK73" s="129"/>
      <c r="YL73" s="129"/>
      <c r="YM73" s="129"/>
      <c r="YN73" s="129"/>
      <c r="YO73" s="129"/>
      <c r="YP73" s="129"/>
      <c r="YQ73" s="129"/>
      <c r="YR73" s="129"/>
      <c r="YS73" s="129"/>
      <c r="YT73" s="129"/>
      <c r="YU73" s="129"/>
      <c r="YV73" s="129"/>
      <c r="YW73" s="129"/>
      <c r="YX73" s="129"/>
      <c r="YY73" s="129"/>
      <c r="YZ73" s="129"/>
      <c r="ZA73" s="129"/>
      <c r="ZB73" s="129"/>
      <c r="ZC73" s="129"/>
      <c r="ZD73" s="129"/>
      <c r="ZE73" s="129"/>
      <c r="ZF73" s="129"/>
      <c r="ZG73" s="129"/>
      <c r="ZH73" s="129"/>
      <c r="ZI73" s="129"/>
      <c r="ZJ73" s="129"/>
      <c r="ZK73" s="129"/>
      <c r="ZL73" s="129"/>
      <c r="ZM73" s="129"/>
      <c r="ZN73" s="129"/>
      <c r="ZO73" s="129"/>
      <c r="ZP73" s="129"/>
      <c r="ZQ73" s="129"/>
      <c r="ZR73" s="129"/>
      <c r="ZS73" s="129"/>
      <c r="ZT73" s="129"/>
      <c r="ZU73" s="129"/>
      <c r="ZV73" s="129"/>
      <c r="ZW73" s="129"/>
      <c r="ZX73" s="129"/>
      <c r="ZY73" s="129"/>
      <c r="ZZ73" s="129"/>
    </row>
    <row r="74" spans="1:702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18.91203265</v>
      </c>
      <c r="F74" s="129">
        <v>0</v>
      </c>
      <c r="G74" s="129">
        <v>0</v>
      </c>
      <c r="H74" s="129">
        <v>0</v>
      </c>
      <c r="I74" s="129">
        <v>35.43618</v>
      </c>
      <c r="J74" s="129">
        <v>0</v>
      </c>
      <c r="K74" s="129">
        <v>0</v>
      </c>
      <c r="L74" s="129">
        <v>0</v>
      </c>
      <c r="M74" s="170" t="s">
        <v>188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9"/>
      <c r="GF74" s="129"/>
      <c r="GG74" s="129"/>
      <c r="GH74" s="129"/>
      <c r="GI74" s="129"/>
      <c r="GJ74" s="129"/>
      <c r="GK74" s="129"/>
      <c r="GL74" s="129"/>
      <c r="GM74" s="129"/>
      <c r="GN74" s="129"/>
      <c r="GO74" s="129"/>
      <c r="GP74" s="129"/>
      <c r="GQ74" s="129"/>
      <c r="GR74" s="129"/>
      <c r="GS74" s="129"/>
      <c r="GT74" s="129"/>
      <c r="GU74" s="129"/>
      <c r="GV74" s="129"/>
      <c r="GW74" s="129"/>
      <c r="GX74" s="129"/>
      <c r="GY74" s="129"/>
      <c r="GZ74" s="129"/>
      <c r="HA74" s="129"/>
      <c r="HB74" s="129"/>
      <c r="HC74" s="129"/>
      <c r="HD74" s="129"/>
      <c r="HE74" s="129"/>
      <c r="HF74" s="129"/>
      <c r="HG74" s="129"/>
      <c r="HH74" s="129"/>
      <c r="HI74" s="129"/>
      <c r="HJ74" s="129"/>
      <c r="HK74" s="129"/>
      <c r="HL74" s="129"/>
      <c r="HM74" s="129"/>
      <c r="HN74" s="129"/>
      <c r="HO74" s="129"/>
      <c r="HP74" s="129"/>
      <c r="HQ74" s="129"/>
      <c r="HR74" s="129"/>
      <c r="HS74" s="129"/>
      <c r="HT74" s="129"/>
      <c r="HU74" s="129"/>
      <c r="HV74" s="129"/>
      <c r="HW74" s="129"/>
      <c r="HX74" s="129"/>
      <c r="HY74" s="129"/>
      <c r="HZ74" s="129"/>
      <c r="IA74" s="129"/>
      <c r="IB74" s="129"/>
      <c r="IC74" s="129"/>
      <c r="ID74" s="129"/>
      <c r="IE74" s="129"/>
      <c r="IF74" s="129"/>
      <c r="IG74" s="129"/>
      <c r="IH74" s="129"/>
      <c r="II74" s="129"/>
      <c r="IJ74" s="129"/>
      <c r="IK74" s="129"/>
      <c r="IL74" s="129"/>
      <c r="IM74" s="129"/>
      <c r="IN74" s="129"/>
      <c r="IO74" s="129"/>
      <c r="IP74" s="129"/>
      <c r="IQ74" s="129"/>
      <c r="IR74" s="129"/>
      <c r="IS74" s="129"/>
      <c r="IT74" s="129"/>
      <c r="IU74" s="129"/>
      <c r="IV74" s="129"/>
      <c r="IW74" s="129"/>
      <c r="IX74" s="129"/>
      <c r="IY74" s="129"/>
      <c r="IZ74" s="129"/>
      <c r="JA74" s="129"/>
      <c r="JB74" s="129"/>
      <c r="JC74" s="129"/>
      <c r="JD74" s="129"/>
      <c r="JE74" s="129"/>
      <c r="JF74" s="129"/>
      <c r="JG74" s="129"/>
      <c r="JH74" s="129"/>
      <c r="JI74" s="129"/>
      <c r="JJ74" s="129"/>
      <c r="JK74" s="129"/>
      <c r="JL74" s="129"/>
      <c r="JM74" s="129"/>
      <c r="JN74" s="129"/>
      <c r="JO74" s="129"/>
      <c r="JP74" s="129"/>
      <c r="JQ74" s="129"/>
      <c r="JR74" s="129"/>
      <c r="JS74" s="129"/>
      <c r="JT74" s="129"/>
      <c r="JU74" s="129"/>
      <c r="JV74" s="129"/>
      <c r="JW74" s="129"/>
      <c r="JX74" s="129"/>
      <c r="JY74" s="129"/>
      <c r="JZ74" s="129"/>
      <c r="KA74" s="129"/>
      <c r="KB74" s="129"/>
      <c r="KC74" s="129"/>
      <c r="KD74" s="129"/>
      <c r="KE74" s="129"/>
      <c r="KF74" s="129"/>
      <c r="KG74" s="129"/>
      <c r="KH74" s="129"/>
      <c r="KI74" s="129"/>
      <c r="KJ74" s="129"/>
      <c r="KK74" s="129"/>
      <c r="KL74" s="129"/>
      <c r="KM74" s="129"/>
      <c r="KN74" s="129"/>
      <c r="KO74" s="129"/>
      <c r="KP74" s="129"/>
      <c r="KQ74" s="129"/>
      <c r="KR74" s="129"/>
      <c r="KS74" s="129"/>
      <c r="KT74" s="129"/>
      <c r="KU74" s="129"/>
      <c r="KV74" s="129"/>
      <c r="KW74" s="129"/>
      <c r="KX74" s="129"/>
      <c r="KY74" s="129"/>
      <c r="KZ74" s="129"/>
      <c r="LA74" s="129"/>
      <c r="LB74" s="129"/>
      <c r="LC74" s="129"/>
      <c r="LD74" s="129"/>
      <c r="LE74" s="129"/>
      <c r="LF74" s="129"/>
      <c r="LG74" s="129"/>
      <c r="LH74" s="129"/>
      <c r="LI74" s="129"/>
      <c r="LJ74" s="129"/>
      <c r="LK74" s="129"/>
      <c r="LL74" s="129"/>
      <c r="LM74" s="129"/>
      <c r="LN74" s="129"/>
      <c r="LO74" s="129"/>
      <c r="LP74" s="129"/>
      <c r="LQ74" s="129"/>
      <c r="LR74" s="129"/>
      <c r="LS74" s="129"/>
      <c r="LT74" s="129"/>
      <c r="LU74" s="129"/>
      <c r="LV74" s="129"/>
      <c r="LW74" s="129"/>
      <c r="LX74" s="129"/>
      <c r="LY74" s="129"/>
      <c r="LZ74" s="129"/>
      <c r="MA74" s="129"/>
      <c r="MB74" s="129"/>
      <c r="MC74" s="129"/>
      <c r="MD74" s="129"/>
      <c r="ME74" s="129"/>
      <c r="MF74" s="129"/>
      <c r="MG74" s="129"/>
      <c r="MH74" s="129"/>
      <c r="MI74" s="129"/>
      <c r="MJ74" s="129"/>
      <c r="MK74" s="129"/>
      <c r="ML74" s="129"/>
      <c r="MM74" s="129"/>
      <c r="MN74" s="129"/>
      <c r="MO74" s="129"/>
      <c r="MP74" s="129"/>
      <c r="MQ74" s="129"/>
      <c r="MR74" s="129"/>
      <c r="MS74" s="129"/>
      <c r="MT74" s="129"/>
      <c r="MU74" s="129"/>
      <c r="MV74" s="129"/>
      <c r="MW74" s="129"/>
      <c r="MX74" s="129"/>
      <c r="MY74" s="129"/>
      <c r="MZ74" s="129"/>
      <c r="NA74" s="129"/>
      <c r="NB74" s="129"/>
      <c r="NC74" s="129"/>
      <c r="ND74" s="129"/>
      <c r="NE74" s="129"/>
      <c r="NF74" s="129"/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29"/>
      <c r="NX74" s="129"/>
      <c r="NY74" s="129"/>
      <c r="NZ74" s="129"/>
      <c r="OA74" s="129"/>
      <c r="OB74" s="129"/>
      <c r="OC74" s="129"/>
      <c r="OD74" s="129"/>
      <c r="OE74" s="129"/>
      <c r="OF74" s="129"/>
      <c r="OG74" s="129"/>
      <c r="OH74" s="129"/>
      <c r="OI74" s="129"/>
      <c r="OJ74" s="129"/>
      <c r="OK74" s="129"/>
      <c r="OL74" s="129"/>
      <c r="OM74" s="129"/>
      <c r="ON74" s="129"/>
      <c r="OO74" s="129"/>
      <c r="OP74" s="129"/>
      <c r="OQ74" s="129"/>
      <c r="OR74" s="129"/>
      <c r="OS74" s="129"/>
      <c r="OT74" s="129"/>
      <c r="OU74" s="129"/>
      <c r="OV74" s="129"/>
      <c r="OW74" s="129"/>
      <c r="OX74" s="129"/>
      <c r="OY74" s="129"/>
      <c r="OZ74" s="129"/>
      <c r="PA74" s="129"/>
      <c r="PB74" s="129"/>
      <c r="PC74" s="129"/>
      <c r="PD74" s="129"/>
      <c r="PE74" s="129"/>
      <c r="PF74" s="129"/>
      <c r="PG74" s="129"/>
      <c r="PH74" s="129"/>
      <c r="PI74" s="129"/>
      <c r="PJ74" s="129"/>
      <c r="PK74" s="129"/>
      <c r="PL74" s="129"/>
      <c r="PM74" s="129"/>
      <c r="PN74" s="129"/>
      <c r="PO74" s="129"/>
      <c r="PP74" s="129"/>
      <c r="PQ74" s="129"/>
      <c r="PR74" s="129"/>
      <c r="PS74" s="129"/>
      <c r="PT74" s="129"/>
      <c r="PU74" s="129"/>
      <c r="PV74" s="129"/>
      <c r="PW74" s="129"/>
      <c r="PX74" s="129"/>
      <c r="PY74" s="129"/>
      <c r="PZ74" s="129"/>
      <c r="QA74" s="129"/>
      <c r="QB74" s="129"/>
      <c r="QC74" s="129"/>
      <c r="QD74" s="129"/>
      <c r="QE74" s="129"/>
      <c r="QF74" s="129"/>
      <c r="QG74" s="129"/>
      <c r="QH74" s="129"/>
      <c r="QI74" s="129"/>
      <c r="QJ74" s="129"/>
      <c r="QK74" s="129"/>
      <c r="QL74" s="129"/>
      <c r="QM74" s="129"/>
      <c r="QN74" s="129"/>
      <c r="QO74" s="129"/>
      <c r="QP74" s="129"/>
      <c r="QQ74" s="129"/>
      <c r="QR74" s="129"/>
      <c r="QS74" s="129"/>
      <c r="QT74" s="129"/>
      <c r="QU74" s="129"/>
      <c r="QV74" s="129"/>
      <c r="QW74" s="129"/>
      <c r="QX74" s="129"/>
      <c r="QY74" s="129"/>
      <c r="QZ74" s="129"/>
      <c r="RA74" s="129"/>
      <c r="RB74" s="129"/>
      <c r="RC74" s="129"/>
      <c r="RD74" s="129"/>
      <c r="RE74" s="129"/>
      <c r="RF74" s="129"/>
      <c r="RG74" s="129"/>
      <c r="RH74" s="129"/>
      <c r="RI74" s="129"/>
      <c r="RJ74" s="129"/>
      <c r="RK74" s="129"/>
      <c r="RL74" s="129"/>
      <c r="RM74" s="129"/>
      <c r="RN74" s="129"/>
      <c r="RO74" s="129"/>
      <c r="RP74" s="129"/>
      <c r="RQ74" s="129"/>
      <c r="RR74" s="129"/>
      <c r="RS74" s="129"/>
      <c r="RT74" s="129"/>
      <c r="RU74" s="129"/>
      <c r="RV74" s="129"/>
      <c r="RW74" s="129"/>
      <c r="RX74" s="129"/>
      <c r="RY74" s="129"/>
      <c r="RZ74" s="129"/>
      <c r="SA74" s="129"/>
      <c r="SB74" s="129"/>
      <c r="SC74" s="129"/>
      <c r="SD74" s="129"/>
      <c r="SE74" s="129"/>
      <c r="SF74" s="129"/>
      <c r="SG74" s="129"/>
      <c r="SH74" s="129"/>
      <c r="SI74" s="129"/>
      <c r="SJ74" s="129"/>
      <c r="SK74" s="129"/>
      <c r="SL74" s="129"/>
      <c r="SM74" s="129"/>
      <c r="SN74" s="129"/>
      <c r="SO74" s="129"/>
      <c r="SP74" s="129"/>
      <c r="SQ74" s="129"/>
      <c r="SR74" s="129"/>
      <c r="SS74" s="129"/>
      <c r="ST74" s="129"/>
      <c r="SU74" s="129"/>
      <c r="SV74" s="129"/>
      <c r="SW74" s="129"/>
      <c r="SX74" s="129"/>
      <c r="SY74" s="129"/>
      <c r="SZ74" s="129"/>
      <c r="TA74" s="129"/>
      <c r="TB74" s="129"/>
      <c r="TC74" s="129"/>
      <c r="TD74" s="129"/>
      <c r="TE74" s="129"/>
      <c r="TF74" s="129"/>
      <c r="TG74" s="129"/>
      <c r="TH74" s="129"/>
      <c r="TI74" s="129"/>
      <c r="TJ74" s="129"/>
      <c r="TK74" s="129"/>
      <c r="TL74" s="129"/>
      <c r="TM74" s="129"/>
      <c r="TN74" s="129"/>
      <c r="TO74" s="129"/>
      <c r="TP74" s="129"/>
      <c r="TQ74" s="129"/>
      <c r="TR74" s="129"/>
      <c r="TS74" s="129"/>
      <c r="TT74" s="129"/>
      <c r="TU74" s="129"/>
      <c r="TV74" s="129"/>
      <c r="TW74" s="129"/>
      <c r="TX74" s="129"/>
      <c r="TY74" s="129"/>
      <c r="TZ74" s="129"/>
      <c r="UA74" s="129"/>
      <c r="UB74" s="129"/>
      <c r="UC74" s="129"/>
      <c r="UD74" s="129"/>
      <c r="UE74" s="129"/>
      <c r="UF74" s="129"/>
      <c r="UG74" s="129"/>
      <c r="UH74" s="129"/>
      <c r="UI74" s="129"/>
      <c r="UJ74" s="129"/>
      <c r="UK74" s="129"/>
      <c r="UL74" s="129"/>
      <c r="UM74" s="129"/>
      <c r="UN74" s="129"/>
      <c r="UO74" s="129"/>
      <c r="UP74" s="129"/>
      <c r="UQ74" s="129"/>
      <c r="UR74" s="129"/>
      <c r="US74" s="129"/>
      <c r="UT74" s="129"/>
      <c r="UU74" s="129"/>
      <c r="UV74" s="129"/>
      <c r="UW74" s="129"/>
      <c r="UX74" s="129"/>
      <c r="UY74" s="129"/>
      <c r="UZ74" s="129"/>
      <c r="VA74" s="129"/>
      <c r="VB74" s="129"/>
      <c r="VC74" s="129"/>
      <c r="VD74" s="129"/>
      <c r="VE74" s="129"/>
      <c r="VF74" s="129"/>
      <c r="VG74" s="129"/>
      <c r="VH74" s="129"/>
      <c r="VI74" s="129"/>
      <c r="VJ74" s="129"/>
      <c r="VK74" s="129"/>
      <c r="VL74" s="129"/>
      <c r="VM74" s="129"/>
      <c r="VN74" s="129"/>
      <c r="VO74" s="129"/>
      <c r="VP74" s="129"/>
      <c r="VQ74" s="129"/>
      <c r="VR74" s="129"/>
      <c r="VS74" s="129"/>
      <c r="VT74" s="129"/>
      <c r="VU74" s="129"/>
      <c r="VV74" s="129"/>
      <c r="VW74" s="129"/>
      <c r="VX74" s="129"/>
      <c r="VY74" s="129"/>
      <c r="VZ74" s="129"/>
      <c r="WA74" s="129"/>
      <c r="WB74" s="129"/>
      <c r="WC74" s="129"/>
      <c r="WD74" s="129"/>
      <c r="WE74" s="129"/>
      <c r="WF74" s="129"/>
      <c r="WG74" s="129"/>
      <c r="WH74" s="129"/>
      <c r="WI74" s="129"/>
      <c r="WJ74" s="129"/>
      <c r="WK74" s="129"/>
      <c r="WL74" s="129"/>
      <c r="WM74" s="129"/>
      <c r="WN74" s="129"/>
      <c r="WO74" s="129"/>
      <c r="WP74" s="129"/>
      <c r="WQ74" s="129"/>
      <c r="WR74" s="129"/>
      <c r="WS74" s="129"/>
      <c r="WT74" s="129"/>
      <c r="WU74" s="129"/>
      <c r="WV74" s="129"/>
      <c r="WW74" s="129"/>
      <c r="WX74" s="129"/>
      <c r="WY74" s="129"/>
      <c r="WZ74" s="129"/>
      <c r="XA74" s="129"/>
      <c r="XB74" s="129"/>
      <c r="XC74" s="129"/>
      <c r="XD74" s="129"/>
      <c r="XE74" s="129"/>
      <c r="XF74" s="129"/>
      <c r="XG74" s="129"/>
      <c r="XH74" s="129"/>
      <c r="XI74" s="129"/>
      <c r="XJ74" s="129"/>
      <c r="XK74" s="129"/>
      <c r="XL74" s="129"/>
      <c r="XM74" s="129"/>
      <c r="XN74" s="129"/>
      <c r="XO74" s="129"/>
      <c r="XP74" s="129"/>
      <c r="XQ74" s="129"/>
      <c r="XR74" s="129"/>
      <c r="XS74" s="129"/>
      <c r="XT74" s="129"/>
      <c r="XU74" s="129"/>
      <c r="XV74" s="129"/>
      <c r="XW74" s="129"/>
      <c r="XX74" s="129"/>
      <c r="XY74" s="129"/>
      <c r="XZ74" s="129"/>
      <c r="YA74" s="129"/>
      <c r="YB74" s="129"/>
      <c r="YC74" s="129"/>
      <c r="YD74" s="129"/>
      <c r="YE74" s="129"/>
      <c r="YF74" s="129"/>
      <c r="YG74" s="129"/>
      <c r="YH74" s="129"/>
      <c r="YI74" s="129"/>
      <c r="YJ74" s="129"/>
      <c r="YK74" s="129"/>
      <c r="YL74" s="129"/>
      <c r="YM74" s="129"/>
      <c r="YN74" s="129"/>
      <c r="YO74" s="129"/>
      <c r="YP74" s="129"/>
      <c r="YQ74" s="129"/>
      <c r="YR74" s="129"/>
      <c r="YS74" s="129"/>
      <c r="YT74" s="129"/>
      <c r="YU74" s="129"/>
      <c r="YV74" s="129"/>
      <c r="YW74" s="129"/>
      <c r="YX74" s="129"/>
      <c r="YY74" s="129"/>
      <c r="YZ74" s="129"/>
      <c r="ZA74" s="129"/>
      <c r="ZB74" s="129"/>
      <c r="ZC74" s="129"/>
      <c r="ZD74" s="129"/>
      <c r="ZE74" s="129"/>
      <c r="ZF74" s="129"/>
      <c r="ZG74" s="129"/>
      <c r="ZH74" s="129"/>
      <c r="ZI74" s="129"/>
      <c r="ZJ74" s="129"/>
      <c r="ZK74" s="129"/>
      <c r="ZL74" s="129"/>
      <c r="ZM74" s="129"/>
      <c r="ZN74" s="129"/>
      <c r="ZO74" s="129"/>
      <c r="ZP74" s="129"/>
      <c r="ZQ74" s="129"/>
      <c r="ZR74" s="129"/>
      <c r="ZS74" s="129"/>
      <c r="ZT74" s="129"/>
      <c r="ZU74" s="129"/>
      <c r="ZV74" s="129"/>
      <c r="ZW74" s="129"/>
      <c r="ZX74" s="129"/>
      <c r="ZY74" s="129"/>
      <c r="ZZ74" s="129"/>
    </row>
    <row r="75" spans="1:702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18.91203265</v>
      </c>
      <c r="F75" s="129">
        <v>0</v>
      </c>
      <c r="G75" s="129">
        <v>0</v>
      </c>
      <c r="H75" s="129">
        <v>0</v>
      </c>
      <c r="I75" s="129">
        <v>35.741677330000002</v>
      </c>
      <c r="J75" s="129">
        <v>0</v>
      </c>
      <c r="K75" s="129">
        <v>0</v>
      </c>
      <c r="L75" s="129">
        <v>0</v>
      </c>
      <c r="M75" s="170" t="s">
        <v>188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29"/>
      <c r="GJ75" s="129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29"/>
      <c r="HC75" s="129"/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29"/>
      <c r="HW75" s="129"/>
      <c r="HX75" s="129"/>
      <c r="HY75" s="129"/>
      <c r="HZ75" s="129"/>
      <c r="IA75" s="129"/>
      <c r="IB75" s="129"/>
      <c r="IC75" s="129"/>
      <c r="ID75" s="129"/>
      <c r="IE75" s="129"/>
      <c r="IF75" s="129"/>
      <c r="IG75" s="129"/>
      <c r="IH75" s="129"/>
      <c r="II75" s="129"/>
      <c r="IJ75" s="129"/>
      <c r="IK75" s="129"/>
      <c r="IL75" s="129"/>
      <c r="IM75" s="129"/>
      <c r="IN75" s="129"/>
      <c r="IO75" s="129"/>
      <c r="IP75" s="129"/>
      <c r="IQ75" s="129"/>
      <c r="IR75" s="129"/>
      <c r="IS75" s="129"/>
      <c r="IT75" s="129"/>
      <c r="IU75" s="129"/>
      <c r="IV75" s="129"/>
      <c r="IW75" s="129"/>
      <c r="IX75" s="129"/>
      <c r="IY75" s="129"/>
      <c r="IZ75" s="129"/>
      <c r="JA75" s="129"/>
      <c r="JB75" s="129"/>
      <c r="JC75" s="129"/>
      <c r="JD75" s="129"/>
      <c r="JE75" s="129"/>
      <c r="JF75" s="129"/>
      <c r="JG75" s="129"/>
      <c r="JH75" s="129"/>
      <c r="JI75" s="129"/>
      <c r="JJ75" s="129"/>
      <c r="JK75" s="129"/>
      <c r="JL75" s="129"/>
      <c r="JM75" s="129"/>
      <c r="JN75" s="129"/>
      <c r="JO75" s="129"/>
      <c r="JP75" s="129"/>
      <c r="JQ75" s="129"/>
      <c r="JR75" s="129"/>
      <c r="JS75" s="129"/>
      <c r="JT75" s="129"/>
      <c r="JU75" s="129"/>
      <c r="JV75" s="129"/>
      <c r="JW75" s="129"/>
      <c r="JX75" s="129"/>
      <c r="JY75" s="129"/>
      <c r="JZ75" s="129"/>
      <c r="KA75" s="129"/>
      <c r="KB75" s="129"/>
      <c r="KC75" s="129"/>
      <c r="KD75" s="129"/>
      <c r="KE75" s="129"/>
      <c r="KF75" s="129"/>
      <c r="KG75" s="129"/>
      <c r="KH75" s="129"/>
      <c r="KI75" s="129"/>
      <c r="KJ75" s="129"/>
      <c r="KK75" s="129"/>
      <c r="KL75" s="129"/>
      <c r="KM75" s="129"/>
      <c r="KN75" s="129"/>
      <c r="KO75" s="129"/>
      <c r="KP75" s="129"/>
      <c r="KQ75" s="129"/>
      <c r="KR75" s="129"/>
      <c r="KS75" s="129"/>
      <c r="KT75" s="129"/>
      <c r="KU75" s="129"/>
      <c r="KV75" s="129"/>
      <c r="KW75" s="129"/>
      <c r="KX75" s="129"/>
      <c r="KY75" s="129"/>
      <c r="KZ75" s="129"/>
      <c r="LA75" s="129"/>
      <c r="LB75" s="129"/>
      <c r="LC75" s="129"/>
      <c r="LD75" s="129"/>
      <c r="LE75" s="129"/>
      <c r="LF75" s="129"/>
      <c r="LG75" s="129"/>
      <c r="LH75" s="129"/>
      <c r="LI75" s="129"/>
      <c r="LJ75" s="129"/>
      <c r="LK75" s="129"/>
      <c r="LL75" s="129"/>
      <c r="LM75" s="129"/>
      <c r="LN75" s="129"/>
      <c r="LO75" s="129"/>
      <c r="LP75" s="129"/>
      <c r="LQ75" s="129"/>
      <c r="LR75" s="129"/>
      <c r="LS75" s="129"/>
      <c r="LT75" s="129"/>
      <c r="LU75" s="129"/>
      <c r="LV75" s="129"/>
      <c r="LW75" s="129"/>
      <c r="LX75" s="129"/>
      <c r="LY75" s="129"/>
      <c r="LZ75" s="129"/>
      <c r="MA75" s="129"/>
      <c r="MB75" s="129"/>
      <c r="MC75" s="129"/>
      <c r="MD75" s="129"/>
      <c r="ME75" s="129"/>
      <c r="MF75" s="129"/>
      <c r="MG75" s="129"/>
      <c r="MH75" s="129"/>
      <c r="MI75" s="129"/>
      <c r="MJ75" s="129"/>
      <c r="MK75" s="129"/>
      <c r="ML75" s="129"/>
      <c r="MM75" s="129"/>
      <c r="MN75" s="129"/>
      <c r="MO75" s="129"/>
      <c r="MP75" s="129"/>
      <c r="MQ75" s="129"/>
      <c r="MR75" s="129"/>
      <c r="MS75" s="129"/>
      <c r="MT75" s="129"/>
      <c r="MU75" s="129"/>
      <c r="MV75" s="129"/>
      <c r="MW75" s="129"/>
      <c r="MX75" s="129"/>
      <c r="MY75" s="129"/>
      <c r="MZ75" s="129"/>
      <c r="NA75" s="129"/>
      <c r="NB75" s="129"/>
      <c r="NC75" s="129"/>
      <c r="ND75" s="129"/>
      <c r="NE75" s="129"/>
      <c r="NF75" s="129"/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29"/>
      <c r="NX75" s="129"/>
      <c r="NY75" s="129"/>
      <c r="NZ75" s="129"/>
      <c r="OA75" s="129"/>
      <c r="OB75" s="129"/>
      <c r="OC75" s="129"/>
      <c r="OD75" s="129"/>
      <c r="OE75" s="129"/>
      <c r="OF75" s="129"/>
      <c r="OG75" s="129"/>
      <c r="OH75" s="129"/>
      <c r="OI75" s="129"/>
      <c r="OJ75" s="129"/>
      <c r="OK75" s="129"/>
      <c r="OL75" s="129"/>
      <c r="OM75" s="129"/>
      <c r="ON75" s="129"/>
      <c r="OO75" s="129"/>
      <c r="OP75" s="129"/>
      <c r="OQ75" s="129"/>
      <c r="OR75" s="129"/>
      <c r="OS75" s="129"/>
      <c r="OT75" s="129"/>
      <c r="OU75" s="129"/>
      <c r="OV75" s="129"/>
      <c r="OW75" s="129"/>
      <c r="OX75" s="129"/>
      <c r="OY75" s="129"/>
      <c r="OZ75" s="129"/>
      <c r="PA75" s="129"/>
      <c r="PB75" s="129"/>
      <c r="PC75" s="129"/>
      <c r="PD75" s="129"/>
      <c r="PE75" s="129"/>
      <c r="PF75" s="129"/>
      <c r="PG75" s="129"/>
      <c r="PH75" s="129"/>
      <c r="PI75" s="129"/>
      <c r="PJ75" s="129"/>
      <c r="PK75" s="129"/>
      <c r="PL75" s="129"/>
      <c r="PM75" s="129"/>
      <c r="PN75" s="129"/>
      <c r="PO75" s="129"/>
      <c r="PP75" s="129"/>
      <c r="PQ75" s="129"/>
      <c r="PR75" s="129"/>
      <c r="PS75" s="129"/>
      <c r="PT75" s="129"/>
      <c r="PU75" s="129"/>
      <c r="PV75" s="129"/>
      <c r="PW75" s="129"/>
      <c r="PX75" s="129"/>
      <c r="PY75" s="129"/>
      <c r="PZ75" s="129"/>
      <c r="QA75" s="129"/>
      <c r="QB75" s="129"/>
      <c r="QC75" s="129"/>
      <c r="QD75" s="129"/>
      <c r="QE75" s="129"/>
      <c r="QF75" s="129"/>
      <c r="QG75" s="129"/>
      <c r="QH75" s="129"/>
      <c r="QI75" s="129"/>
      <c r="QJ75" s="129"/>
      <c r="QK75" s="129"/>
      <c r="QL75" s="129"/>
      <c r="QM75" s="129"/>
      <c r="QN75" s="129"/>
      <c r="QO75" s="129"/>
      <c r="QP75" s="129"/>
      <c r="QQ75" s="129"/>
      <c r="QR75" s="129"/>
      <c r="QS75" s="129"/>
      <c r="QT75" s="129"/>
      <c r="QU75" s="129"/>
      <c r="QV75" s="129"/>
      <c r="QW75" s="129"/>
      <c r="QX75" s="129"/>
      <c r="QY75" s="129"/>
      <c r="QZ75" s="129"/>
      <c r="RA75" s="129"/>
      <c r="RB75" s="129"/>
      <c r="RC75" s="129"/>
      <c r="RD75" s="129"/>
      <c r="RE75" s="129"/>
      <c r="RF75" s="129"/>
      <c r="RG75" s="129"/>
      <c r="RH75" s="129"/>
      <c r="RI75" s="129"/>
      <c r="RJ75" s="129"/>
      <c r="RK75" s="129"/>
      <c r="RL75" s="129"/>
      <c r="RM75" s="129"/>
      <c r="RN75" s="129"/>
      <c r="RO75" s="129"/>
      <c r="RP75" s="129"/>
      <c r="RQ75" s="129"/>
      <c r="RR75" s="129"/>
      <c r="RS75" s="129"/>
      <c r="RT75" s="129"/>
      <c r="RU75" s="129"/>
      <c r="RV75" s="129"/>
      <c r="RW75" s="129"/>
      <c r="RX75" s="129"/>
      <c r="RY75" s="129"/>
      <c r="RZ75" s="129"/>
      <c r="SA75" s="129"/>
      <c r="SB75" s="129"/>
      <c r="SC75" s="129"/>
      <c r="SD75" s="129"/>
      <c r="SE75" s="129"/>
      <c r="SF75" s="129"/>
      <c r="SG75" s="129"/>
      <c r="SH75" s="129"/>
      <c r="SI75" s="129"/>
      <c r="SJ75" s="129"/>
      <c r="SK75" s="129"/>
      <c r="SL75" s="129"/>
      <c r="SM75" s="129"/>
      <c r="SN75" s="129"/>
      <c r="SO75" s="129"/>
      <c r="SP75" s="129"/>
      <c r="SQ75" s="129"/>
      <c r="SR75" s="129"/>
      <c r="SS75" s="129"/>
      <c r="ST75" s="129"/>
      <c r="SU75" s="129"/>
      <c r="SV75" s="129"/>
      <c r="SW75" s="129"/>
      <c r="SX75" s="129"/>
      <c r="SY75" s="129"/>
      <c r="SZ75" s="129"/>
      <c r="TA75" s="129"/>
      <c r="TB75" s="129"/>
      <c r="TC75" s="129"/>
      <c r="TD75" s="129"/>
      <c r="TE75" s="129"/>
      <c r="TF75" s="129"/>
      <c r="TG75" s="129"/>
      <c r="TH75" s="129"/>
      <c r="TI75" s="129"/>
      <c r="TJ75" s="129"/>
      <c r="TK75" s="129"/>
      <c r="TL75" s="129"/>
      <c r="TM75" s="129"/>
      <c r="TN75" s="129"/>
      <c r="TO75" s="129"/>
      <c r="TP75" s="129"/>
      <c r="TQ75" s="129"/>
      <c r="TR75" s="129"/>
      <c r="TS75" s="129"/>
      <c r="TT75" s="129"/>
      <c r="TU75" s="129"/>
      <c r="TV75" s="129"/>
      <c r="TW75" s="129"/>
      <c r="TX75" s="129"/>
      <c r="TY75" s="129"/>
      <c r="TZ75" s="129"/>
      <c r="UA75" s="129"/>
      <c r="UB75" s="129"/>
      <c r="UC75" s="129"/>
      <c r="UD75" s="129"/>
      <c r="UE75" s="129"/>
      <c r="UF75" s="129"/>
      <c r="UG75" s="129"/>
      <c r="UH75" s="129"/>
      <c r="UI75" s="129"/>
      <c r="UJ75" s="129"/>
      <c r="UK75" s="129"/>
      <c r="UL75" s="129"/>
      <c r="UM75" s="129"/>
      <c r="UN75" s="129"/>
      <c r="UO75" s="129"/>
      <c r="UP75" s="129"/>
      <c r="UQ75" s="129"/>
      <c r="UR75" s="129"/>
      <c r="US75" s="129"/>
      <c r="UT75" s="129"/>
      <c r="UU75" s="129"/>
      <c r="UV75" s="129"/>
      <c r="UW75" s="129"/>
      <c r="UX75" s="129"/>
      <c r="UY75" s="129"/>
      <c r="UZ75" s="129"/>
      <c r="VA75" s="129"/>
      <c r="VB75" s="129"/>
      <c r="VC75" s="129"/>
      <c r="VD75" s="129"/>
      <c r="VE75" s="129"/>
      <c r="VF75" s="129"/>
      <c r="VG75" s="129"/>
      <c r="VH75" s="129"/>
      <c r="VI75" s="129"/>
      <c r="VJ75" s="129"/>
      <c r="VK75" s="129"/>
      <c r="VL75" s="129"/>
      <c r="VM75" s="129"/>
      <c r="VN75" s="129"/>
      <c r="VO75" s="129"/>
      <c r="VP75" s="129"/>
      <c r="VQ75" s="129"/>
      <c r="VR75" s="129"/>
      <c r="VS75" s="129"/>
      <c r="VT75" s="129"/>
      <c r="VU75" s="129"/>
      <c r="VV75" s="129"/>
      <c r="VW75" s="129"/>
      <c r="VX75" s="129"/>
      <c r="VY75" s="129"/>
      <c r="VZ75" s="129"/>
      <c r="WA75" s="129"/>
      <c r="WB75" s="129"/>
      <c r="WC75" s="129"/>
      <c r="WD75" s="129"/>
      <c r="WE75" s="129"/>
      <c r="WF75" s="129"/>
      <c r="WG75" s="129"/>
      <c r="WH75" s="129"/>
      <c r="WI75" s="129"/>
      <c r="WJ75" s="129"/>
      <c r="WK75" s="129"/>
      <c r="WL75" s="129"/>
      <c r="WM75" s="129"/>
      <c r="WN75" s="129"/>
      <c r="WO75" s="129"/>
      <c r="WP75" s="129"/>
      <c r="WQ75" s="129"/>
      <c r="WR75" s="129"/>
      <c r="WS75" s="129"/>
      <c r="WT75" s="129"/>
      <c r="WU75" s="129"/>
      <c r="WV75" s="129"/>
      <c r="WW75" s="129"/>
      <c r="WX75" s="129"/>
      <c r="WY75" s="129"/>
      <c r="WZ75" s="129"/>
      <c r="XA75" s="129"/>
      <c r="XB75" s="129"/>
      <c r="XC75" s="129"/>
      <c r="XD75" s="129"/>
      <c r="XE75" s="129"/>
      <c r="XF75" s="129"/>
      <c r="XG75" s="129"/>
      <c r="XH75" s="129"/>
      <c r="XI75" s="129"/>
      <c r="XJ75" s="129"/>
      <c r="XK75" s="129"/>
      <c r="XL75" s="129"/>
      <c r="XM75" s="129"/>
      <c r="XN75" s="129"/>
      <c r="XO75" s="129"/>
      <c r="XP75" s="129"/>
      <c r="XQ75" s="129"/>
      <c r="XR75" s="129"/>
      <c r="XS75" s="129"/>
      <c r="XT75" s="129"/>
      <c r="XU75" s="129"/>
      <c r="XV75" s="129"/>
      <c r="XW75" s="129"/>
      <c r="XX75" s="129"/>
      <c r="XY75" s="129"/>
      <c r="XZ75" s="129"/>
      <c r="YA75" s="129"/>
      <c r="YB75" s="129"/>
      <c r="YC75" s="129"/>
      <c r="YD75" s="129"/>
      <c r="YE75" s="129"/>
      <c r="YF75" s="129"/>
      <c r="YG75" s="129"/>
      <c r="YH75" s="129"/>
      <c r="YI75" s="129"/>
      <c r="YJ75" s="129"/>
      <c r="YK75" s="129"/>
      <c r="YL75" s="129"/>
      <c r="YM75" s="129"/>
      <c r="YN75" s="129"/>
      <c r="YO75" s="129"/>
      <c r="YP75" s="129"/>
      <c r="YQ75" s="129"/>
      <c r="YR75" s="129"/>
      <c r="YS75" s="129"/>
      <c r="YT75" s="129"/>
      <c r="YU75" s="129"/>
      <c r="YV75" s="129"/>
      <c r="YW75" s="129"/>
      <c r="YX75" s="129"/>
      <c r="YY75" s="129"/>
      <c r="YZ75" s="129"/>
      <c r="ZA75" s="129"/>
      <c r="ZB75" s="129"/>
      <c r="ZC75" s="129"/>
      <c r="ZD75" s="129"/>
      <c r="ZE75" s="129"/>
      <c r="ZF75" s="129"/>
      <c r="ZG75" s="129"/>
      <c r="ZH75" s="129"/>
      <c r="ZI75" s="129"/>
      <c r="ZJ75" s="129"/>
      <c r="ZK75" s="129"/>
      <c r="ZL75" s="129"/>
      <c r="ZM75" s="129"/>
      <c r="ZN75" s="129"/>
      <c r="ZO75" s="129"/>
      <c r="ZP75" s="129"/>
      <c r="ZQ75" s="129"/>
      <c r="ZR75" s="129"/>
      <c r="ZS75" s="129"/>
      <c r="ZT75" s="129"/>
      <c r="ZU75" s="129"/>
      <c r="ZV75" s="129"/>
      <c r="ZW75" s="129"/>
      <c r="ZX75" s="129"/>
      <c r="ZY75" s="129"/>
      <c r="ZZ75" s="129"/>
    </row>
    <row r="76" spans="1:702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35.682293549999997</v>
      </c>
      <c r="J76" s="129">
        <v>0</v>
      </c>
      <c r="K76" s="129">
        <v>0</v>
      </c>
      <c r="L76" s="129">
        <v>0</v>
      </c>
      <c r="M76" s="170" t="s">
        <v>188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29"/>
      <c r="FX76" s="129"/>
      <c r="FY76" s="129"/>
      <c r="FZ76" s="129"/>
      <c r="GA76" s="129"/>
      <c r="GB76" s="129"/>
      <c r="GC76" s="129"/>
      <c r="GD76" s="129"/>
      <c r="GE76" s="129"/>
      <c r="GF76" s="129"/>
      <c r="GG76" s="129"/>
      <c r="GH76" s="129"/>
      <c r="GI76" s="129"/>
      <c r="GJ76" s="129"/>
      <c r="GK76" s="129"/>
      <c r="GL76" s="129"/>
      <c r="GM76" s="129"/>
      <c r="GN76" s="129"/>
      <c r="GO76" s="129"/>
      <c r="GP76" s="129"/>
      <c r="GQ76" s="129"/>
      <c r="GR76" s="129"/>
      <c r="GS76" s="129"/>
      <c r="GT76" s="129"/>
      <c r="GU76" s="129"/>
      <c r="GV76" s="129"/>
      <c r="GW76" s="129"/>
      <c r="GX76" s="129"/>
      <c r="GY76" s="129"/>
      <c r="GZ76" s="129"/>
      <c r="HA76" s="129"/>
      <c r="HB76" s="129"/>
      <c r="HC76" s="129"/>
      <c r="HD76" s="129"/>
      <c r="HE76" s="129"/>
      <c r="HF76" s="129"/>
      <c r="HG76" s="129"/>
      <c r="HH76" s="129"/>
      <c r="HI76" s="129"/>
      <c r="HJ76" s="129"/>
      <c r="HK76" s="129"/>
      <c r="HL76" s="129"/>
      <c r="HM76" s="129"/>
      <c r="HN76" s="129"/>
      <c r="HO76" s="129"/>
      <c r="HP76" s="129"/>
      <c r="HQ76" s="129"/>
      <c r="HR76" s="129"/>
      <c r="HS76" s="129"/>
      <c r="HT76" s="129"/>
      <c r="HU76" s="129"/>
      <c r="HV76" s="129"/>
      <c r="HW76" s="129"/>
      <c r="HX76" s="129"/>
      <c r="HY76" s="129"/>
      <c r="HZ76" s="129"/>
      <c r="IA76" s="129"/>
      <c r="IB76" s="129"/>
      <c r="IC76" s="129"/>
      <c r="ID76" s="129"/>
      <c r="IE76" s="129"/>
      <c r="IF76" s="129"/>
      <c r="IG76" s="129"/>
      <c r="IH76" s="129"/>
      <c r="II76" s="129"/>
      <c r="IJ76" s="129"/>
      <c r="IK76" s="129"/>
      <c r="IL76" s="129"/>
      <c r="IM76" s="129"/>
      <c r="IN76" s="129"/>
      <c r="IO76" s="129"/>
      <c r="IP76" s="129"/>
      <c r="IQ76" s="129"/>
      <c r="IR76" s="129"/>
      <c r="IS76" s="129"/>
      <c r="IT76" s="129"/>
      <c r="IU76" s="129"/>
      <c r="IV76" s="129"/>
      <c r="IW76" s="129"/>
      <c r="IX76" s="129"/>
      <c r="IY76" s="129"/>
      <c r="IZ76" s="129"/>
      <c r="JA76" s="129"/>
      <c r="JB76" s="129"/>
      <c r="JC76" s="129"/>
      <c r="JD76" s="129"/>
      <c r="JE76" s="129"/>
      <c r="JF76" s="129"/>
      <c r="JG76" s="129"/>
      <c r="JH76" s="129"/>
      <c r="JI76" s="129"/>
      <c r="JJ76" s="129"/>
      <c r="JK76" s="129"/>
      <c r="JL76" s="129"/>
      <c r="JM76" s="129"/>
      <c r="JN76" s="129"/>
      <c r="JO76" s="129"/>
      <c r="JP76" s="129"/>
      <c r="JQ76" s="129"/>
      <c r="JR76" s="129"/>
      <c r="JS76" s="129"/>
      <c r="JT76" s="129"/>
      <c r="JU76" s="129"/>
      <c r="JV76" s="129"/>
      <c r="JW76" s="129"/>
      <c r="JX76" s="129"/>
      <c r="JY76" s="129"/>
      <c r="JZ76" s="129"/>
      <c r="KA76" s="129"/>
      <c r="KB76" s="129"/>
      <c r="KC76" s="129"/>
      <c r="KD76" s="129"/>
      <c r="KE76" s="129"/>
      <c r="KF76" s="129"/>
      <c r="KG76" s="129"/>
      <c r="KH76" s="129"/>
      <c r="KI76" s="129"/>
      <c r="KJ76" s="129"/>
      <c r="KK76" s="129"/>
      <c r="KL76" s="129"/>
      <c r="KM76" s="129"/>
      <c r="KN76" s="129"/>
      <c r="KO76" s="129"/>
      <c r="KP76" s="129"/>
      <c r="KQ76" s="129"/>
      <c r="KR76" s="129"/>
      <c r="KS76" s="129"/>
      <c r="KT76" s="129"/>
      <c r="KU76" s="129"/>
      <c r="KV76" s="129"/>
      <c r="KW76" s="129"/>
      <c r="KX76" s="129"/>
      <c r="KY76" s="129"/>
      <c r="KZ76" s="129"/>
      <c r="LA76" s="129"/>
      <c r="LB76" s="129"/>
      <c r="LC76" s="129"/>
      <c r="LD76" s="129"/>
      <c r="LE76" s="129"/>
      <c r="LF76" s="129"/>
      <c r="LG76" s="129"/>
      <c r="LH76" s="129"/>
      <c r="LI76" s="129"/>
      <c r="LJ76" s="129"/>
      <c r="LK76" s="129"/>
      <c r="LL76" s="129"/>
      <c r="LM76" s="129"/>
      <c r="LN76" s="129"/>
      <c r="LO76" s="129"/>
      <c r="LP76" s="129"/>
      <c r="LQ76" s="129"/>
      <c r="LR76" s="129"/>
      <c r="LS76" s="129"/>
      <c r="LT76" s="129"/>
      <c r="LU76" s="129"/>
      <c r="LV76" s="129"/>
      <c r="LW76" s="129"/>
      <c r="LX76" s="129"/>
      <c r="LY76" s="129"/>
      <c r="LZ76" s="129"/>
      <c r="MA76" s="129"/>
      <c r="MB76" s="129"/>
      <c r="MC76" s="129"/>
      <c r="MD76" s="129"/>
      <c r="ME76" s="129"/>
      <c r="MF76" s="129"/>
      <c r="MG76" s="129"/>
      <c r="MH76" s="129"/>
      <c r="MI76" s="129"/>
      <c r="MJ76" s="129"/>
      <c r="MK76" s="129"/>
      <c r="ML76" s="129"/>
      <c r="MM76" s="129"/>
      <c r="MN76" s="129"/>
      <c r="MO76" s="129"/>
      <c r="MP76" s="129"/>
      <c r="MQ76" s="129"/>
      <c r="MR76" s="129"/>
      <c r="MS76" s="129"/>
      <c r="MT76" s="129"/>
      <c r="MU76" s="129"/>
      <c r="MV76" s="129"/>
      <c r="MW76" s="129"/>
      <c r="MX76" s="129"/>
      <c r="MY76" s="129"/>
      <c r="MZ76" s="129"/>
      <c r="NA76" s="129"/>
      <c r="NB76" s="129"/>
      <c r="NC76" s="129"/>
      <c r="ND76" s="129"/>
      <c r="NE76" s="129"/>
      <c r="NF76" s="129"/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29"/>
      <c r="NX76" s="129"/>
      <c r="NY76" s="129"/>
      <c r="NZ76" s="129"/>
      <c r="OA76" s="129"/>
      <c r="OB76" s="129"/>
      <c r="OC76" s="129"/>
      <c r="OD76" s="129"/>
      <c r="OE76" s="129"/>
      <c r="OF76" s="129"/>
      <c r="OG76" s="129"/>
      <c r="OH76" s="129"/>
      <c r="OI76" s="129"/>
      <c r="OJ76" s="129"/>
      <c r="OK76" s="129"/>
      <c r="OL76" s="129"/>
      <c r="OM76" s="129"/>
      <c r="ON76" s="129"/>
      <c r="OO76" s="129"/>
      <c r="OP76" s="129"/>
      <c r="OQ76" s="129"/>
      <c r="OR76" s="129"/>
      <c r="OS76" s="129"/>
      <c r="OT76" s="129"/>
      <c r="OU76" s="129"/>
      <c r="OV76" s="129"/>
      <c r="OW76" s="129"/>
      <c r="OX76" s="129"/>
      <c r="OY76" s="129"/>
      <c r="OZ76" s="129"/>
      <c r="PA76" s="129"/>
      <c r="PB76" s="129"/>
      <c r="PC76" s="129"/>
      <c r="PD76" s="129"/>
      <c r="PE76" s="129"/>
      <c r="PF76" s="129"/>
      <c r="PG76" s="129"/>
      <c r="PH76" s="129"/>
      <c r="PI76" s="129"/>
      <c r="PJ76" s="129"/>
      <c r="PK76" s="129"/>
      <c r="PL76" s="129"/>
      <c r="PM76" s="129"/>
      <c r="PN76" s="129"/>
      <c r="PO76" s="129"/>
      <c r="PP76" s="129"/>
      <c r="PQ76" s="129"/>
      <c r="PR76" s="129"/>
      <c r="PS76" s="129"/>
      <c r="PT76" s="129"/>
      <c r="PU76" s="129"/>
      <c r="PV76" s="129"/>
      <c r="PW76" s="129"/>
      <c r="PX76" s="129"/>
      <c r="PY76" s="129"/>
      <c r="PZ76" s="129"/>
      <c r="QA76" s="129"/>
      <c r="QB76" s="129"/>
      <c r="QC76" s="129"/>
      <c r="QD76" s="129"/>
      <c r="QE76" s="129"/>
      <c r="QF76" s="129"/>
      <c r="QG76" s="129"/>
      <c r="QH76" s="129"/>
      <c r="QI76" s="129"/>
      <c r="QJ76" s="129"/>
      <c r="QK76" s="129"/>
      <c r="QL76" s="129"/>
      <c r="QM76" s="129"/>
      <c r="QN76" s="129"/>
      <c r="QO76" s="129"/>
      <c r="QP76" s="129"/>
      <c r="QQ76" s="129"/>
      <c r="QR76" s="129"/>
      <c r="QS76" s="129"/>
      <c r="QT76" s="129"/>
      <c r="QU76" s="129"/>
      <c r="QV76" s="129"/>
      <c r="QW76" s="129"/>
      <c r="QX76" s="129"/>
      <c r="QY76" s="129"/>
      <c r="QZ76" s="129"/>
      <c r="RA76" s="129"/>
      <c r="RB76" s="129"/>
      <c r="RC76" s="129"/>
      <c r="RD76" s="129"/>
      <c r="RE76" s="129"/>
      <c r="RF76" s="129"/>
      <c r="RG76" s="129"/>
      <c r="RH76" s="129"/>
      <c r="RI76" s="129"/>
      <c r="RJ76" s="129"/>
      <c r="RK76" s="129"/>
      <c r="RL76" s="129"/>
      <c r="RM76" s="129"/>
      <c r="RN76" s="129"/>
      <c r="RO76" s="129"/>
      <c r="RP76" s="129"/>
      <c r="RQ76" s="129"/>
      <c r="RR76" s="129"/>
      <c r="RS76" s="129"/>
      <c r="RT76" s="129"/>
      <c r="RU76" s="129"/>
      <c r="RV76" s="129"/>
      <c r="RW76" s="129"/>
      <c r="RX76" s="129"/>
      <c r="RY76" s="129"/>
      <c r="RZ76" s="129"/>
      <c r="SA76" s="129"/>
      <c r="SB76" s="129"/>
      <c r="SC76" s="129"/>
      <c r="SD76" s="129"/>
      <c r="SE76" s="129"/>
      <c r="SF76" s="129"/>
      <c r="SG76" s="129"/>
      <c r="SH76" s="129"/>
      <c r="SI76" s="129"/>
      <c r="SJ76" s="129"/>
      <c r="SK76" s="129"/>
      <c r="SL76" s="129"/>
      <c r="SM76" s="129"/>
      <c r="SN76" s="129"/>
      <c r="SO76" s="129"/>
      <c r="SP76" s="129"/>
      <c r="SQ76" s="129"/>
      <c r="SR76" s="129"/>
      <c r="SS76" s="129"/>
      <c r="ST76" s="129"/>
      <c r="SU76" s="129"/>
      <c r="SV76" s="129"/>
      <c r="SW76" s="129"/>
      <c r="SX76" s="129"/>
      <c r="SY76" s="129"/>
      <c r="SZ76" s="129"/>
      <c r="TA76" s="129"/>
      <c r="TB76" s="129"/>
      <c r="TC76" s="129"/>
      <c r="TD76" s="129"/>
      <c r="TE76" s="129"/>
      <c r="TF76" s="129"/>
      <c r="TG76" s="129"/>
      <c r="TH76" s="129"/>
      <c r="TI76" s="129"/>
      <c r="TJ76" s="129"/>
      <c r="TK76" s="129"/>
      <c r="TL76" s="129"/>
      <c r="TM76" s="129"/>
      <c r="TN76" s="129"/>
      <c r="TO76" s="129"/>
      <c r="TP76" s="129"/>
      <c r="TQ76" s="129"/>
      <c r="TR76" s="129"/>
      <c r="TS76" s="129"/>
      <c r="TT76" s="129"/>
      <c r="TU76" s="129"/>
      <c r="TV76" s="129"/>
      <c r="TW76" s="129"/>
      <c r="TX76" s="129"/>
      <c r="TY76" s="129"/>
      <c r="TZ76" s="129"/>
      <c r="UA76" s="129"/>
      <c r="UB76" s="129"/>
      <c r="UC76" s="129"/>
      <c r="UD76" s="129"/>
      <c r="UE76" s="129"/>
      <c r="UF76" s="129"/>
      <c r="UG76" s="129"/>
      <c r="UH76" s="129"/>
      <c r="UI76" s="129"/>
      <c r="UJ76" s="129"/>
      <c r="UK76" s="129"/>
      <c r="UL76" s="129"/>
      <c r="UM76" s="129"/>
      <c r="UN76" s="129"/>
      <c r="UO76" s="129"/>
      <c r="UP76" s="129"/>
      <c r="UQ76" s="129"/>
      <c r="UR76" s="129"/>
      <c r="US76" s="129"/>
      <c r="UT76" s="129"/>
      <c r="UU76" s="129"/>
      <c r="UV76" s="129"/>
      <c r="UW76" s="129"/>
      <c r="UX76" s="129"/>
      <c r="UY76" s="129"/>
      <c r="UZ76" s="129"/>
      <c r="VA76" s="129"/>
      <c r="VB76" s="129"/>
      <c r="VC76" s="129"/>
      <c r="VD76" s="129"/>
      <c r="VE76" s="129"/>
      <c r="VF76" s="129"/>
      <c r="VG76" s="129"/>
      <c r="VH76" s="129"/>
      <c r="VI76" s="129"/>
      <c r="VJ76" s="129"/>
      <c r="VK76" s="129"/>
      <c r="VL76" s="129"/>
      <c r="VM76" s="129"/>
      <c r="VN76" s="129"/>
      <c r="VO76" s="129"/>
      <c r="VP76" s="129"/>
      <c r="VQ76" s="129"/>
      <c r="VR76" s="129"/>
      <c r="VS76" s="129"/>
      <c r="VT76" s="129"/>
      <c r="VU76" s="129"/>
      <c r="VV76" s="129"/>
      <c r="VW76" s="129"/>
      <c r="VX76" s="129"/>
      <c r="VY76" s="129"/>
      <c r="VZ76" s="129"/>
      <c r="WA76" s="129"/>
      <c r="WB76" s="129"/>
      <c r="WC76" s="129"/>
      <c r="WD76" s="129"/>
      <c r="WE76" s="129"/>
      <c r="WF76" s="129"/>
      <c r="WG76" s="129"/>
      <c r="WH76" s="129"/>
      <c r="WI76" s="129"/>
      <c r="WJ76" s="129"/>
      <c r="WK76" s="129"/>
      <c r="WL76" s="129"/>
      <c r="WM76" s="129"/>
      <c r="WN76" s="129"/>
      <c r="WO76" s="129"/>
      <c r="WP76" s="129"/>
      <c r="WQ76" s="129"/>
      <c r="WR76" s="129"/>
      <c r="WS76" s="129"/>
      <c r="WT76" s="129"/>
      <c r="WU76" s="129"/>
      <c r="WV76" s="129"/>
      <c r="WW76" s="129"/>
      <c r="WX76" s="129"/>
      <c r="WY76" s="129"/>
      <c r="WZ76" s="129"/>
      <c r="XA76" s="129"/>
      <c r="XB76" s="129"/>
      <c r="XC76" s="129"/>
      <c r="XD76" s="129"/>
      <c r="XE76" s="129"/>
      <c r="XF76" s="129"/>
      <c r="XG76" s="129"/>
      <c r="XH76" s="129"/>
      <c r="XI76" s="129"/>
      <c r="XJ76" s="129"/>
      <c r="XK76" s="129"/>
      <c r="XL76" s="129"/>
      <c r="XM76" s="129"/>
      <c r="XN76" s="129"/>
      <c r="XO76" s="129"/>
      <c r="XP76" s="129"/>
      <c r="XQ76" s="129"/>
      <c r="XR76" s="129"/>
      <c r="XS76" s="129"/>
      <c r="XT76" s="129"/>
      <c r="XU76" s="129"/>
      <c r="XV76" s="129"/>
      <c r="XW76" s="129"/>
      <c r="XX76" s="129"/>
      <c r="XY76" s="129"/>
      <c r="XZ76" s="129"/>
      <c r="YA76" s="129"/>
      <c r="YB76" s="129"/>
      <c r="YC76" s="129"/>
      <c r="YD76" s="129"/>
      <c r="YE76" s="129"/>
      <c r="YF76" s="129"/>
      <c r="YG76" s="129"/>
      <c r="YH76" s="129"/>
      <c r="YI76" s="129"/>
      <c r="YJ76" s="129"/>
      <c r="YK76" s="129"/>
      <c r="YL76" s="129"/>
      <c r="YM76" s="129"/>
      <c r="YN76" s="129"/>
      <c r="YO76" s="129"/>
      <c r="YP76" s="129"/>
      <c r="YQ76" s="129"/>
      <c r="YR76" s="129"/>
      <c r="YS76" s="129"/>
      <c r="YT76" s="129"/>
      <c r="YU76" s="129"/>
      <c r="YV76" s="129"/>
      <c r="YW76" s="129"/>
      <c r="YX76" s="129"/>
      <c r="YY76" s="129"/>
      <c r="YZ76" s="129"/>
      <c r="ZA76" s="129"/>
      <c r="ZB76" s="129"/>
      <c r="ZC76" s="129"/>
      <c r="ZD76" s="129"/>
      <c r="ZE76" s="129"/>
      <c r="ZF76" s="129"/>
      <c r="ZG76" s="129"/>
      <c r="ZH76" s="129"/>
      <c r="ZI76" s="129"/>
      <c r="ZJ76" s="129"/>
      <c r="ZK76" s="129"/>
      <c r="ZL76" s="129"/>
      <c r="ZM76" s="129"/>
      <c r="ZN76" s="129"/>
      <c r="ZO76" s="129"/>
      <c r="ZP76" s="129"/>
      <c r="ZQ76" s="129"/>
      <c r="ZR76" s="129"/>
      <c r="ZS76" s="129"/>
      <c r="ZT76" s="129"/>
      <c r="ZU76" s="129"/>
      <c r="ZV76" s="129"/>
      <c r="ZW76" s="129"/>
      <c r="ZX76" s="129"/>
      <c r="ZY76" s="129"/>
      <c r="ZZ76" s="129"/>
    </row>
    <row r="77" spans="1:702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33.700546660000001</v>
      </c>
      <c r="J77" s="129">
        <v>0</v>
      </c>
      <c r="K77" s="129">
        <v>0</v>
      </c>
      <c r="L77" s="129">
        <v>0</v>
      </c>
      <c r="M77" s="170" t="s">
        <v>188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29"/>
      <c r="GF77" s="129"/>
      <c r="GG77" s="129"/>
      <c r="GH77" s="129"/>
      <c r="GI77" s="129"/>
      <c r="GJ77" s="129"/>
      <c r="GK77" s="129"/>
      <c r="GL77" s="129"/>
      <c r="GM77" s="129"/>
      <c r="GN77" s="129"/>
      <c r="GO77" s="129"/>
      <c r="GP77" s="129"/>
      <c r="GQ77" s="129"/>
      <c r="GR77" s="129"/>
      <c r="GS77" s="129"/>
      <c r="GT77" s="129"/>
      <c r="GU77" s="129"/>
      <c r="GV77" s="129"/>
      <c r="GW77" s="129"/>
      <c r="GX77" s="129"/>
      <c r="GY77" s="129"/>
      <c r="GZ77" s="129"/>
      <c r="HA77" s="129"/>
      <c r="HB77" s="129"/>
      <c r="HC77" s="129"/>
      <c r="HD77" s="129"/>
      <c r="HE77" s="129"/>
      <c r="HF77" s="129"/>
      <c r="HG77" s="129"/>
      <c r="HH77" s="129"/>
      <c r="HI77" s="129"/>
      <c r="HJ77" s="129"/>
      <c r="HK77" s="129"/>
      <c r="HL77" s="129"/>
      <c r="HM77" s="129"/>
      <c r="HN77" s="129"/>
      <c r="HO77" s="129"/>
      <c r="HP77" s="129"/>
      <c r="HQ77" s="129"/>
      <c r="HR77" s="129"/>
      <c r="HS77" s="129"/>
      <c r="HT77" s="129"/>
      <c r="HU77" s="129"/>
      <c r="HV77" s="129"/>
      <c r="HW77" s="129"/>
      <c r="HX77" s="129"/>
      <c r="HY77" s="129"/>
      <c r="HZ77" s="129"/>
      <c r="IA77" s="129"/>
      <c r="IB77" s="129"/>
      <c r="IC77" s="129"/>
      <c r="ID77" s="129"/>
      <c r="IE77" s="129"/>
      <c r="IF77" s="129"/>
      <c r="IG77" s="129"/>
      <c r="IH77" s="129"/>
      <c r="II77" s="129"/>
      <c r="IJ77" s="129"/>
      <c r="IK77" s="129"/>
      <c r="IL77" s="129"/>
      <c r="IM77" s="129"/>
      <c r="IN77" s="129"/>
      <c r="IO77" s="129"/>
      <c r="IP77" s="129"/>
      <c r="IQ77" s="129"/>
      <c r="IR77" s="129"/>
      <c r="IS77" s="129"/>
      <c r="IT77" s="129"/>
      <c r="IU77" s="129"/>
      <c r="IV77" s="129"/>
      <c r="IW77" s="129"/>
      <c r="IX77" s="129"/>
      <c r="IY77" s="129"/>
      <c r="IZ77" s="129"/>
      <c r="JA77" s="129"/>
      <c r="JB77" s="129"/>
      <c r="JC77" s="129"/>
      <c r="JD77" s="129"/>
      <c r="JE77" s="129"/>
      <c r="JF77" s="129"/>
      <c r="JG77" s="129"/>
      <c r="JH77" s="129"/>
      <c r="JI77" s="129"/>
      <c r="JJ77" s="129"/>
      <c r="JK77" s="129"/>
      <c r="JL77" s="129"/>
      <c r="JM77" s="129"/>
      <c r="JN77" s="129"/>
      <c r="JO77" s="129"/>
      <c r="JP77" s="129"/>
      <c r="JQ77" s="129"/>
      <c r="JR77" s="129"/>
      <c r="JS77" s="129"/>
      <c r="JT77" s="129"/>
      <c r="JU77" s="129"/>
      <c r="JV77" s="129"/>
      <c r="JW77" s="129"/>
      <c r="JX77" s="129"/>
      <c r="JY77" s="129"/>
      <c r="JZ77" s="129"/>
      <c r="KA77" s="129"/>
      <c r="KB77" s="129"/>
      <c r="KC77" s="129"/>
      <c r="KD77" s="129"/>
      <c r="KE77" s="129"/>
      <c r="KF77" s="129"/>
      <c r="KG77" s="129"/>
      <c r="KH77" s="129"/>
      <c r="KI77" s="129"/>
      <c r="KJ77" s="129"/>
      <c r="KK77" s="129"/>
      <c r="KL77" s="129"/>
      <c r="KM77" s="129"/>
      <c r="KN77" s="129"/>
      <c r="KO77" s="129"/>
      <c r="KP77" s="129"/>
      <c r="KQ77" s="129"/>
      <c r="KR77" s="129"/>
      <c r="KS77" s="129"/>
      <c r="KT77" s="129"/>
      <c r="KU77" s="129"/>
      <c r="KV77" s="129"/>
      <c r="KW77" s="129"/>
      <c r="KX77" s="129"/>
      <c r="KY77" s="129"/>
      <c r="KZ77" s="129"/>
      <c r="LA77" s="129"/>
      <c r="LB77" s="129"/>
      <c r="LC77" s="129"/>
      <c r="LD77" s="129"/>
      <c r="LE77" s="129"/>
      <c r="LF77" s="129"/>
      <c r="LG77" s="129"/>
      <c r="LH77" s="129"/>
      <c r="LI77" s="129"/>
      <c r="LJ77" s="129"/>
      <c r="LK77" s="129"/>
      <c r="LL77" s="129"/>
      <c r="LM77" s="129"/>
      <c r="LN77" s="129"/>
      <c r="LO77" s="129"/>
      <c r="LP77" s="129"/>
      <c r="LQ77" s="129"/>
      <c r="LR77" s="129"/>
      <c r="LS77" s="129"/>
      <c r="LT77" s="129"/>
      <c r="LU77" s="129"/>
      <c r="LV77" s="129"/>
      <c r="LW77" s="129"/>
      <c r="LX77" s="129"/>
      <c r="LY77" s="129"/>
      <c r="LZ77" s="129"/>
      <c r="MA77" s="129"/>
      <c r="MB77" s="129"/>
      <c r="MC77" s="129"/>
      <c r="MD77" s="129"/>
      <c r="ME77" s="129"/>
      <c r="MF77" s="129"/>
      <c r="MG77" s="129"/>
      <c r="MH77" s="129"/>
      <c r="MI77" s="129"/>
      <c r="MJ77" s="129"/>
      <c r="MK77" s="129"/>
      <c r="ML77" s="129"/>
      <c r="MM77" s="129"/>
      <c r="MN77" s="129"/>
      <c r="MO77" s="129"/>
      <c r="MP77" s="129"/>
      <c r="MQ77" s="129"/>
      <c r="MR77" s="129"/>
      <c r="MS77" s="129"/>
      <c r="MT77" s="129"/>
      <c r="MU77" s="129"/>
      <c r="MV77" s="129"/>
      <c r="MW77" s="129"/>
      <c r="MX77" s="129"/>
      <c r="MY77" s="129"/>
      <c r="MZ77" s="129"/>
      <c r="NA77" s="129"/>
      <c r="NB77" s="129"/>
      <c r="NC77" s="129"/>
      <c r="ND77" s="129"/>
      <c r="NE77" s="129"/>
      <c r="NF77" s="129"/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29"/>
      <c r="NX77" s="129"/>
      <c r="NY77" s="129"/>
      <c r="NZ77" s="129"/>
      <c r="OA77" s="129"/>
      <c r="OB77" s="129"/>
      <c r="OC77" s="129"/>
      <c r="OD77" s="129"/>
      <c r="OE77" s="129"/>
      <c r="OF77" s="129"/>
      <c r="OG77" s="129"/>
      <c r="OH77" s="129"/>
      <c r="OI77" s="129"/>
      <c r="OJ77" s="129"/>
      <c r="OK77" s="129"/>
      <c r="OL77" s="129"/>
      <c r="OM77" s="129"/>
      <c r="ON77" s="129"/>
      <c r="OO77" s="129"/>
      <c r="OP77" s="129"/>
      <c r="OQ77" s="129"/>
      <c r="OR77" s="129"/>
      <c r="OS77" s="129"/>
      <c r="OT77" s="129"/>
      <c r="OU77" s="129"/>
      <c r="OV77" s="129"/>
      <c r="OW77" s="129"/>
      <c r="OX77" s="129"/>
      <c r="OY77" s="129"/>
      <c r="OZ77" s="129"/>
      <c r="PA77" s="129"/>
      <c r="PB77" s="129"/>
      <c r="PC77" s="129"/>
      <c r="PD77" s="129"/>
      <c r="PE77" s="129"/>
      <c r="PF77" s="129"/>
      <c r="PG77" s="129"/>
      <c r="PH77" s="129"/>
      <c r="PI77" s="129"/>
      <c r="PJ77" s="129"/>
      <c r="PK77" s="129"/>
      <c r="PL77" s="129"/>
      <c r="PM77" s="129"/>
      <c r="PN77" s="129"/>
      <c r="PO77" s="129"/>
      <c r="PP77" s="129"/>
      <c r="PQ77" s="129"/>
      <c r="PR77" s="129"/>
      <c r="PS77" s="129"/>
      <c r="PT77" s="129"/>
      <c r="PU77" s="129"/>
      <c r="PV77" s="129"/>
      <c r="PW77" s="129"/>
      <c r="PX77" s="129"/>
      <c r="PY77" s="129"/>
      <c r="PZ77" s="129"/>
      <c r="QA77" s="129"/>
      <c r="QB77" s="129"/>
      <c r="QC77" s="129"/>
      <c r="QD77" s="129"/>
      <c r="QE77" s="129"/>
      <c r="QF77" s="129"/>
      <c r="QG77" s="129"/>
      <c r="QH77" s="129"/>
      <c r="QI77" s="129"/>
      <c r="QJ77" s="129"/>
      <c r="QK77" s="129"/>
      <c r="QL77" s="129"/>
      <c r="QM77" s="129"/>
      <c r="QN77" s="129"/>
      <c r="QO77" s="129"/>
      <c r="QP77" s="129"/>
      <c r="QQ77" s="129"/>
      <c r="QR77" s="129"/>
      <c r="QS77" s="129"/>
      <c r="QT77" s="129"/>
      <c r="QU77" s="129"/>
      <c r="QV77" s="129"/>
      <c r="QW77" s="129"/>
      <c r="QX77" s="129"/>
      <c r="QY77" s="129"/>
      <c r="QZ77" s="129"/>
      <c r="RA77" s="129"/>
      <c r="RB77" s="129"/>
      <c r="RC77" s="129"/>
      <c r="RD77" s="129"/>
      <c r="RE77" s="129"/>
      <c r="RF77" s="129"/>
      <c r="RG77" s="129"/>
      <c r="RH77" s="129"/>
      <c r="RI77" s="129"/>
      <c r="RJ77" s="129"/>
      <c r="RK77" s="129"/>
      <c r="RL77" s="129"/>
      <c r="RM77" s="129"/>
      <c r="RN77" s="129"/>
      <c r="RO77" s="129"/>
      <c r="RP77" s="129"/>
      <c r="RQ77" s="129"/>
      <c r="RR77" s="129"/>
      <c r="RS77" s="129"/>
      <c r="RT77" s="129"/>
      <c r="RU77" s="129"/>
      <c r="RV77" s="129"/>
      <c r="RW77" s="129"/>
      <c r="RX77" s="129"/>
      <c r="RY77" s="129"/>
      <c r="RZ77" s="129"/>
      <c r="SA77" s="129"/>
      <c r="SB77" s="129"/>
      <c r="SC77" s="129"/>
      <c r="SD77" s="129"/>
      <c r="SE77" s="129"/>
      <c r="SF77" s="129"/>
      <c r="SG77" s="129"/>
      <c r="SH77" s="129"/>
      <c r="SI77" s="129"/>
      <c r="SJ77" s="129"/>
      <c r="SK77" s="129"/>
      <c r="SL77" s="129"/>
      <c r="SM77" s="129"/>
      <c r="SN77" s="129"/>
      <c r="SO77" s="129"/>
      <c r="SP77" s="129"/>
      <c r="SQ77" s="129"/>
      <c r="SR77" s="129"/>
      <c r="SS77" s="129"/>
      <c r="ST77" s="129"/>
      <c r="SU77" s="129"/>
      <c r="SV77" s="129"/>
      <c r="SW77" s="129"/>
      <c r="SX77" s="129"/>
      <c r="SY77" s="129"/>
      <c r="SZ77" s="129"/>
      <c r="TA77" s="129"/>
      <c r="TB77" s="129"/>
      <c r="TC77" s="129"/>
      <c r="TD77" s="129"/>
      <c r="TE77" s="129"/>
      <c r="TF77" s="129"/>
      <c r="TG77" s="129"/>
      <c r="TH77" s="129"/>
      <c r="TI77" s="129"/>
      <c r="TJ77" s="129"/>
      <c r="TK77" s="129"/>
      <c r="TL77" s="129"/>
      <c r="TM77" s="129"/>
      <c r="TN77" s="129"/>
      <c r="TO77" s="129"/>
      <c r="TP77" s="129"/>
      <c r="TQ77" s="129"/>
      <c r="TR77" s="129"/>
      <c r="TS77" s="129"/>
      <c r="TT77" s="129"/>
      <c r="TU77" s="129"/>
      <c r="TV77" s="129"/>
      <c r="TW77" s="129"/>
      <c r="TX77" s="129"/>
      <c r="TY77" s="129"/>
      <c r="TZ77" s="129"/>
      <c r="UA77" s="129"/>
      <c r="UB77" s="129"/>
      <c r="UC77" s="129"/>
      <c r="UD77" s="129"/>
      <c r="UE77" s="129"/>
      <c r="UF77" s="129"/>
      <c r="UG77" s="129"/>
      <c r="UH77" s="129"/>
      <c r="UI77" s="129"/>
      <c r="UJ77" s="129"/>
      <c r="UK77" s="129"/>
      <c r="UL77" s="129"/>
      <c r="UM77" s="129"/>
      <c r="UN77" s="129"/>
      <c r="UO77" s="129"/>
      <c r="UP77" s="129"/>
      <c r="UQ77" s="129"/>
      <c r="UR77" s="129"/>
      <c r="US77" s="129"/>
      <c r="UT77" s="129"/>
      <c r="UU77" s="129"/>
      <c r="UV77" s="129"/>
      <c r="UW77" s="129"/>
      <c r="UX77" s="129"/>
      <c r="UY77" s="129"/>
      <c r="UZ77" s="129"/>
      <c r="VA77" s="129"/>
      <c r="VB77" s="129"/>
      <c r="VC77" s="129"/>
      <c r="VD77" s="129"/>
      <c r="VE77" s="129"/>
      <c r="VF77" s="129"/>
      <c r="VG77" s="129"/>
      <c r="VH77" s="129"/>
      <c r="VI77" s="129"/>
      <c r="VJ77" s="129"/>
      <c r="VK77" s="129"/>
      <c r="VL77" s="129"/>
      <c r="VM77" s="129"/>
      <c r="VN77" s="129"/>
      <c r="VO77" s="129"/>
      <c r="VP77" s="129"/>
      <c r="VQ77" s="129"/>
      <c r="VR77" s="129"/>
      <c r="VS77" s="129"/>
      <c r="VT77" s="129"/>
      <c r="VU77" s="129"/>
      <c r="VV77" s="129"/>
      <c r="VW77" s="129"/>
      <c r="VX77" s="129"/>
      <c r="VY77" s="129"/>
      <c r="VZ77" s="129"/>
      <c r="WA77" s="129"/>
      <c r="WB77" s="129"/>
      <c r="WC77" s="129"/>
      <c r="WD77" s="129"/>
      <c r="WE77" s="129"/>
      <c r="WF77" s="129"/>
      <c r="WG77" s="129"/>
      <c r="WH77" s="129"/>
      <c r="WI77" s="129"/>
      <c r="WJ77" s="129"/>
      <c r="WK77" s="129"/>
      <c r="WL77" s="129"/>
      <c r="WM77" s="129"/>
      <c r="WN77" s="129"/>
      <c r="WO77" s="129"/>
      <c r="WP77" s="129"/>
      <c r="WQ77" s="129"/>
      <c r="WR77" s="129"/>
      <c r="WS77" s="129"/>
      <c r="WT77" s="129"/>
      <c r="WU77" s="129"/>
      <c r="WV77" s="129"/>
      <c r="WW77" s="129"/>
      <c r="WX77" s="129"/>
      <c r="WY77" s="129"/>
      <c r="WZ77" s="129"/>
      <c r="XA77" s="129"/>
      <c r="XB77" s="129"/>
      <c r="XC77" s="129"/>
      <c r="XD77" s="129"/>
      <c r="XE77" s="129"/>
      <c r="XF77" s="129"/>
      <c r="XG77" s="129"/>
      <c r="XH77" s="129"/>
      <c r="XI77" s="129"/>
      <c r="XJ77" s="129"/>
      <c r="XK77" s="129"/>
      <c r="XL77" s="129"/>
      <c r="XM77" s="129"/>
      <c r="XN77" s="129"/>
      <c r="XO77" s="129"/>
      <c r="XP77" s="129"/>
      <c r="XQ77" s="129"/>
      <c r="XR77" s="129"/>
      <c r="XS77" s="129"/>
      <c r="XT77" s="129"/>
      <c r="XU77" s="129"/>
      <c r="XV77" s="129"/>
      <c r="XW77" s="129"/>
      <c r="XX77" s="129"/>
      <c r="XY77" s="129"/>
      <c r="XZ77" s="129"/>
      <c r="YA77" s="129"/>
      <c r="YB77" s="129"/>
      <c r="YC77" s="129"/>
      <c r="YD77" s="129"/>
      <c r="YE77" s="129"/>
      <c r="YF77" s="129"/>
      <c r="YG77" s="129"/>
      <c r="YH77" s="129"/>
      <c r="YI77" s="129"/>
      <c r="YJ77" s="129"/>
      <c r="YK77" s="129"/>
      <c r="YL77" s="129"/>
      <c r="YM77" s="129"/>
      <c r="YN77" s="129"/>
      <c r="YO77" s="129"/>
      <c r="YP77" s="129"/>
      <c r="YQ77" s="129"/>
      <c r="YR77" s="129"/>
      <c r="YS77" s="129"/>
      <c r="YT77" s="129"/>
      <c r="YU77" s="129"/>
      <c r="YV77" s="129"/>
      <c r="YW77" s="129"/>
      <c r="YX77" s="129"/>
      <c r="YY77" s="129"/>
      <c r="YZ77" s="129"/>
      <c r="ZA77" s="129"/>
      <c r="ZB77" s="129"/>
      <c r="ZC77" s="129"/>
      <c r="ZD77" s="129"/>
      <c r="ZE77" s="129"/>
      <c r="ZF77" s="129"/>
      <c r="ZG77" s="129"/>
      <c r="ZH77" s="129"/>
      <c r="ZI77" s="129"/>
      <c r="ZJ77" s="129"/>
      <c r="ZK77" s="129"/>
      <c r="ZL77" s="129"/>
      <c r="ZM77" s="129"/>
      <c r="ZN77" s="129"/>
      <c r="ZO77" s="129"/>
      <c r="ZP77" s="129"/>
      <c r="ZQ77" s="129"/>
      <c r="ZR77" s="129"/>
      <c r="ZS77" s="129"/>
      <c r="ZT77" s="129"/>
      <c r="ZU77" s="129"/>
      <c r="ZV77" s="129"/>
      <c r="ZW77" s="129"/>
      <c r="ZX77" s="129"/>
      <c r="ZY77" s="129"/>
      <c r="ZZ77" s="129"/>
    </row>
    <row r="78" spans="1:702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34.671541140000002</v>
      </c>
      <c r="J78" s="129">
        <v>0</v>
      </c>
      <c r="K78" s="129">
        <v>0</v>
      </c>
      <c r="L78" s="129">
        <v>0</v>
      </c>
      <c r="M78" s="170" t="s">
        <v>188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29"/>
      <c r="GF78" s="129"/>
      <c r="GG78" s="129"/>
      <c r="GH78" s="129"/>
      <c r="GI78" s="129"/>
      <c r="GJ78" s="129"/>
      <c r="GK78" s="129"/>
      <c r="GL78" s="129"/>
      <c r="GM78" s="129"/>
      <c r="GN78" s="129"/>
      <c r="GO78" s="129"/>
      <c r="GP78" s="129"/>
      <c r="GQ78" s="129"/>
      <c r="GR78" s="129"/>
      <c r="GS78" s="129"/>
      <c r="GT78" s="129"/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29"/>
      <c r="HI78" s="129"/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29"/>
      <c r="HX78" s="129"/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29"/>
      <c r="JB78" s="129"/>
      <c r="JC78" s="129"/>
      <c r="JD78" s="129"/>
      <c r="JE78" s="129"/>
      <c r="JF78" s="129"/>
      <c r="JG78" s="129"/>
      <c r="JH78" s="129"/>
      <c r="JI78" s="129"/>
      <c r="JJ78" s="129"/>
      <c r="JK78" s="129"/>
      <c r="JL78" s="129"/>
      <c r="JM78" s="129"/>
      <c r="JN78" s="129"/>
      <c r="JO78" s="129"/>
      <c r="JP78" s="129"/>
      <c r="JQ78" s="129"/>
      <c r="JR78" s="129"/>
      <c r="JS78" s="129"/>
      <c r="JT78" s="129"/>
      <c r="JU78" s="129"/>
      <c r="JV78" s="129"/>
      <c r="JW78" s="129"/>
      <c r="JX78" s="129"/>
      <c r="JY78" s="129"/>
      <c r="JZ78" s="129"/>
      <c r="KA78" s="129"/>
      <c r="KB78" s="129"/>
      <c r="KC78" s="129"/>
      <c r="KD78" s="129"/>
      <c r="KE78" s="129"/>
      <c r="KF78" s="129"/>
      <c r="KG78" s="129"/>
      <c r="KH78" s="129"/>
      <c r="KI78" s="129"/>
      <c r="KJ78" s="129"/>
      <c r="KK78" s="129"/>
      <c r="KL78" s="129"/>
      <c r="KM78" s="129"/>
      <c r="KN78" s="129"/>
      <c r="KO78" s="129"/>
      <c r="KP78" s="129"/>
      <c r="KQ78" s="129"/>
      <c r="KR78" s="129"/>
      <c r="KS78" s="129"/>
      <c r="KT78" s="129"/>
      <c r="KU78" s="129"/>
      <c r="KV78" s="129"/>
      <c r="KW78" s="129"/>
      <c r="KX78" s="129"/>
      <c r="KY78" s="129"/>
      <c r="KZ78" s="129"/>
      <c r="LA78" s="129"/>
      <c r="LB78" s="129"/>
      <c r="LC78" s="129"/>
      <c r="LD78" s="129"/>
      <c r="LE78" s="129"/>
      <c r="LF78" s="129"/>
      <c r="LG78" s="129"/>
      <c r="LH78" s="129"/>
      <c r="LI78" s="129"/>
      <c r="LJ78" s="129"/>
      <c r="LK78" s="129"/>
      <c r="LL78" s="129"/>
      <c r="LM78" s="129"/>
      <c r="LN78" s="129"/>
      <c r="LO78" s="129"/>
      <c r="LP78" s="129"/>
      <c r="LQ78" s="129"/>
      <c r="LR78" s="129"/>
      <c r="LS78" s="129"/>
      <c r="LT78" s="129"/>
      <c r="LU78" s="129"/>
      <c r="LV78" s="129"/>
      <c r="LW78" s="129"/>
      <c r="LX78" s="129"/>
      <c r="LY78" s="129"/>
      <c r="LZ78" s="129"/>
      <c r="MA78" s="129"/>
      <c r="MB78" s="129"/>
      <c r="MC78" s="129"/>
      <c r="MD78" s="129"/>
      <c r="ME78" s="129"/>
      <c r="MF78" s="129"/>
      <c r="MG78" s="129"/>
      <c r="MH78" s="129"/>
      <c r="MI78" s="129"/>
      <c r="MJ78" s="129"/>
      <c r="MK78" s="129"/>
      <c r="ML78" s="129"/>
      <c r="MM78" s="129"/>
      <c r="MN78" s="129"/>
      <c r="MO78" s="129"/>
      <c r="MP78" s="129"/>
      <c r="MQ78" s="129"/>
      <c r="MR78" s="129"/>
      <c r="MS78" s="129"/>
      <c r="MT78" s="129"/>
      <c r="MU78" s="129"/>
      <c r="MV78" s="129"/>
      <c r="MW78" s="129"/>
      <c r="MX78" s="129"/>
      <c r="MY78" s="129"/>
      <c r="MZ78" s="129"/>
      <c r="NA78" s="129"/>
      <c r="NB78" s="129"/>
      <c r="NC78" s="129"/>
      <c r="ND78" s="129"/>
      <c r="NE78" s="129"/>
      <c r="NF78" s="129"/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29"/>
      <c r="NX78" s="129"/>
      <c r="NY78" s="129"/>
      <c r="NZ78" s="129"/>
      <c r="OA78" s="129"/>
      <c r="OB78" s="129"/>
      <c r="OC78" s="129"/>
      <c r="OD78" s="129"/>
      <c r="OE78" s="129"/>
      <c r="OF78" s="129"/>
      <c r="OG78" s="129"/>
      <c r="OH78" s="129"/>
      <c r="OI78" s="129"/>
      <c r="OJ78" s="129"/>
      <c r="OK78" s="129"/>
      <c r="OL78" s="129"/>
      <c r="OM78" s="129"/>
      <c r="ON78" s="129"/>
      <c r="OO78" s="129"/>
      <c r="OP78" s="129"/>
      <c r="OQ78" s="129"/>
      <c r="OR78" s="129"/>
      <c r="OS78" s="129"/>
      <c r="OT78" s="129"/>
      <c r="OU78" s="129"/>
      <c r="OV78" s="129"/>
      <c r="OW78" s="129"/>
      <c r="OX78" s="129"/>
      <c r="OY78" s="129"/>
      <c r="OZ78" s="129"/>
      <c r="PA78" s="129"/>
      <c r="PB78" s="129"/>
      <c r="PC78" s="129"/>
      <c r="PD78" s="129"/>
      <c r="PE78" s="129"/>
      <c r="PF78" s="129"/>
      <c r="PG78" s="129"/>
      <c r="PH78" s="129"/>
      <c r="PI78" s="129"/>
      <c r="PJ78" s="129"/>
      <c r="PK78" s="129"/>
      <c r="PL78" s="129"/>
      <c r="PM78" s="129"/>
      <c r="PN78" s="129"/>
      <c r="PO78" s="129"/>
      <c r="PP78" s="129"/>
      <c r="PQ78" s="129"/>
      <c r="PR78" s="129"/>
      <c r="PS78" s="129"/>
      <c r="PT78" s="129"/>
      <c r="PU78" s="129"/>
      <c r="PV78" s="129"/>
      <c r="PW78" s="129"/>
      <c r="PX78" s="129"/>
      <c r="PY78" s="129"/>
      <c r="PZ78" s="129"/>
      <c r="QA78" s="129"/>
      <c r="QB78" s="129"/>
      <c r="QC78" s="129"/>
      <c r="QD78" s="129"/>
      <c r="QE78" s="129"/>
      <c r="QF78" s="129"/>
      <c r="QG78" s="129"/>
      <c r="QH78" s="129"/>
      <c r="QI78" s="129"/>
      <c r="QJ78" s="129"/>
      <c r="QK78" s="129"/>
      <c r="QL78" s="129"/>
      <c r="QM78" s="129"/>
      <c r="QN78" s="129"/>
      <c r="QO78" s="129"/>
      <c r="QP78" s="129"/>
      <c r="QQ78" s="129"/>
      <c r="QR78" s="129"/>
      <c r="QS78" s="129"/>
      <c r="QT78" s="129"/>
      <c r="QU78" s="129"/>
      <c r="QV78" s="129"/>
      <c r="QW78" s="129"/>
      <c r="QX78" s="129"/>
      <c r="QY78" s="129"/>
      <c r="QZ78" s="129"/>
      <c r="RA78" s="129"/>
      <c r="RB78" s="129"/>
      <c r="RC78" s="129"/>
      <c r="RD78" s="129"/>
      <c r="RE78" s="129"/>
      <c r="RF78" s="129"/>
      <c r="RG78" s="129"/>
      <c r="RH78" s="129"/>
      <c r="RI78" s="129"/>
      <c r="RJ78" s="129"/>
      <c r="RK78" s="129"/>
      <c r="RL78" s="129"/>
      <c r="RM78" s="129"/>
      <c r="RN78" s="129"/>
      <c r="RO78" s="129"/>
      <c r="RP78" s="129"/>
      <c r="RQ78" s="129"/>
      <c r="RR78" s="129"/>
      <c r="RS78" s="129"/>
      <c r="RT78" s="129"/>
      <c r="RU78" s="129"/>
      <c r="RV78" s="129"/>
      <c r="RW78" s="129"/>
      <c r="RX78" s="129"/>
      <c r="RY78" s="129"/>
      <c r="RZ78" s="129"/>
      <c r="SA78" s="129"/>
      <c r="SB78" s="129"/>
      <c r="SC78" s="129"/>
      <c r="SD78" s="129"/>
      <c r="SE78" s="129"/>
      <c r="SF78" s="129"/>
      <c r="SG78" s="129"/>
      <c r="SH78" s="129"/>
      <c r="SI78" s="129"/>
      <c r="SJ78" s="129"/>
      <c r="SK78" s="129"/>
      <c r="SL78" s="129"/>
      <c r="SM78" s="129"/>
      <c r="SN78" s="129"/>
      <c r="SO78" s="129"/>
      <c r="SP78" s="129"/>
      <c r="SQ78" s="129"/>
      <c r="SR78" s="129"/>
      <c r="SS78" s="129"/>
      <c r="ST78" s="129"/>
      <c r="SU78" s="129"/>
      <c r="SV78" s="129"/>
      <c r="SW78" s="129"/>
      <c r="SX78" s="129"/>
      <c r="SY78" s="129"/>
      <c r="SZ78" s="129"/>
      <c r="TA78" s="129"/>
      <c r="TB78" s="129"/>
      <c r="TC78" s="129"/>
      <c r="TD78" s="129"/>
      <c r="TE78" s="129"/>
      <c r="TF78" s="129"/>
      <c r="TG78" s="129"/>
      <c r="TH78" s="129"/>
      <c r="TI78" s="129"/>
      <c r="TJ78" s="129"/>
      <c r="TK78" s="129"/>
      <c r="TL78" s="129"/>
      <c r="TM78" s="129"/>
      <c r="TN78" s="129"/>
      <c r="TO78" s="129"/>
      <c r="TP78" s="129"/>
      <c r="TQ78" s="129"/>
      <c r="TR78" s="129"/>
      <c r="TS78" s="129"/>
      <c r="TT78" s="129"/>
      <c r="TU78" s="129"/>
      <c r="TV78" s="129"/>
      <c r="TW78" s="129"/>
      <c r="TX78" s="129"/>
      <c r="TY78" s="129"/>
      <c r="TZ78" s="129"/>
      <c r="UA78" s="129"/>
      <c r="UB78" s="129"/>
      <c r="UC78" s="129"/>
      <c r="UD78" s="129"/>
      <c r="UE78" s="129"/>
      <c r="UF78" s="129"/>
      <c r="UG78" s="129"/>
      <c r="UH78" s="129"/>
      <c r="UI78" s="129"/>
      <c r="UJ78" s="129"/>
      <c r="UK78" s="129"/>
      <c r="UL78" s="129"/>
      <c r="UM78" s="129"/>
      <c r="UN78" s="129"/>
      <c r="UO78" s="129"/>
      <c r="UP78" s="129"/>
      <c r="UQ78" s="129"/>
      <c r="UR78" s="129"/>
      <c r="US78" s="129"/>
      <c r="UT78" s="129"/>
      <c r="UU78" s="129"/>
      <c r="UV78" s="129"/>
      <c r="UW78" s="129"/>
      <c r="UX78" s="129"/>
      <c r="UY78" s="129"/>
      <c r="UZ78" s="129"/>
      <c r="VA78" s="129"/>
      <c r="VB78" s="129"/>
      <c r="VC78" s="129"/>
      <c r="VD78" s="129"/>
      <c r="VE78" s="129"/>
      <c r="VF78" s="129"/>
      <c r="VG78" s="129"/>
      <c r="VH78" s="129"/>
      <c r="VI78" s="129"/>
      <c r="VJ78" s="129"/>
      <c r="VK78" s="129"/>
      <c r="VL78" s="129"/>
      <c r="VM78" s="129"/>
      <c r="VN78" s="129"/>
      <c r="VO78" s="129"/>
      <c r="VP78" s="129"/>
      <c r="VQ78" s="129"/>
      <c r="VR78" s="129"/>
      <c r="VS78" s="129"/>
      <c r="VT78" s="129"/>
      <c r="VU78" s="129"/>
      <c r="VV78" s="129"/>
      <c r="VW78" s="129"/>
      <c r="VX78" s="129"/>
      <c r="VY78" s="129"/>
      <c r="VZ78" s="129"/>
      <c r="WA78" s="129"/>
      <c r="WB78" s="129"/>
      <c r="WC78" s="129"/>
      <c r="WD78" s="129"/>
      <c r="WE78" s="129"/>
      <c r="WF78" s="129"/>
      <c r="WG78" s="129"/>
      <c r="WH78" s="129"/>
      <c r="WI78" s="129"/>
      <c r="WJ78" s="129"/>
      <c r="WK78" s="129"/>
      <c r="WL78" s="129"/>
      <c r="WM78" s="129"/>
      <c r="WN78" s="129"/>
      <c r="WO78" s="129"/>
      <c r="WP78" s="129"/>
      <c r="WQ78" s="129"/>
      <c r="WR78" s="129"/>
      <c r="WS78" s="129"/>
      <c r="WT78" s="129"/>
      <c r="WU78" s="129"/>
      <c r="WV78" s="129"/>
      <c r="WW78" s="129"/>
      <c r="WX78" s="129"/>
      <c r="WY78" s="129"/>
      <c r="WZ78" s="129"/>
      <c r="XA78" s="129"/>
      <c r="XB78" s="129"/>
      <c r="XC78" s="129"/>
      <c r="XD78" s="129"/>
      <c r="XE78" s="129"/>
      <c r="XF78" s="129"/>
      <c r="XG78" s="129"/>
      <c r="XH78" s="129"/>
      <c r="XI78" s="129"/>
      <c r="XJ78" s="129"/>
      <c r="XK78" s="129"/>
      <c r="XL78" s="129"/>
      <c r="XM78" s="129"/>
      <c r="XN78" s="129"/>
      <c r="XO78" s="129"/>
      <c r="XP78" s="129"/>
      <c r="XQ78" s="129"/>
      <c r="XR78" s="129"/>
      <c r="XS78" s="129"/>
      <c r="XT78" s="129"/>
      <c r="XU78" s="129"/>
      <c r="XV78" s="129"/>
      <c r="XW78" s="129"/>
      <c r="XX78" s="129"/>
      <c r="XY78" s="129"/>
      <c r="XZ78" s="129"/>
      <c r="YA78" s="129"/>
      <c r="YB78" s="129"/>
      <c r="YC78" s="129"/>
      <c r="YD78" s="129"/>
      <c r="YE78" s="129"/>
      <c r="YF78" s="129"/>
      <c r="YG78" s="129"/>
      <c r="YH78" s="129"/>
      <c r="YI78" s="129"/>
      <c r="YJ78" s="129"/>
      <c r="YK78" s="129"/>
      <c r="YL78" s="129"/>
      <c r="YM78" s="129"/>
      <c r="YN78" s="129"/>
      <c r="YO78" s="129"/>
      <c r="YP78" s="129"/>
      <c r="YQ78" s="129"/>
      <c r="YR78" s="129"/>
      <c r="YS78" s="129"/>
      <c r="YT78" s="129"/>
      <c r="YU78" s="129"/>
      <c r="YV78" s="129"/>
      <c r="YW78" s="129"/>
      <c r="YX78" s="129"/>
      <c r="YY78" s="129"/>
      <c r="YZ78" s="129"/>
      <c r="ZA78" s="129"/>
      <c r="ZB78" s="129"/>
      <c r="ZC78" s="129"/>
      <c r="ZD78" s="129"/>
      <c r="ZE78" s="129"/>
      <c r="ZF78" s="129"/>
      <c r="ZG78" s="129"/>
      <c r="ZH78" s="129"/>
      <c r="ZI78" s="129"/>
      <c r="ZJ78" s="129"/>
      <c r="ZK78" s="129"/>
      <c r="ZL78" s="129"/>
      <c r="ZM78" s="129"/>
      <c r="ZN78" s="129"/>
      <c r="ZO78" s="129"/>
      <c r="ZP78" s="129"/>
      <c r="ZQ78" s="129"/>
      <c r="ZR78" s="129"/>
      <c r="ZS78" s="129"/>
      <c r="ZT78" s="129"/>
      <c r="ZU78" s="129"/>
      <c r="ZV78" s="129"/>
      <c r="ZW78" s="129"/>
      <c r="ZX78" s="129"/>
      <c r="ZY78" s="129"/>
      <c r="ZZ78" s="129"/>
    </row>
    <row r="79" spans="1:702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34.973359819999999</v>
      </c>
      <c r="J79" s="129">
        <v>0</v>
      </c>
      <c r="K79" s="129">
        <v>0</v>
      </c>
      <c r="L79" s="129">
        <v>0</v>
      </c>
      <c r="M79" s="170" t="s">
        <v>188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29"/>
      <c r="GD79" s="129"/>
      <c r="GE79" s="129"/>
      <c r="GF79" s="129"/>
      <c r="GG79" s="129"/>
      <c r="GH79" s="129"/>
      <c r="GI79" s="129"/>
      <c r="GJ79" s="129"/>
      <c r="GK79" s="129"/>
      <c r="GL79" s="129"/>
      <c r="GM79" s="129"/>
      <c r="GN79" s="129"/>
      <c r="GO79" s="129"/>
      <c r="GP79" s="129"/>
      <c r="GQ79" s="129"/>
      <c r="GR79" s="129"/>
      <c r="GS79" s="129"/>
      <c r="GT79" s="129"/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29"/>
      <c r="HI79" s="129"/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29"/>
      <c r="HX79" s="129"/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29"/>
      <c r="JB79" s="129"/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29"/>
      <c r="JQ79" s="129"/>
      <c r="JR79" s="129"/>
      <c r="JS79" s="129"/>
      <c r="JT79" s="129"/>
      <c r="JU79" s="129"/>
      <c r="JV79" s="129"/>
      <c r="JW79" s="129"/>
      <c r="JX79" s="129"/>
      <c r="JY79" s="129"/>
      <c r="JZ79" s="129"/>
      <c r="KA79" s="129"/>
      <c r="KB79" s="129"/>
      <c r="KC79" s="129"/>
      <c r="KD79" s="129"/>
      <c r="KE79" s="129"/>
      <c r="KF79" s="129"/>
      <c r="KG79" s="129"/>
      <c r="KH79" s="129"/>
      <c r="KI79" s="129"/>
      <c r="KJ79" s="129"/>
      <c r="KK79" s="129"/>
      <c r="KL79" s="129"/>
      <c r="KM79" s="129"/>
      <c r="KN79" s="129"/>
      <c r="KO79" s="129"/>
      <c r="KP79" s="129"/>
      <c r="KQ79" s="129"/>
      <c r="KR79" s="129"/>
      <c r="KS79" s="129"/>
      <c r="KT79" s="129"/>
      <c r="KU79" s="129"/>
      <c r="KV79" s="129"/>
      <c r="KW79" s="129"/>
      <c r="KX79" s="129"/>
      <c r="KY79" s="129"/>
      <c r="KZ79" s="129"/>
      <c r="LA79" s="129"/>
      <c r="LB79" s="129"/>
      <c r="LC79" s="129"/>
      <c r="LD79" s="129"/>
      <c r="LE79" s="129"/>
      <c r="LF79" s="129"/>
      <c r="LG79" s="129"/>
      <c r="LH79" s="129"/>
      <c r="LI79" s="129"/>
      <c r="LJ79" s="129"/>
      <c r="LK79" s="129"/>
      <c r="LL79" s="129"/>
      <c r="LM79" s="129"/>
      <c r="LN79" s="129"/>
      <c r="LO79" s="129"/>
      <c r="LP79" s="129"/>
      <c r="LQ79" s="129"/>
      <c r="LR79" s="129"/>
      <c r="LS79" s="129"/>
      <c r="LT79" s="129"/>
      <c r="LU79" s="129"/>
      <c r="LV79" s="129"/>
      <c r="LW79" s="129"/>
      <c r="LX79" s="129"/>
      <c r="LY79" s="129"/>
      <c r="LZ79" s="129"/>
      <c r="MA79" s="129"/>
      <c r="MB79" s="129"/>
      <c r="MC79" s="129"/>
      <c r="MD79" s="129"/>
      <c r="ME79" s="129"/>
      <c r="MF79" s="129"/>
      <c r="MG79" s="129"/>
      <c r="MH79" s="129"/>
      <c r="MI79" s="129"/>
      <c r="MJ79" s="129"/>
      <c r="MK79" s="129"/>
      <c r="ML79" s="129"/>
      <c r="MM79" s="129"/>
      <c r="MN79" s="129"/>
      <c r="MO79" s="129"/>
      <c r="MP79" s="129"/>
      <c r="MQ79" s="129"/>
      <c r="MR79" s="129"/>
      <c r="MS79" s="129"/>
      <c r="MT79" s="129"/>
      <c r="MU79" s="129"/>
      <c r="MV79" s="129"/>
      <c r="MW79" s="129"/>
      <c r="MX79" s="129"/>
      <c r="MY79" s="129"/>
      <c r="MZ79" s="129"/>
      <c r="NA79" s="129"/>
      <c r="NB79" s="129"/>
      <c r="NC79" s="129"/>
      <c r="ND79" s="129"/>
      <c r="NE79" s="129"/>
      <c r="NF79" s="129"/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29"/>
      <c r="NX79" s="129"/>
      <c r="NY79" s="129"/>
      <c r="NZ79" s="129"/>
      <c r="OA79" s="129"/>
      <c r="OB79" s="129"/>
      <c r="OC79" s="129"/>
      <c r="OD79" s="129"/>
      <c r="OE79" s="129"/>
      <c r="OF79" s="129"/>
      <c r="OG79" s="129"/>
      <c r="OH79" s="129"/>
      <c r="OI79" s="129"/>
      <c r="OJ79" s="129"/>
      <c r="OK79" s="129"/>
      <c r="OL79" s="129"/>
      <c r="OM79" s="129"/>
      <c r="ON79" s="129"/>
      <c r="OO79" s="129"/>
      <c r="OP79" s="129"/>
      <c r="OQ79" s="129"/>
      <c r="OR79" s="129"/>
      <c r="OS79" s="129"/>
      <c r="OT79" s="129"/>
      <c r="OU79" s="129"/>
      <c r="OV79" s="129"/>
      <c r="OW79" s="129"/>
      <c r="OX79" s="129"/>
      <c r="OY79" s="129"/>
      <c r="OZ79" s="129"/>
      <c r="PA79" s="129"/>
      <c r="PB79" s="129"/>
      <c r="PC79" s="129"/>
      <c r="PD79" s="129"/>
      <c r="PE79" s="129"/>
      <c r="PF79" s="129"/>
      <c r="PG79" s="129"/>
      <c r="PH79" s="129"/>
      <c r="PI79" s="129"/>
      <c r="PJ79" s="129"/>
      <c r="PK79" s="129"/>
      <c r="PL79" s="129"/>
      <c r="PM79" s="129"/>
      <c r="PN79" s="129"/>
      <c r="PO79" s="129"/>
      <c r="PP79" s="129"/>
      <c r="PQ79" s="129"/>
      <c r="PR79" s="129"/>
      <c r="PS79" s="129"/>
      <c r="PT79" s="129"/>
      <c r="PU79" s="129"/>
      <c r="PV79" s="129"/>
      <c r="PW79" s="129"/>
      <c r="PX79" s="129"/>
      <c r="PY79" s="129"/>
      <c r="PZ79" s="129"/>
      <c r="QA79" s="129"/>
      <c r="QB79" s="129"/>
      <c r="QC79" s="129"/>
      <c r="QD79" s="129"/>
      <c r="QE79" s="129"/>
      <c r="QF79" s="129"/>
      <c r="QG79" s="129"/>
      <c r="QH79" s="129"/>
      <c r="QI79" s="129"/>
      <c r="QJ79" s="129"/>
      <c r="QK79" s="129"/>
      <c r="QL79" s="129"/>
      <c r="QM79" s="129"/>
      <c r="QN79" s="129"/>
      <c r="QO79" s="129"/>
      <c r="QP79" s="129"/>
      <c r="QQ79" s="129"/>
      <c r="QR79" s="129"/>
      <c r="QS79" s="129"/>
      <c r="QT79" s="129"/>
      <c r="QU79" s="129"/>
      <c r="QV79" s="129"/>
      <c r="QW79" s="129"/>
      <c r="QX79" s="129"/>
      <c r="QY79" s="129"/>
      <c r="QZ79" s="129"/>
      <c r="RA79" s="129"/>
      <c r="RB79" s="129"/>
      <c r="RC79" s="129"/>
      <c r="RD79" s="129"/>
      <c r="RE79" s="129"/>
      <c r="RF79" s="129"/>
      <c r="RG79" s="129"/>
      <c r="RH79" s="129"/>
      <c r="RI79" s="129"/>
      <c r="RJ79" s="129"/>
      <c r="RK79" s="129"/>
      <c r="RL79" s="129"/>
      <c r="RM79" s="129"/>
      <c r="RN79" s="129"/>
      <c r="RO79" s="129"/>
      <c r="RP79" s="129"/>
      <c r="RQ79" s="129"/>
      <c r="RR79" s="129"/>
      <c r="RS79" s="129"/>
      <c r="RT79" s="129"/>
      <c r="RU79" s="129"/>
      <c r="RV79" s="129"/>
      <c r="RW79" s="129"/>
      <c r="RX79" s="129"/>
      <c r="RY79" s="129"/>
      <c r="RZ79" s="129"/>
      <c r="SA79" s="129"/>
      <c r="SB79" s="129"/>
      <c r="SC79" s="129"/>
      <c r="SD79" s="129"/>
      <c r="SE79" s="129"/>
      <c r="SF79" s="129"/>
      <c r="SG79" s="129"/>
      <c r="SH79" s="129"/>
      <c r="SI79" s="129"/>
      <c r="SJ79" s="129"/>
      <c r="SK79" s="129"/>
      <c r="SL79" s="129"/>
      <c r="SM79" s="129"/>
      <c r="SN79" s="129"/>
      <c r="SO79" s="129"/>
      <c r="SP79" s="129"/>
      <c r="SQ79" s="129"/>
      <c r="SR79" s="129"/>
      <c r="SS79" s="129"/>
      <c r="ST79" s="129"/>
      <c r="SU79" s="129"/>
      <c r="SV79" s="129"/>
      <c r="SW79" s="129"/>
      <c r="SX79" s="129"/>
      <c r="SY79" s="129"/>
      <c r="SZ79" s="129"/>
      <c r="TA79" s="129"/>
      <c r="TB79" s="129"/>
      <c r="TC79" s="129"/>
      <c r="TD79" s="129"/>
      <c r="TE79" s="129"/>
      <c r="TF79" s="129"/>
      <c r="TG79" s="129"/>
      <c r="TH79" s="129"/>
      <c r="TI79" s="129"/>
      <c r="TJ79" s="129"/>
      <c r="TK79" s="129"/>
      <c r="TL79" s="129"/>
      <c r="TM79" s="129"/>
      <c r="TN79" s="129"/>
      <c r="TO79" s="129"/>
      <c r="TP79" s="129"/>
      <c r="TQ79" s="129"/>
      <c r="TR79" s="129"/>
      <c r="TS79" s="129"/>
      <c r="TT79" s="129"/>
      <c r="TU79" s="129"/>
      <c r="TV79" s="129"/>
      <c r="TW79" s="129"/>
      <c r="TX79" s="129"/>
      <c r="TY79" s="129"/>
      <c r="TZ79" s="129"/>
      <c r="UA79" s="129"/>
      <c r="UB79" s="129"/>
      <c r="UC79" s="129"/>
      <c r="UD79" s="129"/>
      <c r="UE79" s="129"/>
      <c r="UF79" s="129"/>
      <c r="UG79" s="129"/>
      <c r="UH79" s="129"/>
      <c r="UI79" s="129"/>
      <c r="UJ79" s="129"/>
      <c r="UK79" s="129"/>
      <c r="UL79" s="129"/>
      <c r="UM79" s="129"/>
      <c r="UN79" s="129"/>
      <c r="UO79" s="129"/>
      <c r="UP79" s="129"/>
      <c r="UQ79" s="129"/>
      <c r="UR79" s="129"/>
      <c r="US79" s="129"/>
      <c r="UT79" s="129"/>
      <c r="UU79" s="129"/>
      <c r="UV79" s="129"/>
      <c r="UW79" s="129"/>
      <c r="UX79" s="129"/>
      <c r="UY79" s="129"/>
      <c r="UZ79" s="129"/>
      <c r="VA79" s="129"/>
      <c r="VB79" s="129"/>
      <c r="VC79" s="129"/>
      <c r="VD79" s="129"/>
      <c r="VE79" s="129"/>
      <c r="VF79" s="129"/>
      <c r="VG79" s="129"/>
      <c r="VH79" s="129"/>
      <c r="VI79" s="129"/>
      <c r="VJ79" s="129"/>
      <c r="VK79" s="129"/>
      <c r="VL79" s="129"/>
      <c r="VM79" s="129"/>
      <c r="VN79" s="129"/>
      <c r="VO79" s="129"/>
      <c r="VP79" s="129"/>
      <c r="VQ79" s="129"/>
      <c r="VR79" s="129"/>
      <c r="VS79" s="129"/>
      <c r="VT79" s="129"/>
      <c r="VU79" s="129"/>
      <c r="VV79" s="129"/>
      <c r="VW79" s="129"/>
      <c r="VX79" s="129"/>
      <c r="VY79" s="129"/>
      <c r="VZ79" s="129"/>
      <c r="WA79" s="129"/>
      <c r="WB79" s="129"/>
      <c r="WC79" s="129"/>
      <c r="WD79" s="129"/>
      <c r="WE79" s="129"/>
      <c r="WF79" s="129"/>
      <c r="WG79" s="129"/>
      <c r="WH79" s="129"/>
      <c r="WI79" s="129"/>
      <c r="WJ79" s="129"/>
      <c r="WK79" s="129"/>
      <c r="WL79" s="129"/>
      <c r="WM79" s="129"/>
      <c r="WN79" s="129"/>
      <c r="WO79" s="129"/>
      <c r="WP79" s="129"/>
      <c r="WQ79" s="129"/>
      <c r="WR79" s="129"/>
      <c r="WS79" s="129"/>
      <c r="WT79" s="129"/>
      <c r="WU79" s="129"/>
      <c r="WV79" s="129"/>
      <c r="WW79" s="129"/>
      <c r="WX79" s="129"/>
      <c r="WY79" s="129"/>
      <c r="WZ79" s="129"/>
      <c r="XA79" s="129"/>
      <c r="XB79" s="129"/>
      <c r="XC79" s="129"/>
      <c r="XD79" s="129"/>
      <c r="XE79" s="129"/>
      <c r="XF79" s="129"/>
      <c r="XG79" s="129"/>
      <c r="XH79" s="129"/>
      <c r="XI79" s="129"/>
      <c r="XJ79" s="129"/>
      <c r="XK79" s="129"/>
      <c r="XL79" s="129"/>
      <c r="XM79" s="129"/>
      <c r="XN79" s="129"/>
      <c r="XO79" s="129"/>
      <c r="XP79" s="129"/>
      <c r="XQ79" s="129"/>
      <c r="XR79" s="129"/>
      <c r="XS79" s="129"/>
      <c r="XT79" s="129"/>
      <c r="XU79" s="129"/>
      <c r="XV79" s="129"/>
      <c r="XW79" s="129"/>
      <c r="XX79" s="129"/>
      <c r="XY79" s="129"/>
      <c r="XZ79" s="129"/>
      <c r="YA79" s="129"/>
      <c r="YB79" s="129"/>
      <c r="YC79" s="129"/>
      <c r="YD79" s="129"/>
      <c r="YE79" s="129"/>
      <c r="YF79" s="129"/>
      <c r="YG79" s="129"/>
      <c r="YH79" s="129"/>
      <c r="YI79" s="129"/>
      <c r="YJ79" s="129"/>
      <c r="YK79" s="129"/>
      <c r="YL79" s="129"/>
      <c r="YM79" s="129"/>
      <c r="YN79" s="129"/>
      <c r="YO79" s="129"/>
      <c r="YP79" s="129"/>
      <c r="YQ79" s="129"/>
      <c r="YR79" s="129"/>
      <c r="YS79" s="129"/>
      <c r="YT79" s="129"/>
      <c r="YU79" s="129"/>
      <c r="YV79" s="129"/>
      <c r="YW79" s="129"/>
      <c r="YX79" s="129"/>
      <c r="YY79" s="129"/>
      <c r="YZ79" s="129"/>
      <c r="ZA79" s="129"/>
      <c r="ZB79" s="129"/>
      <c r="ZC79" s="129"/>
      <c r="ZD79" s="129"/>
      <c r="ZE79" s="129"/>
      <c r="ZF79" s="129"/>
      <c r="ZG79" s="129"/>
      <c r="ZH79" s="129"/>
      <c r="ZI79" s="129"/>
      <c r="ZJ79" s="129"/>
      <c r="ZK79" s="129"/>
      <c r="ZL79" s="129"/>
      <c r="ZM79" s="129"/>
      <c r="ZN79" s="129"/>
      <c r="ZO79" s="129"/>
      <c r="ZP79" s="129"/>
      <c r="ZQ79" s="129"/>
      <c r="ZR79" s="129"/>
      <c r="ZS79" s="129"/>
      <c r="ZT79" s="129"/>
      <c r="ZU79" s="129"/>
      <c r="ZV79" s="129"/>
      <c r="ZW79" s="129"/>
      <c r="ZX79" s="129"/>
      <c r="ZY79" s="129"/>
      <c r="ZZ79" s="129"/>
    </row>
    <row r="80" spans="1:702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1.1460488900000001</v>
      </c>
      <c r="I80" s="129">
        <v>33.344180919999999</v>
      </c>
      <c r="J80" s="129">
        <v>0</v>
      </c>
      <c r="K80" s="129">
        <v>0</v>
      </c>
      <c r="L80" s="129">
        <v>0</v>
      </c>
      <c r="M80" s="170" t="s">
        <v>188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29"/>
      <c r="GD80" s="129"/>
      <c r="GE80" s="129"/>
      <c r="GF80" s="129"/>
      <c r="GG80" s="129"/>
      <c r="GH80" s="129"/>
      <c r="GI80" s="129"/>
      <c r="GJ80" s="129"/>
      <c r="GK80" s="129"/>
      <c r="GL80" s="129"/>
      <c r="GM80" s="129"/>
      <c r="GN80" s="129"/>
      <c r="GO80" s="129"/>
      <c r="GP80" s="129"/>
      <c r="GQ80" s="129"/>
      <c r="GR80" s="129"/>
      <c r="GS80" s="129"/>
      <c r="GT80" s="129"/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29"/>
      <c r="HI80" s="129"/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29"/>
      <c r="HX80" s="129"/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29"/>
      <c r="IM80" s="129"/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29"/>
      <c r="JB80" s="129"/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29"/>
      <c r="JQ80" s="129"/>
      <c r="JR80" s="129"/>
      <c r="JS80" s="129"/>
      <c r="JT80" s="129"/>
      <c r="JU80" s="129"/>
      <c r="JV80" s="129"/>
      <c r="JW80" s="129"/>
      <c r="JX80" s="129"/>
      <c r="JY80" s="129"/>
      <c r="JZ80" s="129"/>
      <c r="KA80" s="129"/>
      <c r="KB80" s="129"/>
      <c r="KC80" s="129"/>
      <c r="KD80" s="129"/>
      <c r="KE80" s="129"/>
      <c r="KF80" s="129"/>
      <c r="KG80" s="129"/>
      <c r="KH80" s="129"/>
      <c r="KI80" s="129"/>
      <c r="KJ80" s="129"/>
      <c r="KK80" s="129"/>
      <c r="KL80" s="129"/>
      <c r="KM80" s="129"/>
      <c r="KN80" s="129"/>
      <c r="KO80" s="129"/>
      <c r="KP80" s="129"/>
      <c r="KQ80" s="129"/>
      <c r="KR80" s="129"/>
      <c r="KS80" s="129"/>
      <c r="KT80" s="129"/>
      <c r="KU80" s="129"/>
      <c r="KV80" s="129"/>
      <c r="KW80" s="129"/>
      <c r="KX80" s="129"/>
      <c r="KY80" s="129"/>
      <c r="KZ80" s="129"/>
      <c r="LA80" s="129"/>
      <c r="LB80" s="129"/>
      <c r="LC80" s="129"/>
      <c r="LD80" s="129"/>
      <c r="LE80" s="129"/>
      <c r="LF80" s="129"/>
      <c r="LG80" s="129"/>
      <c r="LH80" s="129"/>
      <c r="LI80" s="129"/>
      <c r="LJ80" s="129"/>
      <c r="LK80" s="129"/>
      <c r="LL80" s="129"/>
      <c r="LM80" s="129"/>
      <c r="LN80" s="129"/>
      <c r="LO80" s="129"/>
      <c r="LP80" s="129"/>
      <c r="LQ80" s="129"/>
      <c r="LR80" s="129"/>
      <c r="LS80" s="129"/>
      <c r="LT80" s="129"/>
      <c r="LU80" s="129"/>
      <c r="LV80" s="129"/>
      <c r="LW80" s="129"/>
      <c r="LX80" s="129"/>
      <c r="LY80" s="129"/>
      <c r="LZ80" s="129"/>
      <c r="MA80" s="129"/>
      <c r="MB80" s="129"/>
      <c r="MC80" s="129"/>
      <c r="MD80" s="129"/>
      <c r="ME80" s="129"/>
      <c r="MF80" s="129"/>
      <c r="MG80" s="129"/>
      <c r="MH80" s="129"/>
      <c r="MI80" s="129"/>
      <c r="MJ80" s="129"/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29"/>
      <c r="MX80" s="129"/>
      <c r="MY80" s="129"/>
      <c r="MZ80" s="129"/>
      <c r="NA80" s="129"/>
      <c r="NB80" s="129"/>
      <c r="NC80" s="129"/>
      <c r="ND80" s="129"/>
      <c r="NE80" s="129"/>
      <c r="NF80" s="129"/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29"/>
      <c r="NX80" s="129"/>
      <c r="NY80" s="129"/>
      <c r="NZ80" s="129"/>
      <c r="OA80" s="129"/>
      <c r="OB80" s="129"/>
      <c r="OC80" s="129"/>
      <c r="OD80" s="129"/>
      <c r="OE80" s="129"/>
      <c r="OF80" s="129"/>
      <c r="OG80" s="129"/>
      <c r="OH80" s="129"/>
      <c r="OI80" s="129"/>
      <c r="OJ80" s="129"/>
      <c r="OK80" s="129"/>
      <c r="OL80" s="129"/>
      <c r="OM80" s="129"/>
      <c r="ON80" s="129"/>
      <c r="OO80" s="129"/>
      <c r="OP80" s="129"/>
      <c r="OQ80" s="129"/>
      <c r="OR80" s="129"/>
      <c r="OS80" s="129"/>
      <c r="OT80" s="129"/>
      <c r="OU80" s="129"/>
      <c r="OV80" s="129"/>
      <c r="OW80" s="129"/>
      <c r="OX80" s="129"/>
      <c r="OY80" s="129"/>
      <c r="OZ80" s="129"/>
      <c r="PA80" s="129"/>
      <c r="PB80" s="129"/>
      <c r="PC80" s="129"/>
      <c r="PD80" s="129"/>
      <c r="PE80" s="129"/>
      <c r="PF80" s="129"/>
      <c r="PG80" s="129"/>
      <c r="PH80" s="129"/>
      <c r="PI80" s="129"/>
      <c r="PJ80" s="129"/>
      <c r="PK80" s="129"/>
      <c r="PL80" s="129"/>
      <c r="PM80" s="129"/>
      <c r="PN80" s="129"/>
      <c r="PO80" s="129"/>
      <c r="PP80" s="129"/>
      <c r="PQ80" s="129"/>
      <c r="PR80" s="129"/>
      <c r="PS80" s="129"/>
      <c r="PT80" s="129"/>
      <c r="PU80" s="129"/>
      <c r="PV80" s="129"/>
      <c r="PW80" s="129"/>
      <c r="PX80" s="129"/>
      <c r="PY80" s="129"/>
      <c r="PZ80" s="129"/>
      <c r="QA80" s="129"/>
      <c r="QB80" s="129"/>
      <c r="QC80" s="129"/>
      <c r="QD80" s="129"/>
      <c r="QE80" s="129"/>
      <c r="QF80" s="129"/>
      <c r="QG80" s="129"/>
      <c r="QH80" s="129"/>
      <c r="QI80" s="129"/>
      <c r="QJ80" s="129"/>
      <c r="QK80" s="129"/>
      <c r="QL80" s="129"/>
      <c r="QM80" s="129"/>
      <c r="QN80" s="129"/>
      <c r="QO80" s="129"/>
      <c r="QP80" s="129"/>
      <c r="QQ80" s="129"/>
      <c r="QR80" s="129"/>
      <c r="QS80" s="129"/>
      <c r="QT80" s="129"/>
      <c r="QU80" s="129"/>
      <c r="QV80" s="129"/>
      <c r="QW80" s="129"/>
      <c r="QX80" s="129"/>
      <c r="QY80" s="129"/>
      <c r="QZ80" s="129"/>
      <c r="RA80" s="129"/>
      <c r="RB80" s="129"/>
      <c r="RC80" s="129"/>
      <c r="RD80" s="129"/>
      <c r="RE80" s="129"/>
      <c r="RF80" s="129"/>
      <c r="RG80" s="129"/>
      <c r="RH80" s="129"/>
      <c r="RI80" s="129"/>
      <c r="RJ80" s="129"/>
      <c r="RK80" s="129"/>
      <c r="RL80" s="129"/>
      <c r="RM80" s="129"/>
      <c r="RN80" s="129"/>
      <c r="RO80" s="129"/>
      <c r="RP80" s="129"/>
      <c r="RQ80" s="129"/>
      <c r="RR80" s="129"/>
      <c r="RS80" s="129"/>
      <c r="RT80" s="129"/>
      <c r="RU80" s="129"/>
      <c r="RV80" s="129"/>
      <c r="RW80" s="129"/>
      <c r="RX80" s="129"/>
      <c r="RY80" s="129"/>
      <c r="RZ80" s="129"/>
      <c r="SA80" s="129"/>
      <c r="SB80" s="129"/>
      <c r="SC80" s="129"/>
      <c r="SD80" s="129"/>
      <c r="SE80" s="129"/>
      <c r="SF80" s="129"/>
      <c r="SG80" s="129"/>
      <c r="SH80" s="129"/>
      <c r="SI80" s="129"/>
      <c r="SJ80" s="129"/>
      <c r="SK80" s="129"/>
      <c r="SL80" s="129"/>
      <c r="SM80" s="129"/>
      <c r="SN80" s="129"/>
      <c r="SO80" s="129"/>
      <c r="SP80" s="129"/>
      <c r="SQ80" s="129"/>
      <c r="SR80" s="129"/>
      <c r="SS80" s="129"/>
      <c r="ST80" s="129"/>
      <c r="SU80" s="129"/>
      <c r="SV80" s="129"/>
      <c r="SW80" s="129"/>
      <c r="SX80" s="129"/>
      <c r="SY80" s="129"/>
      <c r="SZ80" s="129"/>
      <c r="TA80" s="129"/>
      <c r="TB80" s="129"/>
      <c r="TC80" s="129"/>
      <c r="TD80" s="129"/>
      <c r="TE80" s="129"/>
      <c r="TF80" s="129"/>
      <c r="TG80" s="129"/>
      <c r="TH80" s="129"/>
      <c r="TI80" s="129"/>
      <c r="TJ80" s="129"/>
      <c r="TK80" s="129"/>
      <c r="TL80" s="129"/>
      <c r="TM80" s="129"/>
      <c r="TN80" s="129"/>
      <c r="TO80" s="129"/>
      <c r="TP80" s="129"/>
      <c r="TQ80" s="129"/>
      <c r="TR80" s="129"/>
      <c r="TS80" s="129"/>
      <c r="TT80" s="129"/>
      <c r="TU80" s="129"/>
      <c r="TV80" s="129"/>
      <c r="TW80" s="129"/>
      <c r="TX80" s="129"/>
      <c r="TY80" s="129"/>
      <c r="TZ80" s="129"/>
      <c r="UA80" s="129"/>
      <c r="UB80" s="129"/>
      <c r="UC80" s="129"/>
      <c r="UD80" s="129"/>
      <c r="UE80" s="129"/>
      <c r="UF80" s="129"/>
      <c r="UG80" s="129"/>
      <c r="UH80" s="129"/>
      <c r="UI80" s="129"/>
      <c r="UJ80" s="129"/>
      <c r="UK80" s="129"/>
      <c r="UL80" s="129"/>
      <c r="UM80" s="129"/>
      <c r="UN80" s="129"/>
      <c r="UO80" s="129"/>
      <c r="UP80" s="129"/>
      <c r="UQ80" s="129"/>
      <c r="UR80" s="129"/>
      <c r="US80" s="129"/>
      <c r="UT80" s="129"/>
      <c r="UU80" s="129"/>
      <c r="UV80" s="129"/>
      <c r="UW80" s="129"/>
      <c r="UX80" s="129"/>
      <c r="UY80" s="129"/>
      <c r="UZ80" s="129"/>
      <c r="VA80" s="129"/>
      <c r="VB80" s="129"/>
      <c r="VC80" s="129"/>
      <c r="VD80" s="129"/>
      <c r="VE80" s="129"/>
      <c r="VF80" s="129"/>
      <c r="VG80" s="129"/>
      <c r="VH80" s="129"/>
      <c r="VI80" s="129"/>
      <c r="VJ80" s="129"/>
      <c r="VK80" s="129"/>
      <c r="VL80" s="129"/>
      <c r="VM80" s="129"/>
      <c r="VN80" s="129"/>
      <c r="VO80" s="129"/>
      <c r="VP80" s="129"/>
      <c r="VQ80" s="129"/>
      <c r="VR80" s="129"/>
      <c r="VS80" s="129"/>
      <c r="VT80" s="129"/>
      <c r="VU80" s="129"/>
      <c r="VV80" s="129"/>
      <c r="VW80" s="129"/>
      <c r="VX80" s="129"/>
      <c r="VY80" s="129"/>
      <c r="VZ80" s="129"/>
      <c r="WA80" s="129"/>
      <c r="WB80" s="129"/>
      <c r="WC80" s="129"/>
      <c r="WD80" s="129"/>
      <c r="WE80" s="129"/>
      <c r="WF80" s="129"/>
      <c r="WG80" s="129"/>
      <c r="WH80" s="129"/>
      <c r="WI80" s="129"/>
      <c r="WJ80" s="129"/>
      <c r="WK80" s="129"/>
      <c r="WL80" s="129"/>
      <c r="WM80" s="129"/>
      <c r="WN80" s="129"/>
      <c r="WO80" s="129"/>
      <c r="WP80" s="129"/>
      <c r="WQ80" s="129"/>
      <c r="WR80" s="129"/>
      <c r="WS80" s="129"/>
      <c r="WT80" s="129"/>
      <c r="WU80" s="129"/>
      <c r="WV80" s="129"/>
      <c r="WW80" s="129"/>
      <c r="WX80" s="129"/>
      <c r="WY80" s="129"/>
      <c r="WZ80" s="129"/>
      <c r="XA80" s="129"/>
      <c r="XB80" s="129"/>
      <c r="XC80" s="129"/>
      <c r="XD80" s="129"/>
      <c r="XE80" s="129"/>
      <c r="XF80" s="129"/>
      <c r="XG80" s="129"/>
      <c r="XH80" s="129"/>
      <c r="XI80" s="129"/>
      <c r="XJ80" s="129"/>
      <c r="XK80" s="129"/>
      <c r="XL80" s="129"/>
      <c r="XM80" s="129"/>
      <c r="XN80" s="129"/>
      <c r="XO80" s="129"/>
      <c r="XP80" s="129"/>
      <c r="XQ80" s="129"/>
      <c r="XR80" s="129"/>
      <c r="XS80" s="129"/>
      <c r="XT80" s="129"/>
      <c r="XU80" s="129"/>
      <c r="XV80" s="129"/>
      <c r="XW80" s="129"/>
      <c r="XX80" s="129"/>
      <c r="XY80" s="129"/>
      <c r="XZ80" s="129"/>
      <c r="YA80" s="129"/>
      <c r="YB80" s="129"/>
      <c r="YC80" s="129"/>
      <c r="YD80" s="129"/>
      <c r="YE80" s="129"/>
      <c r="YF80" s="129"/>
      <c r="YG80" s="129"/>
      <c r="YH80" s="129"/>
      <c r="YI80" s="129"/>
      <c r="YJ80" s="129"/>
      <c r="YK80" s="129"/>
      <c r="YL80" s="129"/>
      <c r="YM80" s="129"/>
      <c r="YN80" s="129"/>
      <c r="YO80" s="129"/>
      <c r="YP80" s="129"/>
      <c r="YQ80" s="129"/>
      <c r="YR80" s="129"/>
      <c r="YS80" s="129"/>
      <c r="YT80" s="129"/>
      <c r="YU80" s="129"/>
      <c r="YV80" s="129"/>
      <c r="YW80" s="129"/>
      <c r="YX80" s="129"/>
      <c r="YY80" s="129"/>
      <c r="YZ80" s="129"/>
      <c r="ZA80" s="129"/>
      <c r="ZB80" s="129"/>
      <c r="ZC80" s="129"/>
      <c r="ZD80" s="129"/>
      <c r="ZE80" s="129"/>
      <c r="ZF80" s="129"/>
      <c r="ZG80" s="129"/>
      <c r="ZH80" s="129"/>
      <c r="ZI80" s="129"/>
      <c r="ZJ80" s="129"/>
      <c r="ZK80" s="129"/>
      <c r="ZL80" s="129"/>
      <c r="ZM80" s="129"/>
      <c r="ZN80" s="129"/>
      <c r="ZO80" s="129"/>
      <c r="ZP80" s="129"/>
      <c r="ZQ80" s="129"/>
      <c r="ZR80" s="129"/>
      <c r="ZS80" s="129"/>
      <c r="ZT80" s="129"/>
      <c r="ZU80" s="129"/>
      <c r="ZV80" s="129"/>
      <c r="ZW80" s="129"/>
      <c r="ZX80" s="129"/>
      <c r="ZY80" s="129"/>
      <c r="ZZ80" s="129"/>
    </row>
    <row r="81" spans="1:702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1.1460488900000001</v>
      </c>
      <c r="I81" s="129">
        <v>33.46446796</v>
      </c>
      <c r="J81" s="129">
        <v>0</v>
      </c>
      <c r="K81" s="129">
        <v>0</v>
      </c>
      <c r="L81" s="129">
        <v>0</v>
      </c>
      <c r="M81" s="170" t="s">
        <v>188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29"/>
      <c r="JB81" s="129"/>
      <c r="JC81" s="129"/>
      <c r="JD81" s="129"/>
      <c r="JE81" s="129"/>
      <c r="JF81" s="129"/>
      <c r="JG81" s="129"/>
      <c r="JH81" s="129"/>
      <c r="JI81" s="129"/>
      <c r="JJ81" s="129"/>
      <c r="JK81" s="129"/>
      <c r="JL81" s="129"/>
      <c r="JM81" s="129"/>
      <c r="JN81" s="129"/>
      <c r="JO81" s="129"/>
      <c r="JP81" s="129"/>
      <c r="JQ81" s="129"/>
      <c r="JR81" s="129"/>
      <c r="JS81" s="129"/>
      <c r="JT81" s="129"/>
      <c r="JU81" s="129"/>
      <c r="JV81" s="129"/>
      <c r="JW81" s="129"/>
      <c r="JX81" s="129"/>
      <c r="JY81" s="129"/>
      <c r="JZ81" s="129"/>
      <c r="KA81" s="129"/>
      <c r="KB81" s="129"/>
      <c r="KC81" s="129"/>
      <c r="KD81" s="129"/>
      <c r="KE81" s="129"/>
      <c r="KF81" s="129"/>
      <c r="KG81" s="129"/>
      <c r="KH81" s="129"/>
      <c r="KI81" s="129"/>
      <c r="KJ81" s="129"/>
      <c r="KK81" s="129"/>
      <c r="KL81" s="129"/>
      <c r="KM81" s="129"/>
      <c r="KN81" s="129"/>
      <c r="KO81" s="129"/>
      <c r="KP81" s="129"/>
      <c r="KQ81" s="129"/>
      <c r="KR81" s="129"/>
      <c r="KS81" s="129"/>
      <c r="KT81" s="129"/>
      <c r="KU81" s="129"/>
      <c r="KV81" s="129"/>
      <c r="KW81" s="129"/>
      <c r="KX81" s="129"/>
      <c r="KY81" s="129"/>
      <c r="KZ81" s="129"/>
      <c r="LA81" s="129"/>
      <c r="LB81" s="129"/>
      <c r="LC81" s="129"/>
      <c r="LD81" s="129"/>
      <c r="LE81" s="129"/>
      <c r="LF81" s="129"/>
      <c r="LG81" s="129"/>
      <c r="LH81" s="129"/>
      <c r="LI81" s="129"/>
      <c r="LJ81" s="129"/>
      <c r="LK81" s="129"/>
      <c r="LL81" s="129"/>
      <c r="LM81" s="129"/>
      <c r="LN81" s="129"/>
      <c r="LO81" s="129"/>
      <c r="LP81" s="129"/>
      <c r="LQ81" s="129"/>
      <c r="LR81" s="129"/>
      <c r="LS81" s="129"/>
      <c r="LT81" s="129"/>
      <c r="LU81" s="129"/>
      <c r="LV81" s="129"/>
      <c r="LW81" s="129"/>
      <c r="LX81" s="129"/>
      <c r="LY81" s="129"/>
      <c r="LZ81" s="129"/>
      <c r="MA81" s="129"/>
      <c r="MB81" s="129"/>
      <c r="MC81" s="129"/>
      <c r="MD81" s="129"/>
      <c r="ME81" s="129"/>
      <c r="MF81" s="129"/>
      <c r="MG81" s="129"/>
      <c r="MH81" s="129"/>
      <c r="MI81" s="129"/>
      <c r="MJ81" s="129"/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29"/>
      <c r="MX81" s="129"/>
      <c r="MY81" s="129"/>
      <c r="MZ81" s="129"/>
      <c r="NA81" s="129"/>
      <c r="NB81" s="129"/>
      <c r="NC81" s="129"/>
      <c r="ND81" s="129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29"/>
      <c r="OE81" s="129"/>
      <c r="OF81" s="129"/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29"/>
      <c r="OR81" s="129"/>
      <c r="OS81" s="129"/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29"/>
      <c r="PE81" s="129"/>
      <c r="PF81" s="129"/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29"/>
      <c r="PR81" s="129"/>
      <c r="PS81" s="129"/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29"/>
      <c r="QE81" s="129"/>
      <c r="QF81" s="129"/>
      <c r="QG81" s="129"/>
      <c r="QH81" s="129"/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29"/>
      <c r="QT81" s="129"/>
      <c r="QU81" s="129"/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29"/>
      <c r="RG81" s="129"/>
      <c r="RH81" s="129"/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29"/>
      <c r="RT81" s="129"/>
      <c r="RU81" s="129"/>
      <c r="RV81" s="129"/>
      <c r="RW81" s="129"/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29"/>
      <c r="SI81" s="129"/>
      <c r="SJ81" s="129"/>
      <c r="SK81" s="129"/>
      <c r="SL81" s="129"/>
      <c r="SM81" s="129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29"/>
      <c r="TB81" s="129"/>
      <c r="TC81" s="129"/>
      <c r="TD81" s="129"/>
      <c r="TE81" s="129"/>
      <c r="TF81" s="129"/>
      <c r="TG81" s="129"/>
      <c r="TH81" s="129"/>
      <c r="TI81" s="129"/>
      <c r="TJ81" s="129"/>
      <c r="TK81" s="129"/>
      <c r="TL81" s="129"/>
      <c r="TM81" s="129"/>
      <c r="TN81" s="129"/>
      <c r="TO81" s="129"/>
      <c r="TP81" s="129"/>
      <c r="TQ81" s="129"/>
      <c r="TR81" s="129"/>
      <c r="TS81" s="129"/>
      <c r="TT81" s="129"/>
      <c r="TU81" s="129"/>
      <c r="TV81" s="129"/>
      <c r="TW81" s="129"/>
      <c r="TX81" s="129"/>
      <c r="TY81" s="129"/>
      <c r="TZ81" s="129"/>
      <c r="UA81" s="129"/>
      <c r="UB81" s="129"/>
      <c r="UC81" s="129"/>
      <c r="UD81" s="129"/>
      <c r="UE81" s="129"/>
      <c r="UF81" s="129"/>
      <c r="UG81" s="129"/>
      <c r="UH81" s="129"/>
      <c r="UI81" s="129"/>
      <c r="UJ81" s="129"/>
      <c r="UK81" s="129"/>
      <c r="UL81" s="129"/>
      <c r="UM81" s="129"/>
      <c r="UN81" s="129"/>
      <c r="UO81" s="129"/>
      <c r="UP81" s="129"/>
      <c r="UQ81" s="129"/>
      <c r="UR81" s="129"/>
      <c r="US81" s="129"/>
      <c r="UT81" s="129"/>
      <c r="UU81" s="129"/>
      <c r="UV81" s="129"/>
      <c r="UW81" s="129"/>
      <c r="UX81" s="129"/>
      <c r="UY81" s="129"/>
      <c r="UZ81" s="129"/>
      <c r="VA81" s="129"/>
      <c r="VB81" s="129"/>
      <c r="VC81" s="129"/>
      <c r="VD81" s="129"/>
      <c r="VE81" s="129"/>
      <c r="VF81" s="129"/>
      <c r="VG81" s="129"/>
      <c r="VH81" s="129"/>
      <c r="VI81" s="129"/>
      <c r="VJ81" s="129"/>
      <c r="VK81" s="129"/>
      <c r="VL81" s="129"/>
      <c r="VM81" s="129"/>
      <c r="VN81" s="129"/>
      <c r="VO81" s="129"/>
      <c r="VP81" s="129"/>
      <c r="VQ81" s="129"/>
      <c r="VR81" s="129"/>
      <c r="VS81" s="129"/>
      <c r="VT81" s="129"/>
      <c r="VU81" s="129"/>
      <c r="VV81" s="129"/>
      <c r="VW81" s="129"/>
      <c r="VX81" s="129"/>
      <c r="VY81" s="129"/>
      <c r="VZ81" s="129"/>
      <c r="WA81" s="129"/>
      <c r="WB81" s="129"/>
      <c r="WC81" s="129"/>
      <c r="WD81" s="129"/>
      <c r="WE81" s="129"/>
      <c r="WF81" s="129"/>
      <c r="WG81" s="129"/>
      <c r="WH81" s="129"/>
      <c r="WI81" s="129"/>
      <c r="WJ81" s="129"/>
      <c r="WK81" s="129"/>
      <c r="WL81" s="129"/>
      <c r="WM81" s="129"/>
      <c r="WN81" s="129"/>
      <c r="WO81" s="129"/>
      <c r="WP81" s="129"/>
      <c r="WQ81" s="129"/>
      <c r="WR81" s="129"/>
      <c r="WS81" s="129"/>
      <c r="WT81" s="129"/>
      <c r="WU81" s="129"/>
      <c r="WV81" s="129"/>
      <c r="WW81" s="129"/>
      <c r="WX81" s="129"/>
      <c r="WY81" s="129"/>
      <c r="WZ81" s="129"/>
      <c r="XA81" s="129"/>
      <c r="XB81" s="129"/>
      <c r="XC81" s="129"/>
      <c r="XD81" s="129"/>
      <c r="XE81" s="129"/>
      <c r="XF81" s="129"/>
      <c r="XG81" s="129"/>
      <c r="XH81" s="129"/>
      <c r="XI81" s="129"/>
      <c r="XJ81" s="129"/>
      <c r="XK81" s="129"/>
      <c r="XL81" s="129"/>
      <c r="XM81" s="129"/>
      <c r="XN81" s="129"/>
      <c r="XO81" s="129"/>
      <c r="XP81" s="129"/>
      <c r="XQ81" s="129"/>
      <c r="XR81" s="129"/>
      <c r="XS81" s="129"/>
      <c r="XT81" s="129"/>
      <c r="XU81" s="129"/>
      <c r="XV81" s="129"/>
      <c r="XW81" s="129"/>
      <c r="XX81" s="129"/>
      <c r="XY81" s="129"/>
      <c r="XZ81" s="129"/>
      <c r="YA81" s="129"/>
      <c r="YB81" s="129"/>
      <c r="YC81" s="129"/>
      <c r="YD81" s="129"/>
      <c r="YE81" s="129"/>
      <c r="YF81" s="129"/>
      <c r="YG81" s="129"/>
      <c r="YH81" s="129"/>
      <c r="YI81" s="129"/>
      <c r="YJ81" s="129"/>
      <c r="YK81" s="129"/>
      <c r="YL81" s="129"/>
      <c r="YM81" s="129"/>
      <c r="YN81" s="129"/>
      <c r="YO81" s="129"/>
      <c r="YP81" s="129"/>
      <c r="YQ81" s="129"/>
      <c r="YR81" s="129"/>
      <c r="YS81" s="129"/>
      <c r="YT81" s="129"/>
      <c r="YU81" s="129"/>
      <c r="YV81" s="129"/>
      <c r="YW81" s="129"/>
      <c r="YX81" s="129"/>
      <c r="YY81" s="129"/>
      <c r="YZ81" s="129"/>
      <c r="ZA81" s="129"/>
      <c r="ZB81" s="129"/>
      <c r="ZC81" s="129"/>
      <c r="ZD81" s="129"/>
      <c r="ZE81" s="129"/>
      <c r="ZF81" s="129"/>
      <c r="ZG81" s="129"/>
      <c r="ZH81" s="129"/>
      <c r="ZI81" s="129"/>
      <c r="ZJ81" s="129"/>
      <c r="ZK81" s="129"/>
      <c r="ZL81" s="129"/>
      <c r="ZM81" s="129"/>
      <c r="ZN81" s="129"/>
      <c r="ZO81" s="129"/>
      <c r="ZP81" s="129"/>
      <c r="ZQ81" s="129"/>
      <c r="ZR81" s="129"/>
      <c r="ZS81" s="129"/>
      <c r="ZT81" s="129"/>
      <c r="ZU81" s="129"/>
      <c r="ZV81" s="129"/>
      <c r="ZW81" s="129"/>
      <c r="ZX81" s="129"/>
      <c r="ZY81" s="129"/>
      <c r="ZZ81" s="129"/>
    </row>
    <row r="82" spans="1:702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3.02123024</v>
      </c>
      <c r="J82" s="129">
        <v>0</v>
      </c>
      <c r="K82" s="129">
        <v>0</v>
      </c>
      <c r="L82" s="129">
        <v>0</v>
      </c>
      <c r="M82" s="170" t="s">
        <v>188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29"/>
      <c r="NS82" s="129"/>
      <c r="NT82" s="129"/>
      <c r="NU82" s="129"/>
      <c r="NV82" s="129"/>
      <c r="NW82" s="129"/>
      <c r="NX82" s="129"/>
      <c r="NY82" s="129"/>
      <c r="NZ82" s="129"/>
      <c r="OA82" s="129"/>
      <c r="OB82" s="129"/>
      <c r="OC82" s="129"/>
      <c r="OD82" s="129"/>
      <c r="OE82" s="129"/>
      <c r="OF82" s="129"/>
      <c r="OG82" s="129"/>
      <c r="OH82" s="129"/>
      <c r="OI82" s="129"/>
      <c r="OJ82" s="129"/>
      <c r="OK82" s="129"/>
      <c r="OL82" s="129"/>
      <c r="OM82" s="129"/>
      <c r="ON82" s="129"/>
      <c r="OO82" s="129"/>
      <c r="OP82" s="129"/>
      <c r="OQ82" s="129"/>
      <c r="OR82" s="129"/>
      <c r="OS82" s="129"/>
      <c r="OT82" s="129"/>
      <c r="OU82" s="129"/>
      <c r="OV82" s="129"/>
      <c r="OW82" s="129"/>
      <c r="OX82" s="129"/>
      <c r="OY82" s="129"/>
      <c r="OZ82" s="129"/>
      <c r="PA82" s="129"/>
      <c r="PB82" s="129"/>
      <c r="PC82" s="129"/>
      <c r="PD82" s="129"/>
      <c r="PE82" s="129"/>
      <c r="PF82" s="129"/>
      <c r="PG82" s="129"/>
      <c r="PH82" s="129"/>
      <c r="PI82" s="129"/>
      <c r="PJ82" s="129"/>
      <c r="PK82" s="129"/>
      <c r="PL82" s="129"/>
      <c r="PM82" s="129"/>
      <c r="PN82" s="129"/>
      <c r="PO82" s="129"/>
      <c r="PP82" s="129"/>
      <c r="PQ82" s="129"/>
      <c r="PR82" s="129"/>
      <c r="PS82" s="129"/>
      <c r="PT82" s="129"/>
      <c r="PU82" s="129"/>
      <c r="PV82" s="129"/>
      <c r="PW82" s="129"/>
      <c r="PX82" s="129"/>
      <c r="PY82" s="129"/>
      <c r="PZ82" s="129"/>
      <c r="QA82" s="129"/>
      <c r="QB82" s="129"/>
      <c r="QC82" s="129"/>
      <c r="QD82" s="129"/>
      <c r="QE82" s="129"/>
      <c r="QF82" s="129"/>
      <c r="QG82" s="129"/>
      <c r="QH82" s="129"/>
      <c r="QI82" s="129"/>
      <c r="QJ82" s="129"/>
      <c r="QK82" s="129"/>
      <c r="QL82" s="129"/>
      <c r="QM82" s="129"/>
      <c r="QN82" s="129"/>
      <c r="QO82" s="129"/>
      <c r="QP82" s="129"/>
      <c r="QQ82" s="129"/>
      <c r="QR82" s="129"/>
      <c r="QS82" s="129"/>
      <c r="QT82" s="129"/>
      <c r="QU82" s="129"/>
      <c r="QV82" s="129"/>
      <c r="QW82" s="129"/>
      <c r="QX82" s="129"/>
      <c r="QY82" s="129"/>
      <c r="QZ82" s="129"/>
      <c r="RA82" s="129"/>
      <c r="RB82" s="129"/>
      <c r="RC82" s="129"/>
      <c r="RD82" s="129"/>
      <c r="RE82" s="129"/>
      <c r="RF82" s="129"/>
      <c r="RG82" s="129"/>
      <c r="RH82" s="129"/>
      <c r="RI82" s="129"/>
      <c r="RJ82" s="129"/>
      <c r="RK82" s="129"/>
      <c r="RL82" s="129"/>
      <c r="RM82" s="129"/>
      <c r="RN82" s="129"/>
      <c r="RO82" s="129"/>
      <c r="RP82" s="129"/>
      <c r="RQ82" s="129"/>
      <c r="RR82" s="129"/>
      <c r="RS82" s="129"/>
      <c r="RT82" s="129"/>
      <c r="RU82" s="129"/>
      <c r="RV82" s="129"/>
      <c r="RW82" s="129"/>
      <c r="RX82" s="129"/>
      <c r="RY82" s="129"/>
      <c r="RZ82" s="129"/>
      <c r="SA82" s="129"/>
      <c r="SB82" s="129"/>
      <c r="SC82" s="129"/>
      <c r="SD82" s="129"/>
      <c r="SE82" s="129"/>
      <c r="SF82" s="129"/>
      <c r="SG82" s="129"/>
      <c r="SH82" s="129"/>
      <c r="SI82" s="129"/>
      <c r="SJ82" s="129"/>
      <c r="SK82" s="129"/>
      <c r="SL82" s="129"/>
      <c r="SM82" s="129"/>
      <c r="SN82" s="129"/>
      <c r="SO82" s="129"/>
      <c r="SP82" s="129"/>
      <c r="SQ82" s="129"/>
      <c r="SR82" s="129"/>
      <c r="SS82" s="129"/>
      <c r="ST82" s="129"/>
      <c r="SU82" s="129"/>
      <c r="SV82" s="129"/>
      <c r="SW82" s="129"/>
      <c r="SX82" s="129"/>
      <c r="SY82" s="129"/>
      <c r="SZ82" s="129"/>
      <c r="TA82" s="129"/>
      <c r="TB82" s="129"/>
      <c r="TC82" s="129"/>
      <c r="TD82" s="129"/>
      <c r="TE82" s="129"/>
      <c r="TF82" s="129"/>
      <c r="TG82" s="129"/>
      <c r="TH82" s="129"/>
      <c r="TI82" s="129"/>
      <c r="TJ82" s="129"/>
      <c r="TK82" s="129"/>
      <c r="TL82" s="129"/>
      <c r="TM82" s="129"/>
      <c r="TN82" s="129"/>
      <c r="TO82" s="129"/>
      <c r="TP82" s="129"/>
      <c r="TQ82" s="129"/>
      <c r="TR82" s="129"/>
      <c r="TS82" s="129"/>
      <c r="TT82" s="129"/>
      <c r="TU82" s="129"/>
      <c r="TV82" s="129"/>
      <c r="TW82" s="129"/>
      <c r="TX82" s="129"/>
      <c r="TY82" s="129"/>
      <c r="TZ82" s="129"/>
      <c r="UA82" s="129"/>
      <c r="UB82" s="129"/>
      <c r="UC82" s="129"/>
      <c r="UD82" s="129"/>
      <c r="UE82" s="129"/>
      <c r="UF82" s="129"/>
      <c r="UG82" s="129"/>
      <c r="UH82" s="129"/>
      <c r="UI82" s="129"/>
      <c r="UJ82" s="129"/>
      <c r="UK82" s="129"/>
      <c r="UL82" s="129"/>
      <c r="UM82" s="129"/>
      <c r="UN82" s="129"/>
      <c r="UO82" s="129"/>
      <c r="UP82" s="129"/>
      <c r="UQ82" s="129"/>
      <c r="UR82" s="129"/>
      <c r="US82" s="129"/>
      <c r="UT82" s="129"/>
      <c r="UU82" s="129"/>
      <c r="UV82" s="129"/>
      <c r="UW82" s="129"/>
      <c r="UX82" s="129"/>
      <c r="UY82" s="129"/>
      <c r="UZ82" s="129"/>
      <c r="VA82" s="129"/>
      <c r="VB82" s="129"/>
      <c r="VC82" s="129"/>
      <c r="VD82" s="129"/>
      <c r="VE82" s="129"/>
      <c r="VF82" s="129"/>
      <c r="VG82" s="129"/>
      <c r="VH82" s="129"/>
      <c r="VI82" s="129"/>
      <c r="VJ82" s="129"/>
      <c r="VK82" s="129"/>
      <c r="VL82" s="129"/>
      <c r="VM82" s="129"/>
      <c r="VN82" s="129"/>
      <c r="VO82" s="129"/>
      <c r="VP82" s="129"/>
      <c r="VQ82" s="129"/>
      <c r="VR82" s="129"/>
      <c r="VS82" s="129"/>
      <c r="VT82" s="129"/>
      <c r="VU82" s="129"/>
      <c r="VV82" s="129"/>
      <c r="VW82" s="129"/>
      <c r="VX82" s="129"/>
      <c r="VY82" s="129"/>
      <c r="VZ82" s="129"/>
      <c r="WA82" s="129"/>
      <c r="WB82" s="129"/>
      <c r="WC82" s="129"/>
      <c r="WD82" s="129"/>
      <c r="WE82" s="129"/>
      <c r="WF82" s="129"/>
      <c r="WG82" s="129"/>
      <c r="WH82" s="129"/>
      <c r="WI82" s="129"/>
      <c r="WJ82" s="129"/>
      <c r="WK82" s="129"/>
      <c r="WL82" s="129"/>
      <c r="WM82" s="129"/>
      <c r="WN82" s="129"/>
      <c r="WO82" s="129"/>
      <c r="WP82" s="129"/>
      <c r="WQ82" s="129"/>
      <c r="WR82" s="129"/>
      <c r="WS82" s="129"/>
      <c r="WT82" s="129"/>
      <c r="WU82" s="129"/>
      <c r="WV82" s="129"/>
      <c r="WW82" s="129"/>
      <c r="WX82" s="129"/>
      <c r="WY82" s="129"/>
      <c r="WZ82" s="129"/>
      <c r="XA82" s="129"/>
      <c r="XB82" s="129"/>
      <c r="XC82" s="129"/>
      <c r="XD82" s="129"/>
      <c r="XE82" s="129"/>
      <c r="XF82" s="129"/>
      <c r="XG82" s="129"/>
      <c r="XH82" s="129"/>
      <c r="XI82" s="129"/>
      <c r="XJ82" s="129"/>
      <c r="XK82" s="129"/>
      <c r="XL82" s="129"/>
      <c r="XM82" s="129"/>
      <c r="XN82" s="129"/>
      <c r="XO82" s="129"/>
      <c r="XP82" s="129"/>
      <c r="XQ82" s="129"/>
      <c r="XR82" s="129"/>
      <c r="XS82" s="129"/>
      <c r="XT82" s="129"/>
      <c r="XU82" s="129"/>
      <c r="XV82" s="129"/>
      <c r="XW82" s="129"/>
      <c r="XX82" s="129"/>
      <c r="XY82" s="129"/>
      <c r="XZ82" s="129"/>
      <c r="YA82" s="129"/>
      <c r="YB82" s="129"/>
      <c r="YC82" s="129"/>
      <c r="YD82" s="129"/>
      <c r="YE82" s="129"/>
      <c r="YF82" s="129"/>
      <c r="YG82" s="129"/>
      <c r="YH82" s="129"/>
      <c r="YI82" s="129"/>
      <c r="YJ82" s="129"/>
      <c r="YK82" s="129"/>
      <c r="YL82" s="129"/>
      <c r="YM82" s="129"/>
      <c r="YN82" s="129"/>
      <c r="YO82" s="129"/>
      <c r="YP82" s="129"/>
      <c r="YQ82" s="129"/>
      <c r="YR82" s="129"/>
      <c r="YS82" s="129"/>
      <c r="YT82" s="129"/>
      <c r="YU82" s="129"/>
      <c r="YV82" s="129"/>
      <c r="YW82" s="129"/>
      <c r="YX82" s="129"/>
      <c r="YY82" s="129"/>
      <c r="YZ82" s="129"/>
      <c r="ZA82" s="129"/>
      <c r="ZB82" s="129"/>
      <c r="ZC82" s="129"/>
      <c r="ZD82" s="129"/>
      <c r="ZE82" s="129"/>
      <c r="ZF82" s="129"/>
      <c r="ZG82" s="129"/>
      <c r="ZH82" s="129"/>
      <c r="ZI82" s="129"/>
      <c r="ZJ82" s="129"/>
      <c r="ZK82" s="129"/>
      <c r="ZL82" s="129"/>
      <c r="ZM82" s="129"/>
      <c r="ZN82" s="129"/>
      <c r="ZO82" s="129"/>
      <c r="ZP82" s="129"/>
      <c r="ZQ82" s="129"/>
      <c r="ZR82" s="129"/>
      <c r="ZS82" s="129"/>
      <c r="ZT82" s="129"/>
      <c r="ZU82" s="129"/>
      <c r="ZV82" s="129"/>
      <c r="ZW82" s="129"/>
      <c r="ZX82" s="129"/>
      <c r="ZY82" s="129"/>
      <c r="ZZ82" s="129"/>
    </row>
    <row r="83" spans="1:702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3.02123024</v>
      </c>
      <c r="J83" s="129">
        <v>0</v>
      </c>
      <c r="K83" s="129">
        <v>0</v>
      </c>
      <c r="L83" s="129">
        <v>0</v>
      </c>
      <c r="M83" s="170" t="s">
        <v>188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</row>
    <row r="84" spans="1:702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3.02123024</v>
      </c>
      <c r="J84" s="129">
        <v>0</v>
      </c>
      <c r="K84" s="129">
        <v>0</v>
      </c>
      <c r="L84" s="129">
        <v>0</v>
      </c>
      <c r="M84" s="170" t="s">
        <v>188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</row>
    <row r="85" spans="1:702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3.02123024</v>
      </c>
      <c r="J85" s="129">
        <v>0</v>
      </c>
      <c r="K85" s="129">
        <v>0</v>
      </c>
      <c r="L85" s="129">
        <v>0</v>
      </c>
      <c r="M85" s="170" t="s">
        <v>188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</row>
    <row r="86" spans="1:702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3.02123024</v>
      </c>
      <c r="J86" s="129">
        <v>0</v>
      </c>
      <c r="K86" s="129">
        <v>0</v>
      </c>
      <c r="L86" s="129">
        <v>0</v>
      </c>
      <c r="M86" s="170" t="s">
        <v>188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</row>
    <row r="87" spans="1:702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3.02123024</v>
      </c>
      <c r="J87" s="129">
        <v>0</v>
      </c>
      <c r="K87" s="129">
        <v>0</v>
      </c>
      <c r="L87" s="129">
        <v>0</v>
      </c>
      <c r="M87" s="170" t="s">
        <v>188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</row>
    <row r="88" spans="1:702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3.02123024</v>
      </c>
      <c r="J88" s="129">
        <v>0</v>
      </c>
      <c r="K88" s="129">
        <v>0</v>
      </c>
      <c r="L88" s="129">
        <v>0</v>
      </c>
      <c r="M88" s="170" t="s">
        <v>188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</row>
    <row r="89" spans="1:702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3.02123024</v>
      </c>
      <c r="J89" s="129">
        <v>0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</row>
    <row r="90" spans="1:702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3.02123024</v>
      </c>
      <c r="J90" s="129">
        <v>0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</row>
    <row r="91" spans="1:702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3.02123024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</row>
    <row r="92" spans="1:702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3.02123024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</row>
    <row r="93" spans="1:702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3.02123024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0</v>
      </c>
      <c r="S93" s="129">
        <v>0</v>
      </c>
      <c r="T93" s="129">
        <v>0</v>
      </c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</row>
    <row r="94" spans="1:702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3.02123024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</row>
    <row r="95" spans="1:702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3.2053641700000002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</row>
    <row r="96" spans="1:702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3.2053641700000002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</row>
    <row r="97" spans="1:52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3.2956141699999999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0</v>
      </c>
      <c r="S97" s="129">
        <v>0</v>
      </c>
      <c r="T97" s="129">
        <v>0</v>
      </c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</row>
    <row r="98" spans="1:52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3.3256975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0</v>
      </c>
      <c r="S98" s="129">
        <v>0</v>
      </c>
      <c r="T98" s="129">
        <v>0</v>
      </c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</row>
    <row r="99" spans="1:52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3.3567836099999999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</row>
    <row r="100" spans="1:52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3.38686694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</row>
    <row r="101" spans="1:52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3.4179530499999999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</row>
    <row r="102" spans="1:52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3.4490391699999998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</row>
    <row r="103" spans="1:52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3.4791224999999999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0</v>
      </c>
      <c r="S103" s="129">
        <v>0</v>
      </c>
      <c r="T103" s="129">
        <v>0</v>
      </c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</row>
    <row r="104" spans="1:52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3.5102086099999998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</row>
    <row r="105" spans="1:52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3.5402919399999999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29">
        <v>0</v>
      </c>
      <c r="T105" s="129">
        <v>0</v>
      </c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</row>
    <row r="106" spans="1:52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</row>
    <row r="107" spans="1:52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</row>
    <row r="108" spans="1:52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</row>
    <row r="109" spans="1:52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>
        <v>0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</row>
    <row r="110" spans="1:52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</row>
    <row r="111" spans="1:52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>
        <v>0</v>
      </c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</row>
    <row r="112" spans="1:52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</row>
    <row r="113" spans="1:52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</row>
    <row r="114" spans="1:52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</row>
    <row r="115" spans="1:52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</row>
    <row r="116" spans="1:52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</row>
    <row r="117" spans="1:52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</row>
    <row r="118" spans="1:52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</row>
    <row r="119" spans="1:5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70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</row>
    <row r="120" spans="1:5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71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</row>
    <row r="121" spans="1:5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</row>
    <row r="122" spans="1:52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</row>
    <row r="123" spans="1:52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</row>
    <row r="124" spans="1:52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</row>
    <row r="125" spans="1:52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</row>
    <row r="126" spans="1:52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</row>
    <row r="127" spans="1:52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</row>
    <row r="128" spans="1:52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</row>
    <row r="129" spans="1:52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</row>
    <row r="130" spans="1:52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</row>
    <row r="131" spans="1:52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</row>
    <row r="132" spans="1:52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</row>
    <row r="133" spans="1:52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</row>
    <row r="134" spans="1:52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</row>
    <row r="135" spans="1:52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</row>
    <row r="136" spans="1:52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</row>
    <row r="137" spans="1:52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</row>
    <row r="138" spans="1:52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</row>
    <row r="139" spans="1:52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</row>
    <row r="140" spans="1:52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</row>
    <row r="141" spans="1:52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</row>
    <row r="142" spans="1:52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</row>
    <row r="143" spans="1:52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</row>
    <row r="144" spans="1:52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</row>
    <row r="145" spans="1:52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</row>
    <row r="146" spans="1:52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</row>
    <row r="147" spans="1:52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</row>
    <row r="148" spans="1:52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</row>
    <row r="149" spans="1:52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</row>
    <row r="150" spans="1:52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</row>
    <row r="151" spans="1:52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</row>
    <row r="152" spans="1:5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</row>
    <row r="153" spans="1:5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</row>
    <row r="154" spans="1:5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</row>
    <row r="155" spans="1:5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</row>
    <row r="156" spans="1:5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</row>
    <row r="157" spans="1:5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</row>
    <row r="158" spans="1:5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</row>
    <row r="159" spans="1:5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</row>
    <row r="160" spans="1:5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</row>
    <row r="161" spans="1:5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</row>
    <row r="162" spans="1:5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</row>
    <row r="163" spans="1:5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</row>
    <row r="164" spans="1:5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</row>
    <row r="165" spans="1:52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</row>
    <row r="166" spans="1:52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</row>
    <row r="167" spans="1:52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</row>
    <row r="168" spans="1:52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</row>
    <row r="169" spans="1:52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</row>
    <row r="170" spans="1:5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</row>
    <row r="171" spans="1:5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</row>
    <row r="172" spans="1:5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</row>
    <row r="173" spans="1:5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</row>
    <row r="174" spans="1:5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</row>
    <row r="175" spans="1:5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</row>
    <row r="176" spans="1:5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</row>
    <row r="177" spans="1:5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</row>
  </sheetData>
  <mergeCells count="21">
    <mergeCell ref="A6:A9"/>
    <mergeCell ref="B6:B9"/>
    <mergeCell ref="C7:C9"/>
    <mergeCell ref="D7:D9"/>
    <mergeCell ref="Q7:Q9"/>
    <mergeCell ref="G7:G9"/>
    <mergeCell ref="H7:H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  <mergeCell ref="C6:T6"/>
    <mergeCell ref="T7:T9"/>
    <mergeCell ref="R7:R9"/>
    <mergeCell ref="S7:S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1" customWidth="1"/>
    <col min="3" max="3" width="15.109375" style="21" customWidth="1"/>
    <col min="4" max="11" width="9.44140625" style="18" customWidth="1"/>
    <col min="12" max="13" width="12.33203125" style="21" customWidth="1"/>
    <col min="14" max="14" width="9.109375" style="21" collapsed="1"/>
    <col min="15" max="16384" width="9.109375" style="21"/>
  </cols>
  <sheetData>
    <row r="1" spans="1:20">
      <c r="A1" s="16" t="s">
        <v>155</v>
      </c>
      <c r="B1" s="10"/>
    </row>
    <row r="2" spans="1:20" ht="5.25" customHeight="1"/>
    <row r="3" spans="1:20" ht="26.25" customHeight="1">
      <c r="A3" s="219" t="s">
        <v>68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0" ht="12.75" customHeight="1">
      <c r="A4" s="49" t="s">
        <v>181</v>
      </c>
    </row>
    <row r="5" spans="1:20" ht="12.75" customHeight="1">
      <c r="A5" s="25" t="s">
        <v>230</v>
      </c>
    </row>
    <row r="6" spans="1:20" s="30" customFormat="1">
      <c r="A6" s="221" t="s">
        <v>0</v>
      </c>
      <c r="B6" s="212" t="s">
        <v>1</v>
      </c>
      <c r="C6" s="212" t="s">
        <v>56</v>
      </c>
      <c r="D6" s="201" t="s">
        <v>2</v>
      </c>
      <c r="E6" s="201"/>
      <c r="F6" s="201"/>
      <c r="G6" s="201"/>
      <c r="H6" s="201"/>
      <c r="I6" s="201"/>
      <c r="J6" s="201"/>
      <c r="K6" s="201"/>
      <c r="L6" s="212" t="s">
        <v>55</v>
      </c>
      <c r="M6" s="222" t="s">
        <v>54</v>
      </c>
    </row>
    <row r="7" spans="1:20" s="30" customFormat="1">
      <c r="A7" s="221"/>
      <c r="B7" s="212"/>
      <c r="C7" s="212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2"/>
      <c r="M7" s="222"/>
    </row>
    <row r="8" spans="1:20" ht="27.6">
      <c r="A8" s="221"/>
      <c r="B8" s="212"/>
      <c r="C8" s="212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2"/>
      <c r="M8" s="222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9">
        <v>5680.3007697100002</v>
      </c>
      <c r="C11" s="129"/>
      <c r="D11" s="43"/>
      <c r="E11" s="43"/>
      <c r="F11" s="43"/>
      <c r="G11" s="43"/>
      <c r="H11" s="43"/>
      <c r="I11" s="43"/>
      <c r="J11" s="43"/>
      <c r="K11" s="43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0" hidden="1" outlineLevel="1">
      <c r="A12" s="8">
        <v>40575</v>
      </c>
      <c r="B12" s="129">
        <v>6154.1338879800005</v>
      </c>
      <c r="C12" s="129"/>
      <c r="D12" s="43"/>
      <c r="E12" s="43"/>
      <c r="F12" s="43"/>
      <c r="G12" s="43"/>
      <c r="H12" s="43"/>
      <c r="I12" s="43"/>
      <c r="J12" s="43"/>
      <c r="K12" s="43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 hidden="1" outlineLevel="1">
      <c r="A13" s="8">
        <v>40603</v>
      </c>
      <c r="B13" s="129">
        <v>6797.3834482000002</v>
      </c>
      <c r="C13" s="129"/>
      <c r="D13" s="43"/>
      <c r="E13" s="43"/>
      <c r="F13" s="43"/>
      <c r="G13" s="43"/>
      <c r="H13" s="43"/>
      <c r="I13" s="43"/>
      <c r="J13" s="43"/>
      <c r="K13" s="43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hidden="1" outlineLevel="1">
      <c r="A14" s="8">
        <v>40634</v>
      </c>
      <c r="B14" s="129">
        <v>7499.08355837</v>
      </c>
      <c r="C14" s="129"/>
      <c r="D14" s="43"/>
      <c r="E14" s="43"/>
      <c r="F14" s="43"/>
      <c r="G14" s="43"/>
      <c r="H14" s="43"/>
      <c r="I14" s="43"/>
      <c r="J14" s="43"/>
      <c r="K14" s="43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0" hidden="1" outlineLevel="1">
      <c r="A15" s="8">
        <v>40664</v>
      </c>
      <c r="B15" s="129">
        <v>7951.4957856399997</v>
      </c>
      <c r="C15" s="129"/>
      <c r="D15" s="43"/>
      <c r="E15" s="43"/>
      <c r="F15" s="43"/>
      <c r="G15" s="43"/>
      <c r="H15" s="43"/>
      <c r="I15" s="43"/>
      <c r="J15" s="43"/>
      <c r="K15" s="43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idden="1" outlineLevel="1">
      <c r="A16" s="8">
        <v>40695</v>
      </c>
      <c r="B16" s="129">
        <v>8341.2925805199993</v>
      </c>
      <c r="C16" s="129"/>
      <c r="D16" s="43"/>
      <c r="E16" s="43"/>
      <c r="F16" s="43"/>
      <c r="G16" s="43"/>
      <c r="H16" s="43"/>
      <c r="I16" s="43"/>
      <c r="J16" s="43"/>
      <c r="K16" s="43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1:20" hidden="1" outlineLevel="1">
      <c r="A17" s="8">
        <v>40725</v>
      </c>
      <c r="B17" s="129">
        <v>8509.0774416700006</v>
      </c>
      <c r="C17" s="129"/>
      <c r="D17" s="43"/>
      <c r="E17" s="43"/>
      <c r="F17" s="43"/>
      <c r="G17" s="43"/>
      <c r="H17" s="43"/>
      <c r="I17" s="43"/>
      <c r="J17" s="43"/>
      <c r="K17" s="43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1:20" hidden="1" outlineLevel="1">
      <c r="A18" s="8">
        <v>40756</v>
      </c>
      <c r="B18" s="129">
        <v>8219.0927569899995</v>
      </c>
      <c r="C18" s="129"/>
      <c r="D18" s="43"/>
      <c r="E18" s="43"/>
      <c r="F18" s="43"/>
      <c r="G18" s="43"/>
      <c r="H18" s="43"/>
      <c r="I18" s="43"/>
      <c r="J18" s="43"/>
      <c r="K18" s="43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1:20" hidden="1" outlineLevel="1">
      <c r="A19" s="8">
        <v>40787</v>
      </c>
      <c r="B19" s="129">
        <v>8209.0305936299992</v>
      </c>
      <c r="C19" s="129"/>
      <c r="D19" s="43"/>
      <c r="E19" s="43"/>
      <c r="F19" s="43"/>
      <c r="G19" s="43"/>
      <c r="H19" s="43"/>
      <c r="I19" s="43"/>
      <c r="J19" s="43"/>
      <c r="K19" s="43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0" hidden="1" outlineLevel="1">
      <c r="A20" s="8">
        <v>40817</v>
      </c>
      <c r="B20" s="129">
        <v>8291.4519245499996</v>
      </c>
      <c r="C20" s="129"/>
      <c r="D20" s="43"/>
      <c r="E20" s="43"/>
      <c r="F20" s="43"/>
      <c r="G20" s="43"/>
      <c r="H20" s="43"/>
      <c r="I20" s="43"/>
      <c r="J20" s="43"/>
      <c r="K20" s="43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1:20" hidden="1" outlineLevel="1">
      <c r="A21" s="8">
        <v>40848</v>
      </c>
      <c r="B21" s="129">
        <v>8685.2415022000005</v>
      </c>
      <c r="C21" s="129"/>
      <c r="D21" s="43"/>
      <c r="E21" s="43"/>
      <c r="F21" s="43"/>
      <c r="G21" s="43"/>
      <c r="H21" s="43"/>
      <c r="I21" s="43"/>
      <c r="J21" s="43"/>
      <c r="K21" s="43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1:20" hidden="1" outlineLevel="1">
      <c r="A22" s="8">
        <v>40878</v>
      </c>
      <c r="B22" s="129">
        <v>8369.8859691300004</v>
      </c>
      <c r="C22" s="129"/>
      <c r="D22" s="43"/>
      <c r="E22" s="43"/>
      <c r="F22" s="43"/>
      <c r="G22" s="43"/>
      <c r="H22" s="43"/>
      <c r="I22" s="43"/>
      <c r="J22" s="43"/>
      <c r="K22" s="43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20" hidden="1" outlineLevel="1">
      <c r="A23" s="8">
        <v>40909</v>
      </c>
      <c r="B23" s="129">
        <v>8266.6087407199993</v>
      </c>
      <c r="C23" s="129"/>
      <c r="D23" s="43"/>
      <c r="E23" s="43"/>
      <c r="F23" s="43"/>
      <c r="G23" s="43"/>
      <c r="H23" s="43"/>
      <c r="I23" s="43"/>
      <c r="J23" s="43"/>
      <c r="K23" s="43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1:20" hidden="1" outlineLevel="1">
      <c r="A24" s="8">
        <v>40940</v>
      </c>
      <c r="B24" s="129">
        <v>8346.0062429299996</v>
      </c>
      <c r="C24" s="129"/>
      <c r="D24" s="43"/>
      <c r="E24" s="43"/>
      <c r="F24" s="43"/>
      <c r="G24" s="43"/>
      <c r="H24" s="43"/>
      <c r="I24" s="43"/>
      <c r="J24" s="43"/>
      <c r="K24" s="43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20" hidden="1" outlineLevel="1">
      <c r="A25" s="8">
        <v>40969</v>
      </c>
      <c r="B25" s="129">
        <v>8397.9509235000005</v>
      </c>
      <c r="C25" s="129"/>
      <c r="D25" s="43"/>
      <c r="E25" s="43"/>
      <c r="F25" s="43"/>
      <c r="G25" s="43"/>
      <c r="H25" s="43"/>
      <c r="I25" s="43"/>
      <c r="J25" s="43"/>
      <c r="K25" s="43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20" hidden="1" outlineLevel="1">
      <c r="A26" s="8">
        <v>41000</v>
      </c>
      <c r="B26" s="129">
        <v>8369.4485658899994</v>
      </c>
      <c r="C26" s="129"/>
      <c r="D26" s="43"/>
      <c r="E26" s="43"/>
      <c r="F26" s="43"/>
      <c r="G26" s="43"/>
      <c r="H26" s="43"/>
      <c r="I26" s="43"/>
      <c r="J26" s="43"/>
      <c r="K26" s="43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hidden="1" outlineLevel="1">
      <c r="A27" s="8">
        <v>41030</v>
      </c>
      <c r="B27" s="129">
        <v>8109.7645910299998</v>
      </c>
      <c r="C27" s="129"/>
      <c r="D27" s="43"/>
      <c r="E27" s="43"/>
      <c r="F27" s="43"/>
      <c r="G27" s="43"/>
      <c r="H27" s="43"/>
      <c r="I27" s="43"/>
      <c r="J27" s="43"/>
      <c r="K27" s="43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20" hidden="1" outlineLevel="1">
      <c r="A28" s="8">
        <v>41061</v>
      </c>
      <c r="B28" s="129">
        <v>8191.2906717300002</v>
      </c>
      <c r="C28" s="129"/>
      <c r="D28" s="43"/>
      <c r="E28" s="43"/>
      <c r="F28" s="43"/>
      <c r="G28" s="43"/>
      <c r="H28" s="43"/>
      <c r="I28" s="43"/>
      <c r="J28" s="43"/>
      <c r="K28" s="43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hidden="1" outlineLevel="1">
      <c r="A29" s="8">
        <v>41091</v>
      </c>
      <c r="B29" s="129">
        <v>8111.6386923499995</v>
      </c>
      <c r="C29" s="129"/>
      <c r="D29" s="43"/>
      <c r="E29" s="43"/>
      <c r="F29" s="43"/>
      <c r="G29" s="43"/>
      <c r="H29" s="43"/>
      <c r="I29" s="43"/>
      <c r="J29" s="43"/>
      <c r="K29" s="43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20" hidden="1" outlineLevel="1">
      <c r="A30" s="8">
        <v>41122</v>
      </c>
      <c r="B30" s="129">
        <v>8017.0495897599994</v>
      </c>
      <c r="C30" s="129"/>
      <c r="D30" s="43"/>
      <c r="E30" s="43"/>
      <c r="F30" s="43"/>
      <c r="G30" s="43"/>
      <c r="H30" s="43"/>
      <c r="I30" s="43"/>
      <c r="J30" s="43"/>
      <c r="K30" s="43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20" hidden="1" outlineLevel="1">
      <c r="A31" s="8">
        <v>41153</v>
      </c>
      <c r="B31" s="129">
        <v>8279.2541640399995</v>
      </c>
      <c r="C31" s="129"/>
      <c r="D31" s="43"/>
      <c r="E31" s="43"/>
      <c r="F31" s="43"/>
      <c r="G31" s="43"/>
      <c r="H31" s="43"/>
      <c r="I31" s="43"/>
      <c r="J31" s="43"/>
      <c r="K31" s="43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20" hidden="1" outlineLevel="1">
      <c r="A32" s="8">
        <v>41183</v>
      </c>
      <c r="B32" s="129">
        <v>8322.9278176099997</v>
      </c>
      <c r="C32" s="129"/>
      <c r="D32" s="43"/>
      <c r="E32" s="43"/>
      <c r="F32" s="43"/>
      <c r="G32" s="43"/>
      <c r="H32" s="43"/>
      <c r="I32" s="43"/>
      <c r="J32" s="43"/>
      <c r="K32" s="43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idden="1" outlineLevel="1">
      <c r="A33" s="8">
        <v>41214</v>
      </c>
      <c r="B33" s="129">
        <v>8250.9018201899999</v>
      </c>
      <c r="C33" s="129"/>
      <c r="D33" s="43"/>
      <c r="E33" s="43"/>
      <c r="F33" s="43"/>
      <c r="G33" s="43"/>
      <c r="H33" s="43"/>
      <c r="I33" s="43"/>
      <c r="J33" s="43"/>
      <c r="K33" s="43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idden="1" outlineLevel="1">
      <c r="A34" s="8">
        <v>41244</v>
      </c>
      <c r="B34" s="129">
        <v>7859.7719499499999</v>
      </c>
      <c r="C34" s="129"/>
      <c r="D34" s="43"/>
      <c r="E34" s="43"/>
      <c r="F34" s="43"/>
      <c r="G34" s="43"/>
      <c r="H34" s="43"/>
      <c r="I34" s="43"/>
      <c r="J34" s="43"/>
      <c r="K34" s="43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idden="1" outlineLevel="1">
      <c r="A35" s="8">
        <v>41275</v>
      </c>
      <c r="B35" s="129">
        <v>7816.3452225000001</v>
      </c>
      <c r="C35" s="129"/>
      <c r="D35" s="43"/>
      <c r="E35" s="43"/>
      <c r="F35" s="43"/>
      <c r="G35" s="43"/>
      <c r="H35" s="43"/>
      <c r="I35" s="43"/>
      <c r="J35" s="43"/>
      <c r="K35" s="43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1:20" hidden="1" outlineLevel="1">
      <c r="A36" s="8">
        <v>41306</v>
      </c>
      <c r="B36" s="129">
        <v>7665.6480970699995</v>
      </c>
      <c r="C36" s="129">
        <v>209.71260945</v>
      </c>
      <c r="D36" s="129">
        <v>70.794190360000002</v>
      </c>
      <c r="E36" s="129">
        <v>3.31782581</v>
      </c>
      <c r="F36" s="129">
        <v>47.426592060000004</v>
      </c>
      <c r="G36" s="129">
        <v>20.049772489999999</v>
      </c>
      <c r="H36" s="129">
        <v>138.91841908999999</v>
      </c>
      <c r="I36" s="129">
        <v>8.5706171100000006</v>
      </c>
      <c r="J36" s="129">
        <v>126.90790126</v>
      </c>
      <c r="K36" s="129">
        <v>3.4399007199999998</v>
      </c>
      <c r="L36" s="129">
        <v>7455.9354876200005</v>
      </c>
      <c r="M36" s="129">
        <v>3675.1116395199997</v>
      </c>
      <c r="N36" s="129"/>
      <c r="O36" s="129"/>
      <c r="P36" s="129"/>
      <c r="Q36" s="129"/>
      <c r="R36" s="129"/>
      <c r="S36" s="129"/>
      <c r="T36" s="129"/>
    </row>
    <row r="37" spans="1:20" hidden="1" outlineLevel="1">
      <c r="A37" s="8">
        <v>41334</v>
      </c>
      <c r="B37" s="129">
        <v>7514.7137359299995</v>
      </c>
      <c r="C37" s="129">
        <v>202.88699099000002</v>
      </c>
      <c r="D37" s="129">
        <v>64.656524399999995</v>
      </c>
      <c r="E37" s="129">
        <v>3.63294848</v>
      </c>
      <c r="F37" s="129">
        <v>41.092913269999997</v>
      </c>
      <c r="G37" s="129">
        <v>19.930662650000002</v>
      </c>
      <c r="H37" s="129">
        <v>138.23046658999999</v>
      </c>
      <c r="I37" s="129">
        <v>8.5743158699999995</v>
      </c>
      <c r="J37" s="129">
        <v>125.78412410999999</v>
      </c>
      <c r="K37" s="129">
        <v>3.8720266099999998</v>
      </c>
      <c r="L37" s="129">
        <v>7311.82674494</v>
      </c>
      <c r="M37" s="129">
        <v>3557.5422853299997</v>
      </c>
      <c r="N37" s="129"/>
      <c r="O37" s="129"/>
      <c r="P37" s="129"/>
      <c r="Q37" s="129"/>
      <c r="R37" s="129"/>
      <c r="S37" s="129"/>
      <c r="T37" s="129"/>
    </row>
    <row r="38" spans="1:20" hidden="1" outlineLevel="1">
      <c r="A38" s="8">
        <v>41365</v>
      </c>
      <c r="B38" s="129">
        <v>7622.5728500900004</v>
      </c>
      <c r="C38" s="129">
        <v>191.41428998000001</v>
      </c>
      <c r="D38" s="129">
        <v>52.16151404</v>
      </c>
      <c r="E38" s="129">
        <v>4.2273511399999997</v>
      </c>
      <c r="F38" s="129">
        <v>28.272881909999999</v>
      </c>
      <c r="G38" s="129">
        <v>19.661280989999998</v>
      </c>
      <c r="H38" s="129">
        <v>139.25277593999999</v>
      </c>
      <c r="I38" s="129">
        <v>8.5726267900000011</v>
      </c>
      <c r="J38" s="129">
        <v>126.57636997</v>
      </c>
      <c r="K38" s="129">
        <v>4.1037791800000001</v>
      </c>
      <c r="L38" s="129">
        <v>7431.1585601099996</v>
      </c>
      <c r="M38" s="129">
        <v>3602.3573852599998</v>
      </c>
      <c r="N38" s="129"/>
      <c r="O38" s="129"/>
      <c r="P38" s="129"/>
      <c r="Q38" s="129"/>
      <c r="R38" s="129"/>
      <c r="S38" s="129"/>
      <c r="T38" s="129"/>
    </row>
    <row r="39" spans="1:20" hidden="1" outlineLevel="1">
      <c r="A39" s="8">
        <v>41395</v>
      </c>
      <c r="B39" s="129">
        <v>7661.74187265</v>
      </c>
      <c r="C39" s="129">
        <v>188.93842761000002</v>
      </c>
      <c r="D39" s="129">
        <v>51.45163917</v>
      </c>
      <c r="E39" s="129">
        <v>4.1375852000000002</v>
      </c>
      <c r="F39" s="129">
        <v>27.956376200000001</v>
      </c>
      <c r="G39" s="129">
        <v>19.357677769999999</v>
      </c>
      <c r="H39" s="129">
        <v>137.48678844</v>
      </c>
      <c r="I39" s="129">
        <v>8.5736434199999998</v>
      </c>
      <c r="J39" s="129">
        <v>124.8581552</v>
      </c>
      <c r="K39" s="129">
        <v>4.0549898200000003</v>
      </c>
      <c r="L39" s="129">
        <v>7472.80344504</v>
      </c>
      <c r="M39" s="129">
        <v>3479.6055982899998</v>
      </c>
      <c r="N39" s="129"/>
      <c r="O39" s="129"/>
      <c r="P39" s="129"/>
      <c r="Q39" s="129"/>
      <c r="R39" s="129"/>
      <c r="S39" s="129"/>
      <c r="T39" s="129"/>
    </row>
    <row r="40" spans="1:20" hidden="1" outlineLevel="1">
      <c r="A40" s="8">
        <v>41426</v>
      </c>
      <c r="B40" s="129">
        <v>7706.6463433400004</v>
      </c>
      <c r="C40" s="129">
        <v>182.97894477</v>
      </c>
      <c r="D40" s="129">
        <v>50.354812189999997</v>
      </c>
      <c r="E40" s="129">
        <v>4.1441024999999998</v>
      </c>
      <c r="F40" s="129">
        <v>27.359017860000002</v>
      </c>
      <c r="G40" s="129">
        <v>18.85169183</v>
      </c>
      <c r="H40" s="129">
        <v>132.62413258000001</v>
      </c>
      <c r="I40" s="129">
        <v>8.5735458300000005</v>
      </c>
      <c r="J40" s="129">
        <v>120.02394858</v>
      </c>
      <c r="K40" s="129">
        <v>4.02663817</v>
      </c>
      <c r="L40" s="129">
        <v>7523.6673985699999</v>
      </c>
      <c r="M40" s="129">
        <v>3465.63543252</v>
      </c>
      <c r="N40" s="129"/>
      <c r="O40" s="129"/>
      <c r="P40" s="129"/>
      <c r="Q40" s="129"/>
      <c r="R40" s="129"/>
      <c r="S40" s="129"/>
      <c r="T40" s="129"/>
    </row>
    <row r="41" spans="1:20" hidden="1" outlineLevel="1">
      <c r="A41" s="8">
        <v>41456</v>
      </c>
      <c r="B41" s="129">
        <v>7729.6372815100003</v>
      </c>
      <c r="C41" s="129">
        <v>184.64068612</v>
      </c>
      <c r="D41" s="129">
        <v>52.834610920000003</v>
      </c>
      <c r="E41" s="129">
        <v>3.7363963199999999</v>
      </c>
      <c r="F41" s="129">
        <v>30.39965523</v>
      </c>
      <c r="G41" s="129">
        <v>18.698559369999998</v>
      </c>
      <c r="H41" s="129">
        <v>131.80607520000001</v>
      </c>
      <c r="I41" s="129">
        <v>8.57362511</v>
      </c>
      <c r="J41" s="129">
        <v>119.2760564</v>
      </c>
      <c r="K41" s="129">
        <v>3.9563936900000001</v>
      </c>
      <c r="L41" s="129">
        <v>7544.99659539</v>
      </c>
      <c r="M41" s="129">
        <v>3612.9690759199998</v>
      </c>
      <c r="N41" s="129"/>
      <c r="O41" s="129"/>
      <c r="P41" s="129"/>
      <c r="Q41" s="129"/>
      <c r="R41" s="129"/>
      <c r="S41" s="129"/>
      <c r="T41" s="129"/>
    </row>
    <row r="42" spans="1:20" hidden="1" outlineLevel="1">
      <c r="A42" s="8">
        <v>41487</v>
      </c>
      <c r="B42" s="129">
        <v>7845.5850352500001</v>
      </c>
      <c r="C42" s="129">
        <v>178.53065977</v>
      </c>
      <c r="D42" s="129">
        <v>48.405181339999999</v>
      </c>
      <c r="E42" s="129">
        <v>2.74279231</v>
      </c>
      <c r="F42" s="129">
        <v>27.429195879999998</v>
      </c>
      <c r="G42" s="129">
        <v>18.233193149999998</v>
      </c>
      <c r="H42" s="129">
        <v>130.12547842999999</v>
      </c>
      <c r="I42" s="129">
        <v>8.5739127100000001</v>
      </c>
      <c r="J42" s="129">
        <v>117.64433754</v>
      </c>
      <c r="K42" s="129">
        <v>3.9072281799999997</v>
      </c>
      <c r="L42" s="129">
        <v>7667.0543754800001</v>
      </c>
      <c r="M42" s="129">
        <v>3553.7241988700002</v>
      </c>
      <c r="N42" s="129"/>
      <c r="O42" s="129"/>
      <c r="P42" s="129"/>
      <c r="Q42" s="129"/>
      <c r="R42" s="129"/>
      <c r="S42" s="129"/>
      <c r="T42" s="129"/>
    </row>
    <row r="43" spans="1:20" hidden="1" outlineLevel="1">
      <c r="A43" s="8">
        <v>41518</v>
      </c>
      <c r="B43" s="129">
        <v>8707.6051798200006</v>
      </c>
      <c r="C43" s="129">
        <v>174.90809722</v>
      </c>
      <c r="D43" s="129">
        <v>44.511629679999999</v>
      </c>
      <c r="E43" s="129">
        <v>2.2424261999999997</v>
      </c>
      <c r="F43" s="129">
        <v>24.413160319999999</v>
      </c>
      <c r="G43" s="129">
        <v>17.856043159999999</v>
      </c>
      <c r="H43" s="129">
        <v>130.39646754</v>
      </c>
      <c r="I43" s="129">
        <v>8.5814698400000005</v>
      </c>
      <c r="J43" s="129">
        <v>117.93503214</v>
      </c>
      <c r="K43" s="129">
        <v>3.87996556</v>
      </c>
      <c r="L43" s="129">
        <v>8532.6970825999997</v>
      </c>
      <c r="M43" s="129">
        <v>3666.0701539900001</v>
      </c>
      <c r="N43" s="129"/>
      <c r="O43" s="129"/>
      <c r="P43" s="129"/>
      <c r="Q43" s="129"/>
      <c r="R43" s="129"/>
      <c r="S43" s="129"/>
      <c r="T43" s="129"/>
    </row>
    <row r="44" spans="1:20" hidden="1" outlineLevel="1">
      <c r="A44" s="8">
        <v>41548</v>
      </c>
      <c r="B44" s="129">
        <v>8801.4618631100002</v>
      </c>
      <c r="C44" s="129">
        <v>173.21381688</v>
      </c>
      <c r="D44" s="129">
        <v>43.942740299999997</v>
      </c>
      <c r="E44" s="129">
        <v>2.2351618200000001</v>
      </c>
      <c r="F44" s="129">
        <v>23.82028231</v>
      </c>
      <c r="G44" s="129">
        <v>17.887296169999999</v>
      </c>
      <c r="H44" s="129">
        <v>129.27107658</v>
      </c>
      <c r="I44" s="129">
        <v>8.493677850000001</v>
      </c>
      <c r="J44" s="129">
        <v>116.97067325</v>
      </c>
      <c r="K44" s="129">
        <v>3.8067254799999999</v>
      </c>
      <c r="L44" s="129">
        <v>8628.2480462299991</v>
      </c>
      <c r="M44" s="129">
        <v>3724.5871602799998</v>
      </c>
      <c r="N44" s="129"/>
      <c r="O44" s="129"/>
      <c r="P44" s="129"/>
      <c r="Q44" s="129"/>
      <c r="R44" s="129"/>
      <c r="S44" s="129"/>
      <c r="T44" s="129"/>
    </row>
    <row r="45" spans="1:20" hidden="1" outlineLevel="1">
      <c r="A45" s="8">
        <v>41579</v>
      </c>
      <c r="B45" s="129">
        <v>8917.5363041000001</v>
      </c>
      <c r="C45" s="129">
        <v>175.09628952</v>
      </c>
      <c r="D45" s="129">
        <v>44.148950599999999</v>
      </c>
      <c r="E45" s="129">
        <v>2.24218129</v>
      </c>
      <c r="F45" s="129">
        <v>24.197351950000002</v>
      </c>
      <c r="G45" s="129">
        <v>17.70941736</v>
      </c>
      <c r="H45" s="129">
        <v>130.94733891999999</v>
      </c>
      <c r="I45" s="129">
        <v>8.4922016199999995</v>
      </c>
      <c r="J45" s="129">
        <v>118.68352164</v>
      </c>
      <c r="K45" s="129">
        <v>3.7716156600000001</v>
      </c>
      <c r="L45" s="129">
        <v>8742.4400145799991</v>
      </c>
      <c r="M45" s="129">
        <v>3750.0028040000002</v>
      </c>
      <c r="N45" s="129"/>
      <c r="O45" s="129"/>
      <c r="P45" s="129"/>
      <c r="Q45" s="129"/>
      <c r="R45" s="129"/>
      <c r="S45" s="129"/>
      <c r="T45" s="129"/>
    </row>
    <row r="46" spans="1:20" hidden="1" outlineLevel="1">
      <c r="A46" s="8">
        <v>41609</v>
      </c>
      <c r="B46" s="129">
        <v>10038.06413687</v>
      </c>
      <c r="C46" s="129">
        <v>160.74301020999999</v>
      </c>
      <c r="D46" s="129">
        <v>39.621111900000002</v>
      </c>
      <c r="E46" s="129">
        <v>1.56147152</v>
      </c>
      <c r="F46" s="129">
        <v>24.367383960000002</v>
      </c>
      <c r="G46" s="129">
        <v>13.69225642</v>
      </c>
      <c r="H46" s="129">
        <v>121.12189831000001</v>
      </c>
      <c r="I46" s="129">
        <v>22.5661682</v>
      </c>
      <c r="J46" s="129">
        <v>94.833928719999989</v>
      </c>
      <c r="K46" s="129">
        <v>3.7218013900000004</v>
      </c>
      <c r="L46" s="129">
        <v>9877.321126660001</v>
      </c>
      <c r="M46" s="129">
        <v>5185.5268197899995</v>
      </c>
      <c r="N46" s="129"/>
      <c r="O46" s="129"/>
      <c r="P46" s="129"/>
      <c r="Q46" s="129"/>
      <c r="R46" s="129"/>
      <c r="S46" s="129"/>
      <c r="T46" s="129"/>
    </row>
    <row r="47" spans="1:20" hidden="1" outlineLevel="1">
      <c r="A47" s="8">
        <v>41640</v>
      </c>
      <c r="B47" s="129">
        <v>10147.7372192</v>
      </c>
      <c r="C47" s="129">
        <v>160.56988224</v>
      </c>
      <c r="D47" s="129">
        <v>41.352190190000002</v>
      </c>
      <c r="E47" s="129">
        <v>1.5614704800000001</v>
      </c>
      <c r="F47" s="129">
        <v>26.724419989999998</v>
      </c>
      <c r="G47" s="129">
        <v>13.06629972</v>
      </c>
      <c r="H47" s="129">
        <v>119.21769205</v>
      </c>
      <c r="I47" s="129">
        <v>22.48104099</v>
      </c>
      <c r="J47" s="129">
        <v>93.065067309999989</v>
      </c>
      <c r="K47" s="129">
        <v>3.6715837500000004</v>
      </c>
      <c r="L47" s="129">
        <v>9987.1673369599994</v>
      </c>
      <c r="M47" s="129">
        <v>5288.0341106699998</v>
      </c>
      <c r="N47" s="129"/>
      <c r="O47" s="129"/>
      <c r="P47" s="129"/>
      <c r="Q47" s="129"/>
      <c r="R47" s="129"/>
      <c r="S47" s="129"/>
      <c r="T47" s="129"/>
    </row>
    <row r="48" spans="1:20" hidden="1" outlineLevel="1">
      <c r="A48" s="8">
        <v>41671</v>
      </c>
      <c r="B48" s="129">
        <v>12032.41823256</v>
      </c>
      <c r="C48" s="129">
        <v>192.73974236000001</v>
      </c>
      <c r="D48" s="129">
        <v>43.903815569999999</v>
      </c>
      <c r="E48" s="129">
        <v>1.5680153400000001</v>
      </c>
      <c r="F48" s="129">
        <v>29.389054510000001</v>
      </c>
      <c r="G48" s="129">
        <v>12.946745719999999</v>
      </c>
      <c r="H48" s="129">
        <v>148.83592679</v>
      </c>
      <c r="I48" s="129">
        <v>27.983408439999998</v>
      </c>
      <c r="J48" s="129">
        <v>116.29447393999999</v>
      </c>
      <c r="K48" s="129">
        <v>4.5580444099999999</v>
      </c>
      <c r="L48" s="129">
        <v>11839.6784902</v>
      </c>
      <c r="M48" s="129">
        <v>6443.2955800400005</v>
      </c>
      <c r="N48" s="129"/>
      <c r="O48" s="129"/>
      <c r="P48" s="129"/>
      <c r="Q48" s="129"/>
      <c r="R48" s="129"/>
      <c r="S48" s="129"/>
      <c r="T48" s="129"/>
    </row>
    <row r="49" spans="1:20" hidden="1" outlineLevel="1">
      <c r="A49" s="8">
        <v>41699</v>
      </c>
      <c r="B49" s="129">
        <v>16737.75800727</v>
      </c>
      <c r="C49" s="129">
        <v>184.38571514</v>
      </c>
      <c r="D49" s="129">
        <v>45.014038959999993</v>
      </c>
      <c r="E49" s="129">
        <v>1.56194685</v>
      </c>
      <c r="F49" s="129">
        <v>30.447355340000001</v>
      </c>
      <c r="G49" s="129">
        <v>13.004736770000001</v>
      </c>
      <c r="H49" s="129">
        <v>139.37167618000001</v>
      </c>
      <c r="I49" s="129">
        <v>23.958616469999999</v>
      </c>
      <c r="J49" s="129">
        <v>110.47877790999999</v>
      </c>
      <c r="K49" s="129">
        <v>4.9342817999999999</v>
      </c>
      <c r="L49" s="129">
        <v>16553.372292130003</v>
      </c>
      <c r="M49" s="129">
        <v>5365.0912335100002</v>
      </c>
      <c r="N49" s="129"/>
      <c r="O49" s="129"/>
      <c r="P49" s="129"/>
      <c r="Q49" s="129"/>
      <c r="R49" s="129"/>
      <c r="S49" s="129"/>
      <c r="T49" s="129"/>
    </row>
    <row r="50" spans="1:20" hidden="1" outlineLevel="1">
      <c r="A50" s="8">
        <v>41730</v>
      </c>
      <c r="B50" s="129">
        <v>14699.38342839</v>
      </c>
      <c r="C50" s="129">
        <v>20.814840449999998</v>
      </c>
      <c r="D50" s="129">
        <v>16.746007509999998</v>
      </c>
      <c r="E50" s="129">
        <v>0.21777095999999999</v>
      </c>
      <c r="F50" s="129">
        <v>7.4227790899999997</v>
      </c>
      <c r="G50" s="129">
        <v>9.1054574600000002</v>
      </c>
      <c r="H50" s="129">
        <v>4.0688329400000001</v>
      </c>
      <c r="I50" s="129">
        <v>8.0506999999999996E-4</v>
      </c>
      <c r="J50" s="129">
        <v>0</v>
      </c>
      <c r="K50" s="129">
        <v>4.0680278699999999</v>
      </c>
      <c r="L50" s="129">
        <v>14678.568587940001</v>
      </c>
      <c r="M50" s="129">
        <v>6488.9962419099993</v>
      </c>
      <c r="N50" s="129"/>
      <c r="O50" s="129"/>
      <c r="P50" s="129"/>
      <c r="Q50" s="129"/>
      <c r="R50" s="129"/>
      <c r="S50" s="129"/>
      <c r="T50" s="129"/>
    </row>
    <row r="51" spans="1:20" hidden="1" outlineLevel="1">
      <c r="A51" s="8">
        <v>41760</v>
      </c>
      <c r="B51" s="129">
        <v>7893.0803797100007</v>
      </c>
      <c r="C51" s="129">
        <v>13.682952589999999</v>
      </c>
      <c r="D51" s="129">
        <v>12.5716564</v>
      </c>
      <c r="E51" s="129">
        <v>0.21077695999999999</v>
      </c>
      <c r="F51" s="129">
        <v>5.8632599299999999</v>
      </c>
      <c r="G51" s="129">
        <v>6.4976195100000007</v>
      </c>
      <c r="H51" s="129">
        <v>1.11129619</v>
      </c>
      <c r="I51" s="129">
        <v>1.6629800000000001E-3</v>
      </c>
      <c r="J51" s="129">
        <v>0</v>
      </c>
      <c r="K51" s="129">
        <v>1.1096332099999999</v>
      </c>
      <c r="L51" s="129">
        <v>7879.3974271200004</v>
      </c>
      <c r="M51" s="129">
        <v>6226.5426313099997</v>
      </c>
      <c r="N51" s="129"/>
      <c r="O51" s="129"/>
      <c r="P51" s="129"/>
      <c r="Q51" s="129"/>
      <c r="R51" s="129"/>
      <c r="S51" s="129"/>
      <c r="T51" s="129"/>
    </row>
    <row r="52" spans="1:20" hidden="1" outlineLevel="1">
      <c r="A52" s="8">
        <v>41791</v>
      </c>
      <c r="B52" s="129">
        <v>7630.2434841699996</v>
      </c>
      <c r="C52" s="129">
        <v>0.18199003</v>
      </c>
      <c r="D52" s="129">
        <v>0.18199003</v>
      </c>
      <c r="E52" s="129">
        <v>0</v>
      </c>
      <c r="F52" s="129">
        <v>0</v>
      </c>
      <c r="G52" s="129">
        <v>0.18199003</v>
      </c>
      <c r="H52" s="129">
        <v>0</v>
      </c>
      <c r="I52" s="129">
        <v>0</v>
      </c>
      <c r="J52" s="129">
        <v>0</v>
      </c>
      <c r="K52" s="129">
        <v>0</v>
      </c>
      <c r="L52" s="129">
        <v>7630.0614941399999</v>
      </c>
      <c r="M52" s="129">
        <v>6167.8953214600006</v>
      </c>
      <c r="N52" s="129"/>
      <c r="O52" s="129"/>
      <c r="P52" s="129"/>
      <c r="Q52" s="129"/>
      <c r="R52" s="129"/>
      <c r="S52" s="129"/>
      <c r="T52" s="129"/>
    </row>
    <row r="53" spans="1:20" hidden="1" outlineLevel="1">
      <c r="A53" s="8">
        <v>41821</v>
      </c>
      <c r="B53" s="129">
        <v>7807.88063246</v>
      </c>
      <c r="C53" s="129">
        <v>0.18199021000000001</v>
      </c>
      <c r="D53" s="129">
        <v>0.18199021000000001</v>
      </c>
      <c r="E53" s="129">
        <v>0</v>
      </c>
      <c r="F53" s="129">
        <v>0</v>
      </c>
      <c r="G53" s="129">
        <v>0.18199021000000001</v>
      </c>
      <c r="H53" s="129">
        <v>0</v>
      </c>
      <c r="I53" s="129">
        <v>0</v>
      </c>
      <c r="J53" s="129">
        <v>0</v>
      </c>
      <c r="K53" s="129">
        <v>0</v>
      </c>
      <c r="L53" s="129">
        <v>7807.6986422499995</v>
      </c>
      <c r="M53" s="129">
        <v>6309.1142366499998</v>
      </c>
      <c r="N53" s="129"/>
      <c r="O53" s="129"/>
      <c r="P53" s="129"/>
      <c r="Q53" s="129"/>
      <c r="R53" s="129"/>
      <c r="S53" s="129"/>
      <c r="T53" s="129"/>
    </row>
    <row r="54" spans="1:20" hidden="1" outlineLevel="1">
      <c r="A54" s="8">
        <v>41852</v>
      </c>
      <c r="B54" s="129">
        <v>8778.2145425100007</v>
      </c>
      <c r="C54" s="129">
        <v>0.18199054000000001</v>
      </c>
      <c r="D54" s="129">
        <v>0.18199054000000001</v>
      </c>
      <c r="E54" s="129">
        <v>0</v>
      </c>
      <c r="F54" s="129">
        <v>0</v>
      </c>
      <c r="G54" s="129">
        <v>0.18199054000000001</v>
      </c>
      <c r="H54" s="129">
        <v>0</v>
      </c>
      <c r="I54" s="129">
        <v>0</v>
      </c>
      <c r="J54" s="129">
        <v>0</v>
      </c>
      <c r="K54" s="129">
        <v>0</v>
      </c>
      <c r="L54" s="129">
        <v>8778.03255197</v>
      </c>
      <c r="M54" s="129">
        <v>7090.8360923600003</v>
      </c>
      <c r="N54" s="129"/>
      <c r="O54" s="129"/>
      <c r="P54" s="129"/>
      <c r="Q54" s="129"/>
      <c r="R54" s="129"/>
      <c r="S54" s="129"/>
      <c r="T54" s="129"/>
    </row>
    <row r="55" spans="1:20" hidden="1" outlineLevel="1">
      <c r="A55" s="8">
        <v>41883</v>
      </c>
      <c r="B55" s="129">
        <v>8375.9427505099993</v>
      </c>
      <c r="C55" s="129">
        <v>0.18199013</v>
      </c>
      <c r="D55" s="129">
        <v>0.18199013</v>
      </c>
      <c r="E55" s="129">
        <v>0</v>
      </c>
      <c r="F55" s="129">
        <v>0</v>
      </c>
      <c r="G55" s="129">
        <v>0.18199013</v>
      </c>
      <c r="H55" s="129">
        <v>0</v>
      </c>
      <c r="I55" s="129">
        <v>0</v>
      </c>
      <c r="J55" s="129">
        <v>0</v>
      </c>
      <c r="K55" s="129">
        <v>0</v>
      </c>
      <c r="L55" s="129">
        <v>8375.7607603799988</v>
      </c>
      <c r="M55" s="129">
        <v>6757.3432824400006</v>
      </c>
      <c r="N55" s="129"/>
      <c r="O55" s="129"/>
      <c r="P55" s="129"/>
      <c r="Q55" s="129"/>
      <c r="R55" s="129"/>
      <c r="S55" s="129"/>
      <c r="T55" s="129"/>
    </row>
    <row r="56" spans="1:20" hidden="1" outlineLevel="1">
      <c r="A56" s="8">
        <v>41913</v>
      </c>
      <c r="B56" s="129">
        <v>8417.872653370001</v>
      </c>
      <c r="C56" s="129">
        <v>0.18199045</v>
      </c>
      <c r="D56" s="129">
        <v>0.18199045</v>
      </c>
      <c r="E56" s="129">
        <v>0</v>
      </c>
      <c r="F56" s="129">
        <v>0</v>
      </c>
      <c r="G56" s="129">
        <v>0.18199045</v>
      </c>
      <c r="H56" s="129">
        <v>0</v>
      </c>
      <c r="I56" s="129">
        <v>0</v>
      </c>
      <c r="J56" s="129">
        <v>0</v>
      </c>
      <c r="K56" s="129">
        <v>0</v>
      </c>
      <c r="L56" s="129">
        <v>8417.6906629200002</v>
      </c>
      <c r="M56" s="129">
        <v>6786.1618129099998</v>
      </c>
      <c r="N56" s="129"/>
      <c r="O56" s="129"/>
      <c r="P56" s="129"/>
      <c r="Q56" s="129"/>
      <c r="R56" s="129"/>
      <c r="S56" s="129"/>
      <c r="T56" s="129"/>
    </row>
    <row r="57" spans="1:20" hidden="1" outlineLevel="1">
      <c r="A57" s="8">
        <v>41944</v>
      </c>
      <c r="B57" s="129">
        <v>76.563695120000006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76.563695120000006</v>
      </c>
      <c r="M57" s="129">
        <v>76.122515050000004</v>
      </c>
      <c r="N57" s="129"/>
      <c r="O57" s="129"/>
      <c r="P57" s="129"/>
      <c r="Q57" s="129"/>
      <c r="R57" s="129"/>
      <c r="S57" s="129"/>
      <c r="T57" s="129"/>
    </row>
    <row r="58" spans="1:20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77.066425160000009</v>
      </c>
      <c r="M58" s="129">
        <v>76.670022729999999</v>
      </c>
      <c r="N58" s="129"/>
      <c r="O58" s="129"/>
      <c r="P58" s="129"/>
      <c r="Q58" s="129"/>
      <c r="R58" s="129"/>
      <c r="S58" s="129"/>
      <c r="T58" s="129"/>
    </row>
    <row r="59" spans="1:20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77.067158509999999</v>
      </c>
      <c r="M59" s="129">
        <v>76.670022729999999</v>
      </c>
      <c r="N59" s="129"/>
      <c r="O59" s="129"/>
      <c r="P59" s="129"/>
      <c r="Q59" s="129"/>
      <c r="R59" s="129"/>
      <c r="S59" s="129"/>
      <c r="T59" s="129"/>
    </row>
    <row r="60" spans="1:20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20.600266489999999</v>
      </c>
      <c r="M60" s="129">
        <v>20.202422649999999</v>
      </c>
      <c r="N60" s="129"/>
      <c r="O60" s="129"/>
      <c r="P60" s="129"/>
      <c r="Q60" s="129"/>
      <c r="R60" s="129"/>
      <c r="S60" s="129"/>
      <c r="T60" s="129"/>
    </row>
    <row r="61" spans="1:20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20.601075699999999</v>
      </c>
      <c r="M61" s="129">
        <v>20.202422649999999</v>
      </c>
      <c r="N61" s="129"/>
      <c r="O61" s="129"/>
      <c r="P61" s="129"/>
      <c r="Q61" s="129"/>
      <c r="R61" s="129"/>
      <c r="S61" s="129"/>
      <c r="T61" s="129"/>
    </row>
    <row r="62" spans="1:20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20.60183434</v>
      </c>
      <c r="M62" s="129">
        <v>20.202422649999999</v>
      </c>
      <c r="N62" s="129"/>
      <c r="O62" s="129"/>
      <c r="P62" s="129"/>
      <c r="Q62" s="129"/>
      <c r="R62" s="129"/>
      <c r="S62" s="129"/>
      <c r="T62" s="129"/>
    </row>
    <row r="63" spans="1:20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20.22794326</v>
      </c>
      <c r="M63" s="129">
        <v>20.202422649999999</v>
      </c>
      <c r="N63" s="129"/>
      <c r="O63" s="129"/>
      <c r="P63" s="129"/>
      <c r="Q63" s="129"/>
      <c r="R63" s="129"/>
      <c r="S63" s="129"/>
      <c r="T63" s="129"/>
    </row>
    <row r="64" spans="1:20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20.228676609999997</v>
      </c>
      <c r="M64" s="129">
        <v>20.202422649999999</v>
      </c>
      <c r="N64" s="129"/>
      <c r="O64" s="129"/>
      <c r="P64" s="129"/>
      <c r="Q64" s="129"/>
      <c r="R64" s="129"/>
      <c r="S64" s="129"/>
      <c r="T64" s="129"/>
    </row>
    <row r="65" spans="1:20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20.23335711</v>
      </c>
      <c r="M65" s="129">
        <v>20.202422649999999</v>
      </c>
      <c r="N65" s="129"/>
      <c r="O65" s="129"/>
      <c r="P65" s="129"/>
      <c r="Q65" s="129"/>
      <c r="R65" s="129"/>
      <c r="S65" s="129"/>
      <c r="T65" s="129"/>
    </row>
    <row r="66" spans="1:20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20.234236749999997</v>
      </c>
      <c r="M66" s="129">
        <v>20.202422649999999</v>
      </c>
      <c r="N66" s="129"/>
      <c r="O66" s="129"/>
      <c r="P66" s="129"/>
      <c r="Q66" s="129"/>
      <c r="R66" s="129"/>
      <c r="S66" s="129"/>
      <c r="T66" s="129"/>
    </row>
    <row r="67" spans="1:20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20.231078959999998</v>
      </c>
      <c r="M67" s="129">
        <v>20.202422649999999</v>
      </c>
      <c r="N67" s="129"/>
      <c r="O67" s="129"/>
      <c r="P67" s="129"/>
      <c r="Q67" s="129"/>
      <c r="R67" s="129"/>
      <c r="S67" s="129"/>
      <c r="T67" s="129"/>
    </row>
    <row r="68" spans="1:20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20.231837599999999</v>
      </c>
      <c r="M68" s="129">
        <v>20.202422649999999</v>
      </c>
      <c r="N68" s="129"/>
      <c r="O68" s="129"/>
      <c r="P68" s="129"/>
      <c r="Q68" s="129"/>
      <c r="R68" s="129"/>
      <c r="S68" s="129"/>
      <c r="T68" s="129"/>
    </row>
    <row r="69" spans="1:20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48.647922919999999</v>
      </c>
      <c r="M69" s="129">
        <v>48.617831940000002</v>
      </c>
      <c r="N69" s="129"/>
      <c r="O69" s="129"/>
      <c r="P69" s="129"/>
      <c r="Q69" s="129"/>
      <c r="R69" s="129"/>
      <c r="S69" s="129"/>
      <c r="T69" s="129"/>
    </row>
    <row r="70" spans="1:20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51.965958639999997</v>
      </c>
      <c r="M70" s="129">
        <v>48.914637420000005</v>
      </c>
      <c r="N70" s="129"/>
      <c r="O70" s="129"/>
      <c r="P70" s="129"/>
      <c r="Q70" s="129"/>
      <c r="R70" s="129"/>
      <c r="S70" s="129"/>
      <c r="T70" s="129"/>
    </row>
    <row r="71" spans="1:20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53.651850519999996</v>
      </c>
      <c r="M71" s="129">
        <v>50.600529300000005</v>
      </c>
      <c r="N71" s="129"/>
      <c r="O71" s="129"/>
      <c r="P71" s="129"/>
      <c r="Q71" s="129"/>
      <c r="R71" s="129"/>
      <c r="S71" s="129"/>
      <c r="T71" s="129"/>
    </row>
    <row r="72" spans="1:20" hidden="1" outlineLevel="1">
      <c r="A72" s="8">
        <v>42401</v>
      </c>
      <c r="B72" s="129">
        <v>57.103031489999999</v>
      </c>
      <c r="C72" s="129">
        <v>0.57116431000000001</v>
      </c>
      <c r="D72" s="129">
        <v>0.57116431000000001</v>
      </c>
      <c r="E72" s="129">
        <v>0</v>
      </c>
      <c r="F72" s="129">
        <v>0.57116431000000001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56.531867179999999</v>
      </c>
      <c r="M72" s="129">
        <v>52.85106184</v>
      </c>
      <c r="N72" s="129"/>
      <c r="O72" s="129"/>
      <c r="P72" s="129"/>
      <c r="Q72" s="129"/>
      <c r="R72" s="129"/>
      <c r="S72" s="129"/>
      <c r="T72" s="129"/>
    </row>
    <row r="73" spans="1:20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55.25972968</v>
      </c>
      <c r="M73" s="129">
        <v>52.208408460000001</v>
      </c>
      <c r="N73" s="129"/>
      <c r="O73" s="129"/>
      <c r="P73" s="129"/>
      <c r="Q73" s="129"/>
      <c r="R73" s="129"/>
      <c r="S73" s="129"/>
      <c r="T73" s="129"/>
    </row>
    <row r="74" spans="1:20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54.348212650000001</v>
      </c>
      <c r="M74" s="129">
        <v>51.296891430000002</v>
      </c>
      <c r="N74" s="129"/>
      <c r="O74" s="129"/>
      <c r="P74" s="129"/>
      <c r="Q74" s="129"/>
      <c r="R74" s="129"/>
      <c r="S74" s="129"/>
      <c r="T74" s="129"/>
    </row>
    <row r="75" spans="1:20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54.653709979999995</v>
      </c>
      <c r="M75" s="129">
        <v>51.608026960000004</v>
      </c>
      <c r="N75" s="129"/>
      <c r="O75" s="129"/>
      <c r="P75" s="129"/>
      <c r="Q75" s="129"/>
      <c r="R75" s="129"/>
      <c r="S75" s="129"/>
      <c r="T75" s="129"/>
    </row>
    <row r="76" spans="1:20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 t="s">
        <v>270</v>
      </c>
      <c r="K76" s="129" t="s">
        <v>270</v>
      </c>
      <c r="L76" s="129">
        <v>35.682293549999997</v>
      </c>
      <c r="M76" s="129">
        <v>32.6365002</v>
      </c>
      <c r="N76" s="129"/>
      <c r="O76" s="129"/>
      <c r="P76" s="129"/>
      <c r="Q76" s="129"/>
      <c r="R76" s="129"/>
      <c r="S76" s="129"/>
      <c r="T76" s="129"/>
    </row>
    <row r="77" spans="1:20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 t="s">
        <v>270</v>
      </c>
      <c r="K77" s="129" t="s">
        <v>270</v>
      </c>
      <c r="L77" s="129">
        <v>33.700546660000001</v>
      </c>
      <c r="M77" s="129">
        <v>30.654663859999999</v>
      </c>
      <c r="N77" s="129"/>
      <c r="O77" s="129"/>
      <c r="P77" s="129"/>
      <c r="Q77" s="129"/>
      <c r="R77" s="129"/>
      <c r="S77" s="129"/>
      <c r="T77" s="129"/>
    </row>
    <row r="78" spans="1:20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 t="s">
        <v>270</v>
      </c>
      <c r="K78" s="129" t="s">
        <v>270</v>
      </c>
      <c r="L78" s="129">
        <v>34.671541140000002</v>
      </c>
      <c r="M78" s="129">
        <v>31.62557155</v>
      </c>
      <c r="N78" s="129"/>
      <c r="O78" s="129"/>
      <c r="P78" s="129"/>
      <c r="Q78" s="129"/>
      <c r="R78" s="129"/>
      <c r="S78" s="129"/>
      <c r="T78" s="129"/>
    </row>
    <row r="79" spans="1:20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 t="s">
        <v>270</v>
      </c>
      <c r="K79" s="129" t="s">
        <v>270</v>
      </c>
      <c r="L79" s="129">
        <v>34.973359819999999</v>
      </c>
      <c r="M79" s="129">
        <v>31.927304240000002</v>
      </c>
      <c r="N79" s="129"/>
      <c r="O79" s="129"/>
      <c r="P79" s="129"/>
      <c r="Q79" s="129"/>
      <c r="R79" s="129"/>
      <c r="S79" s="129"/>
      <c r="T79" s="129"/>
    </row>
    <row r="80" spans="1:20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 t="s">
        <v>270</v>
      </c>
      <c r="K80" s="129" t="s">
        <v>270</v>
      </c>
      <c r="L80" s="129">
        <v>34.490229810000002</v>
      </c>
      <c r="M80" s="129">
        <v>31.444086559999999</v>
      </c>
      <c r="N80" s="129"/>
      <c r="O80" s="129"/>
      <c r="P80" s="129"/>
      <c r="Q80" s="129"/>
      <c r="R80" s="129"/>
      <c r="S80" s="129"/>
      <c r="T80" s="129"/>
    </row>
    <row r="81" spans="1:20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 t="s">
        <v>270</v>
      </c>
      <c r="K81" s="129" t="s">
        <v>270</v>
      </c>
      <c r="L81" s="129">
        <v>34.610516850000003</v>
      </c>
      <c r="M81" s="129">
        <v>31.564290459999999</v>
      </c>
      <c r="N81" s="129"/>
      <c r="O81" s="129"/>
      <c r="P81" s="129"/>
      <c r="Q81" s="129"/>
      <c r="R81" s="129"/>
      <c r="S81" s="129"/>
      <c r="T81" s="129"/>
    </row>
    <row r="82" spans="1:20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3.02123024</v>
      </c>
      <c r="M82" s="129">
        <v>0</v>
      </c>
      <c r="N82" s="129"/>
      <c r="O82" s="129"/>
      <c r="P82" s="129"/>
      <c r="Q82" s="129"/>
      <c r="R82" s="129"/>
      <c r="S82" s="129"/>
      <c r="T82" s="129"/>
    </row>
    <row r="83" spans="1:20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3.02123024</v>
      </c>
      <c r="M83" s="129">
        <v>0</v>
      </c>
      <c r="N83" s="129"/>
      <c r="O83" s="129"/>
      <c r="P83" s="129"/>
      <c r="Q83" s="129"/>
      <c r="R83" s="129"/>
      <c r="S83" s="129"/>
      <c r="T83" s="129"/>
    </row>
    <row r="84" spans="1:20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3.02123024</v>
      </c>
      <c r="M84" s="129">
        <v>0</v>
      </c>
      <c r="N84" s="129"/>
      <c r="O84" s="129"/>
      <c r="P84" s="129"/>
      <c r="Q84" s="129"/>
      <c r="R84" s="129"/>
      <c r="S84" s="129"/>
      <c r="T84" s="129"/>
    </row>
    <row r="85" spans="1:20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3.02123024</v>
      </c>
      <c r="M85" s="129">
        <v>0</v>
      </c>
      <c r="N85" s="129"/>
      <c r="O85" s="129"/>
      <c r="P85" s="129"/>
      <c r="Q85" s="129"/>
      <c r="R85" s="129"/>
      <c r="S85" s="129"/>
      <c r="T85" s="129"/>
    </row>
    <row r="86" spans="1:20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3.02123024</v>
      </c>
      <c r="M86" s="129">
        <v>0</v>
      </c>
      <c r="N86" s="129"/>
      <c r="O86" s="129"/>
      <c r="P86" s="129"/>
      <c r="Q86" s="129"/>
      <c r="R86" s="129"/>
      <c r="S86" s="129"/>
      <c r="T86" s="129"/>
    </row>
    <row r="87" spans="1:20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3.02123024</v>
      </c>
      <c r="M87" s="129">
        <v>0</v>
      </c>
      <c r="N87" s="129"/>
      <c r="O87" s="129"/>
      <c r="P87" s="129"/>
      <c r="Q87" s="129"/>
      <c r="R87" s="129"/>
      <c r="S87" s="129"/>
      <c r="T87" s="129"/>
    </row>
    <row r="88" spans="1:20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3.02123024</v>
      </c>
      <c r="M88" s="129">
        <v>0</v>
      </c>
      <c r="N88" s="129"/>
      <c r="O88" s="129"/>
      <c r="P88" s="129"/>
      <c r="Q88" s="129"/>
      <c r="R88" s="129"/>
      <c r="S88" s="129"/>
      <c r="T88" s="129"/>
    </row>
    <row r="89" spans="1:20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3.02123024</v>
      </c>
      <c r="M89" s="129">
        <v>0</v>
      </c>
      <c r="N89" s="129"/>
      <c r="O89" s="129"/>
      <c r="P89" s="129"/>
      <c r="Q89" s="129"/>
      <c r="R89" s="129"/>
      <c r="S89" s="129"/>
      <c r="T89" s="129"/>
    </row>
    <row r="90" spans="1:20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3.02123024</v>
      </c>
      <c r="M90" s="129">
        <v>3.02123024</v>
      </c>
      <c r="N90" s="129"/>
      <c r="O90" s="129"/>
      <c r="P90" s="129"/>
      <c r="Q90" s="129"/>
      <c r="R90" s="129"/>
      <c r="S90" s="129"/>
      <c r="T90" s="129"/>
    </row>
    <row r="91" spans="1:20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3.02123024</v>
      </c>
      <c r="M91" s="129">
        <v>3.02123024</v>
      </c>
      <c r="N91" s="129"/>
      <c r="O91" s="129"/>
      <c r="P91" s="129"/>
      <c r="Q91" s="129"/>
      <c r="R91" s="129"/>
      <c r="S91" s="129"/>
      <c r="T91" s="129"/>
    </row>
    <row r="92" spans="1:20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3.02123024</v>
      </c>
      <c r="M92" s="129">
        <v>3.02123024</v>
      </c>
      <c r="N92" s="129"/>
      <c r="O92" s="129"/>
      <c r="P92" s="129"/>
      <c r="Q92" s="129"/>
      <c r="R92" s="129"/>
      <c r="S92" s="129"/>
      <c r="T92" s="129"/>
    </row>
    <row r="93" spans="1:20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3.02123024</v>
      </c>
      <c r="M93" s="129">
        <v>3.02123024</v>
      </c>
      <c r="N93" s="129"/>
      <c r="O93" s="129"/>
      <c r="P93" s="129"/>
      <c r="Q93" s="129"/>
      <c r="R93" s="129"/>
      <c r="S93" s="129"/>
      <c r="T93" s="129"/>
    </row>
    <row r="94" spans="1:20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3.02123024</v>
      </c>
      <c r="M94" s="129">
        <v>3.02123024</v>
      </c>
      <c r="N94" s="129"/>
      <c r="O94" s="129"/>
      <c r="P94" s="129"/>
      <c r="Q94" s="129"/>
      <c r="R94" s="129"/>
      <c r="S94" s="129"/>
      <c r="T94" s="129"/>
    </row>
    <row r="95" spans="1:20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3.2053641700000002</v>
      </c>
      <c r="M95" s="129">
        <v>3.2053641700000002</v>
      </c>
      <c r="N95" s="129"/>
      <c r="O95" s="129"/>
      <c r="P95" s="129"/>
      <c r="Q95" s="129"/>
      <c r="R95" s="129"/>
      <c r="S95" s="129"/>
      <c r="T95" s="129"/>
    </row>
    <row r="96" spans="1:20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3.2053641700000002</v>
      </c>
      <c r="M96" s="129">
        <v>3.2053641700000002</v>
      </c>
      <c r="N96" s="129"/>
      <c r="O96" s="129"/>
      <c r="P96" s="129"/>
      <c r="Q96" s="129"/>
      <c r="R96" s="129"/>
      <c r="S96" s="129"/>
      <c r="T96" s="129"/>
    </row>
    <row r="97" spans="1:20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3.2956141699999999</v>
      </c>
      <c r="M97" s="129">
        <v>3.2956141699999999</v>
      </c>
      <c r="N97" s="129"/>
      <c r="O97" s="129"/>
      <c r="P97" s="129"/>
      <c r="Q97" s="129"/>
      <c r="R97" s="129"/>
      <c r="S97" s="129"/>
      <c r="T97" s="129"/>
    </row>
    <row r="98" spans="1:20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3.3256975</v>
      </c>
      <c r="M98" s="129">
        <v>3.3256975</v>
      </c>
      <c r="N98" s="129"/>
      <c r="O98" s="129"/>
      <c r="P98" s="129"/>
      <c r="Q98" s="129"/>
      <c r="R98" s="129"/>
      <c r="S98" s="129"/>
      <c r="T98" s="129"/>
    </row>
    <row r="99" spans="1:20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3.3567836099999999</v>
      </c>
      <c r="M99" s="129">
        <v>3.3567836099999999</v>
      </c>
      <c r="N99" s="129"/>
      <c r="O99" s="129"/>
      <c r="P99" s="129"/>
      <c r="Q99" s="129"/>
      <c r="R99" s="129"/>
      <c r="S99" s="129"/>
      <c r="T99" s="129"/>
    </row>
    <row r="100" spans="1:20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3.38686694</v>
      </c>
      <c r="M100" s="129">
        <v>3.38686694</v>
      </c>
      <c r="N100" s="129"/>
      <c r="O100" s="129"/>
      <c r="P100" s="129"/>
      <c r="Q100" s="129"/>
      <c r="R100" s="129"/>
      <c r="S100" s="129"/>
      <c r="T100" s="129"/>
    </row>
    <row r="101" spans="1:20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3.4179530499999999</v>
      </c>
      <c r="M101" s="129">
        <v>3.4179530499999999</v>
      </c>
      <c r="N101" s="129"/>
      <c r="O101" s="129"/>
      <c r="P101" s="129"/>
      <c r="Q101" s="129"/>
      <c r="R101" s="129"/>
      <c r="S101" s="129"/>
      <c r="T101" s="129"/>
    </row>
    <row r="102" spans="1:20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3.4490391699999998</v>
      </c>
      <c r="M102" s="129">
        <v>3.4490391699999998</v>
      </c>
      <c r="N102" s="129"/>
      <c r="O102" s="129"/>
      <c r="P102" s="129"/>
      <c r="Q102" s="129"/>
      <c r="R102" s="129"/>
      <c r="S102" s="129"/>
      <c r="T102" s="129"/>
    </row>
    <row r="103" spans="1:20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3.4791224999999999</v>
      </c>
      <c r="M103" s="129">
        <v>3.4791224999999999</v>
      </c>
      <c r="N103" s="129"/>
      <c r="O103" s="129"/>
      <c r="P103" s="129"/>
      <c r="Q103" s="129"/>
      <c r="R103" s="129"/>
      <c r="S103" s="129"/>
      <c r="T103" s="129"/>
    </row>
    <row r="104" spans="1:20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3.4791224999999999</v>
      </c>
      <c r="M104" s="129">
        <v>3.5102086099999998</v>
      </c>
      <c r="N104" s="129"/>
      <c r="O104" s="129"/>
      <c r="P104" s="129"/>
      <c r="Q104" s="129"/>
      <c r="R104" s="129"/>
      <c r="S104" s="129"/>
      <c r="T104" s="129"/>
    </row>
    <row r="105" spans="1:20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3.5402919399999999</v>
      </c>
      <c r="M105" s="129">
        <v>3.5402919399999999</v>
      </c>
      <c r="N105" s="129"/>
      <c r="O105" s="129"/>
      <c r="P105" s="129"/>
      <c r="Q105" s="129"/>
      <c r="R105" s="129"/>
      <c r="S105" s="129"/>
      <c r="T105" s="129"/>
    </row>
    <row r="106" spans="1:20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/>
      <c r="O106" s="129"/>
      <c r="P106" s="129"/>
      <c r="Q106" s="129"/>
      <c r="R106" s="129"/>
      <c r="S106" s="129"/>
      <c r="T106" s="129"/>
    </row>
    <row r="107" spans="1:20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/>
      <c r="O107" s="129"/>
      <c r="P107" s="129"/>
      <c r="Q107" s="129"/>
      <c r="R107" s="129"/>
      <c r="S107" s="129"/>
      <c r="T107" s="129"/>
    </row>
    <row r="108" spans="1:20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/>
      <c r="O108" s="129"/>
      <c r="P108" s="129"/>
      <c r="Q108" s="129"/>
      <c r="R108" s="129"/>
      <c r="S108" s="129"/>
      <c r="T108" s="129"/>
    </row>
    <row r="109" spans="1:20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/>
      <c r="O109" s="129"/>
      <c r="P109" s="129"/>
      <c r="Q109" s="129"/>
      <c r="R109" s="129"/>
      <c r="S109" s="129"/>
      <c r="T109" s="129"/>
    </row>
    <row r="110" spans="1:20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/>
      <c r="O110" s="129"/>
      <c r="P110" s="129"/>
      <c r="Q110" s="129"/>
      <c r="R110" s="129"/>
      <c r="S110" s="129"/>
      <c r="T110" s="129"/>
    </row>
    <row r="111" spans="1:20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/>
      <c r="O111" s="129"/>
      <c r="P111" s="129"/>
      <c r="Q111" s="129"/>
      <c r="R111" s="129"/>
      <c r="S111" s="129"/>
      <c r="T111" s="129"/>
    </row>
    <row r="112" spans="1:20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/>
      <c r="O112" s="129"/>
      <c r="P112" s="129"/>
      <c r="Q112" s="129"/>
      <c r="R112" s="129"/>
      <c r="S112" s="129"/>
      <c r="T112" s="129"/>
    </row>
    <row r="113" spans="1:20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/>
      <c r="O113" s="129"/>
      <c r="P113" s="129"/>
      <c r="Q113" s="129"/>
      <c r="R113" s="129"/>
      <c r="S113" s="129"/>
      <c r="T113" s="129"/>
    </row>
    <row r="114" spans="1:20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/>
      <c r="O114" s="129"/>
      <c r="P114" s="129"/>
      <c r="Q114" s="129"/>
      <c r="R114" s="129"/>
      <c r="S114" s="129"/>
      <c r="T114" s="129"/>
    </row>
    <row r="115" spans="1:20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/>
      <c r="O115" s="129"/>
      <c r="P115" s="129"/>
      <c r="Q115" s="129"/>
      <c r="R115" s="129"/>
      <c r="S115" s="129"/>
      <c r="T115" s="129"/>
    </row>
    <row r="116" spans="1:20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/>
      <c r="O116" s="129"/>
      <c r="P116" s="129"/>
      <c r="Q116" s="129"/>
      <c r="R116" s="129"/>
      <c r="S116" s="129"/>
      <c r="T116" s="129"/>
    </row>
    <row r="117" spans="1:20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/>
      <c r="O117" s="129"/>
      <c r="P117" s="129"/>
      <c r="Q117" s="129"/>
      <c r="R117" s="129"/>
      <c r="S117" s="129"/>
      <c r="T117" s="129"/>
    </row>
    <row r="118" spans="1:20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/>
      <c r="O118" s="129"/>
      <c r="P118" s="129"/>
      <c r="Q118" s="129"/>
      <c r="R118" s="129"/>
      <c r="S118" s="129"/>
      <c r="T118" s="129"/>
    </row>
    <row r="119" spans="1:20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/>
      <c r="O119" s="129"/>
      <c r="P119" s="129"/>
      <c r="Q119" s="129"/>
      <c r="R119" s="129"/>
      <c r="S119" s="129"/>
      <c r="T119" s="129"/>
    </row>
    <row r="120" spans="1:20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/>
      <c r="O120" s="129"/>
      <c r="P120" s="129"/>
      <c r="Q120" s="129"/>
      <c r="R120" s="129"/>
      <c r="S120" s="129"/>
      <c r="T120" s="129"/>
    </row>
    <row r="121" spans="1:20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/>
      <c r="O121" s="129"/>
      <c r="P121" s="129"/>
      <c r="Q121" s="129"/>
      <c r="R121" s="129"/>
      <c r="S121" s="129"/>
      <c r="T121" s="129"/>
    </row>
    <row r="122" spans="1:20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/>
      <c r="O122" s="129"/>
      <c r="P122" s="129"/>
      <c r="Q122" s="129"/>
      <c r="R122" s="129"/>
      <c r="S122" s="129"/>
      <c r="T122" s="129"/>
    </row>
    <row r="123" spans="1:20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/>
      <c r="O123" s="129"/>
      <c r="P123" s="129"/>
      <c r="Q123" s="129"/>
      <c r="R123" s="129"/>
      <c r="S123" s="129"/>
      <c r="T123" s="129"/>
    </row>
    <row r="124" spans="1:20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/>
      <c r="O124" s="129"/>
      <c r="P124" s="129"/>
      <c r="Q124" s="129"/>
      <c r="R124" s="129"/>
      <c r="S124" s="129"/>
      <c r="T124" s="129"/>
    </row>
    <row r="125" spans="1:20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/>
      <c r="O125" s="129"/>
      <c r="P125" s="129"/>
      <c r="Q125" s="129"/>
      <c r="R125" s="129"/>
      <c r="S125" s="129"/>
      <c r="T125" s="129"/>
    </row>
    <row r="126" spans="1:20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/>
      <c r="O126" s="129"/>
      <c r="P126" s="129"/>
      <c r="Q126" s="129"/>
      <c r="R126" s="129"/>
      <c r="S126" s="129"/>
      <c r="T126" s="129"/>
    </row>
    <row r="127" spans="1:20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/>
      <c r="O127" s="129"/>
      <c r="P127" s="129"/>
      <c r="Q127" s="129"/>
      <c r="R127" s="129"/>
      <c r="S127" s="129"/>
      <c r="T127" s="129"/>
    </row>
    <row r="128" spans="1:20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/>
      <c r="O128" s="129"/>
      <c r="P128" s="129"/>
      <c r="Q128" s="129"/>
      <c r="R128" s="129"/>
      <c r="S128" s="129"/>
      <c r="T128" s="129"/>
    </row>
    <row r="129" spans="1:20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/>
      <c r="O129" s="129"/>
      <c r="P129" s="129"/>
      <c r="Q129" s="129"/>
      <c r="R129" s="129"/>
      <c r="S129" s="129"/>
      <c r="T129" s="129"/>
    </row>
    <row r="130" spans="1:20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/>
      <c r="O130" s="129"/>
      <c r="P130" s="129"/>
      <c r="Q130" s="129"/>
      <c r="R130" s="129"/>
      <c r="S130" s="129"/>
      <c r="T130" s="129"/>
    </row>
    <row r="131" spans="1:20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/>
      <c r="O131" s="129"/>
      <c r="P131" s="129"/>
      <c r="Q131" s="129"/>
      <c r="R131" s="129"/>
      <c r="S131" s="129"/>
      <c r="T131" s="129"/>
    </row>
    <row r="132" spans="1:20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/>
      <c r="O132" s="129"/>
      <c r="P132" s="129"/>
      <c r="Q132" s="129"/>
      <c r="R132" s="129"/>
      <c r="S132" s="129"/>
      <c r="T132" s="129"/>
    </row>
    <row r="133" spans="1:20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/>
      <c r="O133" s="129"/>
      <c r="P133" s="129"/>
      <c r="Q133" s="129"/>
      <c r="R133" s="129"/>
      <c r="S133" s="129"/>
      <c r="T133" s="129"/>
    </row>
    <row r="134" spans="1:20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/>
      <c r="O134" s="129"/>
      <c r="P134" s="129"/>
      <c r="Q134" s="129"/>
      <c r="R134" s="129"/>
      <c r="S134" s="129"/>
      <c r="T134" s="129"/>
    </row>
    <row r="135" spans="1:20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/>
      <c r="O135" s="129"/>
      <c r="P135" s="129"/>
      <c r="Q135" s="129"/>
      <c r="R135" s="129"/>
      <c r="S135" s="129"/>
      <c r="T135" s="129"/>
    </row>
    <row r="136" spans="1:20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/>
      <c r="O136" s="129"/>
      <c r="P136" s="129"/>
      <c r="Q136" s="129"/>
      <c r="R136" s="129"/>
      <c r="S136" s="129"/>
      <c r="T136" s="129"/>
    </row>
    <row r="137" spans="1:20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/>
      <c r="O137" s="129"/>
      <c r="P137" s="129"/>
      <c r="Q137" s="129"/>
      <c r="R137" s="129"/>
      <c r="S137" s="129"/>
      <c r="T137" s="129"/>
    </row>
    <row r="138" spans="1:20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/>
      <c r="O138" s="129"/>
      <c r="P138" s="129"/>
      <c r="Q138" s="129"/>
      <c r="R138" s="129"/>
      <c r="S138" s="129"/>
      <c r="T138" s="129"/>
    </row>
    <row r="139" spans="1:20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/>
      <c r="O139" s="129"/>
      <c r="P139" s="129"/>
      <c r="Q139" s="129"/>
      <c r="R139" s="129"/>
      <c r="S139" s="129"/>
      <c r="T139" s="129"/>
    </row>
    <row r="140" spans="1:20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/>
      <c r="O140" s="129"/>
      <c r="P140" s="129"/>
      <c r="Q140" s="129"/>
      <c r="R140" s="129"/>
      <c r="S140" s="129"/>
      <c r="T140" s="129"/>
    </row>
    <row r="141" spans="1:20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/>
      <c r="O141" s="129"/>
      <c r="P141" s="129"/>
      <c r="Q141" s="129"/>
      <c r="R141" s="129"/>
      <c r="S141" s="129"/>
      <c r="T141" s="129"/>
    </row>
    <row r="142" spans="1:20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/>
      <c r="O142" s="129"/>
      <c r="P142" s="129"/>
      <c r="Q142" s="129"/>
      <c r="R142" s="129"/>
      <c r="S142" s="129"/>
      <c r="T142" s="129"/>
    </row>
    <row r="143" spans="1:20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/>
      <c r="O143" s="129"/>
      <c r="P143" s="129"/>
      <c r="Q143" s="129"/>
      <c r="R143" s="129"/>
      <c r="S143" s="129"/>
      <c r="T143" s="129"/>
    </row>
    <row r="144" spans="1:20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/>
      <c r="O144" s="129"/>
      <c r="P144" s="129"/>
      <c r="Q144" s="129"/>
      <c r="R144" s="129"/>
      <c r="S144" s="129"/>
      <c r="T144" s="129"/>
    </row>
    <row r="145" spans="1:20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/>
      <c r="O145" s="129"/>
      <c r="P145" s="129"/>
      <c r="Q145" s="129"/>
      <c r="R145" s="129"/>
      <c r="S145" s="129"/>
      <c r="T145" s="129"/>
    </row>
    <row r="146" spans="1:20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/>
      <c r="O146" s="129"/>
      <c r="P146" s="129"/>
      <c r="Q146" s="129"/>
      <c r="R146" s="129"/>
      <c r="S146" s="129"/>
      <c r="T146" s="129"/>
    </row>
    <row r="147" spans="1:20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/>
      <c r="O147" s="129"/>
      <c r="P147" s="129"/>
      <c r="Q147" s="129"/>
      <c r="R147" s="129"/>
      <c r="S147" s="129"/>
      <c r="T147" s="129"/>
    </row>
    <row r="148" spans="1:20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/>
      <c r="O148" s="129"/>
      <c r="P148" s="129"/>
      <c r="Q148" s="129"/>
      <c r="R148" s="129"/>
      <c r="S148" s="129"/>
      <c r="T148" s="129"/>
    </row>
    <row r="149" spans="1:20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/>
      <c r="O149" s="129"/>
      <c r="P149" s="129"/>
      <c r="Q149" s="129"/>
      <c r="R149" s="129"/>
      <c r="S149" s="129"/>
      <c r="T149" s="129"/>
    </row>
    <row r="150" spans="1:20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/>
      <c r="O150" s="129"/>
      <c r="P150" s="129"/>
      <c r="Q150" s="129"/>
      <c r="R150" s="129"/>
      <c r="S150" s="129"/>
      <c r="T150" s="129"/>
    </row>
    <row r="151" spans="1:20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/>
      <c r="O151" s="129"/>
      <c r="P151" s="129"/>
      <c r="Q151" s="129"/>
      <c r="R151" s="129"/>
      <c r="S151" s="129"/>
      <c r="T151" s="129"/>
    </row>
    <row r="152" spans="1:20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/>
      <c r="O152" s="129"/>
      <c r="P152" s="129"/>
      <c r="Q152" s="129"/>
      <c r="R152" s="129"/>
      <c r="S152" s="129"/>
      <c r="T152" s="129"/>
    </row>
    <row r="153" spans="1:20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/>
      <c r="O153" s="129"/>
      <c r="P153" s="129"/>
      <c r="Q153" s="129"/>
      <c r="R153" s="129"/>
      <c r="S153" s="129"/>
      <c r="T153" s="129"/>
    </row>
    <row r="154" spans="1:20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/>
      <c r="O154" s="129"/>
      <c r="P154" s="129"/>
      <c r="Q154" s="129"/>
      <c r="R154" s="129"/>
      <c r="S154" s="129"/>
      <c r="T154" s="129"/>
    </row>
    <row r="155" spans="1:20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/>
      <c r="O155" s="129"/>
      <c r="P155" s="129"/>
      <c r="Q155" s="129"/>
      <c r="R155" s="129"/>
      <c r="S155" s="129"/>
      <c r="T155" s="129"/>
    </row>
    <row r="156" spans="1:20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/>
      <c r="O156" s="129"/>
      <c r="P156" s="129"/>
      <c r="Q156" s="129"/>
      <c r="R156" s="129"/>
      <c r="S156" s="129"/>
      <c r="T156" s="129"/>
    </row>
    <row r="157" spans="1:20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/>
      <c r="O157" s="129"/>
      <c r="P157" s="129"/>
      <c r="Q157" s="129"/>
      <c r="R157" s="129"/>
      <c r="S157" s="129"/>
      <c r="T157" s="129"/>
    </row>
    <row r="158" spans="1:20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/>
      <c r="O158" s="129"/>
      <c r="P158" s="129"/>
      <c r="Q158" s="129"/>
      <c r="R158" s="129"/>
      <c r="S158" s="129"/>
      <c r="T158" s="129"/>
    </row>
    <row r="159" spans="1:20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/>
      <c r="O159" s="129"/>
      <c r="P159" s="129"/>
      <c r="Q159" s="129"/>
      <c r="R159" s="129"/>
      <c r="S159" s="129"/>
      <c r="T159" s="129"/>
    </row>
    <row r="160" spans="1:20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/>
      <c r="O160" s="129"/>
      <c r="P160" s="129"/>
      <c r="Q160" s="129"/>
      <c r="R160" s="129"/>
      <c r="S160" s="129"/>
      <c r="T160" s="129"/>
    </row>
    <row r="161" spans="1:20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/>
      <c r="O161" s="129"/>
      <c r="P161" s="129"/>
      <c r="Q161" s="129"/>
      <c r="R161" s="129"/>
      <c r="S161" s="129"/>
      <c r="T161" s="129"/>
    </row>
    <row r="162" spans="1:20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/>
      <c r="O162" s="129"/>
      <c r="P162" s="129"/>
      <c r="Q162" s="129"/>
      <c r="R162" s="129"/>
      <c r="S162" s="129"/>
      <c r="T162" s="129"/>
    </row>
    <row r="163" spans="1:20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/>
      <c r="O163" s="129"/>
      <c r="P163" s="129"/>
      <c r="Q163" s="129"/>
      <c r="R163" s="129"/>
      <c r="S163" s="129"/>
      <c r="T163" s="129"/>
    </row>
    <row r="164" spans="1:20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/>
      <c r="O164" s="129"/>
      <c r="P164" s="129"/>
      <c r="Q164" s="129"/>
      <c r="R164" s="129"/>
      <c r="S164" s="129"/>
      <c r="T164" s="129"/>
    </row>
    <row r="165" spans="1:20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/>
      <c r="O165" s="129"/>
      <c r="P165" s="129"/>
      <c r="Q165" s="129"/>
      <c r="R165" s="129"/>
      <c r="S165" s="129"/>
      <c r="T165" s="129"/>
    </row>
    <row r="166" spans="1:20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/>
      <c r="O166" s="129"/>
      <c r="P166" s="129"/>
      <c r="Q166" s="129"/>
      <c r="R166" s="129"/>
      <c r="S166" s="129"/>
      <c r="T166" s="129"/>
    </row>
    <row r="167" spans="1:20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/>
      <c r="O167" s="129"/>
      <c r="P167" s="129"/>
      <c r="Q167" s="129"/>
      <c r="R167" s="129"/>
      <c r="S167" s="129"/>
      <c r="T167" s="129"/>
    </row>
    <row r="168" spans="1:20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/>
      <c r="O168" s="129"/>
      <c r="P168" s="129"/>
      <c r="Q168" s="129"/>
      <c r="R168" s="129"/>
      <c r="S168" s="129"/>
      <c r="T168" s="129"/>
    </row>
    <row r="169" spans="1:20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/>
      <c r="O169" s="129"/>
      <c r="P169" s="129"/>
      <c r="Q169" s="129"/>
      <c r="R169" s="129"/>
      <c r="S169" s="129"/>
      <c r="T169" s="129"/>
    </row>
    <row r="170" spans="1:20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/>
      <c r="O170" s="129"/>
      <c r="P170" s="129"/>
      <c r="Q170" s="129"/>
      <c r="R170" s="129"/>
      <c r="S170" s="129"/>
      <c r="T170" s="129"/>
    </row>
    <row r="171" spans="1:20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/>
      <c r="O171" s="129"/>
      <c r="P171" s="129"/>
      <c r="Q171" s="129"/>
      <c r="R171" s="129"/>
      <c r="S171" s="129"/>
      <c r="T171" s="129"/>
    </row>
    <row r="172" spans="1:20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/>
      <c r="O172" s="129"/>
      <c r="P172" s="129"/>
      <c r="Q172" s="129"/>
      <c r="R172" s="129"/>
      <c r="S172" s="129"/>
      <c r="T172" s="129"/>
    </row>
    <row r="173" spans="1:20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/>
      <c r="O173" s="129"/>
      <c r="P173" s="129"/>
      <c r="Q173" s="129"/>
      <c r="R173" s="129"/>
      <c r="S173" s="129"/>
      <c r="T173" s="129"/>
    </row>
    <row r="174" spans="1:20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/>
      <c r="O174" s="129"/>
      <c r="P174" s="129"/>
      <c r="Q174" s="129"/>
      <c r="R174" s="129"/>
      <c r="S174" s="129"/>
      <c r="T174" s="129"/>
    </row>
    <row r="175" spans="1:20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/>
      <c r="O175" s="129"/>
      <c r="P175" s="129"/>
      <c r="Q175" s="129"/>
      <c r="R175" s="129"/>
      <c r="S175" s="129"/>
      <c r="T175" s="129"/>
    </row>
    <row r="176" spans="1:20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/>
      <c r="O176" s="129"/>
      <c r="P176" s="129"/>
      <c r="Q176" s="129"/>
      <c r="R176" s="129"/>
      <c r="S176" s="129"/>
      <c r="T176" s="129"/>
    </row>
    <row r="177" spans="1:20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/>
      <c r="O177" s="129"/>
      <c r="P177" s="129"/>
      <c r="Q177" s="129"/>
      <c r="R177" s="129"/>
      <c r="S177" s="129"/>
      <c r="T177" s="129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8" customWidth="1"/>
    <col min="12" max="12" width="13.109375" style="27" customWidth="1"/>
    <col min="13" max="20" width="6.5546875" style="18" customWidth="1"/>
    <col min="21" max="21" width="8" style="27" customWidth="1"/>
    <col min="22" max="22" width="8.44140625" style="27" customWidth="1"/>
    <col min="23" max="16384" width="9.109375" style="21"/>
  </cols>
  <sheetData>
    <row r="1" spans="1:28">
      <c r="A1" s="16" t="s">
        <v>155</v>
      </c>
      <c r="B1" s="10"/>
    </row>
    <row r="2" spans="1:28" ht="5.25" customHeight="1"/>
    <row r="3" spans="1:28" ht="26.25" customHeight="1">
      <c r="A3" s="219" t="s">
        <v>73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8" ht="12.75" customHeight="1">
      <c r="A4" s="22" t="s">
        <v>181</v>
      </c>
      <c r="B4" s="109"/>
      <c r="C4" s="109"/>
      <c r="L4" s="25"/>
      <c r="U4" s="25"/>
      <c r="V4" s="25"/>
    </row>
    <row r="5" spans="1:28" ht="12.75" customHeight="1">
      <c r="A5" s="25" t="s">
        <v>230</v>
      </c>
      <c r="B5" s="25"/>
      <c r="C5" s="25"/>
      <c r="L5" s="25"/>
      <c r="U5" s="25"/>
      <c r="V5" s="25"/>
    </row>
    <row r="6" spans="1:28" s="30" customFormat="1" ht="18" customHeight="1">
      <c r="A6" s="224" t="s">
        <v>0</v>
      </c>
      <c r="B6" s="212" t="s">
        <v>1</v>
      </c>
      <c r="C6" s="212" t="s">
        <v>58</v>
      </c>
      <c r="D6" s="201" t="s">
        <v>2</v>
      </c>
      <c r="E6" s="201"/>
      <c r="F6" s="201"/>
      <c r="G6" s="201"/>
      <c r="H6" s="201"/>
      <c r="I6" s="201"/>
      <c r="J6" s="201"/>
      <c r="K6" s="201"/>
      <c r="L6" s="212" t="s">
        <v>56</v>
      </c>
      <c r="M6" s="203" t="s">
        <v>2</v>
      </c>
      <c r="N6" s="204"/>
      <c r="O6" s="204"/>
      <c r="P6" s="204"/>
      <c r="Q6" s="204"/>
      <c r="R6" s="204"/>
      <c r="S6" s="204"/>
      <c r="T6" s="204"/>
      <c r="U6" s="212" t="s">
        <v>59</v>
      </c>
      <c r="V6" s="212" t="s">
        <v>54</v>
      </c>
    </row>
    <row r="7" spans="1:28" s="32" customFormat="1" ht="15" customHeight="1">
      <c r="A7" s="224"/>
      <c r="B7" s="212"/>
      <c r="C7" s="212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2"/>
      <c r="M7" s="203" t="s">
        <v>17</v>
      </c>
      <c r="N7" s="204"/>
      <c r="O7" s="204"/>
      <c r="P7" s="204"/>
      <c r="Q7" s="203" t="s">
        <v>9</v>
      </c>
      <c r="R7" s="204"/>
      <c r="S7" s="204"/>
      <c r="T7" s="204"/>
      <c r="U7" s="212"/>
      <c r="V7" s="212"/>
    </row>
    <row r="8" spans="1:28" ht="55.2">
      <c r="A8" s="224"/>
      <c r="B8" s="212"/>
      <c r="C8" s="212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2"/>
      <c r="M8" s="20" t="s">
        <v>13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10</v>
      </c>
      <c r="S8" s="20" t="s">
        <v>11</v>
      </c>
      <c r="T8" s="20" t="s">
        <v>12</v>
      </c>
      <c r="U8" s="212"/>
      <c r="V8" s="212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9">
        <v>7575.7833783099995</v>
      </c>
      <c r="C11" s="129">
        <v>4611.0716425800001</v>
      </c>
      <c r="D11" s="129">
        <v>1755.07980509</v>
      </c>
      <c r="E11" s="129">
        <v>646.48890022</v>
      </c>
      <c r="F11" s="129">
        <v>428.06715137999998</v>
      </c>
      <c r="G11" s="129">
        <v>680.52375348999999</v>
      </c>
      <c r="H11" s="129">
        <v>2855.9918374899999</v>
      </c>
      <c r="I11" s="129">
        <v>87.878169889999995</v>
      </c>
      <c r="J11" s="129">
        <v>475.32072587999994</v>
      </c>
      <c r="K11" s="129">
        <v>2292.7929417200003</v>
      </c>
      <c r="L11" s="129">
        <v>2772.6553211199998</v>
      </c>
      <c r="M11" s="129">
        <v>254.24089315999998</v>
      </c>
      <c r="N11" s="129">
        <v>6.0613639299999997</v>
      </c>
      <c r="O11" s="129">
        <v>17.931248740000001</v>
      </c>
      <c r="P11" s="129">
        <v>230.24828049000001</v>
      </c>
      <c r="Q11" s="129">
        <v>2518.41442796</v>
      </c>
      <c r="R11" s="129">
        <v>5.5336746400000001</v>
      </c>
      <c r="S11" s="129">
        <v>88.047851510000001</v>
      </c>
      <c r="T11" s="129">
        <v>2424.8329018100003</v>
      </c>
      <c r="U11" s="129">
        <v>192.05641460999999</v>
      </c>
      <c r="V11" s="129">
        <v>4291.7558389699998</v>
      </c>
      <c r="W11" s="129"/>
      <c r="X11" s="129"/>
      <c r="Y11" s="129"/>
      <c r="Z11" s="129"/>
      <c r="AA11" s="129"/>
      <c r="AB11" s="129"/>
    </row>
    <row r="12" spans="1:28" hidden="1" outlineLevel="1">
      <c r="A12" s="8">
        <v>40575</v>
      </c>
      <c r="B12" s="129">
        <v>7568.42082424</v>
      </c>
      <c r="C12" s="129">
        <v>4609.6016543899996</v>
      </c>
      <c r="D12" s="129">
        <v>1781.3201691300001</v>
      </c>
      <c r="E12" s="129">
        <v>674.80807324000011</v>
      </c>
      <c r="F12" s="129">
        <v>439.61310100000003</v>
      </c>
      <c r="G12" s="129">
        <v>666.89899489000004</v>
      </c>
      <c r="H12" s="129">
        <v>2828.2814852600004</v>
      </c>
      <c r="I12" s="129">
        <v>88.529623079999993</v>
      </c>
      <c r="J12" s="129">
        <v>477.83266988999998</v>
      </c>
      <c r="K12" s="129">
        <v>2261.91919229</v>
      </c>
      <c r="L12" s="129">
        <v>2759.8657072699998</v>
      </c>
      <c r="M12" s="129">
        <v>258.49239675000001</v>
      </c>
      <c r="N12" s="129">
        <v>6.1488938599999994</v>
      </c>
      <c r="O12" s="129">
        <v>19.147070240000001</v>
      </c>
      <c r="P12" s="129">
        <v>233.19643265000002</v>
      </c>
      <c r="Q12" s="129">
        <v>2501.3733105199999</v>
      </c>
      <c r="R12" s="129">
        <v>20.192059159999999</v>
      </c>
      <c r="S12" s="129">
        <v>87.514935980000004</v>
      </c>
      <c r="T12" s="129">
        <v>2393.66631538</v>
      </c>
      <c r="U12" s="129">
        <v>198.95346258000001</v>
      </c>
      <c r="V12" s="129">
        <v>4287.9957715</v>
      </c>
      <c r="W12" s="129"/>
      <c r="X12" s="129"/>
      <c r="Y12" s="129"/>
      <c r="Z12" s="129"/>
      <c r="AA12" s="129"/>
      <c r="AB12" s="129"/>
    </row>
    <row r="13" spans="1:28" hidden="1" outlineLevel="1">
      <c r="A13" s="8">
        <v>40603</v>
      </c>
      <c r="B13" s="129">
        <v>7575.6473765999999</v>
      </c>
      <c r="C13" s="129">
        <v>4629.1929519899995</v>
      </c>
      <c r="D13" s="129">
        <v>1822.83704571</v>
      </c>
      <c r="E13" s="129">
        <v>708.49786940000001</v>
      </c>
      <c r="F13" s="129">
        <v>448.60360586999997</v>
      </c>
      <c r="G13" s="129">
        <v>665.73557043999995</v>
      </c>
      <c r="H13" s="129">
        <v>2806.35590628</v>
      </c>
      <c r="I13" s="129">
        <v>85.177246789999998</v>
      </c>
      <c r="J13" s="129">
        <v>464.25247023999998</v>
      </c>
      <c r="K13" s="129">
        <v>2256.9261892499999</v>
      </c>
      <c r="L13" s="129">
        <v>2741.2060310500001</v>
      </c>
      <c r="M13" s="129">
        <v>262.77455176000001</v>
      </c>
      <c r="N13" s="129">
        <v>6.13013692</v>
      </c>
      <c r="O13" s="129">
        <v>22.508355380000001</v>
      </c>
      <c r="P13" s="129">
        <v>234.13605946000001</v>
      </c>
      <c r="Q13" s="129">
        <v>2478.43147929</v>
      </c>
      <c r="R13" s="129">
        <v>19.989579810000002</v>
      </c>
      <c r="S13" s="129">
        <v>81.911413449999998</v>
      </c>
      <c r="T13" s="129">
        <v>2376.5304860300002</v>
      </c>
      <c r="U13" s="129">
        <v>205.24839355999998</v>
      </c>
      <c r="V13" s="129">
        <v>4198.4925886700003</v>
      </c>
      <c r="W13" s="129"/>
      <c r="X13" s="129"/>
      <c r="Y13" s="129"/>
      <c r="Z13" s="129"/>
      <c r="AA13" s="129"/>
      <c r="AB13" s="129"/>
    </row>
    <row r="14" spans="1:28" hidden="1" outlineLevel="1">
      <c r="A14" s="8">
        <v>40634</v>
      </c>
      <c r="B14" s="129">
        <v>7632.9033582399998</v>
      </c>
      <c r="C14" s="129">
        <v>4637.0556895200007</v>
      </c>
      <c r="D14" s="129">
        <v>1890.28682843</v>
      </c>
      <c r="E14" s="129">
        <v>764.00983884999994</v>
      </c>
      <c r="F14" s="129">
        <v>463.17948011999999</v>
      </c>
      <c r="G14" s="129">
        <v>663.09750945999997</v>
      </c>
      <c r="H14" s="129">
        <v>2746.76886109</v>
      </c>
      <c r="I14" s="129">
        <v>89.251510700000011</v>
      </c>
      <c r="J14" s="129">
        <v>449.72319784000001</v>
      </c>
      <c r="K14" s="129">
        <v>2207.79415255</v>
      </c>
      <c r="L14" s="129">
        <v>2724.0272650699999</v>
      </c>
      <c r="M14" s="129">
        <v>260.12551897000003</v>
      </c>
      <c r="N14" s="129">
        <v>3.8584562099999999</v>
      </c>
      <c r="O14" s="129">
        <v>22.012487570000001</v>
      </c>
      <c r="P14" s="129">
        <v>234.25457519</v>
      </c>
      <c r="Q14" s="129">
        <v>2463.9017461000003</v>
      </c>
      <c r="R14" s="129">
        <v>4.1722204099999995</v>
      </c>
      <c r="S14" s="129">
        <v>79.984850379999997</v>
      </c>
      <c r="T14" s="129">
        <v>2379.7446753100003</v>
      </c>
      <c r="U14" s="129">
        <v>271.82040365</v>
      </c>
      <c r="V14" s="129">
        <v>4194.3705867799999</v>
      </c>
      <c r="W14" s="129"/>
      <c r="X14" s="129"/>
      <c r="Y14" s="129"/>
      <c r="Z14" s="129"/>
      <c r="AA14" s="129"/>
      <c r="AB14" s="129"/>
    </row>
    <row r="15" spans="1:28" hidden="1" outlineLevel="1">
      <c r="A15" s="8">
        <v>40664</v>
      </c>
      <c r="B15" s="129">
        <v>7639.6320755699999</v>
      </c>
      <c r="C15" s="129">
        <v>4637.4720886499999</v>
      </c>
      <c r="D15" s="129">
        <v>1939.1485568400001</v>
      </c>
      <c r="E15" s="129">
        <v>803.61215682</v>
      </c>
      <c r="F15" s="129">
        <v>479.99741024000002</v>
      </c>
      <c r="G15" s="129">
        <v>655.53898978000007</v>
      </c>
      <c r="H15" s="129">
        <v>2698.3235318100001</v>
      </c>
      <c r="I15" s="129">
        <v>73.758897250000004</v>
      </c>
      <c r="J15" s="129">
        <v>449.15356867000003</v>
      </c>
      <c r="K15" s="129">
        <v>2175.4110658899999</v>
      </c>
      <c r="L15" s="129">
        <v>2714.2123141499997</v>
      </c>
      <c r="M15" s="129">
        <v>263.18578079999997</v>
      </c>
      <c r="N15" s="129">
        <v>4.4328852699999999</v>
      </c>
      <c r="O15" s="129">
        <v>21.956460570000001</v>
      </c>
      <c r="P15" s="129">
        <v>236.79643496</v>
      </c>
      <c r="Q15" s="129">
        <v>2451.0265333500001</v>
      </c>
      <c r="R15" s="129">
        <v>22.828992849999999</v>
      </c>
      <c r="S15" s="129">
        <v>80.610057930000011</v>
      </c>
      <c r="T15" s="129">
        <v>2347.5874825700002</v>
      </c>
      <c r="U15" s="129">
        <v>287.94767277</v>
      </c>
      <c r="V15" s="129">
        <v>3384.1374750100003</v>
      </c>
      <c r="W15" s="129"/>
      <c r="X15" s="129"/>
      <c r="Y15" s="129"/>
      <c r="Z15" s="129"/>
      <c r="AA15" s="129"/>
      <c r="AB15" s="129"/>
    </row>
    <row r="16" spans="1:28" hidden="1" outlineLevel="1">
      <c r="A16" s="8">
        <v>40695</v>
      </c>
      <c r="B16" s="129">
        <v>7672.4515722899996</v>
      </c>
      <c r="C16" s="129">
        <v>4678.2378777800004</v>
      </c>
      <c r="D16" s="129">
        <v>2019.92113335</v>
      </c>
      <c r="E16" s="129">
        <v>846.2997521499999</v>
      </c>
      <c r="F16" s="129">
        <v>507.40077158999998</v>
      </c>
      <c r="G16" s="129">
        <v>666.22060961</v>
      </c>
      <c r="H16" s="129">
        <v>2658.3167444299997</v>
      </c>
      <c r="I16" s="129">
        <v>71.125877680000002</v>
      </c>
      <c r="J16" s="129">
        <v>449.17353215999998</v>
      </c>
      <c r="K16" s="129">
        <v>2138.0173345899998</v>
      </c>
      <c r="L16" s="129">
        <v>2705.8590468700004</v>
      </c>
      <c r="M16" s="129">
        <v>270.72302472000001</v>
      </c>
      <c r="N16" s="129">
        <v>4.4135959200000006</v>
      </c>
      <c r="O16" s="129">
        <v>23.06704525</v>
      </c>
      <c r="P16" s="129">
        <v>243.24238355</v>
      </c>
      <c r="Q16" s="129">
        <v>2435.1360221499999</v>
      </c>
      <c r="R16" s="129">
        <v>23.25652736</v>
      </c>
      <c r="S16" s="129">
        <v>77.545908209999993</v>
      </c>
      <c r="T16" s="129">
        <v>2334.33358658</v>
      </c>
      <c r="U16" s="129">
        <v>288.35464764</v>
      </c>
      <c r="V16" s="129">
        <v>3391.7535182199999</v>
      </c>
      <c r="W16" s="129"/>
      <c r="X16" s="129"/>
      <c r="Y16" s="129"/>
      <c r="Z16" s="129"/>
      <c r="AA16" s="129"/>
      <c r="AB16" s="129"/>
    </row>
    <row r="17" spans="1:28" hidden="1" outlineLevel="1">
      <c r="A17" s="8">
        <v>40725</v>
      </c>
      <c r="B17" s="129">
        <v>7602.3920774100006</v>
      </c>
      <c r="C17" s="129">
        <v>4635.7598932000001</v>
      </c>
      <c r="D17" s="129">
        <v>2034.84909571</v>
      </c>
      <c r="E17" s="129">
        <v>846.16283077000003</v>
      </c>
      <c r="F17" s="129">
        <v>524.25407024000003</v>
      </c>
      <c r="G17" s="129">
        <v>664.43219469999997</v>
      </c>
      <c r="H17" s="129">
        <v>2600.9107974899998</v>
      </c>
      <c r="I17" s="129">
        <v>81.106960090000001</v>
      </c>
      <c r="J17" s="129">
        <v>434.76770247000002</v>
      </c>
      <c r="K17" s="129">
        <v>2085.0361349300001</v>
      </c>
      <c r="L17" s="129">
        <v>2681.37391811</v>
      </c>
      <c r="M17" s="129">
        <v>274.48625012000002</v>
      </c>
      <c r="N17" s="129">
        <v>8.6243412399999997</v>
      </c>
      <c r="O17" s="129">
        <v>19.58074289</v>
      </c>
      <c r="P17" s="129">
        <v>246.28116599000001</v>
      </c>
      <c r="Q17" s="129">
        <v>2406.8876679900004</v>
      </c>
      <c r="R17" s="129">
        <v>25.343711389999999</v>
      </c>
      <c r="S17" s="129">
        <v>80.403574829999997</v>
      </c>
      <c r="T17" s="129">
        <v>2301.1403817700002</v>
      </c>
      <c r="U17" s="129">
        <v>285.25826610000001</v>
      </c>
      <c r="V17" s="129">
        <v>3404.3445775099999</v>
      </c>
      <c r="W17" s="129"/>
      <c r="X17" s="129"/>
      <c r="Y17" s="129"/>
      <c r="Z17" s="129"/>
      <c r="AA17" s="129"/>
      <c r="AB17" s="129"/>
    </row>
    <row r="18" spans="1:28" hidden="1" outlineLevel="1">
      <c r="A18" s="8">
        <v>40756</v>
      </c>
      <c r="B18" s="129">
        <v>7526.5152155800006</v>
      </c>
      <c r="C18" s="129">
        <v>4620.9988138899998</v>
      </c>
      <c r="D18" s="129">
        <v>2104.79417289</v>
      </c>
      <c r="E18" s="129">
        <v>885.50299100000007</v>
      </c>
      <c r="F18" s="129">
        <v>547.99601273999997</v>
      </c>
      <c r="G18" s="129">
        <v>671.29516914999999</v>
      </c>
      <c r="H18" s="129">
        <v>2516.2046409999998</v>
      </c>
      <c r="I18" s="129">
        <v>73.27997486000001</v>
      </c>
      <c r="J18" s="129">
        <v>416.33708754999998</v>
      </c>
      <c r="K18" s="129">
        <v>2026.58757859</v>
      </c>
      <c r="L18" s="129">
        <v>2630.0849050400002</v>
      </c>
      <c r="M18" s="129">
        <v>282.87456956</v>
      </c>
      <c r="N18" s="129">
        <v>7.8598357200000004</v>
      </c>
      <c r="O18" s="129">
        <v>18.717477670000001</v>
      </c>
      <c r="P18" s="129">
        <v>256.29725616999997</v>
      </c>
      <c r="Q18" s="129">
        <v>2347.2103354800001</v>
      </c>
      <c r="R18" s="129">
        <v>3.00927268</v>
      </c>
      <c r="S18" s="129">
        <v>74.371701720000004</v>
      </c>
      <c r="T18" s="129">
        <v>2269.8293610800001</v>
      </c>
      <c r="U18" s="129">
        <v>275.43149664999999</v>
      </c>
      <c r="V18" s="129">
        <v>3194.20844502</v>
      </c>
      <c r="W18" s="129"/>
      <c r="X18" s="129"/>
      <c r="Y18" s="129"/>
      <c r="Z18" s="129"/>
      <c r="AA18" s="129"/>
      <c r="AB18" s="129"/>
    </row>
    <row r="19" spans="1:28" hidden="1" outlineLevel="1">
      <c r="A19" s="8">
        <v>40787</v>
      </c>
      <c r="B19" s="129">
        <v>7493.2142586200007</v>
      </c>
      <c r="C19" s="129">
        <v>4631.2604928500004</v>
      </c>
      <c r="D19" s="129">
        <v>2165.2000086099997</v>
      </c>
      <c r="E19" s="129">
        <v>914.09533231</v>
      </c>
      <c r="F19" s="129">
        <v>577.44089789999998</v>
      </c>
      <c r="G19" s="129">
        <v>673.66377839999996</v>
      </c>
      <c r="H19" s="129">
        <v>2466.0604842399998</v>
      </c>
      <c r="I19" s="129">
        <v>67.236436370000007</v>
      </c>
      <c r="J19" s="129">
        <v>425.47127601</v>
      </c>
      <c r="K19" s="129">
        <v>1973.3527718600001</v>
      </c>
      <c r="L19" s="129">
        <v>2582.6755284299998</v>
      </c>
      <c r="M19" s="129">
        <v>287.52010218999999</v>
      </c>
      <c r="N19" s="129">
        <v>7.75142825</v>
      </c>
      <c r="O19" s="129">
        <v>18.14790309</v>
      </c>
      <c r="P19" s="129">
        <v>261.62077084999999</v>
      </c>
      <c r="Q19" s="129">
        <v>2295.15542624</v>
      </c>
      <c r="R19" s="129">
        <v>5.2619555600000005</v>
      </c>
      <c r="S19" s="129">
        <v>91.178429059999999</v>
      </c>
      <c r="T19" s="129">
        <v>2198.7150416200002</v>
      </c>
      <c r="U19" s="129">
        <v>279.27823733999998</v>
      </c>
      <c r="V19" s="129">
        <v>3214.8666969300002</v>
      </c>
      <c r="W19" s="129"/>
      <c r="X19" s="129"/>
      <c r="Y19" s="129"/>
      <c r="Z19" s="129"/>
      <c r="AA19" s="129"/>
      <c r="AB19" s="129"/>
    </row>
    <row r="20" spans="1:28" hidden="1" outlineLevel="1">
      <c r="A20" s="8">
        <v>40817</v>
      </c>
      <c r="B20" s="129">
        <v>7440.3585612000006</v>
      </c>
      <c r="C20" s="129">
        <v>4624.6066008400003</v>
      </c>
      <c r="D20" s="129">
        <v>2205.83694315</v>
      </c>
      <c r="E20" s="129">
        <v>944.07737295000004</v>
      </c>
      <c r="F20" s="129">
        <v>599.09976186999995</v>
      </c>
      <c r="G20" s="129">
        <v>662.65980833000003</v>
      </c>
      <c r="H20" s="129">
        <v>2418.7696576899998</v>
      </c>
      <c r="I20" s="129">
        <v>66.909381870000004</v>
      </c>
      <c r="J20" s="129">
        <v>414.28752810999998</v>
      </c>
      <c r="K20" s="129">
        <v>1937.5727477100002</v>
      </c>
      <c r="L20" s="129">
        <v>2549.2990025899999</v>
      </c>
      <c r="M20" s="129">
        <v>291.07227610000001</v>
      </c>
      <c r="N20" s="129">
        <v>7.7652257899999997</v>
      </c>
      <c r="O20" s="129">
        <v>18.065909510000001</v>
      </c>
      <c r="P20" s="129">
        <v>265.24114080000004</v>
      </c>
      <c r="Q20" s="129">
        <v>2258.2267264900001</v>
      </c>
      <c r="R20" s="129">
        <v>3.0879195099999999</v>
      </c>
      <c r="S20" s="129">
        <v>90.020578569999998</v>
      </c>
      <c r="T20" s="129">
        <v>2165.11822841</v>
      </c>
      <c r="U20" s="129">
        <v>266.45295777000001</v>
      </c>
      <c r="V20" s="129">
        <v>3117.1967299600001</v>
      </c>
      <c r="W20" s="129"/>
      <c r="X20" s="129"/>
      <c r="Y20" s="129"/>
      <c r="Z20" s="129"/>
      <c r="AA20" s="129"/>
      <c r="AB20" s="129"/>
    </row>
    <row r="21" spans="1:28" hidden="1" outlineLevel="1">
      <c r="A21" s="8">
        <v>40848</v>
      </c>
      <c r="B21" s="129">
        <v>7358.7634332899997</v>
      </c>
      <c r="C21" s="129">
        <v>4565.0824751</v>
      </c>
      <c r="D21" s="129">
        <v>2240.9450190400003</v>
      </c>
      <c r="E21" s="129">
        <v>962.57554509000011</v>
      </c>
      <c r="F21" s="129">
        <v>616.08255695000003</v>
      </c>
      <c r="G21" s="129">
        <v>662.28691700000002</v>
      </c>
      <c r="H21" s="129">
        <v>2324.1374560599997</v>
      </c>
      <c r="I21" s="129">
        <v>80.328519959999994</v>
      </c>
      <c r="J21" s="129">
        <v>391.97544663999997</v>
      </c>
      <c r="K21" s="129">
        <v>1851.83348946</v>
      </c>
      <c r="L21" s="129">
        <v>2541.1961968999999</v>
      </c>
      <c r="M21" s="129">
        <v>304.87382417999999</v>
      </c>
      <c r="N21" s="129">
        <v>7.9460416299999999</v>
      </c>
      <c r="O21" s="129">
        <v>20.99890521</v>
      </c>
      <c r="P21" s="129">
        <v>275.92887733999999</v>
      </c>
      <c r="Q21" s="129">
        <v>2236.3223727200002</v>
      </c>
      <c r="R21" s="129">
        <v>20.679984839999999</v>
      </c>
      <c r="S21" s="129">
        <v>88.862652520000012</v>
      </c>
      <c r="T21" s="129">
        <v>2126.7797353599999</v>
      </c>
      <c r="U21" s="129">
        <v>252.48476128999999</v>
      </c>
      <c r="V21" s="129">
        <v>2997.0973709600003</v>
      </c>
      <c r="W21" s="129"/>
      <c r="X21" s="129"/>
      <c r="Y21" s="129"/>
      <c r="Z21" s="129"/>
      <c r="AA21" s="129"/>
      <c r="AB21" s="129"/>
    </row>
    <row r="22" spans="1:28" hidden="1" outlineLevel="1">
      <c r="A22" s="8">
        <v>40878</v>
      </c>
      <c r="B22" s="129">
        <v>7113.43764328</v>
      </c>
      <c r="C22" s="129">
        <v>4483.40255557</v>
      </c>
      <c r="D22" s="129">
        <v>2291.1600400299999</v>
      </c>
      <c r="E22" s="129">
        <v>980.50811084000009</v>
      </c>
      <c r="F22" s="129">
        <v>642.60052096999993</v>
      </c>
      <c r="G22" s="129">
        <v>668.05140821999998</v>
      </c>
      <c r="H22" s="129">
        <v>2192.2425155399997</v>
      </c>
      <c r="I22" s="129">
        <v>69.797494959999995</v>
      </c>
      <c r="J22" s="129">
        <v>375.16853958999997</v>
      </c>
      <c r="K22" s="129">
        <v>1747.27648099</v>
      </c>
      <c r="L22" s="129">
        <v>2402.6860374300004</v>
      </c>
      <c r="M22" s="129">
        <v>300.2700494</v>
      </c>
      <c r="N22" s="129">
        <v>4.9100004300000002</v>
      </c>
      <c r="O22" s="129">
        <v>24.052716569999998</v>
      </c>
      <c r="P22" s="129">
        <v>271.30733240000001</v>
      </c>
      <c r="Q22" s="129">
        <v>2102.4159880299999</v>
      </c>
      <c r="R22" s="129">
        <v>14.88837569</v>
      </c>
      <c r="S22" s="129">
        <v>91.51430710999999</v>
      </c>
      <c r="T22" s="129">
        <v>1996.01330523</v>
      </c>
      <c r="U22" s="129">
        <v>227.34905028</v>
      </c>
      <c r="V22" s="129">
        <v>3640.5914529600004</v>
      </c>
      <c r="W22" s="129"/>
      <c r="X22" s="129"/>
      <c r="Y22" s="129"/>
      <c r="Z22" s="129"/>
      <c r="AA22" s="129"/>
      <c r="AB22" s="129"/>
    </row>
    <row r="23" spans="1:28" hidden="1" outlineLevel="1">
      <c r="A23" s="8">
        <v>40909</v>
      </c>
      <c r="B23" s="129">
        <v>7079.2236391000006</v>
      </c>
      <c r="C23" s="129">
        <v>4471.6324139999997</v>
      </c>
      <c r="D23" s="129">
        <v>2313.4922640099999</v>
      </c>
      <c r="E23" s="129">
        <v>1003.03362212</v>
      </c>
      <c r="F23" s="129">
        <v>645.38307154999995</v>
      </c>
      <c r="G23" s="129">
        <v>665.07557034000001</v>
      </c>
      <c r="H23" s="129">
        <v>2158.1401499900003</v>
      </c>
      <c r="I23" s="129">
        <v>68.345908430000009</v>
      </c>
      <c r="J23" s="129">
        <v>360.85061495000002</v>
      </c>
      <c r="K23" s="129">
        <v>1728.9436266100001</v>
      </c>
      <c r="L23" s="129">
        <v>2382.14383335</v>
      </c>
      <c r="M23" s="129">
        <v>303.94239556000002</v>
      </c>
      <c r="N23" s="129">
        <v>4.7489574299999999</v>
      </c>
      <c r="O23" s="129">
        <v>24.288496540000001</v>
      </c>
      <c r="P23" s="129">
        <v>274.90494159000002</v>
      </c>
      <c r="Q23" s="129">
        <v>2078.20143779</v>
      </c>
      <c r="R23" s="129">
        <v>15.102613270000001</v>
      </c>
      <c r="S23" s="129">
        <v>89.195947410000002</v>
      </c>
      <c r="T23" s="129">
        <v>1973.90287711</v>
      </c>
      <c r="U23" s="129">
        <v>225.44739174999998</v>
      </c>
      <c r="V23" s="129">
        <v>3587.5977720000001</v>
      </c>
      <c r="W23" s="129"/>
      <c r="X23" s="129"/>
      <c r="Y23" s="129"/>
      <c r="Z23" s="129"/>
      <c r="AA23" s="129"/>
      <c r="AB23" s="129"/>
    </row>
    <row r="24" spans="1:28" hidden="1" outlineLevel="1">
      <c r="A24" s="8">
        <v>40940</v>
      </c>
      <c r="B24" s="129">
        <v>7006.5427906999994</v>
      </c>
      <c r="C24" s="129">
        <v>4036.6530493800001</v>
      </c>
      <c r="D24" s="129">
        <v>2260.06465622</v>
      </c>
      <c r="E24" s="129">
        <v>1018.1640910799999</v>
      </c>
      <c r="F24" s="129">
        <v>635.88764084000002</v>
      </c>
      <c r="G24" s="129">
        <v>606.01292430000001</v>
      </c>
      <c r="H24" s="129">
        <v>1776.5883931600001</v>
      </c>
      <c r="I24" s="129">
        <v>61.500713430000005</v>
      </c>
      <c r="J24" s="129">
        <v>330.97572324999999</v>
      </c>
      <c r="K24" s="129">
        <v>1384.1119564800001</v>
      </c>
      <c r="L24" s="129">
        <v>2754.16495687</v>
      </c>
      <c r="M24" s="129">
        <v>360.49273212000003</v>
      </c>
      <c r="N24" s="129">
        <v>0.64018449999999993</v>
      </c>
      <c r="O24" s="129">
        <v>28.556865080000001</v>
      </c>
      <c r="P24" s="129">
        <v>331.29568254000003</v>
      </c>
      <c r="Q24" s="129">
        <v>2393.6722247500002</v>
      </c>
      <c r="R24" s="129">
        <v>15.654013639999999</v>
      </c>
      <c r="S24" s="129">
        <v>108.65786365</v>
      </c>
      <c r="T24" s="129">
        <v>2269.36034746</v>
      </c>
      <c r="U24" s="129">
        <v>215.72478445000002</v>
      </c>
      <c r="V24" s="129">
        <v>3374.1784321800001</v>
      </c>
      <c r="W24" s="129"/>
      <c r="X24" s="129"/>
      <c r="Y24" s="129"/>
      <c r="Z24" s="129"/>
      <c r="AA24" s="129"/>
      <c r="AB24" s="129"/>
    </row>
    <row r="25" spans="1:28" hidden="1" outlineLevel="1">
      <c r="A25" s="8">
        <v>40969</v>
      </c>
      <c r="B25" s="129">
        <v>6909.1593381000002</v>
      </c>
      <c r="C25" s="129">
        <v>4731.0345799999996</v>
      </c>
      <c r="D25" s="129">
        <v>2365.81232645</v>
      </c>
      <c r="E25" s="129">
        <v>1023.04308176</v>
      </c>
      <c r="F25" s="129">
        <v>661.17424342000004</v>
      </c>
      <c r="G25" s="129">
        <v>681.59500127000001</v>
      </c>
      <c r="H25" s="129">
        <v>2365.22225355</v>
      </c>
      <c r="I25" s="129">
        <v>46.82348039</v>
      </c>
      <c r="J25" s="129">
        <v>328.33038961</v>
      </c>
      <c r="K25" s="129">
        <v>1990.0683835499999</v>
      </c>
      <c r="L25" s="129">
        <v>1959.6226697100001</v>
      </c>
      <c r="M25" s="129">
        <v>286.91056967999998</v>
      </c>
      <c r="N25" s="129">
        <v>4.6246649</v>
      </c>
      <c r="O25" s="129">
        <v>24.561321619999998</v>
      </c>
      <c r="P25" s="129">
        <v>257.72458316000001</v>
      </c>
      <c r="Q25" s="129">
        <v>1672.7121000299999</v>
      </c>
      <c r="R25" s="129">
        <v>8.8653717400000005</v>
      </c>
      <c r="S25" s="129">
        <v>85.49798333999999</v>
      </c>
      <c r="T25" s="129">
        <v>1578.3487449499999</v>
      </c>
      <c r="U25" s="129">
        <v>218.50208838999998</v>
      </c>
      <c r="V25" s="129">
        <v>3372.9907915599997</v>
      </c>
      <c r="W25" s="129"/>
      <c r="X25" s="129"/>
      <c r="Y25" s="129"/>
      <c r="Z25" s="129"/>
      <c r="AA25" s="129"/>
      <c r="AB25" s="129"/>
    </row>
    <row r="26" spans="1:28" hidden="1" outlineLevel="1">
      <c r="A26" s="8">
        <v>41000</v>
      </c>
      <c r="B26" s="129">
        <v>6780.4655584199991</v>
      </c>
      <c r="C26" s="129">
        <v>4644.4075290999999</v>
      </c>
      <c r="D26" s="129">
        <v>2377.5118265800002</v>
      </c>
      <c r="E26" s="129">
        <v>1026.97276764</v>
      </c>
      <c r="F26" s="129">
        <v>668.56706634</v>
      </c>
      <c r="G26" s="129">
        <v>681.97199260000002</v>
      </c>
      <c r="H26" s="129">
        <v>2266.8957025199998</v>
      </c>
      <c r="I26" s="129">
        <v>41.49335765</v>
      </c>
      <c r="J26" s="129">
        <v>301.63850031999999</v>
      </c>
      <c r="K26" s="129">
        <v>1923.7638445499999</v>
      </c>
      <c r="L26" s="129">
        <v>1905.77493906</v>
      </c>
      <c r="M26" s="129">
        <v>296.38761082999997</v>
      </c>
      <c r="N26" s="129">
        <v>4.6938592400000001</v>
      </c>
      <c r="O26" s="129">
        <v>24.364313920000001</v>
      </c>
      <c r="P26" s="129">
        <v>267.32943767</v>
      </c>
      <c r="Q26" s="129">
        <v>1609.3873282300001</v>
      </c>
      <c r="R26" s="129">
        <v>3.1665868000000001</v>
      </c>
      <c r="S26" s="129">
        <v>79.508861109999998</v>
      </c>
      <c r="T26" s="129">
        <v>1526.7118803200001</v>
      </c>
      <c r="U26" s="129">
        <v>230.28309025999999</v>
      </c>
      <c r="V26" s="129">
        <v>3403.9461256900004</v>
      </c>
      <c r="W26" s="129"/>
      <c r="X26" s="129"/>
      <c r="Y26" s="129"/>
      <c r="Z26" s="129"/>
      <c r="AA26" s="129"/>
      <c r="AB26" s="129"/>
    </row>
    <row r="27" spans="1:28" hidden="1" outlineLevel="1">
      <c r="A27" s="8">
        <v>41030</v>
      </c>
      <c r="B27" s="129">
        <v>6785.8428148200001</v>
      </c>
      <c r="C27" s="129">
        <v>4681.4725167899996</v>
      </c>
      <c r="D27" s="129">
        <v>2451.3985312499999</v>
      </c>
      <c r="E27" s="129">
        <v>1075.43347051</v>
      </c>
      <c r="F27" s="129">
        <v>690.38187424</v>
      </c>
      <c r="G27" s="129">
        <v>685.58318650000001</v>
      </c>
      <c r="H27" s="129">
        <v>2230.0739855400002</v>
      </c>
      <c r="I27" s="129">
        <v>41.55746929</v>
      </c>
      <c r="J27" s="129">
        <v>296.52713749000003</v>
      </c>
      <c r="K27" s="129">
        <v>1891.9893787599999</v>
      </c>
      <c r="L27" s="129">
        <v>1883.6066191800001</v>
      </c>
      <c r="M27" s="129">
        <v>302.51426794999998</v>
      </c>
      <c r="N27" s="129">
        <v>4.5918145800000003</v>
      </c>
      <c r="O27" s="129">
        <v>24.71614009</v>
      </c>
      <c r="P27" s="129">
        <v>273.20631328000002</v>
      </c>
      <c r="Q27" s="129">
        <v>1581.0923512300001</v>
      </c>
      <c r="R27" s="129">
        <v>10.676333469999999</v>
      </c>
      <c r="S27" s="129">
        <v>78.372487140000004</v>
      </c>
      <c r="T27" s="129">
        <v>1492.04353062</v>
      </c>
      <c r="U27" s="129">
        <v>220.76367885000002</v>
      </c>
      <c r="V27" s="129">
        <v>3418.9988503700001</v>
      </c>
      <c r="W27" s="129"/>
      <c r="X27" s="129"/>
      <c r="Y27" s="129"/>
      <c r="Z27" s="129"/>
      <c r="AA27" s="129"/>
      <c r="AB27" s="129"/>
    </row>
    <row r="28" spans="1:28" hidden="1" outlineLevel="1">
      <c r="A28" s="8">
        <v>41061</v>
      </c>
      <c r="B28" s="129">
        <v>6758.3940670199991</v>
      </c>
      <c r="C28" s="129">
        <v>4686.4011121499998</v>
      </c>
      <c r="D28" s="129">
        <v>2487.1691326099999</v>
      </c>
      <c r="E28" s="129">
        <v>1076.3253067200001</v>
      </c>
      <c r="F28" s="129">
        <v>712.11041622000005</v>
      </c>
      <c r="G28" s="129">
        <v>698.73340967000001</v>
      </c>
      <c r="H28" s="129">
        <v>2199.2319795399999</v>
      </c>
      <c r="I28" s="129">
        <v>43.415914309999998</v>
      </c>
      <c r="J28" s="129">
        <v>292.12296230999999</v>
      </c>
      <c r="K28" s="129">
        <v>1863.69310292</v>
      </c>
      <c r="L28" s="129">
        <v>1847.35027102</v>
      </c>
      <c r="M28" s="129">
        <v>291.45208577</v>
      </c>
      <c r="N28" s="129">
        <v>4.6065485700000002</v>
      </c>
      <c r="O28" s="129">
        <v>24.02585586</v>
      </c>
      <c r="P28" s="129">
        <v>262.81968133999999</v>
      </c>
      <c r="Q28" s="129">
        <v>1555.8981852500001</v>
      </c>
      <c r="R28" s="129">
        <v>9.1563070199999999</v>
      </c>
      <c r="S28" s="129">
        <v>77.940766589999996</v>
      </c>
      <c r="T28" s="129">
        <v>1468.80111164</v>
      </c>
      <c r="U28" s="129">
        <v>224.64268385</v>
      </c>
      <c r="V28" s="129">
        <v>3382.6116477400001</v>
      </c>
      <c r="W28" s="129"/>
      <c r="X28" s="129"/>
      <c r="Y28" s="129"/>
      <c r="Z28" s="129"/>
      <c r="AA28" s="129"/>
      <c r="AB28" s="129"/>
    </row>
    <row r="29" spans="1:28" hidden="1" outlineLevel="1">
      <c r="A29" s="8">
        <v>41091</v>
      </c>
      <c r="B29" s="129">
        <v>6676.7477842999997</v>
      </c>
      <c r="C29" s="129">
        <v>4630.58852346</v>
      </c>
      <c r="D29" s="129">
        <v>2459.1110398599999</v>
      </c>
      <c r="E29" s="129">
        <v>1047.2610930399999</v>
      </c>
      <c r="F29" s="129">
        <v>720.07304006999993</v>
      </c>
      <c r="G29" s="129">
        <v>691.77690675000008</v>
      </c>
      <c r="H29" s="129">
        <v>2171.4774835999997</v>
      </c>
      <c r="I29" s="129">
        <v>44.005276499999994</v>
      </c>
      <c r="J29" s="129">
        <v>287.90460467999998</v>
      </c>
      <c r="K29" s="129">
        <v>1839.5676024200002</v>
      </c>
      <c r="L29" s="129">
        <v>1825.24215095</v>
      </c>
      <c r="M29" s="129">
        <v>292.54985708999999</v>
      </c>
      <c r="N29" s="129">
        <v>4.6417881699999999</v>
      </c>
      <c r="O29" s="129">
        <v>24.220616869999997</v>
      </c>
      <c r="P29" s="129">
        <v>263.68745204999999</v>
      </c>
      <c r="Q29" s="129">
        <v>1532.6922938600001</v>
      </c>
      <c r="R29" s="129">
        <v>9.2174011500000006</v>
      </c>
      <c r="S29" s="129">
        <v>77.492385380000002</v>
      </c>
      <c r="T29" s="129">
        <v>1445.9825073300001</v>
      </c>
      <c r="U29" s="129">
        <v>220.91710989000001</v>
      </c>
      <c r="V29" s="129">
        <v>3330.67308826</v>
      </c>
      <c r="W29" s="129"/>
      <c r="X29" s="129"/>
      <c r="Y29" s="129"/>
      <c r="Z29" s="129"/>
      <c r="AA29" s="129"/>
      <c r="AB29" s="129"/>
    </row>
    <row r="30" spans="1:28" hidden="1" outlineLevel="1">
      <c r="A30" s="8">
        <v>41122</v>
      </c>
      <c r="B30" s="129">
        <v>6619.6924151399999</v>
      </c>
      <c r="C30" s="129">
        <v>4594.7402533300001</v>
      </c>
      <c r="D30" s="129">
        <v>2460.1383359199999</v>
      </c>
      <c r="E30" s="129">
        <v>1036.14893899</v>
      </c>
      <c r="F30" s="129">
        <v>726.67165485999999</v>
      </c>
      <c r="G30" s="129">
        <v>697.31774207000001</v>
      </c>
      <c r="H30" s="129">
        <v>2134.6019174100002</v>
      </c>
      <c r="I30" s="129">
        <v>44.193615579999999</v>
      </c>
      <c r="J30" s="129">
        <v>280.11595504000002</v>
      </c>
      <c r="K30" s="129">
        <v>1810.29234679</v>
      </c>
      <c r="L30" s="129">
        <v>1813.93909411</v>
      </c>
      <c r="M30" s="129">
        <v>304.48585317999999</v>
      </c>
      <c r="N30" s="129">
        <v>4.6911278300000001</v>
      </c>
      <c r="O30" s="129">
        <v>24.751996730000002</v>
      </c>
      <c r="P30" s="129">
        <v>275.04272861999999</v>
      </c>
      <c r="Q30" s="129">
        <v>1509.45324093</v>
      </c>
      <c r="R30" s="129">
        <v>9.2930796699999991</v>
      </c>
      <c r="S30" s="129">
        <v>77.26017465999999</v>
      </c>
      <c r="T30" s="129">
        <v>1422.8999865999999</v>
      </c>
      <c r="U30" s="129">
        <v>211.01306769999999</v>
      </c>
      <c r="V30" s="129">
        <v>3292.7732769699996</v>
      </c>
      <c r="W30" s="129"/>
      <c r="X30" s="129"/>
      <c r="Y30" s="129"/>
      <c r="Z30" s="129"/>
      <c r="AA30" s="129"/>
      <c r="AB30" s="129"/>
    </row>
    <row r="31" spans="1:28" hidden="1" outlineLevel="1">
      <c r="A31" s="8">
        <v>41153</v>
      </c>
      <c r="B31" s="129">
        <v>6520.3588928400004</v>
      </c>
      <c r="C31" s="129">
        <v>4536.1573124099996</v>
      </c>
      <c r="D31" s="129">
        <v>2480.8199446399999</v>
      </c>
      <c r="E31" s="129">
        <v>1046.3426424699999</v>
      </c>
      <c r="F31" s="129">
        <v>733.53862734999996</v>
      </c>
      <c r="G31" s="129">
        <v>700.93867481999996</v>
      </c>
      <c r="H31" s="129">
        <v>2055.3373677700001</v>
      </c>
      <c r="I31" s="129">
        <v>59.301446140000003</v>
      </c>
      <c r="J31" s="129">
        <v>239.08960867000002</v>
      </c>
      <c r="K31" s="129">
        <v>1756.9463129599999</v>
      </c>
      <c r="L31" s="129">
        <v>1775.3628351499999</v>
      </c>
      <c r="M31" s="129">
        <v>312.83065985000002</v>
      </c>
      <c r="N31" s="129">
        <v>4.8307624499999999</v>
      </c>
      <c r="O31" s="129">
        <v>25.73520615</v>
      </c>
      <c r="P31" s="129">
        <v>282.26469125</v>
      </c>
      <c r="Q31" s="129">
        <v>1462.5321752999998</v>
      </c>
      <c r="R31" s="129">
        <v>9.3690252899999997</v>
      </c>
      <c r="S31" s="129">
        <v>59.498520589999998</v>
      </c>
      <c r="T31" s="129">
        <v>1393.66462942</v>
      </c>
      <c r="U31" s="129">
        <v>208.83874528000001</v>
      </c>
      <c r="V31" s="129">
        <v>3243.4084610099999</v>
      </c>
      <c r="W31" s="129"/>
      <c r="X31" s="129"/>
      <c r="Y31" s="129"/>
      <c r="Z31" s="129"/>
      <c r="AA31" s="129"/>
      <c r="AB31" s="129"/>
    </row>
    <row r="32" spans="1:28" hidden="1" outlineLevel="1">
      <c r="A32" s="8">
        <v>41183</v>
      </c>
      <c r="B32" s="129">
        <v>6533.6287140499999</v>
      </c>
      <c r="C32" s="129">
        <v>4554.9980849900003</v>
      </c>
      <c r="D32" s="129">
        <v>2534.3247785500002</v>
      </c>
      <c r="E32" s="129">
        <v>1080.5815367499999</v>
      </c>
      <c r="F32" s="129">
        <v>754.69872247000001</v>
      </c>
      <c r="G32" s="129">
        <v>699.04451932999996</v>
      </c>
      <c r="H32" s="129">
        <v>2020.67330644</v>
      </c>
      <c r="I32" s="129">
        <v>59.507481589999998</v>
      </c>
      <c r="J32" s="129">
        <v>238.52668590999997</v>
      </c>
      <c r="K32" s="129">
        <v>1722.6391389400001</v>
      </c>
      <c r="L32" s="129">
        <v>1768.9070707999999</v>
      </c>
      <c r="M32" s="129">
        <v>320.86283623999998</v>
      </c>
      <c r="N32" s="129">
        <v>5.0740272500000003</v>
      </c>
      <c r="O32" s="129">
        <v>25.048203960000002</v>
      </c>
      <c r="P32" s="129">
        <v>290.74060502999998</v>
      </c>
      <c r="Q32" s="129">
        <v>1448.0442345599999</v>
      </c>
      <c r="R32" s="129">
        <v>10.682986209999999</v>
      </c>
      <c r="S32" s="129">
        <v>59.573797880000001</v>
      </c>
      <c r="T32" s="129">
        <v>1377.7874504699998</v>
      </c>
      <c r="U32" s="129">
        <v>209.72355826</v>
      </c>
      <c r="V32" s="129">
        <v>3221.5264837100003</v>
      </c>
      <c r="W32" s="129"/>
      <c r="X32" s="129"/>
      <c r="Y32" s="129"/>
      <c r="Z32" s="129"/>
      <c r="AA32" s="129"/>
      <c r="AB32" s="129"/>
    </row>
    <row r="33" spans="1:28" hidden="1" outlineLevel="1">
      <c r="A33" s="8">
        <v>41214</v>
      </c>
      <c r="B33" s="129">
        <v>6552.6130784400002</v>
      </c>
      <c r="C33" s="129">
        <v>4580.1554222699997</v>
      </c>
      <c r="D33" s="129">
        <v>2577.3679895800001</v>
      </c>
      <c r="E33" s="129">
        <v>1104.07882903</v>
      </c>
      <c r="F33" s="129">
        <v>775.49149011999998</v>
      </c>
      <c r="G33" s="129">
        <v>697.79767043000004</v>
      </c>
      <c r="H33" s="129">
        <v>2002.7874326900001</v>
      </c>
      <c r="I33" s="129">
        <v>60.628104000000008</v>
      </c>
      <c r="J33" s="129">
        <v>228.17727916000001</v>
      </c>
      <c r="K33" s="129">
        <v>1713.98204953</v>
      </c>
      <c r="L33" s="129">
        <v>1731.9902461300001</v>
      </c>
      <c r="M33" s="129">
        <v>320.01630968000001</v>
      </c>
      <c r="N33" s="129">
        <v>5.2427819199999997</v>
      </c>
      <c r="O33" s="129">
        <v>24.617508170000001</v>
      </c>
      <c r="P33" s="129">
        <v>290.15601959000003</v>
      </c>
      <c r="Q33" s="129">
        <v>1411.9739364500001</v>
      </c>
      <c r="R33" s="129">
        <v>10.80508212</v>
      </c>
      <c r="S33" s="129">
        <v>58.991031540000002</v>
      </c>
      <c r="T33" s="129">
        <v>1342.1778227899999</v>
      </c>
      <c r="U33" s="129">
        <v>240.46741004</v>
      </c>
      <c r="V33" s="129">
        <v>3240.8670560999999</v>
      </c>
      <c r="W33" s="129"/>
      <c r="X33" s="129"/>
      <c r="Y33" s="129"/>
      <c r="Z33" s="129"/>
      <c r="AA33" s="129"/>
      <c r="AB33" s="129"/>
    </row>
    <row r="34" spans="1:28" hidden="1" outlineLevel="1">
      <c r="A34" s="8">
        <v>41244</v>
      </c>
      <c r="B34" s="129">
        <v>6499.2372631500002</v>
      </c>
      <c r="C34" s="129">
        <v>4570.6378320100002</v>
      </c>
      <c r="D34" s="129">
        <v>2609.0236339000003</v>
      </c>
      <c r="E34" s="129">
        <v>1126.8406639499999</v>
      </c>
      <c r="F34" s="129">
        <v>790.13942462</v>
      </c>
      <c r="G34" s="129">
        <v>692.04354533000003</v>
      </c>
      <c r="H34" s="129">
        <v>1961.61419811</v>
      </c>
      <c r="I34" s="129">
        <v>54.262149380000004</v>
      </c>
      <c r="J34" s="129">
        <v>217.94176641000001</v>
      </c>
      <c r="K34" s="129">
        <v>1689.4102823200001</v>
      </c>
      <c r="L34" s="129">
        <v>1682.55821481</v>
      </c>
      <c r="M34" s="129">
        <v>307.84151491</v>
      </c>
      <c r="N34" s="129">
        <v>5.2088712800000003</v>
      </c>
      <c r="O34" s="129">
        <v>23.960804020000001</v>
      </c>
      <c r="P34" s="129">
        <v>278.67183961000001</v>
      </c>
      <c r="Q34" s="129">
        <v>1374.7166999000001</v>
      </c>
      <c r="R34" s="129">
        <v>10.891044990000001</v>
      </c>
      <c r="S34" s="129">
        <v>58.874834809999996</v>
      </c>
      <c r="T34" s="129">
        <v>1304.9508201000001</v>
      </c>
      <c r="U34" s="129">
        <v>246.04121633</v>
      </c>
      <c r="V34" s="129">
        <v>2377.3524751200002</v>
      </c>
      <c r="W34" s="129"/>
      <c r="X34" s="129"/>
      <c r="Y34" s="129"/>
      <c r="Z34" s="129"/>
      <c r="AA34" s="129"/>
      <c r="AB34" s="129"/>
    </row>
    <row r="35" spans="1:28" hidden="1" outlineLevel="1">
      <c r="A35" s="8">
        <v>41275</v>
      </c>
      <c r="B35" s="129">
        <v>6486.6919414000004</v>
      </c>
      <c r="C35" s="129">
        <v>4588.0769910999998</v>
      </c>
      <c r="D35" s="129">
        <v>2641.6979839699998</v>
      </c>
      <c r="E35" s="129">
        <v>1157.5204747299999</v>
      </c>
      <c r="F35" s="129">
        <v>796.21408967999992</v>
      </c>
      <c r="G35" s="129">
        <v>687.96341956000003</v>
      </c>
      <c r="H35" s="129">
        <v>1946.37900713</v>
      </c>
      <c r="I35" s="129">
        <v>53.771750400000002</v>
      </c>
      <c r="J35" s="129">
        <v>215.97385158999998</v>
      </c>
      <c r="K35" s="129">
        <v>1676.6334051399999</v>
      </c>
      <c r="L35" s="129">
        <v>1661.0378309299999</v>
      </c>
      <c r="M35" s="129">
        <v>304.71102373999997</v>
      </c>
      <c r="N35" s="129">
        <v>5.2814941299999996</v>
      </c>
      <c r="O35" s="129">
        <v>24.02731691</v>
      </c>
      <c r="P35" s="129">
        <v>275.40221270000001</v>
      </c>
      <c r="Q35" s="129">
        <v>1356.32680719</v>
      </c>
      <c r="R35" s="129">
        <v>11.16169189</v>
      </c>
      <c r="S35" s="129">
        <v>58.657873309999999</v>
      </c>
      <c r="T35" s="129">
        <v>1286.50724199</v>
      </c>
      <c r="U35" s="129">
        <v>237.57711936999999</v>
      </c>
      <c r="V35" s="129">
        <v>2300.8609281899999</v>
      </c>
      <c r="W35" s="129"/>
      <c r="X35" s="129"/>
      <c r="Y35" s="129"/>
      <c r="Z35" s="129"/>
      <c r="AA35" s="129"/>
      <c r="AB35" s="129"/>
    </row>
    <row r="36" spans="1:28" hidden="1" outlineLevel="1">
      <c r="A36" s="8">
        <v>41306</v>
      </c>
      <c r="B36" s="129">
        <v>6474.4039879100001</v>
      </c>
      <c r="C36" s="129">
        <v>4595.11499749</v>
      </c>
      <c r="D36" s="129">
        <v>2663.8942906500001</v>
      </c>
      <c r="E36" s="129">
        <v>1201.0853264</v>
      </c>
      <c r="F36" s="129">
        <v>783.10188864999998</v>
      </c>
      <c r="G36" s="129">
        <v>679.70707560000005</v>
      </c>
      <c r="H36" s="129">
        <v>1931.22070684</v>
      </c>
      <c r="I36" s="129">
        <v>82.495584809999997</v>
      </c>
      <c r="J36" s="129">
        <v>187.63506587000001</v>
      </c>
      <c r="K36" s="129">
        <v>1661.0900561600001</v>
      </c>
      <c r="L36" s="129">
        <v>1650.4722133299999</v>
      </c>
      <c r="M36" s="129">
        <v>300.51029922999999</v>
      </c>
      <c r="N36" s="129">
        <v>8.1919387700000001</v>
      </c>
      <c r="O36" s="129">
        <v>22.52379389</v>
      </c>
      <c r="P36" s="129">
        <v>269.79456657000003</v>
      </c>
      <c r="Q36" s="129">
        <v>1349.9619140999998</v>
      </c>
      <c r="R36" s="129">
        <v>47.982934749999998</v>
      </c>
      <c r="S36" s="129">
        <v>36.911029880000001</v>
      </c>
      <c r="T36" s="129">
        <v>1265.06794947</v>
      </c>
      <c r="U36" s="129">
        <v>228.81677709000002</v>
      </c>
      <c r="V36" s="129">
        <v>2285.0453778000001</v>
      </c>
      <c r="W36" s="129"/>
      <c r="X36" s="129"/>
      <c r="Y36" s="129"/>
      <c r="Z36" s="129"/>
      <c r="AA36" s="129"/>
      <c r="AB36" s="129"/>
    </row>
    <row r="37" spans="1:28" hidden="1" outlineLevel="1">
      <c r="A37" s="8">
        <v>41334</v>
      </c>
      <c r="B37" s="129">
        <v>6487.0006443000002</v>
      </c>
      <c r="C37" s="129">
        <v>4621.8170329499999</v>
      </c>
      <c r="D37" s="129">
        <v>2705.84245538</v>
      </c>
      <c r="E37" s="129">
        <v>1236.0105986599999</v>
      </c>
      <c r="F37" s="129">
        <v>791.82355109000002</v>
      </c>
      <c r="G37" s="129">
        <v>678.00830563</v>
      </c>
      <c r="H37" s="129">
        <v>1915.9745775699998</v>
      </c>
      <c r="I37" s="129">
        <v>85.290205420000007</v>
      </c>
      <c r="J37" s="129">
        <v>179.77383558999998</v>
      </c>
      <c r="K37" s="129">
        <v>1650.9105365600001</v>
      </c>
      <c r="L37" s="129">
        <v>1638.83215384</v>
      </c>
      <c r="M37" s="129">
        <v>301.00065308000001</v>
      </c>
      <c r="N37" s="129">
        <v>8.03681336</v>
      </c>
      <c r="O37" s="129">
        <v>22.531619560000003</v>
      </c>
      <c r="P37" s="129">
        <v>270.43222015999999</v>
      </c>
      <c r="Q37" s="129">
        <v>1337.8315007599999</v>
      </c>
      <c r="R37" s="129">
        <v>49.521413440000003</v>
      </c>
      <c r="S37" s="129">
        <v>36.097183780000002</v>
      </c>
      <c r="T37" s="129">
        <v>1252.2129035399998</v>
      </c>
      <c r="U37" s="129">
        <v>226.35145750999999</v>
      </c>
      <c r="V37" s="129">
        <v>2279.2463034499997</v>
      </c>
      <c r="W37" s="129"/>
      <c r="X37" s="129"/>
      <c r="Y37" s="129"/>
      <c r="Z37" s="129"/>
      <c r="AA37" s="129"/>
      <c r="AB37" s="129"/>
    </row>
    <row r="38" spans="1:28" hidden="1" outlineLevel="1">
      <c r="A38" s="8">
        <v>41365</v>
      </c>
      <c r="B38" s="129">
        <v>6591.3127281899997</v>
      </c>
      <c r="C38" s="129">
        <v>4732.1637432299995</v>
      </c>
      <c r="D38" s="129">
        <v>2834.2017519000001</v>
      </c>
      <c r="E38" s="129">
        <v>1331.4990917</v>
      </c>
      <c r="F38" s="129">
        <v>819.47987387000001</v>
      </c>
      <c r="G38" s="129">
        <v>683.22278632999996</v>
      </c>
      <c r="H38" s="129">
        <v>1897.9619913299998</v>
      </c>
      <c r="I38" s="129">
        <v>85.20917510999999</v>
      </c>
      <c r="J38" s="129">
        <v>175.89346509000001</v>
      </c>
      <c r="K38" s="129">
        <v>1636.8593511300001</v>
      </c>
      <c r="L38" s="129">
        <v>1625.6763916700002</v>
      </c>
      <c r="M38" s="129">
        <v>301.61158807000004</v>
      </c>
      <c r="N38" s="129">
        <v>8.0578226600000011</v>
      </c>
      <c r="O38" s="129">
        <v>22.587876480000002</v>
      </c>
      <c r="P38" s="129">
        <v>270.96588893000001</v>
      </c>
      <c r="Q38" s="129">
        <v>1324.0648036</v>
      </c>
      <c r="R38" s="129">
        <v>49.793978490000001</v>
      </c>
      <c r="S38" s="129">
        <v>35.394437490000001</v>
      </c>
      <c r="T38" s="129">
        <v>1238.8763876200001</v>
      </c>
      <c r="U38" s="129">
        <v>233.47259328999999</v>
      </c>
      <c r="V38" s="129">
        <v>2293.4214223199997</v>
      </c>
      <c r="W38" s="129"/>
      <c r="X38" s="129"/>
      <c r="Y38" s="129"/>
      <c r="Z38" s="129"/>
      <c r="AA38" s="129"/>
      <c r="AB38" s="129"/>
    </row>
    <row r="39" spans="1:28" hidden="1" outlineLevel="1">
      <c r="A39" s="8">
        <v>41395</v>
      </c>
      <c r="B39" s="129">
        <v>6583.2512289200004</v>
      </c>
      <c r="C39" s="129">
        <v>4745.4431340699994</v>
      </c>
      <c r="D39" s="129">
        <v>2868.7075813600004</v>
      </c>
      <c r="E39" s="129">
        <v>1356.78986465</v>
      </c>
      <c r="F39" s="129">
        <v>831.21615162000001</v>
      </c>
      <c r="G39" s="129">
        <v>680.70156509000003</v>
      </c>
      <c r="H39" s="129">
        <v>1876.7355527099999</v>
      </c>
      <c r="I39" s="129">
        <v>85.568715139999995</v>
      </c>
      <c r="J39" s="129">
        <v>173.7618401</v>
      </c>
      <c r="K39" s="129">
        <v>1617.4049974700001</v>
      </c>
      <c r="L39" s="129">
        <v>1614.1679377400001</v>
      </c>
      <c r="M39" s="129">
        <v>302.01266892000001</v>
      </c>
      <c r="N39" s="129">
        <v>8.2633135000000006</v>
      </c>
      <c r="O39" s="129">
        <v>22.00444366</v>
      </c>
      <c r="P39" s="129">
        <v>271.74491176000004</v>
      </c>
      <c r="Q39" s="129">
        <v>1312.1552688199999</v>
      </c>
      <c r="R39" s="129">
        <v>51.590156329999999</v>
      </c>
      <c r="S39" s="129">
        <v>35.114674780000001</v>
      </c>
      <c r="T39" s="129">
        <v>1225.45043771</v>
      </c>
      <c r="U39" s="129">
        <v>223.64015711000002</v>
      </c>
      <c r="V39" s="129">
        <v>2416.9100699700002</v>
      </c>
      <c r="W39" s="129"/>
      <c r="X39" s="129"/>
      <c r="Y39" s="129"/>
      <c r="Z39" s="129"/>
      <c r="AA39" s="129"/>
      <c r="AB39" s="129"/>
    </row>
    <row r="40" spans="1:28" hidden="1" outlineLevel="1">
      <c r="A40" s="8">
        <v>41426</v>
      </c>
      <c r="B40" s="129">
        <v>6575.8629424999999</v>
      </c>
      <c r="C40" s="129">
        <v>4729.2226158100002</v>
      </c>
      <c r="D40" s="129">
        <v>2860.6639684400002</v>
      </c>
      <c r="E40" s="129">
        <v>1339.2626637399999</v>
      </c>
      <c r="F40" s="129">
        <v>840.0193955499999</v>
      </c>
      <c r="G40" s="129">
        <v>681.38190914999996</v>
      </c>
      <c r="H40" s="129">
        <v>1868.55864737</v>
      </c>
      <c r="I40" s="129">
        <v>85.802210669999994</v>
      </c>
      <c r="J40" s="129">
        <v>172.44132300000001</v>
      </c>
      <c r="K40" s="129">
        <v>1610.3151137</v>
      </c>
      <c r="L40" s="129">
        <v>1616.5657786900001</v>
      </c>
      <c r="M40" s="129">
        <v>310.78768226</v>
      </c>
      <c r="N40" s="129">
        <v>13.969509760000001</v>
      </c>
      <c r="O40" s="129">
        <v>22.36270468</v>
      </c>
      <c r="P40" s="129">
        <v>274.45546781999997</v>
      </c>
      <c r="Q40" s="129">
        <v>1305.77809643</v>
      </c>
      <c r="R40" s="129">
        <v>52.471239990000001</v>
      </c>
      <c r="S40" s="129">
        <v>34.400619849999998</v>
      </c>
      <c r="T40" s="129">
        <v>1218.9062365899999</v>
      </c>
      <c r="U40" s="129">
        <v>230.07454799999999</v>
      </c>
      <c r="V40" s="129">
        <v>2416.0127493800001</v>
      </c>
      <c r="W40" s="129"/>
      <c r="X40" s="129"/>
      <c r="Y40" s="129"/>
      <c r="Z40" s="129"/>
      <c r="AA40" s="129"/>
      <c r="AB40" s="129"/>
    </row>
    <row r="41" spans="1:28" hidden="1" outlineLevel="1">
      <c r="A41" s="8">
        <v>41456</v>
      </c>
      <c r="B41" s="129">
        <v>6521.4134521400001</v>
      </c>
      <c r="C41" s="129">
        <v>4694.7827226700001</v>
      </c>
      <c r="D41" s="129">
        <v>2849.4822187199998</v>
      </c>
      <c r="E41" s="129">
        <v>1334.6237256699999</v>
      </c>
      <c r="F41" s="129">
        <v>837.55025667999996</v>
      </c>
      <c r="G41" s="129">
        <v>677.30823637000003</v>
      </c>
      <c r="H41" s="129">
        <v>1845.3005039499999</v>
      </c>
      <c r="I41" s="129">
        <v>82.445929710000001</v>
      </c>
      <c r="J41" s="129">
        <v>171.13663396999999</v>
      </c>
      <c r="K41" s="129">
        <v>1591.7179402699999</v>
      </c>
      <c r="L41" s="129">
        <v>1596.3828975599999</v>
      </c>
      <c r="M41" s="129">
        <v>317.44341119000001</v>
      </c>
      <c r="N41" s="129">
        <v>14.08050119</v>
      </c>
      <c r="O41" s="129">
        <v>21.953069210000002</v>
      </c>
      <c r="P41" s="129">
        <v>281.40984078999998</v>
      </c>
      <c r="Q41" s="129">
        <v>1278.9394863699999</v>
      </c>
      <c r="R41" s="129">
        <v>53.680271660000002</v>
      </c>
      <c r="S41" s="129">
        <v>30.397545819999998</v>
      </c>
      <c r="T41" s="129">
        <v>1194.8616688900001</v>
      </c>
      <c r="U41" s="129">
        <v>230.24783191</v>
      </c>
      <c r="V41" s="129">
        <v>2387.2385514899997</v>
      </c>
      <c r="W41" s="129"/>
      <c r="X41" s="129"/>
      <c r="Y41" s="129"/>
      <c r="Z41" s="129"/>
      <c r="AA41" s="129"/>
      <c r="AB41" s="129"/>
    </row>
    <row r="42" spans="1:28" hidden="1" outlineLevel="1">
      <c r="A42" s="8">
        <v>41487</v>
      </c>
      <c r="B42" s="129">
        <v>6500.0356240599995</v>
      </c>
      <c r="C42" s="129">
        <v>4687.6267203400002</v>
      </c>
      <c r="D42" s="129">
        <v>2861.4029791899998</v>
      </c>
      <c r="E42" s="129">
        <v>1338.0843275899999</v>
      </c>
      <c r="F42" s="129">
        <v>850.65575322999996</v>
      </c>
      <c r="G42" s="129">
        <v>672.66289836999999</v>
      </c>
      <c r="H42" s="129">
        <v>1826.22374115</v>
      </c>
      <c r="I42" s="129">
        <v>83.358610990000003</v>
      </c>
      <c r="J42" s="129">
        <v>166.69179772000001</v>
      </c>
      <c r="K42" s="129">
        <v>1576.1733324400002</v>
      </c>
      <c r="L42" s="129">
        <v>1583.8116427699999</v>
      </c>
      <c r="M42" s="129">
        <v>321.18481796999998</v>
      </c>
      <c r="N42" s="129">
        <v>13.81343429</v>
      </c>
      <c r="O42" s="129">
        <v>22.588068549999999</v>
      </c>
      <c r="P42" s="129">
        <v>284.78331513000001</v>
      </c>
      <c r="Q42" s="129">
        <v>1262.6268248000001</v>
      </c>
      <c r="R42" s="129">
        <v>54.98965269</v>
      </c>
      <c r="S42" s="129">
        <v>30.49000964</v>
      </c>
      <c r="T42" s="129">
        <v>1177.14716247</v>
      </c>
      <c r="U42" s="129">
        <v>228.59726094999999</v>
      </c>
      <c r="V42" s="129">
        <v>2363.8921184400001</v>
      </c>
      <c r="W42" s="129"/>
      <c r="X42" s="129"/>
      <c r="Y42" s="129"/>
      <c r="Z42" s="129"/>
      <c r="AA42" s="129"/>
      <c r="AB42" s="129"/>
    </row>
    <row r="43" spans="1:28" hidden="1" outlineLevel="1">
      <c r="A43" s="8">
        <v>41518</v>
      </c>
      <c r="B43" s="129">
        <v>6454.7916940300001</v>
      </c>
      <c r="C43" s="129">
        <v>4657.0485600600005</v>
      </c>
      <c r="D43" s="129">
        <v>2883.9529945999998</v>
      </c>
      <c r="E43" s="129">
        <v>1347.10698957</v>
      </c>
      <c r="F43" s="129">
        <v>866.01235296000004</v>
      </c>
      <c r="G43" s="129">
        <v>670.83365206999997</v>
      </c>
      <c r="H43" s="129">
        <v>1773.09556546</v>
      </c>
      <c r="I43" s="129">
        <v>80.272517690000001</v>
      </c>
      <c r="J43" s="129">
        <v>160.49606449999999</v>
      </c>
      <c r="K43" s="129">
        <v>1532.32698327</v>
      </c>
      <c r="L43" s="129">
        <v>1565.0828622600002</v>
      </c>
      <c r="M43" s="129">
        <v>323.11212427999999</v>
      </c>
      <c r="N43" s="129">
        <v>13.66380693</v>
      </c>
      <c r="O43" s="129">
        <v>22.016052330000001</v>
      </c>
      <c r="P43" s="129">
        <v>287.43226502000005</v>
      </c>
      <c r="Q43" s="129">
        <v>1241.97073798</v>
      </c>
      <c r="R43" s="129">
        <v>55.509386399999997</v>
      </c>
      <c r="S43" s="129">
        <v>29.787099729999998</v>
      </c>
      <c r="T43" s="129">
        <v>1156.67425185</v>
      </c>
      <c r="U43" s="129">
        <v>232.66027171000002</v>
      </c>
      <c r="V43" s="129">
        <v>2405.7005307300001</v>
      </c>
      <c r="W43" s="129"/>
      <c r="X43" s="129"/>
      <c r="Y43" s="129"/>
      <c r="Z43" s="129"/>
      <c r="AA43" s="129"/>
      <c r="AB43" s="129"/>
    </row>
    <row r="44" spans="1:28" hidden="1" outlineLevel="1">
      <c r="A44" s="8">
        <v>41548</v>
      </c>
      <c r="B44" s="129">
        <v>6488.2917449300003</v>
      </c>
      <c r="C44" s="129">
        <v>4703.5518040699999</v>
      </c>
      <c r="D44" s="129">
        <v>2944.6794681199999</v>
      </c>
      <c r="E44" s="129">
        <v>1391.44240345</v>
      </c>
      <c r="F44" s="129">
        <v>868.47745096000006</v>
      </c>
      <c r="G44" s="129">
        <v>684.75961370999994</v>
      </c>
      <c r="H44" s="129">
        <v>1758.87233595</v>
      </c>
      <c r="I44" s="129">
        <v>80.064371129999998</v>
      </c>
      <c r="J44" s="129">
        <v>160.27963546000001</v>
      </c>
      <c r="K44" s="129">
        <v>1518.52832936</v>
      </c>
      <c r="L44" s="129">
        <v>1551.94843257</v>
      </c>
      <c r="M44" s="129">
        <v>325.71921972000001</v>
      </c>
      <c r="N44" s="129">
        <v>13.82002048</v>
      </c>
      <c r="O44" s="129">
        <v>22.08546222</v>
      </c>
      <c r="P44" s="129">
        <v>289.81373702000002</v>
      </c>
      <c r="Q44" s="129">
        <v>1226.2292128500001</v>
      </c>
      <c r="R44" s="129">
        <v>56.402117540000006</v>
      </c>
      <c r="S44" s="129">
        <v>29.781545520000002</v>
      </c>
      <c r="T44" s="129">
        <v>1140.04554979</v>
      </c>
      <c r="U44" s="129">
        <v>232.79150829</v>
      </c>
      <c r="V44" s="129">
        <v>2384.1462292900001</v>
      </c>
      <c r="W44" s="129"/>
      <c r="X44" s="129"/>
      <c r="Y44" s="129"/>
      <c r="Z44" s="129"/>
      <c r="AA44" s="129"/>
      <c r="AB44" s="129"/>
    </row>
    <row r="45" spans="1:28" hidden="1" outlineLevel="1">
      <c r="A45" s="8">
        <v>41579</v>
      </c>
      <c r="B45" s="129">
        <v>6437.6471107399993</v>
      </c>
      <c r="C45" s="129">
        <v>4672.2382642100001</v>
      </c>
      <c r="D45" s="129">
        <v>2972.9456497299998</v>
      </c>
      <c r="E45" s="129">
        <v>1399.2927307</v>
      </c>
      <c r="F45" s="129">
        <v>893.34826210000006</v>
      </c>
      <c r="G45" s="129">
        <v>680.30465692999996</v>
      </c>
      <c r="H45" s="129">
        <v>1699.2926144799999</v>
      </c>
      <c r="I45" s="129">
        <v>47.07456663</v>
      </c>
      <c r="J45" s="129">
        <v>157.89254591</v>
      </c>
      <c r="K45" s="129">
        <v>1494.3255019399999</v>
      </c>
      <c r="L45" s="129">
        <v>1526.5541565200001</v>
      </c>
      <c r="M45" s="129">
        <v>326.79945162000001</v>
      </c>
      <c r="N45" s="129">
        <v>9.4463639300000004</v>
      </c>
      <c r="O45" s="129">
        <v>23.13020963</v>
      </c>
      <c r="P45" s="129">
        <v>294.22287805999997</v>
      </c>
      <c r="Q45" s="129">
        <v>1199.7547049</v>
      </c>
      <c r="R45" s="129">
        <v>53.046009859999998</v>
      </c>
      <c r="S45" s="129">
        <v>29.813256750000001</v>
      </c>
      <c r="T45" s="129">
        <v>1116.8954382900001</v>
      </c>
      <c r="U45" s="129">
        <v>238.85469001000001</v>
      </c>
      <c r="V45" s="129">
        <v>2370.79463777</v>
      </c>
      <c r="W45" s="129"/>
      <c r="X45" s="129"/>
      <c r="Y45" s="129"/>
      <c r="Z45" s="129"/>
      <c r="AA45" s="129"/>
      <c r="AB45" s="129"/>
    </row>
    <row r="46" spans="1:28" hidden="1" outlineLevel="1">
      <c r="A46" s="8">
        <v>41609</v>
      </c>
      <c r="B46" s="129">
        <v>6395.9708879700001</v>
      </c>
      <c r="C46" s="129">
        <v>4659.6644486699997</v>
      </c>
      <c r="D46" s="129">
        <v>3008.3242891299997</v>
      </c>
      <c r="E46" s="129">
        <v>1436.28069654</v>
      </c>
      <c r="F46" s="129">
        <v>900.32153969000001</v>
      </c>
      <c r="G46" s="129">
        <v>671.72205289999999</v>
      </c>
      <c r="H46" s="129">
        <v>1651.3401595400001</v>
      </c>
      <c r="I46" s="129">
        <v>38.599099359999997</v>
      </c>
      <c r="J46" s="129">
        <v>155.36240254999998</v>
      </c>
      <c r="K46" s="129">
        <v>1457.3786576299999</v>
      </c>
      <c r="L46" s="129">
        <v>1502.34821068</v>
      </c>
      <c r="M46" s="129">
        <v>316.78093178</v>
      </c>
      <c r="N46" s="129">
        <v>4.0438993600000002</v>
      </c>
      <c r="O46" s="129">
        <v>13.471306610000001</v>
      </c>
      <c r="P46" s="129">
        <v>299.26572580999999</v>
      </c>
      <c r="Q46" s="129">
        <v>1185.5672789</v>
      </c>
      <c r="R46" s="129">
        <v>52.535900130000002</v>
      </c>
      <c r="S46" s="129">
        <v>29.91108075</v>
      </c>
      <c r="T46" s="129">
        <v>1103.1202980200001</v>
      </c>
      <c r="U46" s="129">
        <v>233.95822862</v>
      </c>
      <c r="V46" s="129">
        <v>2314.8096145300001</v>
      </c>
      <c r="W46" s="129"/>
      <c r="X46" s="129"/>
      <c r="Y46" s="129"/>
      <c r="Z46" s="129"/>
      <c r="AA46" s="129"/>
      <c r="AB46" s="129"/>
    </row>
    <row r="47" spans="1:28" hidden="1" outlineLevel="1">
      <c r="A47" s="8">
        <v>41640</v>
      </c>
      <c r="B47" s="129">
        <v>6413.6692823800004</v>
      </c>
      <c r="C47" s="129">
        <v>4697.9409657599999</v>
      </c>
      <c r="D47" s="129">
        <v>3059.2872595399999</v>
      </c>
      <c r="E47" s="129">
        <v>1476.3238996700002</v>
      </c>
      <c r="F47" s="129">
        <v>915.34531803999994</v>
      </c>
      <c r="G47" s="129">
        <v>667.61804183000004</v>
      </c>
      <c r="H47" s="129">
        <v>1638.65370622</v>
      </c>
      <c r="I47" s="129">
        <v>37.393363230000006</v>
      </c>
      <c r="J47" s="129">
        <v>156.2396104</v>
      </c>
      <c r="K47" s="129">
        <v>1445.0207325900001</v>
      </c>
      <c r="L47" s="129">
        <v>1478.9774839000002</v>
      </c>
      <c r="M47" s="129">
        <v>316.62131677000002</v>
      </c>
      <c r="N47" s="129">
        <v>3.8828602800000001</v>
      </c>
      <c r="O47" s="129">
        <v>14.065864850000001</v>
      </c>
      <c r="P47" s="129">
        <v>298.67259164000001</v>
      </c>
      <c r="Q47" s="129">
        <v>1162.3561671299999</v>
      </c>
      <c r="R47" s="129">
        <v>53.189068219999996</v>
      </c>
      <c r="S47" s="129">
        <v>29.977420030000001</v>
      </c>
      <c r="T47" s="129">
        <v>1079.18967888</v>
      </c>
      <c r="U47" s="129">
        <v>236.75083272000001</v>
      </c>
      <c r="V47" s="129">
        <v>2284.4414904199998</v>
      </c>
      <c r="W47" s="129"/>
      <c r="X47" s="129"/>
      <c r="Y47" s="129"/>
      <c r="Z47" s="129"/>
      <c r="AA47" s="129"/>
      <c r="AB47" s="129"/>
    </row>
    <row r="48" spans="1:28" hidden="1" outlineLevel="1">
      <c r="A48" s="8">
        <v>41671</v>
      </c>
      <c r="B48" s="129">
        <v>7167.6546443400002</v>
      </c>
      <c r="C48" s="129">
        <v>5159.0899085800002</v>
      </c>
      <c r="D48" s="129">
        <v>3123.7214252599997</v>
      </c>
      <c r="E48" s="129">
        <v>1532.8172881799999</v>
      </c>
      <c r="F48" s="129">
        <v>924.41763003999995</v>
      </c>
      <c r="G48" s="129">
        <v>666.48650703999999</v>
      </c>
      <c r="H48" s="129">
        <v>2035.36848332</v>
      </c>
      <c r="I48" s="129">
        <v>46.100195260000007</v>
      </c>
      <c r="J48" s="129">
        <v>193.64482117</v>
      </c>
      <c r="K48" s="129">
        <v>1795.6234668900001</v>
      </c>
      <c r="L48" s="129">
        <v>1748.2191057800001</v>
      </c>
      <c r="M48" s="129">
        <v>318.45430483999996</v>
      </c>
      <c r="N48" s="129">
        <v>0.81126823999999997</v>
      </c>
      <c r="O48" s="129">
        <v>26.366006540000001</v>
      </c>
      <c r="P48" s="129">
        <v>291.27703006000002</v>
      </c>
      <c r="Q48" s="129">
        <v>1429.76480094</v>
      </c>
      <c r="R48" s="129">
        <v>30.90953416</v>
      </c>
      <c r="S48" s="129">
        <v>156.30438834</v>
      </c>
      <c r="T48" s="129">
        <v>1242.5508784399999</v>
      </c>
      <c r="U48" s="129">
        <v>260.34562998000001</v>
      </c>
      <c r="V48" s="129">
        <v>2656.1132249499997</v>
      </c>
      <c r="W48" s="129"/>
      <c r="X48" s="129"/>
      <c r="Y48" s="129"/>
      <c r="Z48" s="129"/>
      <c r="AA48" s="129"/>
      <c r="AB48" s="129"/>
    </row>
    <row r="49" spans="1:28" hidden="1" outlineLevel="1">
      <c r="A49" s="8">
        <v>41699</v>
      </c>
      <c r="B49" s="129">
        <v>7437.0339137199999</v>
      </c>
      <c r="C49" s="129">
        <v>5362.3936066799997</v>
      </c>
      <c r="D49" s="129">
        <v>3078.3022376999998</v>
      </c>
      <c r="E49" s="129">
        <v>1531.6949011699999</v>
      </c>
      <c r="F49" s="129">
        <v>868.00681222000003</v>
      </c>
      <c r="G49" s="129">
        <v>678.60052430999997</v>
      </c>
      <c r="H49" s="129">
        <v>2284.09136898</v>
      </c>
      <c r="I49" s="129">
        <v>74.652665369999994</v>
      </c>
      <c r="J49" s="129">
        <v>212.78862630999998</v>
      </c>
      <c r="K49" s="129">
        <v>1996.6500773000002</v>
      </c>
      <c r="L49" s="129">
        <v>1842.59897447</v>
      </c>
      <c r="M49" s="129">
        <v>318.99767883999999</v>
      </c>
      <c r="N49" s="129">
        <v>3.9158895200000003</v>
      </c>
      <c r="O49" s="129">
        <v>23.599446450000002</v>
      </c>
      <c r="P49" s="129">
        <v>291.48234286999997</v>
      </c>
      <c r="Q49" s="129">
        <v>1523.6012956300001</v>
      </c>
      <c r="R49" s="129">
        <v>75.765512999999999</v>
      </c>
      <c r="S49" s="129">
        <v>39.926507899999997</v>
      </c>
      <c r="T49" s="129">
        <v>1407.9092747300001</v>
      </c>
      <c r="U49" s="129">
        <v>232.04133257000001</v>
      </c>
      <c r="V49" s="129">
        <v>2873.96877279</v>
      </c>
      <c r="W49" s="129"/>
      <c r="X49" s="129"/>
      <c r="Y49" s="129"/>
      <c r="Z49" s="129"/>
      <c r="AA49" s="129"/>
      <c r="AB49" s="129"/>
    </row>
    <row r="50" spans="1:28" hidden="1" outlineLevel="1">
      <c r="A50" s="8">
        <v>41730</v>
      </c>
      <c r="B50" s="129">
        <v>5876.0443025499999</v>
      </c>
      <c r="C50" s="129">
        <v>4499.2130645899997</v>
      </c>
      <c r="D50" s="129">
        <v>2582.8436877200002</v>
      </c>
      <c r="E50" s="129">
        <v>1534.3770352199999</v>
      </c>
      <c r="F50" s="129">
        <v>603.61531164999997</v>
      </c>
      <c r="G50" s="129">
        <v>444.85134085000004</v>
      </c>
      <c r="H50" s="129">
        <v>1916.36937687</v>
      </c>
      <c r="I50" s="129">
        <v>69.881311019999998</v>
      </c>
      <c r="J50" s="129">
        <v>157.08068036</v>
      </c>
      <c r="K50" s="129">
        <v>1689.40738549</v>
      </c>
      <c r="L50" s="129">
        <v>1277.69360041</v>
      </c>
      <c r="M50" s="129">
        <v>212.4764509</v>
      </c>
      <c r="N50" s="129">
        <v>3.1487196599999998</v>
      </c>
      <c r="O50" s="129">
        <v>24.818973059999998</v>
      </c>
      <c r="P50" s="129">
        <v>184.50875817999997</v>
      </c>
      <c r="Q50" s="129">
        <v>1065.2171495099999</v>
      </c>
      <c r="R50" s="129">
        <v>3.6606380000000001E-2</v>
      </c>
      <c r="S50" s="129">
        <v>143.59110951000002</v>
      </c>
      <c r="T50" s="129">
        <v>921.58943362000002</v>
      </c>
      <c r="U50" s="129">
        <v>99.137637550000008</v>
      </c>
      <c r="V50" s="129">
        <v>2009.5374706</v>
      </c>
      <c r="W50" s="129"/>
      <c r="X50" s="129"/>
      <c r="Y50" s="129"/>
      <c r="Z50" s="129"/>
      <c r="AA50" s="129"/>
      <c r="AB50" s="129"/>
    </row>
    <row r="51" spans="1:28" hidden="1" outlineLevel="1">
      <c r="A51" s="8">
        <v>41760</v>
      </c>
      <c r="B51" s="129">
        <v>2320.66456625</v>
      </c>
      <c r="C51" s="129">
        <v>1925.0168237400001</v>
      </c>
      <c r="D51" s="129">
        <v>482.99737682</v>
      </c>
      <c r="E51" s="129">
        <v>17.49331218</v>
      </c>
      <c r="F51" s="129">
        <v>149.64108934000001</v>
      </c>
      <c r="G51" s="129">
        <v>315.86297530000002</v>
      </c>
      <c r="H51" s="129">
        <v>1442.0194469200001</v>
      </c>
      <c r="I51" s="129">
        <v>4.8224399999999999E-3</v>
      </c>
      <c r="J51" s="129">
        <v>78.335921880000001</v>
      </c>
      <c r="K51" s="129">
        <v>1363.6787026</v>
      </c>
      <c r="L51" s="129">
        <v>387.50652262</v>
      </c>
      <c r="M51" s="129">
        <v>68.684439150000003</v>
      </c>
      <c r="N51" s="129">
        <v>1.07606E-3</v>
      </c>
      <c r="O51" s="129">
        <v>4.6708925399999996</v>
      </c>
      <c r="P51" s="129">
        <v>64.012470550000003</v>
      </c>
      <c r="Q51" s="129">
        <v>318.82208347000005</v>
      </c>
      <c r="R51" s="129">
        <v>0</v>
      </c>
      <c r="S51" s="129">
        <v>0.29369398000000002</v>
      </c>
      <c r="T51" s="129">
        <v>318.52838949</v>
      </c>
      <c r="U51" s="129">
        <v>8.1412198900000003</v>
      </c>
      <c r="V51" s="129">
        <v>1224.4213012800001</v>
      </c>
      <c r="W51" s="129"/>
      <c r="X51" s="129"/>
      <c r="Y51" s="129"/>
      <c r="Z51" s="129"/>
      <c r="AA51" s="129"/>
      <c r="AB51" s="129"/>
    </row>
    <row r="52" spans="1:28" hidden="1" outlineLevel="1">
      <c r="A52" s="8">
        <v>41791</v>
      </c>
      <c r="B52" s="129">
        <v>1885.3897968000001</v>
      </c>
      <c r="C52" s="129">
        <v>1551.41840671</v>
      </c>
      <c r="D52" s="129">
        <v>349.91954082000001</v>
      </c>
      <c r="E52" s="129">
        <v>12.643789440000001</v>
      </c>
      <c r="F52" s="129">
        <v>97.940907840000008</v>
      </c>
      <c r="G52" s="129">
        <v>239.33484354000001</v>
      </c>
      <c r="H52" s="129">
        <v>1201.4988658900002</v>
      </c>
      <c r="I52" s="129">
        <v>3.4751699999999996E-3</v>
      </c>
      <c r="J52" s="129">
        <v>49.389726839999994</v>
      </c>
      <c r="K52" s="129">
        <v>1152.1056638800001</v>
      </c>
      <c r="L52" s="129">
        <v>329.45636991000003</v>
      </c>
      <c r="M52" s="129">
        <v>62.63170126</v>
      </c>
      <c r="N52" s="129">
        <v>1.0758300000000001E-3</v>
      </c>
      <c r="O52" s="129">
        <v>3.0232311999999997</v>
      </c>
      <c r="P52" s="129">
        <v>59.607394229999997</v>
      </c>
      <c r="Q52" s="129">
        <v>266.82466864999998</v>
      </c>
      <c r="R52" s="129">
        <v>0</v>
      </c>
      <c r="S52" s="129">
        <v>0.29489990999999999</v>
      </c>
      <c r="T52" s="129">
        <v>266.52976874000001</v>
      </c>
      <c r="U52" s="129">
        <v>4.5150201799999996</v>
      </c>
      <c r="V52" s="129">
        <v>935.20035946999997</v>
      </c>
      <c r="W52" s="129"/>
      <c r="X52" s="129"/>
      <c r="Y52" s="129"/>
      <c r="Z52" s="129"/>
      <c r="AA52" s="129"/>
      <c r="AB52" s="129"/>
    </row>
    <row r="53" spans="1:28" hidden="1" outlineLevel="1">
      <c r="A53" s="8">
        <v>41821</v>
      </c>
      <c r="B53" s="129">
        <v>1914.93075761</v>
      </c>
      <c r="C53" s="129">
        <v>1575.4675795200001</v>
      </c>
      <c r="D53" s="129">
        <v>346.98057905999997</v>
      </c>
      <c r="E53" s="129">
        <v>12.60984436</v>
      </c>
      <c r="F53" s="129">
        <v>97.550515570000002</v>
      </c>
      <c r="G53" s="129">
        <v>236.82021913</v>
      </c>
      <c r="H53" s="129">
        <v>1228.48700046</v>
      </c>
      <c r="I53" s="129">
        <v>3.6442599999999999E-3</v>
      </c>
      <c r="J53" s="129">
        <v>50.530738319999998</v>
      </c>
      <c r="K53" s="129">
        <v>1177.9526178800002</v>
      </c>
      <c r="L53" s="129">
        <v>334.93421597999998</v>
      </c>
      <c r="M53" s="129">
        <v>62.049878019999994</v>
      </c>
      <c r="N53" s="129">
        <v>1.0758300000000001E-3</v>
      </c>
      <c r="O53" s="129">
        <v>3.02365291</v>
      </c>
      <c r="P53" s="129">
        <v>59.025149280000008</v>
      </c>
      <c r="Q53" s="129">
        <v>272.88433796000004</v>
      </c>
      <c r="R53" s="129">
        <v>0</v>
      </c>
      <c r="S53" s="129">
        <v>0.30173160999999998</v>
      </c>
      <c r="T53" s="129">
        <v>272.58260634999999</v>
      </c>
      <c r="U53" s="129">
        <v>4.5289621100000002</v>
      </c>
      <c r="V53" s="129">
        <v>952.13582016999999</v>
      </c>
      <c r="W53" s="129"/>
      <c r="X53" s="129"/>
      <c r="Y53" s="129"/>
      <c r="Z53" s="129"/>
      <c r="AA53" s="129"/>
      <c r="AB53" s="129"/>
    </row>
    <row r="54" spans="1:28" hidden="1" outlineLevel="1">
      <c r="A54" s="8">
        <v>41852</v>
      </c>
      <c r="B54" s="129">
        <v>2099.7146612799997</v>
      </c>
      <c r="C54" s="129">
        <v>1726.6410408500001</v>
      </c>
      <c r="D54" s="129">
        <v>345.80558666000002</v>
      </c>
      <c r="E54" s="129">
        <v>12.799389570000001</v>
      </c>
      <c r="F54" s="129">
        <v>96.364601620000002</v>
      </c>
      <c r="G54" s="129">
        <v>236.64159547000003</v>
      </c>
      <c r="H54" s="129">
        <v>1380.8354541900001</v>
      </c>
      <c r="I54" s="129">
        <v>5.2876699999999995E-3</v>
      </c>
      <c r="J54" s="129">
        <v>56.828063419999999</v>
      </c>
      <c r="K54" s="129">
        <v>1324.0021031000001</v>
      </c>
      <c r="L54" s="129">
        <v>368.41483807999998</v>
      </c>
      <c r="M54" s="129">
        <v>62.006965969999996</v>
      </c>
      <c r="N54" s="129">
        <v>1.0758300000000001E-3</v>
      </c>
      <c r="O54" s="129">
        <v>2.9035295900000002</v>
      </c>
      <c r="P54" s="129">
        <v>59.10236055</v>
      </c>
      <c r="Q54" s="129">
        <v>306.40787210999997</v>
      </c>
      <c r="R54" s="129">
        <v>0</v>
      </c>
      <c r="S54" s="129">
        <v>0.33935759999999998</v>
      </c>
      <c r="T54" s="129">
        <v>306.06851451</v>
      </c>
      <c r="U54" s="129">
        <v>4.6587823500000001</v>
      </c>
      <c r="V54" s="129">
        <v>1050.5782996600001</v>
      </c>
      <c r="W54" s="129"/>
      <c r="X54" s="129"/>
      <c r="Y54" s="129"/>
      <c r="Z54" s="129"/>
      <c r="AA54" s="129"/>
      <c r="AB54" s="129"/>
    </row>
    <row r="55" spans="1:28" hidden="1" outlineLevel="1">
      <c r="A55" s="33">
        <v>41883</v>
      </c>
      <c r="B55" s="129">
        <v>1995.0474105000001</v>
      </c>
      <c r="C55" s="129">
        <v>1640.13054128</v>
      </c>
      <c r="D55" s="129">
        <v>350.33737436000001</v>
      </c>
      <c r="E55" s="129">
        <v>12.804124030000001</v>
      </c>
      <c r="F55" s="129">
        <v>97.315189149999995</v>
      </c>
      <c r="G55" s="129">
        <v>240.21806118000001</v>
      </c>
      <c r="H55" s="129">
        <v>1289.79316692</v>
      </c>
      <c r="I55" s="129">
        <v>5.15892E-3</v>
      </c>
      <c r="J55" s="129">
        <v>52.71908071</v>
      </c>
      <c r="K55" s="129">
        <v>1237.0689272899999</v>
      </c>
      <c r="L55" s="129">
        <v>348.94192508000003</v>
      </c>
      <c r="M55" s="129">
        <v>62.160707520000003</v>
      </c>
      <c r="N55" s="129">
        <v>9.9742900000000002E-3</v>
      </c>
      <c r="O55" s="129">
        <v>2.9021113000000001</v>
      </c>
      <c r="P55" s="129">
        <v>59.248621929999999</v>
      </c>
      <c r="Q55" s="129">
        <v>286.78121755999996</v>
      </c>
      <c r="R55" s="129">
        <v>0</v>
      </c>
      <c r="S55" s="129">
        <v>0.32010115</v>
      </c>
      <c r="T55" s="129">
        <v>286.46111640999999</v>
      </c>
      <c r="U55" s="129">
        <v>5.9749441399999998</v>
      </c>
      <c r="V55" s="129">
        <v>994.99509205000004</v>
      </c>
      <c r="W55" s="129"/>
      <c r="X55" s="129"/>
      <c r="Y55" s="129"/>
      <c r="Z55" s="129"/>
      <c r="AA55" s="129"/>
      <c r="AB55" s="129"/>
    </row>
    <row r="56" spans="1:28" hidden="1" outlineLevel="1">
      <c r="A56" s="8">
        <v>41913</v>
      </c>
      <c r="B56" s="129">
        <v>1975.2119331899999</v>
      </c>
      <c r="C56" s="129">
        <v>1639.40602498</v>
      </c>
      <c r="D56" s="129">
        <v>347.76476886</v>
      </c>
      <c r="E56" s="129">
        <v>12.797675959999999</v>
      </c>
      <c r="F56" s="129">
        <v>91.894517680000007</v>
      </c>
      <c r="G56" s="129">
        <v>243.07257522</v>
      </c>
      <c r="H56" s="129">
        <v>1291.64125612</v>
      </c>
      <c r="I56" s="129">
        <v>5.4975500000000004E-3</v>
      </c>
      <c r="J56" s="129">
        <v>51.980873629999998</v>
      </c>
      <c r="K56" s="129">
        <v>1239.6548849400001</v>
      </c>
      <c r="L56" s="129">
        <v>329.81903029</v>
      </c>
      <c r="M56" s="129">
        <v>61.704250279999997</v>
      </c>
      <c r="N56" s="129">
        <v>1.39558E-3</v>
      </c>
      <c r="O56" s="129">
        <v>2.7482698399999999</v>
      </c>
      <c r="P56" s="129">
        <v>58.954584859999997</v>
      </c>
      <c r="Q56" s="129">
        <v>268.11478001</v>
      </c>
      <c r="R56" s="129">
        <v>0</v>
      </c>
      <c r="S56" s="129">
        <v>0.32013817999999999</v>
      </c>
      <c r="T56" s="129">
        <v>267.79464182999999</v>
      </c>
      <c r="U56" s="129">
        <v>5.9868779199999995</v>
      </c>
      <c r="V56" s="129">
        <v>976.40733551000005</v>
      </c>
      <c r="W56" s="129"/>
      <c r="X56" s="129"/>
      <c r="Y56" s="129"/>
      <c r="Z56" s="129"/>
      <c r="AA56" s="129"/>
      <c r="AB56" s="129"/>
    </row>
    <row r="57" spans="1:28" hidden="1" outlineLevel="1">
      <c r="A57" s="8">
        <v>41944</v>
      </c>
      <c r="B57" s="129">
        <v>70.650759260000001</v>
      </c>
      <c r="C57" s="129">
        <v>56.012553670000003</v>
      </c>
      <c r="D57" s="129">
        <v>6.7296871400000002</v>
      </c>
      <c r="E57" s="129">
        <v>3.8390399999999998E-2</v>
      </c>
      <c r="F57" s="129">
        <v>1.9221613099999999</v>
      </c>
      <c r="G57" s="129">
        <v>4.7691354300000004</v>
      </c>
      <c r="H57" s="129">
        <v>49.28286653</v>
      </c>
      <c r="I57" s="129">
        <v>0</v>
      </c>
      <c r="J57" s="129">
        <v>0.37411001999999999</v>
      </c>
      <c r="K57" s="129">
        <v>48.908756510000003</v>
      </c>
      <c r="L57" s="129">
        <v>11.86040919</v>
      </c>
      <c r="M57" s="129">
        <v>2.9805600600000002</v>
      </c>
      <c r="N57" s="129">
        <v>3.0943000000000002E-4</v>
      </c>
      <c r="O57" s="129">
        <v>0</v>
      </c>
      <c r="P57" s="129">
        <v>2.98025063</v>
      </c>
      <c r="Q57" s="129">
        <v>8.8798491300000002</v>
      </c>
      <c r="R57" s="129">
        <v>0</v>
      </c>
      <c r="S57" s="129">
        <v>0</v>
      </c>
      <c r="T57" s="129">
        <v>8.8798491300000002</v>
      </c>
      <c r="U57" s="129">
        <v>2.7777964000000002</v>
      </c>
      <c r="V57" s="129">
        <v>24.006287239999999</v>
      </c>
      <c r="W57" s="129"/>
      <c r="X57" s="129"/>
      <c r="Y57" s="129"/>
      <c r="Z57" s="129"/>
      <c r="AA57" s="129"/>
      <c r="AB57" s="129"/>
    </row>
    <row r="58" spans="1:28" hidden="1" outlineLevel="1">
      <c r="A58" s="8">
        <v>41974</v>
      </c>
      <c r="B58" s="129">
        <v>41.165555019999999</v>
      </c>
      <c r="C58" s="129">
        <v>26.097070649999999</v>
      </c>
      <c r="D58" s="129">
        <v>6.4551371600000005</v>
      </c>
      <c r="E58" s="129">
        <v>3.511065E-2</v>
      </c>
      <c r="F58" s="129">
        <v>1.9042384800000001</v>
      </c>
      <c r="G58" s="129">
        <v>4.5157880300000004</v>
      </c>
      <c r="H58" s="129">
        <v>19.64193349</v>
      </c>
      <c r="I58" s="129">
        <v>0</v>
      </c>
      <c r="J58" s="129">
        <v>0.39408570999999998</v>
      </c>
      <c r="K58" s="129">
        <v>19.247847780000001</v>
      </c>
      <c r="L58" s="129">
        <v>12.29046219</v>
      </c>
      <c r="M58" s="129">
        <v>2.9350933499999998</v>
      </c>
      <c r="N58" s="129">
        <v>3.1974999999999999E-4</v>
      </c>
      <c r="O58" s="129">
        <v>0</v>
      </c>
      <c r="P58" s="129">
        <v>2.9347735999999998</v>
      </c>
      <c r="Q58" s="129">
        <v>9.3553688400000006</v>
      </c>
      <c r="R58" s="129">
        <v>0</v>
      </c>
      <c r="S58" s="129">
        <v>0</v>
      </c>
      <c r="T58" s="129">
        <v>9.3553688400000006</v>
      </c>
      <c r="U58" s="129">
        <v>2.7780221799999998</v>
      </c>
      <c r="V58" s="129">
        <v>20.39058382</v>
      </c>
      <c r="W58" s="129"/>
      <c r="X58" s="129"/>
      <c r="Y58" s="129"/>
      <c r="Z58" s="129"/>
      <c r="AA58" s="129"/>
      <c r="AB58" s="129"/>
    </row>
    <row r="59" spans="1:28" hidden="1" outlineLevel="1">
      <c r="A59" s="8">
        <v>42005</v>
      </c>
      <c r="B59" s="129">
        <v>43.341280959999999</v>
      </c>
      <c r="C59" s="129">
        <v>28.038277869999998</v>
      </c>
      <c r="D59" s="129">
        <v>7.9021952900000008</v>
      </c>
      <c r="E59" s="129">
        <v>3.5917650000000002E-2</v>
      </c>
      <c r="F59" s="129">
        <v>3.25242349</v>
      </c>
      <c r="G59" s="129">
        <v>4.6138541499999999</v>
      </c>
      <c r="H59" s="129">
        <v>20.13608258</v>
      </c>
      <c r="I59" s="129">
        <v>0</v>
      </c>
      <c r="J59" s="129">
        <v>0.40381405999999997</v>
      </c>
      <c r="K59" s="129">
        <v>19.732268519999998</v>
      </c>
      <c r="L59" s="129">
        <v>12.524771789999999</v>
      </c>
      <c r="M59" s="129">
        <v>2.9370424499999999</v>
      </c>
      <c r="N59" s="129">
        <v>3.1974999999999999E-4</v>
      </c>
      <c r="O59" s="129">
        <v>0</v>
      </c>
      <c r="P59" s="129">
        <v>2.9367226999999998</v>
      </c>
      <c r="Q59" s="129">
        <v>9.5877293399999992</v>
      </c>
      <c r="R59" s="129">
        <v>0</v>
      </c>
      <c r="S59" s="129">
        <v>0</v>
      </c>
      <c r="T59" s="129">
        <v>9.5877293399999992</v>
      </c>
      <c r="U59" s="129">
        <v>2.7782312999999998</v>
      </c>
      <c r="V59" s="129">
        <v>23.118409870000001</v>
      </c>
      <c r="W59" s="129"/>
      <c r="X59" s="129"/>
      <c r="Y59" s="129"/>
      <c r="Z59" s="129"/>
      <c r="AA59" s="129"/>
      <c r="AB59" s="129"/>
    </row>
    <row r="60" spans="1:28" hidden="1" outlineLevel="1">
      <c r="A60" s="8">
        <v>42036</v>
      </c>
      <c r="B60" s="129">
        <v>65.752055960000007</v>
      </c>
      <c r="C60" s="129">
        <v>43.260907090000003</v>
      </c>
      <c r="D60" s="129">
        <v>8.383049849999999</v>
      </c>
      <c r="E60" s="129">
        <v>0.22305906</v>
      </c>
      <c r="F60" s="129">
        <v>3.2901308199999999</v>
      </c>
      <c r="G60" s="129">
        <v>4.8698599700000003</v>
      </c>
      <c r="H60" s="129">
        <v>34.877857240000004</v>
      </c>
      <c r="I60" s="129">
        <v>0</v>
      </c>
      <c r="J60" s="129">
        <v>0.69385229000000004</v>
      </c>
      <c r="K60" s="129">
        <v>34.184004950000002</v>
      </c>
      <c r="L60" s="129">
        <v>19.712734560000001</v>
      </c>
      <c r="M60" s="129">
        <v>2.9191164399999998</v>
      </c>
      <c r="N60" s="129">
        <v>2.8880000000000003E-4</v>
      </c>
      <c r="O60" s="129">
        <v>0</v>
      </c>
      <c r="P60" s="129">
        <v>2.9188276399999999</v>
      </c>
      <c r="Q60" s="129">
        <v>16.793618119999998</v>
      </c>
      <c r="R60" s="129">
        <v>0</v>
      </c>
      <c r="S60" s="129">
        <v>0</v>
      </c>
      <c r="T60" s="129">
        <v>16.793618119999998</v>
      </c>
      <c r="U60" s="129">
        <v>2.7784143100000001</v>
      </c>
      <c r="V60" s="129">
        <v>36.44544535</v>
      </c>
      <c r="W60" s="129"/>
      <c r="X60" s="129"/>
      <c r="Y60" s="129"/>
      <c r="Z60" s="129"/>
      <c r="AA60" s="129"/>
      <c r="AB60" s="129"/>
    </row>
    <row r="61" spans="1:28" hidden="1" outlineLevel="1">
      <c r="A61" s="8">
        <v>42064</v>
      </c>
      <c r="B61" s="129">
        <v>61.095800620000006</v>
      </c>
      <c r="C61" s="129">
        <v>37.270730919999998</v>
      </c>
      <c r="D61" s="129">
        <v>7.8628561699999997</v>
      </c>
      <c r="E61" s="129">
        <v>7.3820800000000006E-2</v>
      </c>
      <c r="F61" s="129">
        <v>3.3049787400000001</v>
      </c>
      <c r="G61" s="129">
        <v>4.4840566300000004</v>
      </c>
      <c r="H61" s="129">
        <v>29.407874750000001</v>
      </c>
      <c r="I61" s="129">
        <v>0</v>
      </c>
      <c r="J61" s="129">
        <v>0.58587502999999996</v>
      </c>
      <c r="K61" s="129">
        <v>28.821999720000001</v>
      </c>
      <c r="L61" s="129">
        <v>21.04645609</v>
      </c>
      <c r="M61" s="129">
        <v>2.8802223600000003</v>
      </c>
      <c r="N61" s="129">
        <v>3.1974999999999999E-4</v>
      </c>
      <c r="O61" s="129">
        <v>0</v>
      </c>
      <c r="P61" s="129">
        <v>2.8799026100000003</v>
      </c>
      <c r="Q61" s="129">
        <v>18.166233730000002</v>
      </c>
      <c r="R61" s="129">
        <v>0</v>
      </c>
      <c r="S61" s="129">
        <v>0</v>
      </c>
      <c r="T61" s="129">
        <v>18.166233730000002</v>
      </c>
      <c r="U61" s="129">
        <v>2.7786136099999998</v>
      </c>
      <c r="V61" s="129">
        <v>35.587530829999999</v>
      </c>
      <c r="W61" s="129"/>
      <c r="X61" s="129"/>
      <c r="Y61" s="129"/>
      <c r="Z61" s="129"/>
      <c r="AA61" s="129"/>
      <c r="AB61" s="129"/>
    </row>
    <row r="62" spans="1:28" hidden="1" outlineLevel="1">
      <c r="A62" s="8">
        <v>42095</v>
      </c>
      <c r="B62" s="129">
        <v>56.903919759999994</v>
      </c>
      <c r="C62" s="129">
        <v>34.893912990000004</v>
      </c>
      <c r="D62" s="129">
        <v>8.7742847200000007</v>
      </c>
      <c r="E62" s="129">
        <v>7.3888519999999999E-2</v>
      </c>
      <c r="F62" s="129">
        <v>4.2295365599999997</v>
      </c>
      <c r="G62" s="129">
        <v>4.4708596400000005</v>
      </c>
      <c r="H62" s="129">
        <v>26.11962827</v>
      </c>
      <c r="I62" s="129">
        <v>0</v>
      </c>
      <c r="J62" s="129">
        <v>0.52599969000000002</v>
      </c>
      <c r="K62" s="129">
        <v>25.593628580000001</v>
      </c>
      <c r="L62" s="129">
        <v>19.23121729</v>
      </c>
      <c r="M62" s="129">
        <v>2.8849967599999999</v>
      </c>
      <c r="N62" s="129">
        <v>0</v>
      </c>
      <c r="O62" s="129">
        <v>0</v>
      </c>
      <c r="P62" s="129">
        <v>2.8849967599999999</v>
      </c>
      <c r="Q62" s="129">
        <v>16.34622053</v>
      </c>
      <c r="R62" s="129">
        <v>0</v>
      </c>
      <c r="S62" s="129">
        <v>0</v>
      </c>
      <c r="T62" s="129">
        <v>16.34622053</v>
      </c>
      <c r="U62" s="129">
        <v>2.7787894799999999</v>
      </c>
      <c r="V62" s="129">
        <v>32.266058090000001</v>
      </c>
      <c r="W62" s="129"/>
      <c r="X62" s="129"/>
      <c r="Y62" s="129"/>
      <c r="Z62" s="129"/>
      <c r="AA62" s="129"/>
      <c r="AB62" s="129"/>
    </row>
    <row r="63" spans="1:28" hidden="1" outlineLevel="1">
      <c r="A63" s="8">
        <v>42125</v>
      </c>
      <c r="B63" s="129">
        <v>56.57742125</v>
      </c>
      <c r="C63" s="129">
        <v>34.521880060000001</v>
      </c>
      <c r="D63" s="129">
        <v>8.5096440100000006</v>
      </c>
      <c r="E63" s="129">
        <v>7.3215089999999997E-2</v>
      </c>
      <c r="F63" s="129">
        <v>4.1827800399999999</v>
      </c>
      <c r="G63" s="129">
        <v>4.2536488800000001</v>
      </c>
      <c r="H63" s="129">
        <v>26.012236049999998</v>
      </c>
      <c r="I63" s="129">
        <v>0</v>
      </c>
      <c r="J63" s="129">
        <v>0.52603454999999999</v>
      </c>
      <c r="K63" s="129">
        <v>25.4862015</v>
      </c>
      <c r="L63" s="129">
        <v>19.276591660000001</v>
      </c>
      <c r="M63" s="129">
        <v>2.8883497299999998</v>
      </c>
      <c r="N63" s="129">
        <v>0</v>
      </c>
      <c r="O63" s="129">
        <v>0</v>
      </c>
      <c r="P63" s="129">
        <v>2.8883497299999998</v>
      </c>
      <c r="Q63" s="129">
        <v>16.38824193</v>
      </c>
      <c r="R63" s="129">
        <v>0</v>
      </c>
      <c r="S63" s="129">
        <v>0</v>
      </c>
      <c r="T63" s="129">
        <v>16.38824193</v>
      </c>
      <c r="U63" s="129">
        <v>2.7789495299999998</v>
      </c>
      <c r="V63" s="129">
        <v>32.32464624</v>
      </c>
      <c r="W63" s="129"/>
      <c r="X63" s="129"/>
      <c r="Y63" s="129"/>
      <c r="Z63" s="129"/>
      <c r="AA63" s="129"/>
      <c r="AB63" s="129"/>
    </row>
    <row r="64" spans="1:28" hidden="1" outlineLevel="1">
      <c r="A64" s="8">
        <v>42156</v>
      </c>
      <c r="B64" s="129">
        <v>56.546334850000001</v>
      </c>
      <c r="C64" s="129">
        <v>34.475145609999998</v>
      </c>
      <c r="D64" s="129">
        <v>8.4778597600000012</v>
      </c>
      <c r="E64" s="129">
        <v>7.3280559999999995E-2</v>
      </c>
      <c r="F64" s="129">
        <v>4.1661949900000002</v>
      </c>
      <c r="G64" s="129">
        <v>4.2383842099999995</v>
      </c>
      <c r="H64" s="129">
        <v>25.997285850000001</v>
      </c>
      <c r="I64" s="129">
        <v>0</v>
      </c>
      <c r="J64" s="129">
        <v>0.52521309999999999</v>
      </c>
      <c r="K64" s="129">
        <v>25.472072750000002</v>
      </c>
      <c r="L64" s="129">
        <v>19.292074849999999</v>
      </c>
      <c r="M64" s="129">
        <v>2.88300782</v>
      </c>
      <c r="N64" s="129">
        <v>0</v>
      </c>
      <c r="O64" s="129">
        <v>0</v>
      </c>
      <c r="P64" s="129">
        <v>2.88300782</v>
      </c>
      <c r="Q64" s="129">
        <v>16.409067029999999</v>
      </c>
      <c r="R64" s="129">
        <v>0</v>
      </c>
      <c r="S64" s="129">
        <v>0</v>
      </c>
      <c r="T64" s="129">
        <v>16.409067029999999</v>
      </c>
      <c r="U64" s="129">
        <v>2.7791143900000002</v>
      </c>
      <c r="V64" s="129">
        <v>32.345994930000003</v>
      </c>
      <c r="W64" s="129"/>
      <c r="X64" s="129"/>
      <c r="Y64" s="129"/>
      <c r="Z64" s="129"/>
      <c r="AA64" s="129"/>
      <c r="AB64" s="129"/>
    </row>
    <row r="65" spans="1:28" hidden="1" outlineLevel="1">
      <c r="A65" s="8">
        <v>42186</v>
      </c>
      <c r="B65" s="129">
        <v>55.758875419999995</v>
      </c>
      <c r="C65" s="129">
        <v>34.327751140000004</v>
      </c>
      <c r="D65" s="129">
        <v>8.3990005800000009</v>
      </c>
      <c r="E65" s="129">
        <v>7.3357309999999995E-2</v>
      </c>
      <c r="F65" s="129">
        <v>4.1190813500000001</v>
      </c>
      <c r="G65" s="129">
        <v>4.2065619200000004</v>
      </c>
      <c r="H65" s="129">
        <v>25.928750560000001</v>
      </c>
      <c r="I65" s="129">
        <v>0</v>
      </c>
      <c r="J65" s="129">
        <v>0.54011867999999996</v>
      </c>
      <c r="K65" s="129">
        <v>25.388631879999998</v>
      </c>
      <c r="L65" s="129">
        <v>18.651862149999999</v>
      </c>
      <c r="M65" s="129">
        <v>2.8865088500000002</v>
      </c>
      <c r="N65" s="129">
        <v>0</v>
      </c>
      <c r="O65" s="129">
        <v>0</v>
      </c>
      <c r="P65" s="129">
        <v>2.8865088500000002</v>
      </c>
      <c r="Q65" s="129">
        <v>15.765353300000001</v>
      </c>
      <c r="R65" s="129">
        <v>0</v>
      </c>
      <c r="S65" s="129">
        <v>0</v>
      </c>
      <c r="T65" s="129">
        <v>15.765353300000001</v>
      </c>
      <c r="U65" s="129">
        <v>2.7792621300000002</v>
      </c>
      <c r="V65" s="129">
        <v>31.24777774</v>
      </c>
      <c r="W65" s="129"/>
      <c r="X65" s="129"/>
      <c r="Y65" s="129"/>
      <c r="Z65" s="129"/>
      <c r="AA65" s="129"/>
      <c r="AB65" s="129"/>
    </row>
    <row r="66" spans="1:28" hidden="1" outlineLevel="1">
      <c r="A66" s="8">
        <v>42217</v>
      </c>
      <c r="B66" s="129">
        <v>54.673229039999995</v>
      </c>
      <c r="C66" s="129">
        <v>33.769778270000003</v>
      </c>
      <c r="D66" s="129">
        <v>8.3337736400000004</v>
      </c>
      <c r="E66" s="129">
        <v>7.3422780000000007E-2</v>
      </c>
      <c r="F66" s="129">
        <v>4.0755421299999997</v>
      </c>
      <c r="G66" s="129">
        <v>4.1848087300000003</v>
      </c>
      <c r="H66" s="129">
        <v>25.436004629999999</v>
      </c>
      <c r="I66" s="129">
        <v>0</v>
      </c>
      <c r="J66" s="129">
        <v>0.52946378999999999</v>
      </c>
      <c r="K66" s="129">
        <v>24.906540839999998</v>
      </c>
      <c r="L66" s="129">
        <v>18.301356630000001</v>
      </c>
      <c r="M66" s="129">
        <v>2.8904768399999998</v>
      </c>
      <c r="N66" s="129">
        <v>0</v>
      </c>
      <c r="O66" s="129">
        <v>0</v>
      </c>
      <c r="P66" s="129">
        <v>2.8904768399999998</v>
      </c>
      <c r="Q66" s="129">
        <v>15.410879789999999</v>
      </c>
      <c r="R66" s="129">
        <v>0</v>
      </c>
      <c r="S66" s="129">
        <v>0</v>
      </c>
      <c r="T66" s="129">
        <v>15.410879789999999</v>
      </c>
      <c r="U66" s="129">
        <v>2.6020941400000002</v>
      </c>
      <c r="V66" s="129">
        <v>30.709547059999998</v>
      </c>
      <c r="W66" s="129"/>
      <c r="X66" s="129"/>
      <c r="Y66" s="129"/>
      <c r="Z66" s="129"/>
      <c r="AA66" s="129"/>
      <c r="AB66" s="129"/>
    </row>
    <row r="67" spans="1:28" hidden="1" outlineLevel="1">
      <c r="A67" s="8">
        <v>42248</v>
      </c>
      <c r="B67" s="129">
        <v>53.911877149999995</v>
      </c>
      <c r="C67" s="129">
        <v>32.770578229999998</v>
      </c>
      <c r="D67" s="129">
        <v>6.9436581899999998</v>
      </c>
      <c r="E67" s="129">
        <v>7.3495019999999994E-2</v>
      </c>
      <c r="F67" s="129">
        <v>2.7061244100000001</v>
      </c>
      <c r="G67" s="129">
        <v>4.1640387599999995</v>
      </c>
      <c r="H67" s="129">
        <v>25.826920039999997</v>
      </c>
      <c r="I67" s="129">
        <v>0</v>
      </c>
      <c r="J67" s="129">
        <v>0.53801357999999999</v>
      </c>
      <c r="K67" s="129">
        <v>25.28890646</v>
      </c>
      <c r="L67" s="129">
        <v>18.583079769999998</v>
      </c>
      <c r="M67" s="129">
        <v>2.8936511500000002</v>
      </c>
      <c r="N67" s="129">
        <v>0</v>
      </c>
      <c r="O67" s="129">
        <v>0</v>
      </c>
      <c r="P67" s="129">
        <v>2.8936511500000002</v>
      </c>
      <c r="Q67" s="129">
        <v>15.689428619999999</v>
      </c>
      <c r="R67" s="129">
        <v>0</v>
      </c>
      <c r="S67" s="129">
        <v>0</v>
      </c>
      <c r="T67" s="129">
        <v>15.689428619999999</v>
      </c>
      <c r="U67" s="129">
        <v>2.5582191500000002</v>
      </c>
      <c r="V67" s="129">
        <v>31.136478350000001</v>
      </c>
      <c r="W67" s="129"/>
      <c r="X67" s="129"/>
      <c r="Y67" s="129"/>
      <c r="Z67" s="129"/>
      <c r="AA67" s="129"/>
      <c r="AB67" s="129"/>
    </row>
    <row r="68" spans="1:28" hidden="1" outlineLevel="1">
      <c r="A68" s="8">
        <v>42278</v>
      </c>
      <c r="B68" s="129">
        <v>56.586762270000001</v>
      </c>
      <c r="C68" s="129">
        <v>34.381519740000002</v>
      </c>
      <c r="D68" s="129">
        <v>6.9363601900000003</v>
      </c>
      <c r="E68" s="129">
        <v>7.3562740000000001E-2</v>
      </c>
      <c r="F68" s="129">
        <v>2.7369155100000002</v>
      </c>
      <c r="G68" s="129">
        <v>4.1258819400000002</v>
      </c>
      <c r="H68" s="129">
        <v>27.44515955</v>
      </c>
      <c r="I68" s="129">
        <v>0</v>
      </c>
      <c r="J68" s="129">
        <v>0.57241341999999995</v>
      </c>
      <c r="K68" s="129">
        <v>26.872746129999999</v>
      </c>
      <c r="L68" s="129">
        <v>19.64702338</v>
      </c>
      <c r="M68" s="129">
        <v>3.0847329299999999</v>
      </c>
      <c r="N68" s="129">
        <v>0</v>
      </c>
      <c r="O68" s="129">
        <v>0</v>
      </c>
      <c r="P68" s="129">
        <v>3.0847329299999999</v>
      </c>
      <c r="Q68" s="129">
        <v>16.562290449999999</v>
      </c>
      <c r="R68" s="129">
        <v>0</v>
      </c>
      <c r="S68" s="129">
        <v>0</v>
      </c>
      <c r="T68" s="129">
        <v>16.562290449999999</v>
      </c>
      <c r="U68" s="129">
        <v>2.5582191500000002</v>
      </c>
      <c r="V68" s="129">
        <v>32.613112960000002</v>
      </c>
      <c r="W68" s="129"/>
      <c r="X68" s="129"/>
      <c r="Y68" s="129"/>
      <c r="Z68" s="129"/>
      <c r="AA68" s="129"/>
      <c r="AB68" s="129"/>
    </row>
    <row r="69" spans="1:28" hidden="1" outlineLevel="1">
      <c r="A69" s="8">
        <v>42309</v>
      </c>
      <c r="B69" s="129">
        <v>58.389356489999997</v>
      </c>
      <c r="C69" s="129">
        <v>35.527142990000002</v>
      </c>
      <c r="D69" s="129">
        <v>6.9169807599999995</v>
      </c>
      <c r="E69" s="129">
        <v>7.3628209999999999E-2</v>
      </c>
      <c r="F69" s="129">
        <v>2.73405947</v>
      </c>
      <c r="G69" s="129">
        <v>4.1092930800000005</v>
      </c>
      <c r="H69" s="129">
        <v>28.61016223</v>
      </c>
      <c r="I69" s="129">
        <v>0</v>
      </c>
      <c r="J69" s="129">
        <v>0.59692221999999995</v>
      </c>
      <c r="K69" s="129">
        <v>28.013240009999997</v>
      </c>
      <c r="L69" s="129">
        <v>20.30399435</v>
      </c>
      <c r="M69" s="129">
        <v>3.08785358</v>
      </c>
      <c r="N69" s="129">
        <v>0</v>
      </c>
      <c r="O69" s="129">
        <v>0</v>
      </c>
      <c r="P69" s="129">
        <v>3.08785358</v>
      </c>
      <c r="Q69" s="129">
        <v>17.216140769999999</v>
      </c>
      <c r="R69" s="129">
        <v>0</v>
      </c>
      <c r="S69" s="129">
        <v>0</v>
      </c>
      <c r="T69" s="129">
        <v>17.216140769999999</v>
      </c>
      <c r="U69" s="129">
        <v>2.5582191500000002</v>
      </c>
      <c r="V69" s="129">
        <v>31.91593125</v>
      </c>
      <c r="W69" s="129"/>
      <c r="X69" s="129"/>
      <c r="Y69" s="129"/>
      <c r="Z69" s="129"/>
      <c r="AA69" s="129"/>
      <c r="AB69" s="129"/>
    </row>
    <row r="70" spans="1:28" hidden="1" outlineLevel="1">
      <c r="A70" s="8">
        <v>42339</v>
      </c>
      <c r="B70" s="129">
        <v>62.288559919999997</v>
      </c>
      <c r="C70" s="129">
        <v>39.993725740000002</v>
      </c>
      <c r="D70" s="129">
        <v>6.9321340400000002</v>
      </c>
      <c r="E70" s="129">
        <v>9.3127420000000002E-2</v>
      </c>
      <c r="F70" s="129">
        <v>2.7445799800000001</v>
      </c>
      <c r="G70" s="129">
        <v>4.09442664</v>
      </c>
      <c r="H70" s="129">
        <v>33.061591700000001</v>
      </c>
      <c r="I70" s="129">
        <v>0</v>
      </c>
      <c r="J70" s="129">
        <v>0.59982155000000004</v>
      </c>
      <c r="K70" s="129">
        <v>32.46177015</v>
      </c>
      <c r="L70" s="129">
        <v>20.00723017</v>
      </c>
      <c r="M70" s="129">
        <v>3.0862254399999998</v>
      </c>
      <c r="N70" s="129">
        <v>0</v>
      </c>
      <c r="O70" s="129">
        <v>0</v>
      </c>
      <c r="P70" s="129">
        <v>3.0862254399999998</v>
      </c>
      <c r="Q70" s="129">
        <v>16.92100473</v>
      </c>
      <c r="R70" s="129">
        <v>0</v>
      </c>
      <c r="S70" s="129">
        <v>0</v>
      </c>
      <c r="T70" s="129">
        <v>16.92100473</v>
      </c>
      <c r="U70" s="129">
        <v>2.2876040099999999</v>
      </c>
      <c r="V70" s="129">
        <v>31.715080030000003</v>
      </c>
      <c r="W70" s="129"/>
      <c r="X70" s="129"/>
      <c r="Y70" s="129"/>
      <c r="Z70" s="129"/>
      <c r="AA70" s="129"/>
      <c r="AB70" s="129"/>
    </row>
    <row r="71" spans="1:28" hidden="1" outlineLevel="1">
      <c r="A71" s="8">
        <v>42370</v>
      </c>
      <c r="B71" s="129">
        <v>60.229592609999997</v>
      </c>
      <c r="C71" s="129">
        <v>40.158682830000004</v>
      </c>
      <c r="D71" s="129">
        <v>5.5422336200000002</v>
      </c>
      <c r="E71" s="129">
        <v>9.305331E-2</v>
      </c>
      <c r="F71" s="129">
        <v>1.39455057</v>
      </c>
      <c r="G71" s="129">
        <v>4.0546297400000002</v>
      </c>
      <c r="H71" s="129">
        <v>34.616449209999999</v>
      </c>
      <c r="I71" s="129">
        <v>0</v>
      </c>
      <c r="J71" s="129">
        <v>0.62858974000000001</v>
      </c>
      <c r="K71" s="129">
        <v>33.987859470000004</v>
      </c>
      <c r="L71" s="129">
        <v>17.783305769999998</v>
      </c>
      <c r="M71" s="129">
        <v>3.0797274999999997</v>
      </c>
      <c r="N71" s="129">
        <v>0</v>
      </c>
      <c r="O71" s="129">
        <v>0</v>
      </c>
      <c r="P71" s="129">
        <v>3.0797274999999997</v>
      </c>
      <c r="Q71" s="129">
        <v>14.703578270000001</v>
      </c>
      <c r="R71" s="129">
        <v>0</v>
      </c>
      <c r="S71" s="129">
        <v>0</v>
      </c>
      <c r="T71" s="129">
        <v>14.703578270000001</v>
      </c>
      <c r="U71" s="129">
        <v>2.2876040099999999</v>
      </c>
      <c r="V71" s="129">
        <v>28.773277970000002</v>
      </c>
      <c r="W71" s="129"/>
      <c r="X71" s="129"/>
      <c r="Y71" s="129"/>
      <c r="Z71" s="129"/>
      <c r="AA71" s="129"/>
      <c r="AB71" s="129"/>
    </row>
    <row r="72" spans="1:28" hidden="1" outlineLevel="1">
      <c r="A72" s="8">
        <v>42401</v>
      </c>
      <c r="B72" s="129">
        <v>63.977359579999998</v>
      </c>
      <c r="C72" s="129">
        <v>42.793861120000003</v>
      </c>
      <c r="D72" s="129">
        <v>5.5278063800000004</v>
      </c>
      <c r="E72" s="129">
        <v>9.3252310000000005E-2</v>
      </c>
      <c r="F72" s="129">
        <v>1.39458327</v>
      </c>
      <c r="G72" s="129">
        <v>4.0399707999999999</v>
      </c>
      <c r="H72" s="129">
        <v>37.266054740000001</v>
      </c>
      <c r="I72" s="129">
        <v>0</v>
      </c>
      <c r="J72" s="129">
        <v>0.67613977000000003</v>
      </c>
      <c r="K72" s="129">
        <v>36.589914970000002</v>
      </c>
      <c r="L72" s="129">
        <v>18.89589445</v>
      </c>
      <c r="M72" s="129">
        <v>3.0778349</v>
      </c>
      <c r="N72" s="129">
        <v>0</v>
      </c>
      <c r="O72" s="129">
        <v>0</v>
      </c>
      <c r="P72" s="129">
        <v>3.0778349</v>
      </c>
      <c r="Q72" s="129">
        <v>15.818059549999999</v>
      </c>
      <c r="R72" s="129">
        <v>0</v>
      </c>
      <c r="S72" s="129">
        <v>0</v>
      </c>
      <c r="T72" s="129">
        <v>15.818059549999999</v>
      </c>
      <c r="U72" s="129">
        <v>2.2876040099999999</v>
      </c>
      <c r="V72" s="129">
        <v>30.652165199999999</v>
      </c>
      <c r="W72" s="129"/>
      <c r="X72" s="129"/>
      <c r="Y72" s="129"/>
      <c r="Z72" s="129"/>
      <c r="AA72" s="129"/>
      <c r="AB72" s="129"/>
    </row>
    <row r="73" spans="1:28" hidden="1" outlineLevel="1">
      <c r="A73" s="8">
        <v>42430</v>
      </c>
      <c r="B73" s="129">
        <v>51.14935242</v>
      </c>
      <c r="C73" s="129">
        <v>30.464426539999998</v>
      </c>
      <c r="D73" s="129">
        <v>5.4020421200000008</v>
      </c>
      <c r="E73" s="129">
        <v>3.1641250000000003E-2</v>
      </c>
      <c r="F73" s="129">
        <v>1.3558755599999999</v>
      </c>
      <c r="G73" s="129">
        <v>4.0145253099999998</v>
      </c>
      <c r="H73" s="129">
        <v>25.062384420000001</v>
      </c>
      <c r="I73" s="129">
        <v>0</v>
      </c>
      <c r="J73" s="129">
        <v>0.65523823999999997</v>
      </c>
      <c r="K73" s="129">
        <v>24.407146180000002</v>
      </c>
      <c r="L73" s="129">
        <v>18.397321869999999</v>
      </c>
      <c r="M73" s="129">
        <v>3.07259313</v>
      </c>
      <c r="N73" s="129">
        <v>0</v>
      </c>
      <c r="O73" s="129">
        <v>0</v>
      </c>
      <c r="P73" s="129">
        <v>3.07259313</v>
      </c>
      <c r="Q73" s="129">
        <v>15.324728739999999</v>
      </c>
      <c r="R73" s="129">
        <v>0</v>
      </c>
      <c r="S73" s="129">
        <v>0</v>
      </c>
      <c r="T73" s="129">
        <v>15.324728739999999</v>
      </c>
      <c r="U73" s="129">
        <v>2.2876040099999999</v>
      </c>
      <c r="V73" s="129">
        <v>30.158799040000002</v>
      </c>
      <c r="W73" s="129"/>
      <c r="X73" s="129"/>
      <c r="Y73" s="129"/>
      <c r="Z73" s="129"/>
      <c r="AA73" s="129"/>
      <c r="AB73" s="129"/>
    </row>
    <row r="74" spans="1:28" hidden="1" outlineLevel="1">
      <c r="A74" s="8">
        <v>42461</v>
      </c>
      <c r="B74" s="129">
        <v>49.23880569</v>
      </c>
      <c r="C74" s="129">
        <v>29.463853650000001</v>
      </c>
      <c r="D74" s="129">
        <v>5.3905261900000001</v>
      </c>
      <c r="E74" s="129">
        <v>3.164136E-2</v>
      </c>
      <c r="F74" s="129">
        <v>1.3587282300000001</v>
      </c>
      <c r="G74" s="129">
        <v>4.0001566000000004</v>
      </c>
      <c r="H74" s="129">
        <v>24.073327460000002</v>
      </c>
      <c r="I74" s="129">
        <v>0</v>
      </c>
      <c r="J74" s="129">
        <v>0.62945843000000001</v>
      </c>
      <c r="K74" s="129">
        <v>23.443869030000002</v>
      </c>
      <c r="L74" s="129">
        <v>17.48734803</v>
      </c>
      <c r="M74" s="129">
        <v>2.77019305</v>
      </c>
      <c r="N74" s="129">
        <v>0</v>
      </c>
      <c r="O74" s="129">
        <v>0</v>
      </c>
      <c r="P74" s="129">
        <v>2.77019305</v>
      </c>
      <c r="Q74" s="129">
        <v>14.71715498</v>
      </c>
      <c r="R74" s="129">
        <v>0</v>
      </c>
      <c r="S74" s="129">
        <v>0</v>
      </c>
      <c r="T74" s="129">
        <v>14.71715498</v>
      </c>
      <c r="U74" s="129">
        <v>2.2876040099999999</v>
      </c>
      <c r="V74" s="129">
        <v>28.83376372</v>
      </c>
      <c r="W74" s="129"/>
      <c r="X74" s="129"/>
      <c r="Y74" s="129"/>
      <c r="Z74" s="129"/>
      <c r="AA74" s="129"/>
      <c r="AB74" s="129"/>
    </row>
    <row r="75" spans="1:28" hidden="1" outlineLevel="1">
      <c r="A75" s="8">
        <v>42491</v>
      </c>
      <c r="B75" s="129">
        <v>54.298711150000003</v>
      </c>
      <c r="C75" s="129">
        <v>34.473785660000004</v>
      </c>
      <c r="D75" s="129">
        <v>5.3259648899999998</v>
      </c>
      <c r="E75" s="129">
        <v>3.164148E-2</v>
      </c>
      <c r="F75" s="129">
        <v>1.36057597</v>
      </c>
      <c r="G75" s="129">
        <v>3.9337474400000003</v>
      </c>
      <c r="H75" s="129">
        <v>29.147820769999999</v>
      </c>
      <c r="I75" s="129">
        <v>0</v>
      </c>
      <c r="J75" s="129">
        <v>0.62894545000000002</v>
      </c>
      <c r="K75" s="129">
        <v>28.518875319999999</v>
      </c>
      <c r="L75" s="129">
        <v>17.537321480000003</v>
      </c>
      <c r="M75" s="129">
        <v>2.8321956100000003</v>
      </c>
      <c r="N75" s="129">
        <v>0</v>
      </c>
      <c r="O75" s="129">
        <v>0</v>
      </c>
      <c r="P75" s="129">
        <v>2.8321956100000003</v>
      </c>
      <c r="Q75" s="129">
        <v>14.70512587</v>
      </c>
      <c r="R75" s="129">
        <v>0</v>
      </c>
      <c r="S75" s="129">
        <v>0</v>
      </c>
      <c r="T75" s="129">
        <v>14.70512587</v>
      </c>
      <c r="U75" s="129">
        <v>2.2876040099999999</v>
      </c>
      <c r="V75" s="129">
        <v>34.036542560000001</v>
      </c>
      <c r="W75" s="129"/>
      <c r="X75" s="129"/>
      <c r="Y75" s="129"/>
      <c r="Z75" s="129"/>
      <c r="AA75" s="129"/>
      <c r="AB75" s="129"/>
    </row>
    <row r="76" spans="1:28" hidden="1" outlineLevel="1">
      <c r="A76" s="8">
        <v>42522</v>
      </c>
      <c r="B76" s="129">
        <v>47.073240509999998</v>
      </c>
      <c r="C76" s="129">
        <v>30.358292290000001</v>
      </c>
      <c r="D76" s="129">
        <v>4.0869664800000001</v>
      </c>
      <c r="E76" s="129">
        <v>1.7834139999999998E-2</v>
      </c>
      <c r="F76" s="129">
        <v>0.65846616000000002</v>
      </c>
      <c r="G76" s="129">
        <v>3.4106661799999998</v>
      </c>
      <c r="H76" s="129">
        <v>26.27132581</v>
      </c>
      <c r="I76" s="129">
        <v>0</v>
      </c>
      <c r="J76" s="129">
        <v>0.62115816000000001</v>
      </c>
      <c r="K76" s="129">
        <v>25.65016765</v>
      </c>
      <c r="L76" s="129">
        <v>15.91119801</v>
      </c>
      <c r="M76" s="129">
        <v>1.3881862100000002</v>
      </c>
      <c r="N76" s="129">
        <v>0</v>
      </c>
      <c r="O76" s="129">
        <v>0</v>
      </c>
      <c r="P76" s="129">
        <v>1.3881862100000002</v>
      </c>
      <c r="Q76" s="129">
        <v>14.523011799999999</v>
      </c>
      <c r="R76" s="129">
        <v>0</v>
      </c>
      <c r="S76" s="129">
        <v>0</v>
      </c>
      <c r="T76" s="129">
        <v>14.523011799999999</v>
      </c>
      <c r="U76" s="129">
        <v>0.80375021000000002</v>
      </c>
      <c r="V76" s="129">
        <v>30.69194409</v>
      </c>
      <c r="W76" s="129"/>
      <c r="X76" s="129"/>
      <c r="Y76" s="129"/>
      <c r="Z76" s="129"/>
      <c r="AA76" s="129"/>
      <c r="AB76" s="129"/>
    </row>
    <row r="77" spans="1:28" hidden="1" outlineLevel="1">
      <c r="A77" s="8">
        <v>42552</v>
      </c>
      <c r="B77" s="129">
        <v>46.900478329999999</v>
      </c>
      <c r="C77" s="129">
        <v>30.224098910000002</v>
      </c>
      <c r="D77" s="129">
        <v>4.0627966600000001</v>
      </c>
      <c r="E77" s="129">
        <v>1.7704290000000001E-2</v>
      </c>
      <c r="F77" s="129">
        <v>0.65840508000000009</v>
      </c>
      <c r="G77" s="129">
        <v>3.3866872900000002</v>
      </c>
      <c r="H77" s="129">
        <v>26.161302249999999</v>
      </c>
      <c r="I77" s="129">
        <v>0</v>
      </c>
      <c r="J77" s="129">
        <v>0.61975349999999996</v>
      </c>
      <c r="K77" s="129">
        <v>25.541548749999997</v>
      </c>
      <c r="L77" s="129">
        <v>15.872629209999999</v>
      </c>
      <c r="M77" s="129">
        <v>1.3836729600000002</v>
      </c>
      <c r="N77" s="129">
        <v>0</v>
      </c>
      <c r="O77" s="129">
        <v>0</v>
      </c>
      <c r="P77" s="129">
        <v>1.3836729600000002</v>
      </c>
      <c r="Q77" s="129">
        <v>14.488956249999999</v>
      </c>
      <c r="R77" s="129">
        <v>0</v>
      </c>
      <c r="S77" s="129">
        <v>0</v>
      </c>
      <c r="T77" s="129">
        <v>14.488956249999999</v>
      </c>
      <c r="U77" s="129">
        <v>0.80375021000000002</v>
      </c>
      <c r="V77" s="129">
        <v>30.572267360000001</v>
      </c>
      <c r="W77" s="129"/>
      <c r="X77" s="129"/>
      <c r="Y77" s="129"/>
      <c r="Z77" s="129"/>
      <c r="AA77" s="129"/>
      <c r="AB77" s="129"/>
    </row>
    <row r="78" spans="1:28" hidden="1" outlineLevel="1">
      <c r="A78" s="8">
        <v>42583</v>
      </c>
      <c r="B78" s="129">
        <v>48.28229434</v>
      </c>
      <c r="C78" s="129">
        <v>31.114716179999999</v>
      </c>
      <c r="D78" s="129">
        <v>4.1276451000000005</v>
      </c>
      <c r="E78" s="129">
        <v>1.7693380000000002E-2</v>
      </c>
      <c r="F78" s="129">
        <v>0.65566943</v>
      </c>
      <c r="G78" s="129">
        <v>3.4542822900000001</v>
      </c>
      <c r="H78" s="129">
        <v>26.98707108</v>
      </c>
      <c r="I78" s="129">
        <v>0</v>
      </c>
      <c r="J78" s="129">
        <v>0.64109746999999995</v>
      </c>
      <c r="K78" s="129">
        <v>26.345973610000001</v>
      </c>
      <c r="L78" s="129">
        <v>16.363827950000001</v>
      </c>
      <c r="M78" s="129">
        <v>1.37807119</v>
      </c>
      <c r="N78" s="129">
        <v>0</v>
      </c>
      <c r="O78" s="129">
        <v>0</v>
      </c>
      <c r="P78" s="129">
        <v>1.37807119</v>
      </c>
      <c r="Q78" s="129">
        <v>14.985756760000001</v>
      </c>
      <c r="R78" s="129">
        <v>0</v>
      </c>
      <c r="S78" s="129">
        <v>0</v>
      </c>
      <c r="T78" s="129">
        <v>14.985756760000001</v>
      </c>
      <c r="U78" s="129">
        <v>0.80375021000000002</v>
      </c>
      <c r="V78" s="129">
        <v>31.462906799999999</v>
      </c>
      <c r="W78" s="129"/>
      <c r="X78" s="129"/>
      <c r="Y78" s="129"/>
      <c r="Z78" s="129"/>
      <c r="AA78" s="129"/>
      <c r="AB78" s="129"/>
    </row>
    <row r="79" spans="1:28" hidden="1" outlineLevel="1">
      <c r="A79" s="8">
        <v>42614</v>
      </c>
      <c r="B79" s="129">
        <v>48.478307959999995</v>
      </c>
      <c r="C79" s="129">
        <v>31.167533040000002</v>
      </c>
      <c r="D79" s="129">
        <v>3.8970420300000002</v>
      </c>
      <c r="E79" s="129">
        <v>1.7655839999999999E-2</v>
      </c>
      <c r="F79" s="129">
        <v>0.65562699000000002</v>
      </c>
      <c r="G79" s="129">
        <v>3.2237591999999999</v>
      </c>
      <c r="H79" s="129">
        <v>27.270491010000001</v>
      </c>
      <c r="I79" s="129">
        <v>0</v>
      </c>
      <c r="J79" s="129">
        <v>0.64758631</v>
      </c>
      <c r="K79" s="129">
        <v>26.622904699999999</v>
      </c>
      <c r="L79" s="129">
        <v>16.50702471</v>
      </c>
      <c r="M79" s="129">
        <v>1.3726369900000002</v>
      </c>
      <c r="N79" s="129">
        <v>0</v>
      </c>
      <c r="O79" s="129">
        <v>0</v>
      </c>
      <c r="P79" s="129">
        <v>1.3726369900000002</v>
      </c>
      <c r="Q79" s="129">
        <v>15.134387719999999</v>
      </c>
      <c r="R79" s="129">
        <v>0</v>
      </c>
      <c r="S79" s="129">
        <v>0</v>
      </c>
      <c r="T79" s="129">
        <v>15.134387719999999</v>
      </c>
      <c r="U79" s="129">
        <v>0.80375021000000002</v>
      </c>
      <c r="V79" s="129">
        <v>31.760129429999999</v>
      </c>
      <c r="W79" s="129"/>
      <c r="X79" s="129"/>
      <c r="Y79" s="129"/>
      <c r="Z79" s="129"/>
      <c r="AA79" s="129"/>
      <c r="AB79" s="129"/>
    </row>
    <row r="80" spans="1:28" hidden="1" outlineLevel="1">
      <c r="A80" s="8">
        <v>42644</v>
      </c>
      <c r="B80" s="129">
        <v>48.969403080000006</v>
      </c>
      <c r="C80" s="129">
        <v>31.907804429999999</v>
      </c>
      <c r="D80" s="129">
        <v>3.8988111600000002</v>
      </c>
      <c r="E80" s="129">
        <v>1.7834139999999998E-2</v>
      </c>
      <c r="F80" s="129">
        <v>0.65971033999999995</v>
      </c>
      <c r="G80" s="129">
        <v>3.2212666800000003</v>
      </c>
      <c r="H80" s="129">
        <v>28.008993270000001</v>
      </c>
      <c r="I80" s="129">
        <v>0</v>
      </c>
      <c r="J80" s="129">
        <v>0.63719148999999997</v>
      </c>
      <c r="K80" s="129">
        <v>27.371801779999998</v>
      </c>
      <c r="L80" s="129">
        <v>16.25784844</v>
      </c>
      <c r="M80" s="129">
        <v>1.36949678</v>
      </c>
      <c r="N80" s="129">
        <v>0</v>
      </c>
      <c r="O80" s="129">
        <v>0</v>
      </c>
      <c r="P80" s="129">
        <v>1.36949678</v>
      </c>
      <c r="Q80" s="129">
        <v>14.88835166</v>
      </c>
      <c r="R80" s="129">
        <v>0</v>
      </c>
      <c r="S80" s="129">
        <v>0</v>
      </c>
      <c r="T80" s="129">
        <v>14.88835166</v>
      </c>
      <c r="U80" s="129">
        <v>0.80375021000000002</v>
      </c>
      <c r="V80" s="129">
        <v>31.244018349999997</v>
      </c>
      <c r="W80" s="129"/>
      <c r="X80" s="129"/>
      <c r="Y80" s="129"/>
      <c r="Z80" s="129"/>
      <c r="AA80" s="129"/>
      <c r="AB80" s="129"/>
    </row>
    <row r="81" spans="1:28" hidden="1" outlineLevel="1">
      <c r="A81" s="8">
        <v>42675</v>
      </c>
      <c r="B81" s="129">
        <v>47.796081270000002</v>
      </c>
      <c r="C81" s="129">
        <v>30.680068240000004</v>
      </c>
      <c r="D81" s="129">
        <v>3.7933102500000002</v>
      </c>
      <c r="E81" s="129">
        <v>1.783473E-2</v>
      </c>
      <c r="F81" s="129">
        <v>0.64037041000000006</v>
      </c>
      <c r="G81" s="129">
        <v>3.1351051099999996</v>
      </c>
      <c r="H81" s="129">
        <v>26.88675799</v>
      </c>
      <c r="I81" s="129">
        <v>0</v>
      </c>
      <c r="J81" s="129">
        <v>0.63977622999999995</v>
      </c>
      <c r="K81" s="129">
        <v>26.246981760000001</v>
      </c>
      <c r="L81" s="129">
        <v>16.312262820000001</v>
      </c>
      <c r="M81" s="129">
        <v>1.3635603599999999</v>
      </c>
      <c r="N81" s="129">
        <v>0</v>
      </c>
      <c r="O81" s="129">
        <v>0</v>
      </c>
      <c r="P81" s="129">
        <v>1.3635603599999999</v>
      </c>
      <c r="Q81" s="129">
        <v>14.94870246</v>
      </c>
      <c r="R81" s="129">
        <v>0</v>
      </c>
      <c r="S81" s="129">
        <v>0</v>
      </c>
      <c r="T81" s="129">
        <v>14.94870246</v>
      </c>
      <c r="U81" s="129">
        <v>0.80375021000000002</v>
      </c>
      <c r="V81" s="129">
        <v>31.315749709999999</v>
      </c>
      <c r="W81" s="129"/>
      <c r="X81" s="129"/>
      <c r="Y81" s="129"/>
      <c r="Z81" s="129"/>
      <c r="AA81" s="129"/>
      <c r="AB81" s="129"/>
    </row>
    <row r="82" spans="1:28" hidden="1" outlineLevel="1">
      <c r="A82" s="8">
        <v>42705</v>
      </c>
      <c r="B82" s="129">
        <v>3.7227362999999998</v>
      </c>
      <c r="C82" s="129">
        <v>2.85396736</v>
      </c>
      <c r="D82" s="129">
        <v>0.29197076</v>
      </c>
      <c r="E82" s="129">
        <v>0</v>
      </c>
      <c r="F82" s="129">
        <v>0.19727526000000001</v>
      </c>
      <c r="G82" s="129">
        <v>9.4695500000000002E-2</v>
      </c>
      <c r="H82" s="129">
        <v>2.5619966000000001</v>
      </c>
      <c r="I82" s="129">
        <v>0</v>
      </c>
      <c r="J82" s="129">
        <v>0</v>
      </c>
      <c r="K82" s="129">
        <v>2.5619966000000001</v>
      </c>
      <c r="L82" s="129">
        <v>0.86876894000000005</v>
      </c>
      <c r="M82" s="129">
        <v>0.45539447999999999</v>
      </c>
      <c r="N82" s="129">
        <v>0</v>
      </c>
      <c r="O82" s="129">
        <v>0</v>
      </c>
      <c r="P82" s="129">
        <v>0.45539447999999999</v>
      </c>
      <c r="Q82" s="129">
        <v>0.41337446</v>
      </c>
      <c r="R82" s="129">
        <v>0</v>
      </c>
      <c r="S82" s="129">
        <v>0</v>
      </c>
      <c r="T82" s="129">
        <v>0.41337446</v>
      </c>
      <c r="U82" s="129">
        <v>0</v>
      </c>
      <c r="V82" s="129">
        <v>0.81638177000000001</v>
      </c>
      <c r="W82" s="129"/>
      <c r="X82" s="129"/>
      <c r="Y82" s="129"/>
      <c r="Z82" s="129"/>
      <c r="AA82" s="129"/>
      <c r="AB82" s="129"/>
    </row>
    <row r="83" spans="1:28" hidden="1" outlineLevel="1">
      <c r="A83" s="8">
        <v>42736</v>
      </c>
      <c r="B83" s="129">
        <v>3.6812823699999999</v>
      </c>
      <c r="C83" s="129">
        <v>2.8194447</v>
      </c>
      <c r="D83" s="129">
        <v>0.28950007999999999</v>
      </c>
      <c r="E83" s="129">
        <v>0</v>
      </c>
      <c r="F83" s="129">
        <v>0.19734479999999999</v>
      </c>
      <c r="G83" s="129">
        <v>9.2155280000000006E-2</v>
      </c>
      <c r="H83" s="129">
        <v>2.5299446200000002</v>
      </c>
      <c r="I83" s="129">
        <v>0</v>
      </c>
      <c r="J83" s="129">
        <v>0</v>
      </c>
      <c r="K83" s="129">
        <v>2.5299446200000002</v>
      </c>
      <c r="L83" s="129">
        <v>0.86183767</v>
      </c>
      <c r="M83" s="129">
        <v>0.45431909999999998</v>
      </c>
      <c r="N83" s="129">
        <v>0</v>
      </c>
      <c r="O83" s="129">
        <v>0</v>
      </c>
      <c r="P83" s="129">
        <v>0.45431909999999998</v>
      </c>
      <c r="Q83" s="129">
        <v>0.40751857000000002</v>
      </c>
      <c r="R83" s="129">
        <v>0</v>
      </c>
      <c r="S83" s="129">
        <v>0</v>
      </c>
      <c r="T83" s="129">
        <v>0.40751857000000002</v>
      </c>
      <c r="U83" s="129">
        <v>0</v>
      </c>
      <c r="V83" s="129">
        <v>0.78385052</v>
      </c>
      <c r="W83" s="129"/>
      <c r="X83" s="129"/>
      <c r="Y83" s="129"/>
      <c r="Z83" s="129"/>
      <c r="AA83" s="129"/>
      <c r="AB83" s="129"/>
    </row>
    <row r="84" spans="1:28" hidden="1" outlineLevel="1">
      <c r="A84" s="8">
        <v>42767</v>
      </c>
      <c r="B84" s="129">
        <v>3.3523085699999999</v>
      </c>
      <c r="C84" s="129">
        <v>2.73133231</v>
      </c>
      <c r="D84" s="129">
        <v>0.28662426000000002</v>
      </c>
      <c r="E84" s="129">
        <v>0</v>
      </c>
      <c r="F84" s="129">
        <v>0.19736187999999999</v>
      </c>
      <c r="G84" s="129">
        <v>8.9262380000000002E-2</v>
      </c>
      <c r="H84" s="129">
        <v>2.44470805</v>
      </c>
      <c r="I84" s="129">
        <v>0</v>
      </c>
      <c r="J84" s="129">
        <v>0</v>
      </c>
      <c r="K84" s="129">
        <v>2.44470805</v>
      </c>
      <c r="L84" s="129">
        <v>0.62097625999999995</v>
      </c>
      <c r="M84" s="129">
        <v>0.4473742</v>
      </c>
      <c r="N84" s="129">
        <v>0</v>
      </c>
      <c r="O84" s="129">
        <v>0</v>
      </c>
      <c r="P84" s="129">
        <v>0.4473742</v>
      </c>
      <c r="Q84" s="129">
        <v>0.17360206</v>
      </c>
      <c r="R84" s="129">
        <v>0</v>
      </c>
      <c r="S84" s="129">
        <v>0</v>
      </c>
      <c r="T84" s="129">
        <v>0.17360206</v>
      </c>
      <c r="U84" s="129">
        <v>0</v>
      </c>
      <c r="V84" s="129">
        <v>0.46436493000000001</v>
      </c>
      <c r="W84" s="129"/>
      <c r="X84" s="129"/>
      <c r="Y84" s="129"/>
      <c r="Z84" s="129"/>
      <c r="AA84" s="129"/>
      <c r="AB84" s="129"/>
    </row>
    <row r="85" spans="1:28" hidden="1" outlineLevel="1">
      <c r="A85" s="8">
        <v>42795</v>
      </c>
      <c r="B85" s="129">
        <v>3.3221886300000003</v>
      </c>
      <c r="C85" s="129">
        <v>2.7051284200000003</v>
      </c>
      <c r="D85" s="129">
        <v>0.2817828</v>
      </c>
      <c r="E85" s="129">
        <v>0</v>
      </c>
      <c r="F85" s="129">
        <v>0.19733865</v>
      </c>
      <c r="G85" s="129">
        <v>8.4444149999999996E-2</v>
      </c>
      <c r="H85" s="129">
        <v>2.4233456200000001</v>
      </c>
      <c r="I85" s="129">
        <v>0</v>
      </c>
      <c r="J85" s="129">
        <v>0</v>
      </c>
      <c r="K85" s="129">
        <v>2.4233456200000001</v>
      </c>
      <c r="L85" s="129">
        <v>0.61706021</v>
      </c>
      <c r="M85" s="129">
        <v>0.44395673000000002</v>
      </c>
      <c r="N85" s="129">
        <v>0</v>
      </c>
      <c r="O85" s="129">
        <v>0</v>
      </c>
      <c r="P85" s="129">
        <v>0.44395673000000002</v>
      </c>
      <c r="Q85" s="129">
        <v>0.17310348</v>
      </c>
      <c r="R85" s="129">
        <v>0</v>
      </c>
      <c r="S85" s="129">
        <v>0</v>
      </c>
      <c r="T85" s="129">
        <v>0.17310348</v>
      </c>
      <c r="U85" s="129">
        <v>0</v>
      </c>
      <c r="V85" s="129">
        <v>0.44777244999999999</v>
      </c>
      <c r="W85" s="129"/>
      <c r="X85" s="129"/>
      <c r="Y85" s="129"/>
      <c r="Z85" s="129"/>
      <c r="AA85" s="129"/>
      <c r="AB85" s="129"/>
    </row>
    <row r="86" spans="1:28" hidden="1" outlineLevel="1">
      <c r="A86" s="8">
        <v>42826</v>
      </c>
      <c r="B86" s="129">
        <v>3.2699262200000003</v>
      </c>
      <c r="C86" s="129">
        <v>2.6640456000000001</v>
      </c>
      <c r="D86" s="129">
        <v>0.27884361000000002</v>
      </c>
      <c r="E86" s="129">
        <v>0</v>
      </c>
      <c r="F86" s="129">
        <v>0.19731893</v>
      </c>
      <c r="G86" s="129">
        <v>8.1524680000000002E-2</v>
      </c>
      <c r="H86" s="129">
        <v>2.3852019900000001</v>
      </c>
      <c r="I86" s="129">
        <v>0</v>
      </c>
      <c r="J86" s="129">
        <v>0</v>
      </c>
      <c r="K86" s="129">
        <v>2.3852019900000001</v>
      </c>
      <c r="L86" s="129">
        <v>0.60588061999999998</v>
      </c>
      <c r="M86" s="129">
        <v>0.43757626999999999</v>
      </c>
      <c r="N86" s="129">
        <v>0</v>
      </c>
      <c r="O86" s="129">
        <v>0</v>
      </c>
      <c r="P86" s="129">
        <v>0.43757626999999999</v>
      </c>
      <c r="Q86" s="129">
        <v>0.16830434999999999</v>
      </c>
      <c r="R86" s="129">
        <v>0</v>
      </c>
      <c r="S86" s="129">
        <v>0</v>
      </c>
      <c r="T86" s="129">
        <v>0.16830434999999999</v>
      </c>
      <c r="U86" s="129">
        <v>0</v>
      </c>
      <c r="V86" s="129">
        <v>0.43659286000000003</v>
      </c>
      <c r="W86" s="129"/>
      <c r="X86" s="129"/>
      <c r="Y86" s="129"/>
      <c r="Z86" s="129"/>
      <c r="AA86" s="129"/>
      <c r="AB86" s="129"/>
    </row>
    <row r="87" spans="1:28" hidden="1" outlineLevel="1">
      <c r="A87" s="8">
        <v>42856</v>
      </c>
      <c r="B87" s="129">
        <v>2.95749993</v>
      </c>
      <c r="C87" s="129">
        <v>2.5646515000000001</v>
      </c>
      <c r="D87" s="129">
        <v>0.19729711999999999</v>
      </c>
      <c r="E87" s="129">
        <v>0</v>
      </c>
      <c r="F87" s="129">
        <v>0.19729711999999999</v>
      </c>
      <c r="G87" s="129">
        <v>0</v>
      </c>
      <c r="H87" s="129">
        <v>2.3673543800000001</v>
      </c>
      <c r="I87" s="129">
        <v>0</v>
      </c>
      <c r="J87" s="129">
        <v>0</v>
      </c>
      <c r="K87" s="129">
        <v>2.3673543800000001</v>
      </c>
      <c r="L87" s="129">
        <v>0.39284843000000003</v>
      </c>
      <c r="M87" s="129">
        <v>0.22580317999999999</v>
      </c>
      <c r="N87" s="129">
        <v>0</v>
      </c>
      <c r="O87" s="129">
        <v>0</v>
      </c>
      <c r="P87" s="129">
        <v>0.22580317999999999</v>
      </c>
      <c r="Q87" s="129">
        <v>0.16704525000000001</v>
      </c>
      <c r="R87" s="129">
        <v>0</v>
      </c>
      <c r="S87" s="129">
        <v>0</v>
      </c>
      <c r="T87" s="129">
        <v>0.16704525000000001</v>
      </c>
      <c r="U87" s="129">
        <v>0</v>
      </c>
      <c r="V87" s="129">
        <v>0.22461215000000001</v>
      </c>
      <c r="W87" s="129"/>
      <c r="X87" s="129"/>
      <c r="Y87" s="129"/>
      <c r="Z87" s="129"/>
      <c r="AA87" s="129"/>
      <c r="AB87" s="129"/>
    </row>
    <row r="88" spans="1:28" hidden="1" outlineLevel="1">
      <c r="A88" s="8">
        <v>42887</v>
      </c>
      <c r="B88" s="129">
        <v>2.9314351900000002</v>
      </c>
      <c r="C88" s="129">
        <v>2.5418343499999998</v>
      </c>
      <c r="D88" s="129">
        <v>0.19727821000000001</v>
      </c>
      <c r="E88" s="129">
        <v>0</v>
      </c>
      <c r="F88" s="129">
        <v>0.19727821000000001</v>
      </c>
      <c r="G88" s="129">
        <v>0</v>
      </c>
      <c r="H88" s="129">
        <v>2.3445561399999999</v>
      </c>
      <c r="I88" s="129">
        <v>0</v>
      </c>
      <c r="J88" s="129">
        <v>0</v>
      </c>
      <c r="K88" s="129">
        <v>2.3445561399999999</v>
      </c>
      <c r="L88" s="129">
        <v>0.38960084</v>
      </c>
      <c r="M88" s="129">
        <v>0.22416427999999999</v>
      </c>
      <c r="N88" s="129">
        <v>0</v>
      </c>
      <c r="O88" s="129">
        <v>0</v>
      </c>
      <c r="P88" s="129">
        <v>0.22416427999999999</v>
      </c>
      <c r="Q88" s="129">
        <v>0.16543656000000001</v>
      </c>
      <c r="R88" s="129">
        <v>0</v>
      </c>
      <c r="S88" s="129">
        <v>0</v>
      </c>
      <c r="T88" s="129">
        <v>0.16543656000000001</v>
      </c>
      <c r="U88" s="129">
        <v>0</v>
      </c>
      <c r="V88" s="129">
        <v>0.22241604000000001</v>
      </c>
      <c r="W88" s="129"/>
      <c r="X88" s="129"/>
      <c r="Y88" s="129"/>
      <c r="Z88" s="129"/>
      <c r="AA88" s="129"/>
      <c r="AB88" s="129"/>
    </row>
    <row r="89" spans="1:28" hidden="1" outlineLevel="1">
      <c r="A89" s="8">
        <v>42917</v>
      </c>
      <c r="B89" s="129">
        <v>2.9108003400000002</v>
      </c>
      <c r="C89" s="129">
        <v>2.52533976</v>
      </c>
      <c r="D89" s="129">
        <v>0.19725946</v>
      </c>
      <c r="E89" s="129">
        <v>0</v>
      </c>
      <c r="F89" s="129">
        <v>0.19725946</v>
      </c>
      <c r="G89" s="129">
        <v>0</v>
      </c>
      <c r="H89" s="129">
        <v>2.3280802999999999</v>
      </c>
      <c r="I89" s="129">
        <v>0</v>
      </c>
      <c r="J89" s="129">
        <v>0</v>
      </c>
      <c r="K89" s="129">
        <v>2.3280802999999999</v>
      </c>
      <c r="L89" s="129">
        <v>0.38546058</v>
      </c>
      <c r="M89" s="129">
        <v>0.22252537999999999</v>
      </c>
      <c r="N89" s="129">
        <v>0</v>
      </c>
      <c r="O89" s="129">
        <v>0</v>
      </c>
      <c r="P89" s="129">
        <v>0.22252537999999999</v>
      </c>
      <c r="Q89" s="129">
        <v>0.1629352</v>
      </c>
      <c r="R89" s="129">
        <v>0</v>
      </c>
      <c r="S89" s="129">
        <v>0</v>
      </c>
      <c r="T89" s="129">
        <v>0.1629352</v>
      </c>
      <c r="U89" s="129">
        <v>0</v>
      </c>
      <c r="V89" s="129">
        <v>0.21932726</v>
      </c>
      <c r="W89" s="129"/>
      <c r="X89" s="129"/>
      <c r="Y89" s="129"/>
      <c r="Z89" s="129"/>
      <c r="AA89" s="129"/>
      <c r="AB89" s="129"/>
    </row>
    <row r="90" spans="1:28" hidden="1" outlineLevel="1">
      <c r="A90" s="8">
        <v>42948</v>
      </c>
      <c r="B90" s="129">
        <v>2.8763411999999997</v>
      </c>
      <c r="C90" s="129">
        <v>2.4951342999999997</v>
      </c>
      <c r="D90" s="129">
        <v>0.19724227</v>
      </c>
      <c r="E90" s="129">
        <v>0</v>
      </c>
      <c r="F90" s="129">
        <v>0.19724227</v>
      </c>
      <c r="G90" s="129">
        <v>0</v>
      </c>
      <c r="H90" s="129">
        <v>2.2978920299999999</v>
      </c>
      <c r="I90" s="129">
        <v>0</v>
      </c>
      <c r="J90" s="129">
        <v>0</v>
      </c>
      <c r="K90" s="129">
        <v>2.2978920299999999</v>
      </c>
      <c r="L90" s="129">
        <v>0.38120690000000002</v>
      </c>
      <c r="M90" s="129">
        <v>0.22038422999999999</v>
      </c>
      <c r="N90" s="129">
        <v>0</v>
      </c>
      <c r="O90" s="129">
        <v>0</v>
      </c>
      <c r="P90" s="129">
        <v>0.22038422999999999</v>
      </c>
      <c r="Q90" s="129">
        <v>0.16082267</v>
      </c>
      <c r="R90" s="129">
        <v>0</v>
      </c>
      <c r="S90" s="129">
        <v>0</v>
      </c>
      <c r="T90" s="129">
        <v>0.16082267</v>
      </c>
      <c r="U90" s="129">
        <v>0</v>
      </c>
      <c r="V90" s="129">
        <v>0.21721475000000001</v>
      </c>
      <c r="W90" s="129"/>
      <c r="X90" s="129"/>
      <c r="Y90" s="129"/>
      <c r="Z90" s="129"/>
      <c r="AA90" s="129"/>
      <c r="AB90" s="129"/>
    </row>
    <row r="91" spans="1:28" hidden="1" outlineLevel="1">
      <c r="A91" s="8">
        <v>42979</v>
      </c>
      <c r="B91" s="129">
        <v>0.57209452999999999</v>
      </c>
      <c r="C91" s="129">
        <v>0.19722714</v>
      </c>
      <c r="D91" s="129">
        <v>0.19722714</v>
      </c>
      <c r="E91" s="129">
        <v>0</v>
      </c>
      <c r="F91" s="129">
        <v>0.19722714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0.37486739000000002</v>
      </c>
      <c r="M91" s="129">
        <v>0.21986220000000001</v>
      </c>
      <c r="N91" s="129">
        <v>0</v>
      </c>
      <c r="O91" s="129">
        <v>0</v>
      </c>
      <c r="P91" s="129">
        <v>0.21986220000000001</v>
      </c>
      <c r="Q91" s="129">
        <v>0.15500518999999999</v>
      </c>
      <c r="R91" s="129">
        <v>0</v>
      </c>
      <c r="S91" s="129">
        <v>0</v>
      </c>
      <c r="T91" s="129">
        <v>0.15500518999999999</v>
      </c>
      <c r="U91" s="129">
        <v>0</v>
      </c>
      <c r="V91" s="129">
        <v>0.21087523999999999</v>
      </c>
      <c r="W91" s="129"/>
      <c r="X91" s="129"/>
      <c r="Y91" s="129"/>
      <c r="Z91" s="129"/>
      <c r="AA91" s="129"/>
      <c r="AB91" s="129"/>
    </row>
    <row r="92" spans="1:28" hidden="1" outlineLevel="1">
      <c r="A92" s="8">
        <v>43009</v>
      </c>
      <c r="B92" s="129">
        <v>0.57283337999999995</v>
      </c>
      <c r="C92" s="129">
        <v>0.19721094</v>
      </c>
      <c r="D92" s="129">
        <v>0.19721094</v>
      </c>
      <c r="E92" s="129">
        <v>0</v>
      </c>
      <c r="F92" s="129">
        <v>0.19721094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0.37562244</v>
      </c>
      <c r="M92" s="129">
        <v>0.21881511000000001</v>
      </c>
      <c r="N92" s="129">
        <v>0</v>
      </c>
      <c r="O92" s="129">
        <v>0</v>
      </c>
      <c r="P92" s="129">
        <v>0.21881511000000001</v>
      </c>
      <c r="Q92" s="129">
        <v>0.15680732999999999</v>
      </c>
      <c r="R92" s="129">
        <v>0</v>
      </c>
      <c r="S92" s="129">
        <v>0</v>
      </c>
      <c r="T92" s="129">
        <v>0.15680732999999999</v>
      </c>
      <c r="U92" s="129">
        <v>0</v>
      </c>
      <c r="V92" s="129">
        <v>0</v>
      </c>
      <c r="W92" s="129"/>
      <c r="X92" s="129"/>
      <c r="Y92" s="129"/>
      <c r="Z92" s="129"/>
      <c r="AA92" s="129"/>
      <c r="AB92" s="129"/>
    </row>
    <row r="93" spans="1:28" hidden="1" outlineLevel="1">
      <c r="A93" s="8">
        <v>43040</v>
      </c>
      <c r="B93" s="129">
        <v>0.56726317999999998</v>
      </c>
      <c r="C93" s="129">
        <v>0.19719686</v>
      </c>
      <c r="D93" s="129">
        <v>0.19719686</v>
      </c>
      <c r="E93" s="129">
        <v>0</v>
      </c>
      <c r="F93" s="129">
        <v>0.19719686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0.37006632</v>
      </c>
      <c r="M93" s="129">
        <v>0.21613365000000001</v>
      </c>
      <c r="N93" s="129">
        <v>0</v>
      </c>
      <c r="O93" s="129">
        <v>0</v>
      </c>
      <c r="P93" s="129">
        <v>0.21613365000000001</v>
      </c>
      <c r="Q93" s="129">
        <v>0.15393266999999999</v>
      </c>
      <c r="R93" s="129">
        <v>0</v>
      </c>
      <c r="S93" s="129">
        <v>0</v>
      </c>
      <c r="T93" s="129">
        <v>0.15393266999999999</v>
      </c>
      <c r="U93" s="129">
        <v>0</v>
      </c>
      <c r="V93" s="129">
        <v>0</v>
      </c>
      <c r="W93" s="129"/>
      <c r="X93" s="129"/>
      <c r="Y93" s="129"/>
      <c r="Z93" s="129"/>
      <c r="AA93" s="129"/>
      <c r="AB93" s="129"/>
    </row>
    <row r="94" spans="1:28" hidden="1" outlineLevel="1">
      <c r="A94" s="8">
        <v>43070</v>
      </c>
      <c r="B94" s="129">
        <v>0.57251300000000005</v>
      </c>
      <c r="C94" s="129">
        <v>0.19718363999999999</v>
      </c>
      <c r="D94" s="129">
        <v>0.19718363999999999</v>
      </c>
      <c r="E94" s="129">
        <v>0</v>
      </c>
      <c r="F94" s="129">
        <v>0.19718363999999999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0.37532936</v>
      </c>
      <c r="M94" s="129">
        <v>0.21539502999999999</v>
      </c>
      <c r="N94" s="129">
        <v>0</v>
      </c>
      <c r="O94" s="129">
        <v>0</v>
      </c>
      <c r="P94" s="129">
        <v>0.21539502999999999</v>
      </c>
      <c r="Q94" s="129">
        <v>0.15993433000000001</v>
      </c>
      <c r="R94" s="129">
        <v>0</v>
      </c>
      <c r="S94" s="129">
        <v>0</v>
      </c>
      <c r="T94" s="129">
        <v>0.15993433000000001</v>
      </c>
      <c r="U94" s="129">
        <v>0</v>
      </c>
      <c r="V94" s="129">
        <v>0</v>
      </c>
      <c r="W94" s="129"/>
      <c r="X94" s="129"/>
      <c r="Y94" s="129"/>
      <c r="Z94" s="129"/>
      <c r="AA94" s="129"/>
      <c r="AB94" s="129"/>
    </row>
    <row r="95" spans="1:28" hidden="1" outlineLevel="1">
      <c r="A95" s="8">
        <v>43101</v>
      </c>
      <c r="B95" s="129">
        <v>0.57156694000000008</v>
      </c>
      <c r="C95" s="129">
        <v>0.19717039</v>
      </c>
      <c r="D95" s="129">
        <v>0.19717039</v>
      </c>
      <c r="E95" s="129">
        <v>0</v>
      </c>
      <c r="F95" s="129">
        <v>0.19717039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0.37439654999999999</v>
      </c>
      <c r="M95" s="129">
        <v>0.21479461999999999</v>
      </c>
      <c r="N95" s="129">
        <v>0</v>
      </c>
      <c r="O95" s="129">
        <v>0</v>
      </c>
      <c r="P95" s="129">
        <v>0.21479461999999999</v>
      </c>
      <c r="Q95" s="129">
        <v>0.15960193</v>
      </c>
      <c r="R95" s="129">
        <v>0</v>
      </c>
      <c r="S95" s="129">
        <v>0</v>
      </c>
      <c r="T95" s="129">
        <v>0.15960193</v>
      </c>
      <c r="U95" s="129">
        <v>0</v>
      </c>
      <c r="V95" s="129">
        <v>0.21246955000000001</v>
      </c>
      <c r="W95" s="129"/>
      <c r="X95" s="129"/>
      <c r="Y95" s="129"/>
      <c r="Z95" s="129"/>
      <c r="AA95" s="129"/>
      <c r="AB95" s="129"/>
    </row>
    <row r="96" spans="1:28" hidden="1" outlineLevel="1">
      <c r="A96" s="8">
        <v>43132</v>
      </c>
      <c r="B96" s="129">
        <v>0.50432235000000003</v>
      </c>
      <c r="C96" s="129">
        <v>0.19719302999999999</v>
      </c>
      <c r="D96" s="129">
        <v>0.19719302999999999</v>
      </c>
      <c r="E96" s="129">
        <v>0</v>
      </c>
      <c r="F96" s="129">
        <v>0.19719302999999999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0.30712932000000004</v>
      </c>
      <c r="M96" s="129">
        <v>0.21231509000000001</v>
      </c>
      <c r="N96" s="129">
        <v>0</v>
      </c>
      <c r="O96" s="129">
        <v>0</v>
      </c>
      <c r="P96" s="129">
        <v>0.21231509000000001</v>
      </c>
      <c r="Q96" s="129">
        <v>9.4814229999999999E-2</v>
      </c>
      <c r="R96" s="129">
        <v>0</v>
      </c>
      <c r="S96" s="129">
        <v>0</v>
      </c>
      <c r="T96" s="129">
        <v>9.4814229999999999E-2</v>
      </c>
      <c r="U96" s="129">
        <v>0</v>
      </c>
      <c r="V96" s="129">
        <v>0</v>
      </c>
      <c r="W96" s="129"/>
      <c r="X96" s="129"/>
      <c r="Y96" s="129"/>
      <c r="Z96" s="129"/>
      <c r="AA96" s="129"/>
      <c r="AB96" s="129"/>
    </row>
    <row r="97" spans="1:28" hidden="1" outlineLevel="1">
      <c r="A97" s="8">
        <v>43160</v>
      </c>
      <c r="B97" s="129">
        <v>0.51412236</v>
      </c>
      <c r="C97" s="129">
        <v>0.20869802000000001</v>
      </c>
      <c r="D97" s="129">
        <v>0.20869802000000001</v>
      </c>
      <c r="E97" s="129">
        <v>0</v>
      </c>
      <c r="F97" s="129">
        <v>0.20869802000000001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0.30542434000000002</v>
      </c>
      <c r="M97" s="129">
        <v>0.21118592</v>
      </c>
      <c r="N97" s="129">
        <v>0</v>
      </c>
      <c r="O97" s="129">
        <v>0</v>
      </c>
      <c r="P97" s="129">
        <v>0.21118592</v>
      </c>
      <c r="Q97" s="129">
        <v>9.4238420000000003E-2</v>
      </c>
      <c r="R97" s="129">
        <v>0</v>
      </c>
      <c r="S97" s="129">
        <v>0</v>
      </c>
      <c r="T97" s="129">
        <v>9.4238420000000003E-2</v>
      </c>
      <c r="U97" s="129">
        <v>0</v>
      </c>
      <c r="V97" s="129">
        <v>0</v>
      </c>
      <c r="W97" s="129"/>
      <c r="X97" s="129"/>
      <c r="Y97" s="129"/>
      <c r="Z97" s="129"/>
      <c r="AA97" s="129"/>
      <c r="AB97" s="129"/>
    </row>
    <row r="98" spans="1:28" hidden="1" outlineLevel="1">
      <c r="A98" s="8">
        <v>43191</v>
      </c>
      <c r="B98" s="129">
        <v>0.50765289000000002</v>
      </c>
      <c r="C98" s="129">
        <v>0.21243132000000001</v>
      </c>
      <c r="D98" s="129">
        <v>0.21243132000000001</v>
      </c>
      <c r="E98" s="129">
        <v>0</v>
      </c>
      <c r="F98" s="129">
        <v>0.21243132000000001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0.29522156999999999</v>
      </c>
      <c r="M98" s="129">
        <v>0.20801427</v>
      </c>
      <c r="N98" s="129">
        <v>0</v>
      </c>
      <c r="O98" s="129">
        <v>0</v>
      </c>
      <c r="P98" s="129">
        <v>0.20801427</v>
      </c>
      <c r="Q98" s="129">
        <v>8.7207300000000001E-2</v>
      </c>
      <c r="R98" s="129">
        <v>0</v>
      </c>
      <c r="S98" s="129">
        <v>0</v>
      </c>
      <c r="T98" s="129">
        <v>8.7207300000000001E-2</v>
      </c>
      <c r="U98" s="129">
        <v>0</v>
      </c>
      <c r="V98" s="129">
        <v>0</v>
      </c>
      <c r="W98" s="129"/>
      <c r="X98" s="129"/>
      <c r="Y98" s="129"/>
      <c r="Z98" s="129"/>
      <c r="AA98" s="129"/>
      <c r="AB98" s="129"/>
    </row>
    <row r="99" spans="1:28" hidden="1" outlineLevel="1">
      <c r="A99" s="8">
        <v>43221</v>
      </c>
      <c r="B99" s="129">
        <v>0.51204925999999995</v>
      </c>
      <c r="C99" s="129">
        <v>0.21629177999999999</v>
      </c>
      <c r="D99" s="129">
        <v>0.21629177999999999</v>
      </c>
      <c r="E99" s="129">
        <v>0</v>
      </c>
      <c r="F99" s="129">
        <v>0.21629177999999999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0.29575748000000002</v>
      </c>
      <c r="M99" s="129">
        <v>0.20786325</v>
      </c>
      <c r="N99" s="129">
        <v>0</v>
      </c>
      <c r="O99" s="129">
        <v>0</v>
      </c>
      <c r="P99" s="129">
        <v>0.20786325</v>
      </c>
      <c r="Q99" s="129">
        <v>8.7894230000000004E-2</v>
      </c>
      <c r="R99" s="129">
        <v>0</v>
      </c>
      <c r="S99" s="129">
        <v>0</v>
      </c>
      <c r="T99" s="129">
        <v>8.7894230000000004E-2</v>
      </c>
      <c r="U99" s="129">
        <v>0</v>
      </c>
      <c r="V99" s="129">
        <v>0</v>
      </c>
      <c r="W99" s="129"/>
      <c r="X99" s="129"/>
      <c r="Y99" s="129"/>
      <c r="Z99" s="129"/>
      <c r="AA99" s="129"/>
      <c r="AB99" s="129"/>
    </row>
    <row r="100" spans="1:28" hidden="1" outlineLevel="1">
      <c r="A100" s="8">
        <v>43252</v>
      </c>
      <c r="B100" s="129">
        <v>0.50233145999999995</v>
      </c>
      <c r="C100" s="129">
        <v>0.22001420999999999</v>
      </c>
      <c r="D100" s="129">
        <v>0.22001420999999999</v>
      </c>
      <c r="E100" s="129">
        <v>0</v>
      </c>
      <c r="F100" s="129">
        <v>0.22001420999999999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0.28231725000000002</v>
      </c>
      <c r="M100" s="129">
        <v>0.20727559000000001</v>
      </c>
      <c r="N100" s="129">
        <v>0</v>
      </c>
      <c r="O100" s="129">
        <v>0</v>
      </c>
      <c r="P100" s="129">
        <v>0.20727559000000001</v>
      </c>
      <c r="Q100" s="129">
        <v>7.5041659999999996E-2</v>
      </c>
      <c r="R100" s="129">
        <v>0</v>
      </c>
      <c r="S100" s="129">
        <v>0</v>
      </c>
      <c r="T100" s="129">
        <v>7.5041659999999996E-2</v>
      </c>
      <c r="U100" s="129">
        <v>0</v>
      </c>
      <c r="V100" s="129">
        <v>0</v>
      </c>
      <c r="W100" s="129"/>
      <c r="X100" s="129"/>
      <c r="Y100" s="129"/>
      <c r="Z100" s="129"/>
      <c r="AA100" s="129"/>
      <c r="AB100" s="129"/>
    </row>
    <row r="101" spans="1:28" hidden="1" outlineLevel="1">
      <c r="A101" s="8">
        <v>43282</v>
      </c>
      <c r="B101" s="129">
        <v>0.50868734999999998</v>
      </c>
      <c r="C101" s="129">
        <v>0.22451128000000001</v>
      </c>
      <c r="D101" s="129">
        <v>0.22451128000000001</v>
      </c>
      <c r="E101" s="129">
        <v>0</v>
      </c>
      <c r="F101" s="129">
        <v>0.22451128000000001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0.28417607</v>
      </c>
      <c r="M101" s="129">
        <v>0.20663465</v>
      </c>
      <c r="N101" s="129">
        <v>0</v>
      </c>
      <c r="O101" s="129">
        <v>0</v>
      </c>
      <c r="P101" s="129">
        <v>0.20663465</v>
      </c>
      <c r="Q101" s="129">
        <v>7.754142E-2</v>
      </c>
      <c r="R101" s="129">
        <v>0</v>
      </c>
      <c r="S101" s="129">
        <v>0</v>
      </c>
      <c r="T101" s="129">
        <v>7.754142E-2</v>
      </c>
      <c r="U101" s="129">
        <v>0</v>
      </c>
      <c r="V101" s="129">
        <v>0</v>
      </c>
      <c r="W101" s="129"/>
      <c r="X101" s="129"/>
      <c r="Y101" s="129"/>
      <c r="Z101" s="129"/>
      <c r="AA101" s="129"/>
      <c r="AB101" s="129"/>
    </row>
    <row r="102" spans="1:28" hidden="1" outlineLevel="1">
      <c r="A102" s="8">
        <v>43313</v>
      </c>
      <c r="B102" s="129">
        <v>0.51636989</v>
      </c>
      <c r="C102" s="129">
        <v>0.22835021999999999</v>
      </c>
      <c r="D102" s="129">
        <v>0.22835021999999999</v>
      </c>
      <c r="E102" s="129">
        <v>0</v>
      </c>
      <c r="F102" s="129">
        <v>0.22835021999999999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0.28801967000000001</v>
      </c>
      <c r="M102" s="129">
        <v>0.20513264</v>
      </c>
      <c r="N102" s="129">
        <v>0</v>
      </c>
      <c r="O102" s="129">
        <v>0</v>
      </c>
      <c r="P102" s="129">
        <v>0.20513264</v>
      </c>
      <c r="Q102" s="129">
        <v>8.288703E-2</v>
      </c>
      <c r="R102" s="129">
        <v>0</v>
      </c>
      <c r="S102" s="129">
        <v>0</v>
      </c>
      <c r="T102" s="129">
        <v>8.288703E-2</v>
      </c>
      <c r="U102" s="129">
        <v>0</v>
      </c>
      <c r="V102" s="129">
        <v>0</v>
      </c>
      <c r="W102" s="129"/>
      <c r="X102" s="129"/>
      <c r="Y102" s="129"/>
      <c r="Z102" s="129"/>
      <c r="AA102" s="129"/>
      <c r="AB102" s="129"/>
    </row>
    <row r="103" spans="1:28" hidden="1" outlineLevel="1">
      <c r="A103" s="8">
        <v>43344</v>
      </c>
      <c r="B103" s="129">
        <v>0.51795457</v>
      </c>
      <c r="C103" s="129">
        <v>0.23205956</v>
      </c>
      <c r="D103" s="129">
        <v>0.23205956</v>
      </c>
      <c r="E103" s="129">
        <v>0</v>
      </c>
      <c r="F103" s="129">
        <v>0.23205956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0.28589501</v>
      </c>
      <c r="M103" s="129">
        <v>0.20205434</v>
      </c>
      <c r="N103" s="129">
        <v>0</v>
      </c>
      <c r="O103" s="129">
        <v>0</v>
      </c>
      <c r="P103" s="129">
        <v>0.20205434</v>
      </c>
      <c r="Q103" s="129">
        <v>8.3840670000000006E-2</v>
      </c>
      <c r="R103" s="129">
        <v>0</v>
      </c>
      <c r="S103" s="129">
        <v>0</v>
      </c>
      <c r="T103" s="129">
        <v>8.3840670000000006E-2</v>
      </c>
      <c r="U103" s="129">
        <v>0</v>
      </c>
      <c r="V103" s="129">
        <v>0</v>
      </c>
      <c r="W103" s="129"/>
      <c r="X103" s="129"/>
      <c r="Y103" s="129"/>
      <c r="Z103" s="129"/>
      <c r="AA103" s="129"/>
      <c r="AB103" s="129"/>
    </row>
    <row r="104" spans="1:28" hidden="1" outlineLevel="1">
      <c r="A104" s="8">
        <v>43374</v>
      </c>
      <c r="B104" s="129">
        <v>0.51988590000000001</v>
      </c>
      <c r="C104" s="129">
        <v>0.23589066</v>
      </c>
      <c r="D104" s="129">
        <v>0.23589066</v>
      </c>
      <c r="E104" s="129">
        <v>0</v>
      </c>
      <c r="F104" s="129">
        <v>0.23589066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0.28399523999999998</v>
      </c>
      <c r="M104" s="129">
        <v>0.19962696999999999</v>
      </c>
      <c r="N104" s="129">
        <v>0</v>
      </c>
      <c r="O104" s="129">
        <v>0</v>
      </c>
      <c r="P104" s="129">
        <v>0.19962696999999999</v>
      </c>
      <c r="Q104" s="129">
        <v>8.4368269999999995E-2</v>
      </c>
      <c r="R104" s="129">
        <v>0</v>
      </c>
      <c r="S104" s="129">
        <v>0</v>
      </c>
      <c r="T104" s="129">
        <v>8.4368269999999995E-2</v>
      </c>
      <c r="U104" s="129">
        <v>0</v>
      </c>
      <c r="V104" s="129">
        <v>0</v>
      </c>
      <c r="W104" s="129"/>
      <c r="X104" s="129"/>
      <c r="Y104" s="129"/>
      <c r="Z104" s="129"/>
      <c r="AA104" s="129"/>
      <c r="AB104" s="129"/>
    </row>
    <row r="105" spans="1:28" hidden="1" outlineLevel="1">
      <c r="A105" s="8">
        <v>43405</v>
      </c>
      <c r="B105" s="129">
        <v>0.50652077000000006</v>
      </c>
      <c r="C105" s="129">
        <v>0.23959229000000001</v>
      </c>
      <c r="D105" s="129">
        <v>0.23959229000000001</v>
      </c>
      <c r="E105" s="129">
        <v>0</v>
      </c>
      <c r="F105" s="129">
        <v>0.23959229000000001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0.26692848000000002</v>
      </c>
      <c r="M105" s="129">
        <v>0.20016323</v>
      </c>
      <c r="N105" s="129">
        <v>0</v>
      </c>
      <c r="O105" s="129">
        <v>0</v>
      </c>
      <c r="P105" s="129">
        <v>0.20016323</v>
      </c>
      <c r="Q105" s="129">
        <v>6.6765249999999998E-2</v>
      </c>
      <c r="R105" s="129">
        <v>0</v>
      </c>
      <c r="S105" s="129">
        <v>0</v>
      </c>
      <c r="T105" s="129">
        <v>6.6765249999999998E-2</v>
      </c>
      <c r="U105" s="129">
        <v>0</v>
      </c>
      <c r="V105" s="129">
        <v>0</v>
      </c>
      <c r="W105" s="129"/>
      <c r="X105" s="129"/>
      <c r="Y105" s="129"/>
      <c r="Z105" s="129"/>
      <c r="AA105" s="129"/>
      <c r="AB105" s="129"/>
    </row>
    <row r="106" spans="1:28" hidden="1" outlineLevel="1">
      <c r="A106" s="8">
        <v>43435</v>
      </c>
      <c r="B106" s="129">
        <v>0.50468069999999998</v>
      </c>
      <c r="C106" s="129">
        <v>0.24341188</v>
      </c>
      <c r="D106" s="129">
        <v>0.24341188</v>
      </c>
      <c r="E106" s="129">
        <v>0</v>
      </c>
      <c r="F106" s="129">
        <v>0.24341188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0.26126881999999996</v>
      </c>
      <c r="M106" s="129">
        <v>0.19541587999999999</v>
      </c>
      <c r="N106" s="129">
        <v>0</v>
      </c>
      <c r="O106" s="129">
        <v>0</v>
      </c>
      <c r="P106" s="129">
        <v>0.19541587999999999</v>
      </c>
      <c r="Q106" s="129">
        <v>6.5852939999999999E-2</v>
      </c>
      <c r="R106" s="129">
        <v>0</v>
      </c>
      <c r="S106" s="129">
        <v>0</v>
      </c>
      <c r="T106" s="129">
        <v>6.5852939999999999E-2</v>
      </c>
      <c r="U106" s="129">
        <v>0</v>
      </c>
      <c r="V106" s="129">
        <v>0</v>
      </c>
      <c r="W106" s="129"/>
      <c r="X106" s="129"/>
      <c r="Y106" s="129"/>
      <c r="Z106" s="129"/>
      <c r="AA106" s="129"/>
      <c r="AB106" s="129"/>
    </row>
    <row r="107" spans="1:28" hidden="1" outlineLevel="1">
      <c r="A107" s="8">
        <v>43466</v>
      </c>
      <c r="B107" s="129">
        <v>0.51156151000000005</v>
      </c>
      <c r="C107" s="129">
        <v>0.24771725</v>
      </c>
      <c r="D107" s="129">
        <v>0.24771725</v>
      </c>
      <c r="E107" s="129">
        <v>0</v>
      </c>
      <c r="F107" s="129">
        <v>0.24771725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0.26384426</v>
      </c>
      <c r="M107" s="129">
        <v>0.19708888999999999</v>
      </c>
      <c r="N107" s="129">
        <v>0</v>
      </c>
      <c r="O107" s="129">
        <v>0</v>
      </c>
      <c r="P107" s="129">
        <v>0.19708888999999999</v>
      </c>
      <c r="Q107" s="129">
        <v>6.6755369999999994E-2</v>
      </c>
      <c r="R107" s="129">
        <v>0</v>
      </c>
      <c r="S107" s="129">
        <v>0</v>
      </c>
      <c r="T107" s="129">
        <v>6.6755369999999994E-2</v>
      </c>
      <c r="U107" s="129">
        <v>0</v>
      </c>
      <c r="V107" s="129">
        <v>0</v>
      </c>
      <c r="W107" s="129"/>
      <c r="X107" s="129"/>
      <c r="Y107" s="129"/>
      <c r="Z107" s="129"/>
      <c r="AA107" s="129"/>
      <c r="AB107" s="129"/>
    </row>
    <row r="108" spans="1:28" hidden="1" outlineLevel="1">
      <c r="A108" s="8">
        <v>43497</v>
      </c>
      <c r="B108" s="129">
        <v>0.51317862000000003</v>
      </c>
      <c r="C108" s="129">
        <v>0.25135924999999998</v>
      </c>
      <c r="D108" s="129">
        <v>0.25135924999999998</v>
      </c>
      <c r="E108" s="129">
        <v>0</v>
      </c>
      <c r="F108" s="129">
        <v>0.25135924999999998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0.26181937</v>
      </c>
      <c r="M108" s="129">
        <v>0.19624665999999999</v>
      </c>
      <c r="N108" s="129">
        <v>0</v>
      </c>
      <c r="O108" s="129">
        <v>0</v>
      </c>
      <c r="P108" s="129">
        <v>0.19624665999999999</v>
      </c>
      <c r="Q108" s="129">
        <v>6.5572710000000006E-2</v>
      </c>
      <c r="R108" s="129">
        <v>0</v>
      </c>
      <c r="S108" s="129">
        <v>0</v>
      </c>
      <c r="T108" s="129">
        <v>6.5572710000000006E-2</v>
      </c>
      <c r="U108" s="129">
        <v>0</v>
      </c>
      <c r="V108" s="129">
        <v>0</v>
      </c>
      <c r="W108" s="129"/>
      <c r="X108" s="129"/>
      <c r="Y108" s="129"/>
      <c r="Z108" s="129"/>
      <c r="AA108" s="129"/>
      <c r="AB108" s="129"/>
    </row>
    <row r="109" spans="1:28" hidden="1" outlineLevel="1">
      <c r="A109" s="8">
        <v>43525</v>
      </c>
      <c r="B109" s="129">
        <v>0.51408027000000001</v>
      </c>
      <c r="C109" s="129">
        <v>0.25555679999999997</v>
      </c>
      <c r="D109" s="129">
        <v>0.25555679999999997</v>
      </c>
      <c r="E109" s="129">
        <v>0</v>
      </c>
      <c r="F109" s="129">
        <v>0.25555679999999997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0.25852346999999998</v>
      </c>
      <c r="M109" s="129">
        <v>0.19160050000000001</v>
      </c>
      <c r="N109" s="129">
        <v>0</v>
      </c>
      <c r="O109" s="129">
        <v>0</v>
      </c>
      <c r="P109" s="129">
        <v>0.19160050000000001</v>
      </c>
      <c r="Q109" s="129">
        <v>6.6922969999999998E-2</v>
      </c>
      <c r="R109" s="129">
        <v>0</v>
      </c>
      <c r="S109" s="129">
        <v>0</v>
      </c>
      <c r="T109" s="129">
        <v>6.6922969999999998E-2</v>
      </c>
      <c r="U109" s="129">
        <v>0</v>
      </c>
      <c r="V109" s="129">
        <v>0</v>
      </c>
      <c r="W109" s="129"/>
      <c r="X109" s="129"/>
      <c r="Y109" s="129"/>
      <c r="Z109" s="129"/>
      <c r="AA109" s="129"/>
      <c r="AB109" s="129"/>
    </row>
    <row r="110" spans="1:28" hidden="1" outlineLevel="1">
      <c r="A110" s="8">
        <v>43556</v>
      </c>
      <c r="B110" s="129">
        <v>0.49473232</v>
      </c>
      <c r="C110" s="129">
        <v>0.25961894000000002</v>
      </c>
      <c r="D110" s="129">
        <v>0.25961894000000002</v>
      </c>
      <c r="E110" s="129">
        <v>0</v>
      </c>
      <c r="F110" s="129">
        <v>0.25961894000000002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0.23511338000000001</v>
      </c>
      <c r="M110" s="129">
        <v>0.18989218999999999</v>
      </c>
      <c r="N110" s="129">
        <v>0</v>
      </c>
      <c r="O110" s="129">
        <v>0</v>
      </c>
      <c r="P110" s="129">
        <v>0.18989218999999999</v>
      </c>
      <c r="Q110" s="129">
        <v>4.5221190000000001E-2</v>
      </c>
      <c r="R110" s="129">
        <v>0</v>
      </c>
      <c r="S110" s="129">
        <v>0</v>
      </c>
      <c r="T110" s="129">
        <v>4.5221190000000001E-2</v>
      </c>
      <c r="U110" s="129">
        <v>0</v>
      </c>
      <c r="V110" s="129">
        <v>0</v>
      </c>
      <c r="W110" s="129"/>
      <c r="X110" s="129"/>
      <c r="Y110" s="129"/>
      <c r="Z110" s="129"/>
      <c r="AA110" s="129"/>
      <c r="AB110" s="129"/>
    </row>
    <row r="111" spans="1:28" hidden="1" outlineLevel="1">
      <c r="A111" s="8">
        <v>43586</v>
      </c>
      <c r="B111" s="129">
        <v>0.38991765</v>
      </c>
      <c r="C111" s="129">
        <v>0.15276377999999999</v>
      </c>
      <c r="D111" s="129">
        <v>0.15276377999999999</v>
      </c>
      <c r="E111" s="129">
        <v>0</v>
      </c>
      <c r="F111" s="129">
        <v>0.15276377999999999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0.23715386999999999</v>
      </c>
      <c r="M111" s="129">
        <v>0.19099780999999999</v>
      </c>
      <c r="N111" s="129">
        <v>0</v>
      </c>
      <c r="O111" s="129">
        <v>0</v>
      </c>
      <c r="P111" s="129">
        <v>0.19099780999999999</v>
      </c>
      <c r="Q111" s="129">
        <v>4.6156059999999999E-2</v>
      </c>
      <c r="R111" s="129">
        <v>0</v>
      </c>
      <c r="S111" s="129">
        <v>0</v>
      </c>
      <c r="T111" s="129">
        <v>4.6156059999999999E-2</v>
      </c>
      <c r="U111" s="129">
        <v>0</v>
      </c>
      <c r="V111" s="129">
        <v>0</v>
      </c>
      <c r="W111" s="129"/>
      <c r="X111" s="129"/>
      <c r="Y111" s="129"/>
      <c r="Z111" s="129"/>
      <c r="AA111" s="129"/>
      <c r="AB111" s="129"/>
    </row>
    <row r="112" spans="1:28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>
        <v>0</v>
      </c>
      <c r="V112" s="129">
        <v>0</v>
      </c>
      <c r="W112" s="129"/>
      <c r="X112" s="129"/>
      <c r="Y112" s="129"/>
      <c r="Z112" s="129"/>
      <c r="AA112" s="129"/>
      <c r="AB112" s="129"/>
    </row>
    <row r="113" spans="1:28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/>
      <c r="X113" s="129"/>
      <c r="Y113" s="129"/>
      <c r="Z113" s="129"/>
      <c r="AA113" s="129"/>
      <c r="AB113" s="129"/>
    </row>
    <row r="114" spans="1:28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/>
      <c r="X114" s="129"/>
      <c r="Y114" s="129"/>
      <c r="Z114" s="129"/>
      <c r="AA114" s="129"/>
      <c r="AB114" s="129"/>
    </row>
    <row r="115" spans="1:28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/>
      <c r="X115" s="129"/>
      <c r="Y115" s="129"/>
      <c r="Z115" s="129"/>
      <c r="AA115" s="129"/>
      <c r="AB115" s="129"/>
    </row>
    <row r="116" spans="1:28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/>
      <c r="X116" s="129"/>
      <c r="Y116" s="129"/>
      <c r="Z116" s="129"/>
      <c r="AA116" s="129"/>
      <c r="AB116" s="129"/>
    </row>
    <row r="117" spans="1:28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/>
      <c r="X117" s="129"/>
      <c r="Y117" s="129"/>
      <c r="Z117" s="129"/>
      <c r="AA117" s="129"/>
      <c r="AB117" s="129"/>
    </row>
    <row r="118" spans="1:28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/>
      <c r="X118" s="129"/>
      <c r="Y118" s="129"/>
      <c r="Z118" s="129"/>
      <c r="AA118" s="129"/>
      <c r="AB118" s="129"/>
    </row>
    <row r="119" spans="1:28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/>
      <c r="X119" s="129"/>
      <c r="Y119" s="129"/>
      <c r="Z119" s="129"/>
      <c r="AA119" s="129"/>
      <c r="AB119" s="129"/>
    </row>
    <row r="120" spans="1:28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/>
      <c r="X120" s="129"/>
      <c r="Y120" s="129"/>
      <c r="Z120" s="129"/>
      <c r="AA120" s="129"/>
      <c r="AB120" s="129"/>
    </row>
    <row r="121" spans="1:28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/>
      <c r="X121" s="129"/>
      <c r="Y121" s="129"/>
      <c r="Z121" s="129"/>
      <c r="AA121" s="129"/>
      <c r="AB121" s="129"/>
    </row>
    <row r="122" spans="1:28" hidden="1" outlineLevel="1">
      <c r="A122" s="8">
        <v>43922</v>
      </c>
      <c r="B122" s="129">
        <v>376.75177694000001</v>
      </c>
      <c r="C122" s="129">
        <v>308.19418138999998</v>
      </c>
      <c r="D122" s="129">
        <v>129.73064887999999</v>
      </c>
      <c r="E122" s="129">
        <v>2.0410569600000001</v>
      </c>
      <c r="F122" s="129">
        <v>60.948477830000002</v>
      </c>
      <c r="G122" s="129">
        <v>66.741114089999996</v>
      </c>
      <c r="H122" s="129">
        <v>178.46353250999999</v>
      </c>
      <c r="I122" s="129">
        <v>1.8525570000000002E-2</v>
      </c>
      <c r="J122" s="129">
        <v>1.7729113000000001</v>
      </c>
      <c r="K122" s="129">
        <v>176.67209564000001</v>
      </c>
      <c r="L122" s="129">
        <v>64.100829469999994</v>
      </c>
      <c r="M122" s="129">
        <v>31.83507285</v>
      </c>
      <c r="N122" s="129">
        <v>0</v>
      </c>
      <c r="O122" s="129">
        <v>2.3353710400000001</v>
      </c>
      <c r="P122" s="129">
        <v>29.499701810000001</v>
      </c>
      <c r="Q122" s="129">
        <v>32.265756619999998</v>
      </c>
      <c r="R122" s="129">
        <v>0</v>
      </c>
      <c r="S122" s="129">
        <v>0</v>
      </c>
      <c r="T122" s="129">
        <v>32.265756619999998</v>
      </c>
      <c r="U122" s="129">
        <v>4.4567660800000004</v>
      </c>
      <c r="V122" s="129">
        <v>170.96585902999999</v>
      </c>
      <c r="W122" s="129"/>
      <c r="X122" s="129"/>
      <c r="Y122" s="129"/>
      <c r="Z122" s="129"/>
      <c r="AA122" s="129"/>
      <c r="AB122" s="129"/>
    </row>
    <row r="123" spans="1:28" hidden="1" outlineLevel="1">
      <c r="A123" s="8">
        <v>43952</v>
      </c>
      <c r="B123" s="129">
        <v>376.23943936000001</v>
      </c>
      <c r="C123" s="129">
        <v>307.76078618999998</v>
      </c>
      <c r="D123" s="129">
        <v>129.73064887999999</v>
      </c>
      <c r="E123" s="129">
        <v>2.0410569600000001</v>
      </c>
      <c r="F123" s="129">
        <v>60.948477830000002</v>
      </c>
      <c r="G123" s="129">
        <v>66.741114089999996</v>
      </c>
      <c r="H123" s="129">
        <v>178.03013730999999</v>
      </c>
      <c r="I123" s="129">
        <v>1.8483699999999999E-2</v>
      </c>
      <c r="J123" s="129">
        <v>1.7686058</v>
      </c>
      <c r="K123" s="129">
        <v>176.24304781000001</v>
      </c>
      <c r="L123" s="129">
        <v>64.016671180000003</v>
      </c>
      <c r="M123" s="129">
        <v>31.83060055</v>
      </c>
      <c r="N123" s="129">
        <v>0</v>
      </c>
      <c r="O123" s="129">
        <v>2.3353710400000001</v>
      </c>
      <c r="P123" s="129">
        <v>29.495229510000001</v>
      </c>
      <c r="Q123" s="129">
        <v>32.186070630000003</v>
      </c>
      <c r="R123" s="129">
        <v>0</v>
      </c>
      <c r="S123" s="129">
        <v>0</v>
      </c>
      <c r="T123" s="129">
        <v>32.186070630000003</v>
      </c>
      <c r="U123" s="129">
        <v>4.46198199</v>
      </c>
      <c r="V123" s="129">
        <v>170.73681961</v>
      </c>
      <c r="W123" s="129"/>
      <c r="X123" s="129"/>
      <c r="Y123" s="129"/>
      <c r="Z123" s="129"/>
      <c r="AA123" s="129"/>
      <c r="AB123" s="129"/>
    </row>
    <row r="124" spans="1:28" hidden="1" outlineLevel="1">
      <c r="A124" s="8">
        <v>43983</v>
      </c>
      <c r="B124" s="129">
        <v>374.5693526</v>
      </c>
      <c r="C124" s="129">
        <v>306.34678645999998</v>
      </c>
      <c r="D124" s="129">
        <v>129.73064887999999</v>
      </c>
      <c r="E124" s="129">
        <v>2.0410569600000001</v>
      </c>
      <c r="F124" s="129">
        <v>60.948477830000002</v>
      </c>
      <c r="G124" s="129">
        <v>66.741114089999996</v>
      </c>
      <c r="H124" s="129">
        <v>176.61613757999999</v>
      </c>
      <c r="I124" s="129">
        <v>1.8340780000000001E-2</v>
      </c>
      <c r="J124" s="129">
        <v>1.7545586500000001</v>
      </c>
      <c r="K124" s="129">
        <v>174.84323814999999</v>
      </c>
      <c r="L124" s="129">
        <v>63.75553652</v>
      </c>
      <c r="M124" s="129">
        <v>31.826307929999999</v>
      </c>
      <c r="N124" s="129">
        <v>0</v>
      </c>
      <c r="O124" s="129">
        <v>2.3353710400000001</v>
      </c>
      <c r="P124" s="129">
        <v>29.49093689</v>
      </c>
      <c r="Q124" s="129">
        <v>31.929228590000001</v>
      </c>
      <c r="R124" s="129">
        <v>0</v>
      </c>
      <c r="S124" s="129">
        <v>0</v>
      </c>
      <c r="T124" s="129">
        <v>31.929228590000001</v>
      </c>
      <c r="U124" s="129">
        <v>4.4670296199999999</v>
      </c>
      <c r="V124" s="129">
        <v>169.98751662999999</v>
      </c>
      <c r="W124" s="129"/>
      <c r="X124" s="129"/>
      <c r="Y124" s="129"/>
      <c r="Z124" s="129"/>
      <c r="AA124" s="129"/>
      <c r="AB124" s="129"/>
    </row>
    <row r="125" spans="1:28" hidden="1" outlineLevel="1">
      <c r="A125" s="8">
        <v>44013</v>
      </c>
      <c r="B125" s="129">
        <v>382.35908781000001</v>
      </c>
      <c r="C125" s="129">
        <v>312.94181644999998</v>
      </c>
      <c r="D125" s="129">
        <v>129.71485425</v>
      </c>
      <c r="E125" s="129">
        <v>2.0410569600000001</v>
      </c>
      <c r="F125" s="129">
        <v>60.9326832</v>
      </c>
      <c r="G125" s="129">
        <v>66.741114089999996</v>
      </c>
      <c r="H125" s="129">
        <v>183.2269622</v>
      </c>
      <c r="I125" s="129">
        <v>1.9037450000000001E-2</v>
      </c>
      <c r="J125" s="129">
        <v>1.8202324999999999</v>
      </c>
      <c r="K125" s="129">
        <v>181.38769224999999</v>
      </c>
      <c r="L125" s="129">
        <v>64.945025819999998</v>
      </c>
      <c r="M125" s="129">
        <v>31.821975689999999</v>
      </c>
      <c r="N125" s="129">
        <v>0</v>
      </c>
      <c r="O125" s="129">
        <v>2.3353710400000001</v>
      </c>
      <c r="P125" s="129">
        <v>29.48660465</v>
      </c>
      <c r="Q125" s="129">
        <v>33.123050130000003</v>
      </c>
      <c r="R125" s="129">
        <v>0</v>
      </c>
      <c r="S125" s="129">
        <v>0</v>
      </c>
      <c r="T125" s="129">
        <v>33.123050130000003</v>
      </c>
      <c r="U125" s="129">
        <v>4.4722455400000003</v>
      </c>
      <c r="V125" s="129">
        <v>173.49568209</v>
      </c>
      <c r="W125" s="129"/>
      <c r="X125" s="129"/>
      <c r="Y125" s="129"/>
      <c r="Z125" s="129"/>
      <c r="AA125" s="129"/>
      <c r="AB125" s="129"/>
    </row>
    <row r="126" spans="1:28" hidden="1" outlineLevel="1">
      <c r="A126" s="8">
        <v>44044</v>
      </c>
      <c r="B126" s="129">
        <v>380.67100965999998</v>
      </c>
      <c r="C126" s="129">
        <v>311.51656723000002</v>
      </c>
      <c r="D126" s="129">
        <v>129.71485425</v>
      </c>
      <c r="E126" s="129">
        <v>2.0410569600000001</v>
      </c>
      <c r="F126" s="129">
        <v>60.9326832</v>
      </c>
      <c r="G126" s="129">
        <v>66.741114089999996</v>
      </c>
      <c r="H126" s="129">
        <v>181.80171297999999</v>
      </c>
      <c r="I126" s="129">
        <v>1.8892369999999999E-2</v>
      </c>
      <c r="J126" s="129">
        <v>1.8060736100000001</v>
      </c>
      <c r="K126" s="129">
        <v>179.97674699999999</v>
      </c>
      <c r="L126" s="129">
        <v>64.676980970000002</v>
      </c>
      <c r="M126" s="129">
        <v>31.81271379</v>
      </c>
      <c r="N126" s="129">
        <v>0</v>
      </c>
      <c r="O126" s="129">
        <v>2.3353710400000001</v>
      </c>
      <c r="P126" s="129">
        <v>29.477342749999998</v>
      </c>
      <c r="Q126" s="129">
        <v>32.864267179999999</v>
      </c>
      <c r="R126" s="129">
        <v>0</v>
      </c>
      <c r="S126" s="129">
        <v>0</v>
      </c>
      <c r="T126" s="129">
        <v>32.864267179999999</v>
      </c>
      <c r="U126" s="129">
        <v>4.4774614599999998</v>
      </c>
      <c r="V126" s="129">
        <v>172.73556117999999</v>
      </c>
      <c r="W126" s="129"/>
      <c r="X126" s="129"/>
      <c r="Y126" s="129"/>
      <c r="Z126" s="129"/>
      <c r="AA126" s="129"/>
      <c r="AB126" s="129"/>
    </row>
    <row r="127" spans="1:28" hidden="1" outlineLevel="1">
      <c r="A127" s="8">
        <v>44075</v>
      </c>
      <c r="B127" s="129">
        <v>360.62259241999999</v>
      </c>
      <c r="C127" s="129">
        <v>301.89856237999999</v>
      </c>
      <c r="D127" s="129">
        <v>128.56605680999999</v>
      </c>
      <c r="E127" s="129">
        <v>1.7424666600000001</v>
      </c>
      <c r="F127" s="129">
        <v>60.082476059999998</v>
      </c>
      <c r="G127" s="129">
        <v>66.741114089999996</v>
      </c>
      <c r="H127" s="129">
        <v>173.33250557</v>
      </c>
      <c r="I127" s="129">
        <v>1.9454260000000001E-2</v>
      </c>
      <c r="J127" s="129">
        <v>1.86017188</v>
      </c>
      <c r="K127" s="129">
        <v>171.45287943</v>
      </c>
      <c r="L127" s="129">
        <v>58.084672640000001</v>
      </c>
      <c r="M127" s="129">
        <v>29.729665260000001</v>
      </c>
      <c r="N127" s="129">
        <v>0</v>
      </c>
      <c r="O127" s="129">
        <v>1.8386785999999999</v>
      </c>
      <c r="P127" s="129">
        <v>27.890986659999999</v>
      </c>
      <c r="Q127" s="129">
        <v>28.35500738</v>
      </c>
      <c r="R127" s="129">
        <v>0</v>
      </c>
      <c r="S127" s="129">
        <v>0</v>
      </c>
      <c r="T127" s="129">
        <v>28.35500738</v>
      </c>
      <c r="U127" s="129">
        <v>0.63935739999999996</v>
      </c>
      <c r="V127" s="129">
        <v>173.77649984999999</v>
      </c>
      <c r="W127" s="129"/>
      <c r="X127" s="129"/>
      <c r="Y127" s="129"/>
      <c r="Z127" s="129"/>
      <c r="AA127" s="129"/>
      <c r="AB127" s="129"/>
    </row>
    <row r="128" spans="1:28" hidden="1" outlineLevel="1">
      <c r="A128" s="8">
        <v>44105</v>
      </c>
      <c r="B128" s="129">
        <v>361.62090153999998</v>
      </c>
      <c r="C128" s="129">
        <v>302.75239541000002</v>
      </c>
      <c r="D128" s="129">
        <v>128.56605614</v>
      </c>
      <c r="E128" s="129">
        <v>1.7424666600000001</v>
      </c>
      <c r="F128" s="129">
        <v>60.082475389999999</v>
      </c>
      <c r="G128" s="129">
        <v>66.741114089999996</v>
      </c>
      <c r="H128" s="129">
        <v>174.18633926999999</v>
      </c>
      <c r="I128" s="129">
        <v>1.9550129999999999E-2</v>
      </c>
      <c r="J128" s="129">
        <v>1.86933507</v>
      </c>
      <c r="K128" s="129">
        <v>172.29745406999999</v>
      </c>
      <c r="L128" s="129">
        <v>58.22434904</v>
      </c>
      <c r="M128" s="129">
        <v>29.729665260000001</v>
      </c>
      <c r="N128" s="129">
        <v>0</v>
      </c>
      <c r="O128" s="129">
        <v>1.8386785999999999</v>
      </c>
      <c r="P128" s="129">
        <v>27.890986659999999</v>
      </c>
      <c r="Q128" s="129">
        <v>28.494683779999999</v>
      </c>
      <c r="R128" s="129">
        <v>0</v>
      </c>
      <c r="S128" s="129">
        <v>0</v>
      </c>
      <c r="T128" s="129">
        <v>28.494683779999999</v>
      </c>
      <c r="U128" s="129">
        <v>0.64415708999999999</v>
      </c>
      <c r="V128" s="129">
        <v>174.26769178000001</v>
      </c>
      <c r="W128" s="129"/>
      <c r="X128" s="129"/>
      <c r="Y128" s="129"/>
      <c r="Z128" s="129"/>
      <c r="AA128" s="129"/>
      <c r="AB128" s="129"/>
    </row>
    <row r="129" spans="1:28" hidden="1" outlineLevel="1">
      <c r="A129" s="8">
        <v>44136</v>
      </c>
      <c r="B129" s="129">
        <v>361.83793657000001</v>
      </c>
      <c r="C129" s="129">
        <v>302.93492656000001</v>
      </c>
      <c r="D129" s="129">
        <v>128.56605614</v>
      </c>
      <c r="E129" s="129">
        <v>1.7424666600000001</v>
      </c>
      <c r="F129" s="129">
        <v>60.082475389999999</v>
      </c>
      <c r="G129" s="129">
        <v>66.741114089999996</v>
      </c>
      <c r="H129" s="129">
        <v>174.36887042000001</v>
      </c>
      <c r="I129" s="129">
        <v>1.9574930000000001E-2</v>
      </c>
      <c r="J129" s="129">
        <v>1.8712939</v>
      </c>
      <c r="K129" s="129">
        <v>172.47800158999999</v>
      </c>
      <c r="L129" s="129">
        <v>58.254208089999999</v>
      </c>
      <c r="M129" s="129">
        <v>29.729665260000001</v>
      </c>
      <c r="N129" s="129">
        <v>0</v>
      </c>
      <c r="O129" s="129">
        <v>1.8386785999999999</v>
      </c>
      <c r="P129" s="129">
        <v>27.890986659999999</v>
      </c>
      <c r="Q129" s="129">
        <v>28.524542830000001</v>
      </c>
      <c r="R129" s="129">
        <v>0</v>
      </c>
      <c r="S129" s="129">
        <v>0</v>
      </c>
      <c r="T129" s="129">
        <v>28.524542830000001</v>
      </c>
      <c r="U129" s="129">
        <v>0.64880192000000003</v>
      </c>
      <c r="V129" s="129">
        <v>174.37565923</v>
      </c>
      <c r="W129" s="129"/>
      <c r="X129" s="129"/>
      <c r="Y129" s="129"/>
      <c r="Z129" s="129"/>
      <c r="AA129" s="129"/>
      <c r="AB129" s="129"/>
    </row>
    <row r="130" spans="1:28" hidden="1" outlineLevel="1">
      <c r="A130" s="8">
        <v>44166</v>
      </c>
      <c r="B130" s="129">
        <v>360.46366009000002</v>
      </c>
      <c r="C130" s="129">
        <v>301.74973401</v>
      </c>
      <c r="D130" s="129">
        <v>128.56605614</v>
      </c>
      <c r="E130" s="129">
        <v>1.7424666600000001</v>
      </c>
      <c r="F130" s="129">
        <v>60.082475389999999</v>
      </c>
      <c r="G130" s="129">
        <v>66.741114089999996</v>
      </c>
      <c r="H130" s="129">
        <v>173.18367787</v>
      </c>
      <c r="I130" s="129">
        <v>1.9448819999999999E-2</v>
      </c>
      <c r="J130" s="129">
        <v>1.8585745600000001</v>
      </c>
      <c r="K130" s="129">
        <v>171.30565448999999</v>
      </c>
      <c r="L130" s="129">
        <v>58.060324469999998</v>
      </c>
      <c r="M130" s="129">
        <v>29.729665260000001</v>
      </c>
      <c r="N130" s="129">
        <v>0</v>
      </c>
      <c r="O130" s="129">
        <v>1.8386785999999999</v>
      </c>
      <c r="P130" s="129">
        <v>27.890986659999999</v>
      </c>
      <c r="Q130" s="129">
        <v>28.33065921</v>
      </c>
      <c r="R130" s="129">
        <v>0</v>
      </c>
      <c r="S130" s="129">
        <v>0</v>
      </c>
      <c r="T130" s="129">
        <v>28.33065921</v>
      </c>
      <c r="U130" s="129">
        <v>0.65360161000000006</v>
      </c>
      <c r="V130" s="129">
        <v>173.70322729</v>
      </c>
      <c r="W130" s="129"/>
      <c r="X130" s="129"/>
      <c r="Y130" s="129"/>
      <c r="Z130" s="129"/>
      <c r="AA130" s="129"/>
      <c r="AB130" s="129"/>
    </row>
    <row r="131" spans="1:28" hidden="1" outlineLevel="1">
      <c r="A131" s="8">
        <v>44197</v>
      </c>
      <c r="B131" s="129">
        <v>359.88618967999997</v>
      </c>
      <c r="C131" s="129">
        <v>301.24931278999998</v>
      </c>
      <c r="D131" s="129">
        <v>128.56605614</v>
      </c>
      <c r="E131" s="129">
        <v>1.7424666600000001</v>
      </c>
      <c r="F131" s="129">
        <v>60.082475389999999</v>
      </c>
      <c r="G131" s="129">
        <v>66.741114089999996</v>
      </c>
      <c r="H131" s="129">
        <v>172.68325665</v>
      </c>
      <c r="I131" s="129">
        <v>1.9388929999999999E-2</v>
      </c>
      <c r="J131" s="129">
        <v>1.8532041800000001</v>
      </c>
      <c r="K131" s="129">
        <v>170.81066354000001</v>
      </c>
      <c r="L131" s="129">
        <v>57.978462460000003</v>
      </c>
      <c r="M131" s="129">
        <v>29.729665260000001</v>
      </c>
      <c r="N131" s="129">
        <v>0</v>
      </c>
      <c r="O131" s="129">
        <v>1.8386785999999999</v>
      </c>
      <c r="P131" s="129">
        <v>27.890986659999999</v>
      </c>
      <c r="Q131" s="129">
        <v>28.248797199999998</v>
      </c>
      <c r="R131" s="129">
        <v>0</v>
      </c>
      <c r="S131" s="129">
        <v>0</v>
      </c>
      <c r="T131" s="129">
        <v>28.248797199999998</v>
      </c>
      <c r="U131" s="129">
        <v>0.65841442999999999</v>
      </c>
      <c r="V131" s="129">
        <v>173.42159361</v>
      </c>
      <c r="W131" s="129"/>
      <c r="X131" s="129"/>
      <c r="Y131" s="129"/>
      <c r="Z131" s="129"/>
      <c r="AA131" s="129"/>
      <c r="AB131" s="129"/>
    </row>
    <row r="132" spans="1:28" hidden="1" outlineLevel="1">
      <c r="A132" s="8">
        <v>44228</v>
      </c>
      <c r="B132" s="129">
        <v>358.01398147999998</v>
      </c>
      <c r="C132" s="129">
        <v>299.63607854000003</v>
      </c>
      <c r="D132" s="129">
        <v>128.56248563</v>
      </c>
      <c r="E132" s="129">
        <v>1.7424666600000001</v>
      </c>
      <c r="F132" s="129">
        <v>60.078904880000003</v>
      </c>
      <c r="G132" s="129">
        <v>66.741114089999996</v>
      </c>
      <c r="H132" s="129">
        <v>171.07359291</v>
      </c>
      <c r="I132" s="129">
        <v>1.9210689999999999E-2</v>
      </c>
      <c r="J132" s="129">
        <v>1.83592954</v>
      </c>
      <c r="K132" s="129">
        <v>169.21845268000001</v>
      </c>
      <c r="L132" s="129">
        <v>57.715141430000003</v>
      </c>
      <c r="M132" s="129">
        <v>29.729665260000001</v>
      </c>
      <c r="N132" s="129">
        <v>0</v>
      </c>
      <c r="O132" s="129">
        <v>1.8386785999999999</v>
      </c>
      <c r="P132" s="129">
        <v>27.890986659999999</v>
      </c>
      <c r="Q132" s="129">
        <v>27.985476169999998</v>
      </c>
      <c r="R132" s="129">
        <v>0</v>
      </c>
      <c r="S132" s="129">
        <v>0</v>
      </c>
      <c r="T132" s="129">
        <v>27.985476169999998</v>
      </c>
      <c r="U132" s="129">
        <v>0.66276151000000005</v>
      </c>
      <c r="V132" s="129">
        <v>0</v>
      </c>
      <c r="W132" s="129"/>
      <c r="X132" s="129"/>
      <c r="Y132" s="129"/>
      <c r="Z132" s="129"/>
      <c r="AA132" s="129"/>
      <c r="AB132" s="129"/>
    </row>
    <row r="133" spans="1:28" hidden="1" outlineLevel="1">
      <c r="A133" s="8">
        <v>44256</v>
      </c>
      <c r="B133" s="129">
        <v>357.69878057</v>
      </c>
      <c r="C133" s="129">
        <v>299.36105383</v>
      </c>
      <c r="D133" s="129">
        <v>128.56248563</v>
      </c>
      <c r="E133" s="129">
        <v>1.7424666600000001</v>
      </c>
      <c r="F133" s="129">
        <v>60.078904880000003</v>
      </c>
      <c r="G133" s="129">
        <v>66.741114089999996</v>
      </c>
      <c r="H133" s="129">
        <v>170.79856820000001</v>
      </c>
      <c r="I133" s="129">
        <v>1.9170400000000001E-2</v>
      </c>
      <c r="J133" s="129">
        <v>1.83297814</v>
      </c>
      <c r="K133" s="129">
        <v>168.94641966</v>
      </c>
      <c r="L133" s="129">
        <v>57.67015241</v>
      </c>
      <c r="M133" s="129">
        <v>29.729665260000001</v>
      </c>
      <c r="N133" s="129">
        <v>0</v>
      </c>
      <c r="O133" s="129">
        <v>1.8386785999999999</v>
      </c>
      <c r="P133" s="129">
        <v>27.890986659999999</v>
      </c>
      <c r="Q133" s="129">
        <v>27.940487149999999</v>
      </c>
      <c r="R133" s="129">
        <v>0</v>
      </c>
      <c r="S133" s="129">
        <v>0</v>
      </c>
      <c r="T133" s="129">
        <v>27.940487149999999</v>
      </c>
      <c r="U133" s="129">
        <v>0.66757432999999999</v>
      </c>
      <c r="V133" s="129">
        <v>0</v>
      </c>
      <c r="W133" s="129"/>
      <c r="X133" s="129"/>
      <c r="Y133" s="129"/>
      <c r="Z133" s="129"/>
      <c r="AA133" s="129"/>
      <c r="AB133" s="129"/>
    </row>
    <row r="134" spans="1:28" hidden="1" outlineLevel="1">
      <c r="A134" s="8">
        <v>44287</v>
      </c>
      <c r="B134" s="129">
        <v>356.73488104</v>
      </c>
      <c r="C134" s="129">
        <v>298.52796470999999</v>
      </c>
      <c r="D134" s="129">
        <v>128.55749718999999</v>
      </c>
      <c r="E134" s="129">
        <v>1.2700519100000001</v>
      </c>
      <c r="F134" s="129">
        <v>60.385277539999997</v>
      </c>
      <c r="G134" s="129">
        <v>66.902167739999996</v>
      </c>
      <c r="H134" s="129">
        <v>169.97046752</v>
      </c>
      <c r="I134" s="129">
        <v>1.9084899999999998E-2</v>
      </c>
      <c r="J134" s="129">
        <v>1.7776450399999999</v>
      </c>
      <c r="K134" s="129">
        <v>168.17373757999999</v>
      </c>
      <c r="L134" s="129">
        <v>57.534684419999998</v>
      </c>
      <c r="M134" s="129">
        <v>29.729665260000001</v>
      </c>
      <c r="N134" s="129">
        <v>0</v>
      </c>
      <c r="O134" s="129">
        <v>1.8365480999999999</v>
      </c>
      <c r="P134" s="129">
        <v>27.893117159999999</v>
      </c>
      <c r="Q134" s="129">
        <v>27.805019160000001</v>
      </c>
      <c r="R134" s="129">
        <v>0</v>
      </c>
      <c r="S134" s="129">
        <v>0</v>
      </c>
      <c r="T134" s="129">
        <v>27.805019160000001</v>
      </c>
      <c r="U134" s="129">
        <v>0.67223191000000004</v>
      </c>
      <c r="V134" s="129">
        <v>0</v>
      </c>
      <c r="W134" s="129"/>
      <c r="X134" s="129"/>
      <c r="Y134" s="129"/>
      <c r="Z134" s="129"/>
      <c r="AA134" s="129"/>
      <c r="AB134" s="129"/>
    </row>
    <row r="135" spans="1:28" hidden="1" outlineLevel="1">
      <c r="A135" s="8">
        <v>44317</v>
      </c>
      <c r="B135" s="129">
        <v>354.96078352000001</v>
      </c>
      <c r="C135" s="129">
        <v>296.99914932000001</v>
      </c>
      <c r="D135" s="129">
        <v>128.55749718999999</v>
      </c>
      <c r="E135" s="129">
        <v>1.2700519100000001</v>
      </c>
      <c r="F135" s="129">
        <v>60.385277539999997</v>
      </c>
      <c r="G135" s="129">
        <v>66.902167739999996</v>
      </c>
      <c r="H135" s="129">
        <v>168.44165212999999</v>
      </c>
      <c r="I135" s="129">
        <v>1.8913559999999999E-2</v>
      </c>
      <c r="J135" s="129">
        <v>1.7616558099999999</v>
      </c>
      <c r="K135" s="129">
        <v>166.66108276</v>
      </c>
      <c r="L135" s="129">
        <v>57.28458947</v>
      </c>
      <c r="M135" s="129">
        <v>29.729665260000001</v>
      </c>
      <c r="N135" s="129">
        <v>0</v>
      </c>
      <c r="O135" s="129">
        <v>1.8365480999999999</v>
      </c>
      <c r="P135" s="129">
        <v>27.893117159999999</v>
      </c>
      <c r="Q135" s="129">
        <v>27.554924209999999</v>
      </c>
      <c r="R135" s="129">
        <v>0</v>
      </c>
      <c r="S135" s="129">
        <v>0</v>
      </c>
      <c r="T135" s="129">
        <v>27.554924209999999</v>
      </c>
      <c r="U135" s="129">
        <v>0.67704472999999998</v>
      </c>
      <c r="V135" s="129">
        <v>0</v>
      </c>
      <c r="W135" s="129"/>
      <c r="X135" s="129"/>
      <c r="Y135" s="129"/>
      <c r="Z135" s="129"/>
      <c r="AA135" s="129"/>
      <c r="AB135" s="129"/>
    </row>
    <row r="136" spans="1:28" hidden="1" outlineLevel="1">
      <c r="A136" s="8">
        <v>44348</v>
      </c>
      <c r="B136" s="129">
        <v>352.65556132</v>
      </c>
      <c r="C136" s="129">
        <v>294.37685871999997</v>
      </c>
      <c r="D136" s="129">
        <v>128.39579585999999</v>
      </c>
      <c r="E136" s="129">
        <v>1.2700519100000001</v>
      </c>
      <c r="F136" s="129">
        <v>60.385277539999997</v>
      </c>
      <c r="G136" s="129">
        <v>66.740466409999996</v>
      </c>
      <c r="H136" s="129">
        <v>165.98106286000001</v>
      </c>
      <c r="I136" s="129">
        <v>1.8685879999999998E-2</v>
      </c>
      <c r="J136" s="129">
        <v>1.7408942199999999</v>
      </c>
      <c r="K136" s="129">
        <v>164.22148275999999</v>
      </c>
      <c r="L136" s="129">
        <v>57.597000289999997</v>
      </c>
      <c r="M136" s="129">
        <v>29.891366590000001</v>
      </c>
      <c r="N136" s="129">
        <v>0</v>
      </c>
      <c r="O136" s="129">
        <v>1.8365480999999999</v>
      </c>
      <c r="P136" s="129">
        <v>28.054818489999999</v>
      </c>
      <c r="Q136" s="129">
        <v>27.7056337</v>
      </c>
      <c r="R136" s="129">
        <v>0</v>
      </c>
      <c r="S136" s="129">
        <v>0</v>
      </c>
      <c r="T136" s="129">
        <v>27.7056337</v>
      </c>
      <c r="U136" s="129">
        <v>0.68170231000000003</v>
      </c>
      <c r="V136" s="129">
        <v>0</v>
      </c>
      <c r="W136" s="129"/>
      <c r="X136" s="129"/>
      <c r="Y136" s="129"/>
      <c r="Z136" s="129"/>
      <c r="AA136" s="129"/>
      <c r="AB136" s="129"/>
    </row>
    <row r="137" spans="1:28" hidden="1" outlineLevel="1">
      <c r="A137" s="8">
        <v>44378</v>
      </c>
      <c r="B137" s="129">
        <v>121.65833194</v>
      </c>
      <c r="C137" s="129">
        <v>101.57763933</v>
      </c>
      <c r="D137" s="129">
        <v>65.938169569999999</v>
      </c>
      <c r="E137" s="129">
        <v>0.59263295999999999</v>
      </c>
      <c r="F137" s="129">
        <v>44.369815279999997</v>
      </c>
      <c r="G137" s="129">
        <v>20.975721329999999</v>
      </c>
      <c r="H137" s="129">
        <v>35.639469759999997</v>
      </c>
      <c r="I137" s="129">
        <v>1.8486530000000001E-2</v>
      </c>
      <c r="J137" s="129">
        <v>0</v>
      </c>
      <c r="K137" s="129">
        <v>35.62098323</v>
      </c>
      <c r="L137" s="129">
        <v>19.39417748</v>
      </c>
      <c r="M137" s="129">
        <v>9.1828629199999998</v>
      </c>
      <c r="N137" s="129">
        <v>0</v>
      </c>
      <c r="O137" s="129">
        <v>1.7534785900000001</v>
      </c>
      <c r="P137" s="129">
        <v>7.4293843300000004</v>
      </c>
      <c r="Q137" s="129">
        <v>10.21131456</v>
      </c>
      <c r="R137" s="129">
        <v>0</v>
      </c>
      <c r="S137" s="129">
        <v>0</v>
      </c>
      <c r="T137" s="129">
        <v>10.21131456</v>
      </c>
      <c r="U137" s="129">
        <v>0.68651512999999997</v>
      </c>
      <c r="V137" s="129">
        <v>0</v>
      </c>
      <c r="W137" s="129"/>
      <c r="X137" s="129"/>
      <c r="Y137" s="129"/>
      <c r="Z137" s="129"/>
      <c r="AA137" s="129"/>
      <c r="AB137" s="129"/>
    </row>
    <row r="138" spans="1:28" hidden="1" outlineLevel="1">
      <c r="A138" s="8">
        <v>44409</v>
      </c>
      <c r="B138" s="129">
        <v>7.2166930200000001</v>
      </c>
      <c r="C138" s="129">
        <v>4.1159576800000002</v>
      </c>
      <c r="D138" s="129">
        <v>3.69447729</v>
      </c>
      <c r="E138" s="129">
        <v>0.24438751</v>
      </c>
      <c r="F138" s="129">
        <v>1.72659608</v>
      </c>
      <c r="G138" s="129">
        <v>1.7234936999999999</v>
      </c>
      <c r="H138" s="129">
        <v>0.42148038999999998</v>
      </c>
      <c r="I138" s="129">
        <v>1.8466880000000001E-2</v>
      </c>
      <c r="J138" s="129">
        <v>0</v>
      </c>
      <c r="K138" s="129">
        <v>0.40301351000000002</v>
      </c>
      <c r="L138" s="129">
        <v>2.4094073900000001</v>
      </c>
      <c r="M138" s="129">
        <v>2.4094073900000001</v>
      </c>
      <c r="N138" s="129">
        <v>0</v>
      </c>
      <c r="O138" s="129">
        <v>1.7452767499999999</v>
      </c>
      <c r="P138" s="129">
        <v>0.66413063999999999</v>
      </c>
      <c r="Q138" s="129">
        <v>0</v>
      </c>
      <c r="R138" s="129">
        <v>0</v>
      </c>
      <c r="S138" s="129">
        <v>0</v>
      </c>
      <c r="T138" s="129">
        <v>0</v>
      </c>
      <c r="U138" s="129">
        <v>0.69132795000000002</v>
      </c>
      <c r="V138" s="129">
        <v>0</v>
      </c>
      <c r="W138" s="129"/>
      <c r="X138" s="129"/>
      <c r="Y138" s="129"/>
      <c r="Z138" s="129"/>
      <c r="AA138" s="129"/>
      <c r="AB138" s="129"/>
    </row>
    <row r="139" spans="1:28" hidden="1" outlineLevel="1">
      <c r="A139" s="8">
        <v>44440</v>
      </c>
      <c r="B139" s="129">
        <v>7.6944895000000004</v>
      </c>
      <c r="C139" s="129">
        <v>4.5890965799999996</v>
      </c>
      <c r="D139" s="129">
        <v>4.1721031599999998</v>
      </c>
      <c r="E139" s="129">
        <v>0.21945244</v>
      </c>
      <c r="F139" s="129">
        <v>2.2291570200000002</v>
      </c>
      <c r="G139" s="129">
        <v>1.7234936999999999</v>
      </c>
      <c r="H139" s="129">
        <v>0.41699342</v>
      </c>
      <c r="I139" s="129">
        <v>1.8242600000000001E-2</v>
      </c>
      <c r="J139" s="129">
        <v>0</v>
      </c>
      <c r="K139" s="129">
        <v>0.39875082000000001</v>
      </c>
      <c r="L139" s="129">
        <v>2.4094073900000001</v>
      </c>
      <c r="M139" s="129">
        <v>2.4094073900000001</v>
      </c>
      <c r="N139" s="129">
        <v>0</v>
      </c>
      <c r="O139" s="129">
        <v>1.7452767499999999</v>
      </c>
      <c r="P139" s="129">
        <v>0.66413063999999999</v>
      </c>
      <c r="Q139" s="129">
        <v>0</v>
      </c>
      <c r="R139" s="129">
        <v>0</v>
      </c>
      <c r="S139" s="129">
        <v>0</v>
      </c>
      <c r="T139" s="129">
        <v>0</v>
      </c>
      <c r="U139" s="129">
        <v>0.69598552999999996</v>
      </c>
      <c r="V139" s="129">
        <v>0</v>
      </c>
      <c r="W139" s="129"/>
      <c r="X139" s="129"/>
      <c r="Y139" s="129"/>
      <c r="Z139" s="129"/>
      <c r="AA139" s="129"/>
      <c r="AB139" s="129"/>
    </row>
    <row r="140" spans="1:28" hidden="1" outlineLevel="1">
      <c r="A140" s="8">
        <v>44470</v>
      </c>
      <c r="B140" s="129">
        <v>7.6953822299999999</v>
      </c>
      <c r="C140" s="129">
        <v>4.5851764900000003</v>
      </c>
      <c r="D140" s="129">
        <v>4.1720991600000001</v>
      </c>
      <c r="E140" s="129">
        <v>0.21945244</v>
      </c>
      <c r="F140" s="129">
        <v>2.22915302</v>
      </c>
      <c r="G140" s="129">
        <v>1.7234936999999999</v>
      </c>
      <c r="H140" s="129">
        <v>0.41307733000000002</v>
      </c>
      <c r="I140" s="129">
        <v>1.8070050000000001E-2</v>
      </c>
      <c r="J140" s="129">
        <v>0</v>
      </c>
      <c r="K140" s="129">
        <v>0.39500728000000002</v>
      </c>
      <c r="L140" s="129">
        <v>2.4094073900000001</v>
      </c>
      <c r="M140" s="129">
        <v>2.4094073900000001</v>
      </c>
      <c r="N140" s="129">
        <v>0</v>
      </c>
      <c r="O140" s="129">
        <v>1.7452767499999999</v>
      </c>
      <c r="P140" s="129">
        <v>0.66413063999999999</v>
      </c>
      <c r="Q140" s="129">
        <v>0</v>
      </c>
      <c r="R140" s="129">
        <v>0</v>
      </c>
      <c r="S140" s="129">
        <v>0</v>
      </c>
      <c r="T140" s="129">
        <v>0</v>
      </c>
      <c r="U140" s="129">
        <v>0.70079835000000001</v>
      </c>
      <c r="V140" s="129">
        <v>0</v>
      </c>
      <c r="W140" s="129"/>
      <c r="X140" s="129"/>
      <c r="Y140" s="129"/>
      <c r="Z140" s="129"/>
      <c r="AA140" s="129"/>
      <c r="AB140" s="129"/>
    </row>
    <row r="141" spans="1:28" hidden="1" outlineLevel="1">
      <c r="A141" s="8">
        <v>44501</v>
      </c>
      <c r="B141" s="129">
        <v>7.6282682199999998</v>
      </c>
      <c r="C141" s="129">
        <v>4.5134049000000003</v>
      </c>
      <c r="D141" s="129">
        <v>4.1056830800000004</v>
      </c>
      <c r="E141" s="129">
        <v>0.15303636000000001</v>
      </c>
      <c r="F141" s="129">
        <v>2.22915302</v>
      </c>
      <c r="G141" s="129">
        <v>1.7234936999999999</v>
      </c>
      <c r="H141" s="129">
        <v>0.40772182000000001</v>
      </c>
      <c r="I141" s="129">
        <v>0</v>
      </c>
      <c r="J141" s="129">
        <v>0</v>
      </c>
      <c r="K141" s="129">
        <v>0.40772182000000001</v>
      </c>
      <c r="L141" s="129">
        <v>2.4094073900000001</v>
      </c>
      <c r="M141" s="129">
        <v>2.4094073900000001</v>
      </c>
      <c r="N141" s="129">
        <v>0</v>
      </c>
      <c r="O141" s="129">
        <v>1.7452767499999999</v>
      </c>
      <c r="P141" s="129">
        <v>0.66413063999999999</v>
      </c>
      <c r="Q141" s="129">
        <v>0</v>
      </c>
      <c r="R141" s="129">
        <v>0</v>
      </c>
      <c r="S141" s="129">
        <v>0</v>
      </c>
      <c r="T141" s="129">
        <v>0</v>
      </c>
      <c r="U141" s="129">
        <v>0.70545592999999995</v>
      </c>
      <c r="V141" s="129">
        <v>0</v>
      </c>
      <c r="W141" s="129"/>
      <c r="X141" s="129"/>
      <c r="Y141" s="129"/>
      <c r="Z141" s="129"/>
      <c r="AA141" s="129"/>
      <c r="AB141" s="129"/>
    </row>
    <row r="142" spans="1:28" hidden="1" outlineLevel="1">
      <c r="A142" s="8">
        <v>44531</v>
      </c>
      <c r="B142" s="129">
        <v>5.1791004699999998</v>
      </c>
      <c r="C142" s="129">
        <v>4.5149698300000001</v>
      </c>
      <c r="D142" s="129">
        <v>4.1056830800000004</v>
      </c>
      <c r="E142" s="129">
        <v>0.15303636000000001</v>
      </c>
      <c r="F142" s="129">
        <v>2.22915302</v>
      </c>
      <c r="G142" s="129">
        <v>1.7234936999999999</v>
      </c>
      <c r="H142" s="129">
        <v>0.40928674999999998</v>
      </c>
      <c r="I142" s="129">
        <v>0</v>
      </c>
      <c r="J142" s="129">
        <v>0</v>
      </c>
      <c r="K142" s="129">
        <v>0.40928674999999998</v>
      </c>
      <c r="L142" s="129">
        <v>0.66413063999999999</v>
      </c>
      <c r="M142" s="129">
        <v>0.66413063999999999</v>
      </c>
      <c r="N142" s="129">
        <v>0</v>
      </c>
      <c r="O142" s="129">
        <v>0</v>
      </c>
      <c r="P142" s="129">
        <v>0.66413063999999999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/>
      <c r="X142" s="129"/>
      <c r="Y142" s="129"/>
      <c r="Z142" s="129"/>
      <c r="AA142" s="129"/>
      <c r="AB142" s="129"/>
    </row>
    <row r="143" spans="1:28" hidden="1" outlineLevel="1">
      <c r="A143" s="8">
        <v>44562</v>
      </c>
      <c r="B143" s="129">
        <v>5.2016922499999998</v>
      </c>
      <c r="C143" s="129">
        <v>4.53756161</v>
      </c>
      <c r="D143" s="129">
        <v>4.1056830800000004</v>
      </c>
      <c r="E143" s="129">
        <v>0.15303636000000001</v>
      </c>
      <c r="F143" s="129">
        <v>2.22915302</v>
      </c>
      <c r="G143" s="129">
        <v>1.7234936999999999</v>
      </c>
      <c r="H143" s="129">
        <v>0.43187852999999998</v>
      </c>
      <c r="I143" s="129">
        <v>0</v>
      </c>
      <c r="J143" s="129">
        <v>0</v>
      </c>
      <c r="K143" s="129">
        <v>0.43187852999999998</v>
      </c>
      <c r="L143" s="129">
        <v>0.66413063999999999</v>
      </c>
      <c r="M143" s="129">
        <v>0.66413063999999999</v>
      </c>
      <c r="N143" s="129">
        <v>0</v>
      </c>
      <c r="O143" s="129">
        <v>0</v>
      </c>
      <c r="P143" s="129">
        <v>0.66413063999999999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/>
      <c r="X143" s="129"/>
      <c r="Y143" s="129"/>
      <c r="Z143" s="129"/>
      <c r="AA143" s="129"/>
      <c r="AB143" s="129"/>
    </row>
    <row r="144" spans="1:28" hidden="1" outlineLevel="1">
      <c r="A144" s="8">
        <v>44593</v>
      </c>
      <c r="B144" s="129">
        <v>5.2087592100000002</v>
      </c>
      <c r="C144" s="129">
        <v>4.5446285700000004</v>
      </c>
      <c r="D144" s="129">
        <v>4.1056830800000004</v>
      </c>
      <c r="E144" s="129">
        <v>0.15303636000000001</v>
      </c>
      <c r="F144" s="129">
        <v>2.22915302</v>
      </c>
      <c r="G144" s="129">
        <v>1.7234936999999999</v>
      </c>
      <c r="H144" s="129">
        <v>0.43894548999999999</v>
      </c>
      <c r="I144" s="129">
        <v>0</v>
      </c>
      <c r="J144" s="129">
        <v>0</v>
      </c>
      <c r="K144" s="129">
        <v>0.43894548999999999</v>
      </c>
      <c r="L144" s="129">
        <v>0.66413063999999999</v>
      </c>
      <c r="M144" s="129">
        <v>0.66413063999999999</v>
      </c>
      <c r="N144" s="129">
        <v>0</v>
      </c>
      <c r="O144" s="129">
        <v>0</v>
      </c>
      <c r="P144" s="129">
        <v>0.66413063999999999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/>
      <c r="X144" s="129"/>
      <c r="Y144" s="129"/>
      <c r="Z144" s="129"/>
      <c r="AA144" s="129"/>
      <c r="AB144" s="129"/>
    </row>
    <row r="145" spans="1:28" hidden="1" outlineLevel="1">
      <c r="A145" s="8">
        <v>44621</v>
      </c>
      <c r="B145" s="129">
        <v>5.2087592100000002</v>
      </c>
      <c r="C145" s="129">
        <v>4.5446285700000004</v>
      </c>
      <c r="D145" s="129">
        <v>4.1056830800000004</v>
      </c>
      <c r="E145" s="129">
        <v>0.15303636000000001</v>
      </c>
      <c r="F145" s="129">
        <v>2.22915302</v>
      </c>
      <c r="G145" s="129">
        <v>1.7234936999999999</v>
      </c>
      <c r="H145" s="129">
        <v>0.43894548999999999</v>
      </c>
      <c r="I145" s="129">
        <v>0</v>
      </c>
      <c r="J145" s="129">
        <v>0</v>
      </c>
      <c r="K145" s="129">
        <v>0.43894548999999999</v>
      </c>
      <c r="L145" s="129">
        <v>0.66413063999999999</v>
      </c>
      <c r="M145" s="129">
        <v>0.66413063999999999</v>
      </c>
      <c r="N145" s="129">
        <v>0</v>
      </c>
      <c r="O145" s="129">
        <v>0</v>
      </c>
      <c r="P145" s="129">
        <v>0.66413063999999999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/>
      <c r="X145" s="129"/>
      <c r="Y145" s="129"/>
      <c r="Z145" s="129"/>
      <c r="AA145" s="129"/>
      <c r="AB145" s="129"/>
    </row>
    <row r="146" spans="1:28" hidden="1" outlineLevel="1">
      <c r="A146" s="8">
        <v>44652</v>
      </c>
      <c r="B146" s="129">
        <v>5.2087592100000002</v>
      </c>
      <c r="C146" s="129">
        <v>4.5446285700000004</v>
      </c>
      <c r="D146" s="129">
        <v>4.1056830800000004</v>
      </c>
      <c r="E146" s="129">
        <v>0.15303636000000001</v>
      </c>
      <c r="F146" s="129">
        <v>2.22915302</v>
      </c>
      <c r="G146" s="129">
        <v>1.7234936999999999</v>
      </c>
      <c r="H146" s="129">
        <v>0.43894548999999999</v>
      </c>
      <c r="I146" s="129">
        <v>0</v>
      </c>
      <c r="J146" s="129">
        <v>0</v>
      </c>
      <c r="K146" s="129">
        <v>0.43894548999999999</v>
      </c>
      <c r="L146" s="129">
        <v>0.66413063999999999</v>
      </c>
      <c r="M146" s="129">
        <v>0.66413063999999999</v>
      </c>
      <c r="N146" s="129">
        <v>0</v>
      </c>
      <c r="O146" s="129">
        <v>0</v>
      </c>
      <c r="P146" s="129">
        <v>0.66413063999999999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/>
      <c r="X146" s="129"/>
      <c r="Y146" s="129"/>
      <c r="Z146" s="129"/>
      <c r="AA146" s="129"/>
      <c r="AB146" s="129"/>
    </row>
    <row r="147" spans="1:28" hidden="1" outlineLevel="1">
      <c r="A147" s="8">
        <v>44682</v>
      </c>
      <c r="B147" s="129">
        <v>5.2087592100000002</v>
      </c>
      <c r="C147" s="129">
        <v>4.5446285700000004</v>
      </c>
      <c r="D147" s="129">
        <v>4.1056830800000004</v>
      </c>
      <c r="E147" s="129">
        <v>0.15303636000000001</v>
      </c>
      <c r="F147" s="129">
        <v>2.22915302</v>
      </c>
      <c r="G147" s="129">
        <v>1.7234936999999999</v>
      </c>
      <c r="H147" s="129">
        <v>0.43894548999999999</v>
      </c>
      <c r="I147" s="129">
        <v>0</v>
      </c>
      <c r="J147" s="129">
        <v>0</v>
      </c>
      <c r="K147" s="129">
        <v>0.43894548999999999</v>
      </c>
      <c r="L147" s="129">
        <v>0.66413063999999999</v>
      </c>
      <c r="M147" s="129">
        <v>0.66413063999999999</v>
      </c>
      <c r="N147" s="129">
        <v>0</v>
      </c>
      <c r="O147" s="129">
        <v>0</v>
      </c>
      <c r="P147" s="129">
        <v>0.66413063999999999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/>
      <c r="X147" s="129"/>
      <c r="Y147" s="129"/>
      <c r="Z147" s="129"/>
      <c r="AA147" s="129"/>
      <c r="AB147" s="129"/>
    </row>
    <row r="148" spans="1:28" hidden="1" outlineLevel="1">
      <c r="A148" s="8">
        <v>44713</v>
      </c>
      <c r="B148" s="129">
        <v>5.2087592100000002</v>
      </c>
      <c r="C148" s="129">
        <v>5.2087592100000002</v>
      </c>
      <c r="D148" s="129">
        <v>4.7698137200000001</v>
      </c>
      <c r="E148" s="129">
        <v>0.15303636000000001</v>
      </c>
      <c r="F148" s="129">
        <v>2.22915302</v>
      </c>
      <c r="G148" s="129">
        <v>2.3876243399999999</v>
      </c>
      <c r="H148" s="129">
        <v>0.43894548999999999</v>
      </c>
      <c r="I148" s="129">
        <v>0</v>
      </c>
      <c r="J148" s="129">
        <v>0</v>
      </c>
      <c r="K148" s="129">
        <v>0.43894548999999999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/>
      <c r="X148" s="129"/>
      <c r="Y148" s="129"/>
      <c r="Z148" s="129"/>
      <c r="AA148" s="129"/>
      <c r="AB148" s="129"/>
    </row>
    <row r="149" spans="1:28" hidden="1" outlineLevel="1">
      <c r="A149" s="8">
        <v>44743</v>
      </c>
      <c r="B149" s="129">
        <v>5.31849521</v>
      </c>
      <c r="C149" s="129">
        <v>4.6543645700000003</v>
      </c>
      <c r="D149" s="129">
        <v>4.1056830800000004</v>
      </c>
      <c r="E149" s="129">
        <v>0.15303636000000001</v>
      </c>
      <c r="F149" s="129">
        <v>2.22915302</v>
      </c>
      <c r="G149" s="129">
        <v>1.7234936999999999</v>
      </c>
      <c r="H149" s="129">
        <v>0.54868148999999999</v>
      </c>
      <c r="I149" s="129">
        <v>0</v>
      </c>
      <c r="J149" s="129">
        <v>0</v>
      </c>
      <c r="K149" s="129">
        <v>0.54868148999999999</v>
      </c>
      <c r="L149" s="129">
        <v>0.66413063999999999</v>
      </c>
      <c r="M149" s="129">
        <v>0.66413063999999999</v>
      </c>
      <c r="N149" s="129">
        <v>0</v>
      </c>
      <c r="O149" s="129">
        <v>0</v>
      </c>
      <c r="P149" s="129">
        <v>0.66413063999999999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/>
      <c r="X149" s="129"/>
      <c r="Y149" s="129"/>
      <c r="Z149" s="129"/>
      <c r="AA149" s="129"/>
      <c r="AB149" s="129"/>
    </row>
    <row r="150" spans="1:28" hidden="1" outlineLevel="1">
      <c r="A150" s="8">
        <v>44774</v>
      </c>
      <c r="B150" s="129">
        <v>5.31849521</v>
      </c>
      <c r="C150" s="129">
        <v>4.6543645700000003</v>
      </c>
      <c r="D150" s="129">
        <v>4.1056830800000004</v>
      </c>
      <c r="E150" s="129">
        <v>0.15303636000000001</v>
      </c>
      <c r="F150" s="129">
        <v>2.22915302</v>
      </c>
      <c r="G150" s="129">
        <v>1.7234936999999999</v>
      </c>
      <c r="H150" s="129">
        <v>0.54868148999999999</v>
      </c>
      <c r="I150" s="129">
        <v>0</v>
      </c>
      <c r="J150" s="129">
        <v>0</v>
      </c>
      <c r="K150" s="129">
        <v>0.54868148999999999</v>
      </c>
      <c r="L150" s="129">
        <v>0.66413063999999999</v>
      </c>
      <c r="M150" s="129">
        <v>0.66413063999999999</v>
      </c>
      <c r="N150" s="129">
        <v>0</v>
      </c>
      <c r="O150" s="129">
        <v>0</v>
      </c>
      <c r="P150" s="129">
        <v>0.66413063999999999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/>
      <c r="X150" s="129"/>
      <c r="Y150" s="129"/>
      <c r="Z150" s="129"/>
      <c r="AA150" s="129"/>
      <c r="AB150" s="129"/>
    </row>
    <row r="151" spans="1:28" hidden="1" outlineLevel="1">
      <c r="A151" s="8">
        <v>44805</v>
      </c>
      <c r="B151" s="129">
        <v>5.31849521</v>
      </c>
      <c r="C151" s="129">
        <v>4.6543645700000003</v>
      </c>
      <c r="D151" s="129">
        <v>4.1056830800000004</v>
      </c>
      <c r="E151" s="129">
        <v>0.15303636000000001</v>
      </c>
      <c r="F151" s="129">
        <v>2.22915302</v>
      </c>
      <c r="G151" s="129">
        <v>1.7234936999999999</v>
      </c>
      <c r="H151" s="129">
        <v>0.54868148999999999</v>
      </c>
      <c r="I151" s="129">
        <v>0</v>
      </c>
      <c r="J151" s="129">
        <v>0</v>
      </c>
      <c r="K151" s="129">
        <v>0.54868148999999999</v>
      </c>
      <c r="L151" s="129">
        <v>0.66413063999999999</v>
      </c>
      <c r="M151" s="129">
        <v>0.66413063999999999</v>
      </c>
      <c r="N151" s="129">
        <v>0</v>
      </c>
      <c r="O151" s="129">
        <v>0</v>
      </c>
      <c r="P151" s="129">
        <v>0.66413063999999999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/>
      <c r="X151" s="129"/>
      <c r="Y151" s="129"/>
      <c r="Z151" s="129"/>
      <c r="AA151" s="129"/>
      <c r="AB151" s="129"/>
    </row>
    <row r="152" spans="1:28" hidden="1" outlineLevel="1">
      <c r="A152" s="8">
        <v>44835</v>
      </c>
      <c r="B152" s="129">
        <v>5.31849521</v>
      </c>
      <c r="C152" s="129">
        <v>4.6543645700000003</v>
      </c>
      <c r="D152" s="129">
        <v>4.1056830800000004</v>
      </c>
      <c r="E152" s="129">
        <v>0.15303636000000001</v>
      </c>
      <c r="F152" s="129">
        <v>2.22915302</v>
      </c>
      <c r="G152" s="129">
        <v>1.7234936999999999</v>
      </c>
      <c r="H152" s="129">
        <v>0.54868148999999999</v>
      </c>
      <c r="I152" s="129">
        <v>0</v>
      </c>
      <c r="J152" s="129">
        <v>0</v>
      </c>
      <c r="K152" s="129">
        <v>0.54868148999999999</v>
      </c>
      <c r="L152" s="129">
        <v>0.66413063999999999</v>
      </c>
      <c r="M152" s="129">
        <v>0.66413063999999999</v>
      </c>
      <c r="N152" s="129">
        <v>0</v>
      </c>
      <c r="O152" s="129">
        <v>0</v>
      </c>
      <c r="P152" s="129">
        <v>0.66413063999999999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/>
      <c r="X152" s="129"/>
      <c r="Y152" s="129"/>
      <c r="Z152" s="129"/>
      <c r="AA152" s="129"/>
      <c r="AB152" s="129"/>
    </row>
    <row r="153" spans="1:28" hidden="1" outlineLevel="1">
      <c r="A153" s="8">
        <v>44866</v>
      </c>
      <c r="B153" s="129">
        <v>5.31849521</v>
      </c>
      <c r="C153" s="129">
        <v>4.6543645700000003</v>
      </c>
      <c r="D153" s="129">
        <v>4.1056830800000004</v>
      </c>
      <c r="E153" s="129">
        <v>0.15303636000000001</v>
      </c>
      <c r="F153" s="129">
        <v>2.22915302</v>
      </c>
      <c r="G153" s="129">
        <v>1.7234936999999999</v>
      </c>
      <c r="H153" s="129">
        <v>0.54868148999999999</v>
      </c>
      <c r="I153" s="129">
        <v>0</v>
      </c>
      <c r="J153" s="129">
        <v>0</v>
      </c>
      <c r="K153" s="129">
        <v>0.54868148999999999</v>
      </c>
      <c r="L153" s="129">
        <v>0.66413063999999999</v>
      </c>
      <c r="M153" s="129">
        <v>0.66413063999999999</v>
      </c>
      <c r="N153" s="129">
        <v>0</v>
      </c>
      <c r="O153" s="129">
        <v>0</v>
      </c>
      <c r="P153" s="129">
        <v>0.66413063999999999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/>
      <c r="X153" s="129"/>
      <c r="Y153" s="129"/>
      <c r="Z153" s="129"/>
      <c r="AA153" s="129"/>
      <c r="AB153" s="129"/>
    </row>
    <row r="154" spans="1:28" hidden="1" outlineLevel="1">
      <c r="A154" s="8">
        <v>44896</v>
      </c>
      <c r="B154" s="129">
        <v>5.31849521</v>
      </c>
      <c r="C154" s="129">
        <v>4.6543645700000003</v>
      </c>
      <c r="D154" s="129">
        <v>4.1056830800000004</v>
      </c>
      <c r="E154" s="129">
        <v>0.15303636000000001</v>
      </c>
      <c r="F154" s="129">
        <v>2.22915302</v>
      </c>
      <c r="G154" s="129">
        <v>1.7234936999999999</v>
      </c>
      <c r="H154" s="129">
        <v>0.54868148999999999</v>
      </c>
      <c r="I154" s="129">
        <v>0</v>
      </c>
      <c r="J154" s="129">
        <v>0</v>
      </c>
      <c r="K154" s="129">
        <v>0.54868148999999999</v>
      </c>
      <c r="L154" s="129">
        <v>0.66413063999999999</v>
      </c>
      <c r="M154" s="129">
        <v>0.66413063999999999</v>
      </c>
      <c r="N154" s="129">
        <v>0</v>
      </c>
      <c r="O154" s="129">
        <v>0</v>
      </c>
      <c r="P154" s="129">
        <v>0.66413063999999999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/>
      <c r="X154" s="129"/>
      <c r="Y154" s="129"/>
      <c r="Z154" s="129"/>
      <c r="AA154" s="129"/>
      <c r="AB154" s="129"/>
    </row>
    <row r="155" spans="1:28" hidden="1" outlineLevel="1">
      <c r="A155" s="8">
        <v>44927</v>
      </c>
      <c r="B155" s="129">
        <v>5.31849521</v>
      </c>
      <c r="C155" s="129">
        <v>4.6543645700000003</v>
      </c>
      <c r="D155" s="129">
        <v>4.1056830800000004</v>
      </c>
      <c r="E155" s="129">
        <v>0.15303636000000001</v>
      </c>
      <c r="F155" s="129">
        <v>2.22915302</v>
      </c>
      <c r="G155" s="129">
        <v>1.7234936999999999</v>
      </c>
      <c r="H155" s="129">
        <v>0.54868148999999999</v>
      </c>
      <c r="I155" s="129">
        <v>0</v>
      </c>
      <c r="J155" s="129">
        <v>0</v>
      </c>
      <c r="K155" s="129">
        <v>0.54868148999999999</v>
      </c>
      <c r="L155" s="129">
        <v>0.66413063999999999</v>
      </c>
      <c r="M155" s="129">
        <v>0.66413063999999999</v>
      </c>
      <c r="N155" s="129">
        <v>0</v>
      </c>
      <c r="O155" s="129">
        <v>0</v>
      </c>
      <c r="P155" s="129">
        <v>0.66413063999999999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/>
      <c r="X155" s="129"/>
      <c r="Y155" s="129"/>
      <c r="Z155" s="129"/>
      <c r="AA155" s="129"/>
      <c r="AB155" s="129"/>
    </row>
    <row r="156" spans="1:28" hidden="1" outlineLevel="1">
      <c r="A156" s="8">
        <v>44958</v>
      </c>
      <c r="B156" s="129">
        <v>1.4018294200000001</v>
      </c>
      <c r="C156" s="129">
        <v>1.4018294200000001</v>
      </c>
      <c r="D156" s="129">
        <v>0.85314793</v>
      </c>
      <c r="E156" s="129">
        <v>0.11424533000000001</v>
      </c>
      <c r="F156" s="129">
        <v>0.53265278999999999</v>
      </c>
      <c r="G156" s="129">
        <v>0.20624981000000001</v>
      </c>
      <c r="H156" s="129">
        <v>0.54868148999999999</v>
      </c>
      <c r="I156" s="129">
        <v>0</v>
      </c>
      <c r="J156" s="129">
        <v>0</v>
      </c>
      <c r="K156" s="129">
        <v>0.54868148999999999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/>
      <c r="X156" s="129"/>
      <c r="Y156" s="129"/>
      <c r="Z156" s="129"/>
      <c r="AA156" s="129"/>
      <c r="AB156" s="129"/>
    </row>
    <row r="157" spans="1:28" hidden="1" outlineLevel="1">
      <c r="A157" s="8">
        <v>44986</v>
      </c>
      <c r="B157" s="129">
        <v>1.4018294200000001</v>
      </c>
      <c r="C157" s="129">
        <v>1.4018294200000001</v>
      </c>
      <c r="D157" s="129">
        <v>0.85314793</v>
      </c>
      <c r="E157" s="129">
        <v>0.11424533000000001</v>
      </c>
      <c r="F157" s="129">
        <v>0.53265278999999999</v>
      </c>
      <c r="G157" s="129">
        <v>0.20624981000000001</v>
      </c>
      <c r="H157" s="129">
        <v>0.54868148999999999</v>
      </c>
      <c r="I157" s="129">
        <v>0</v>
      </c>
      <c r="J157" s="129">
        <v>0</v>
      </c>
      <c r="K157" s="129">
        <v>0.54868148999999999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/>
      <c r="X157" s="129"/>
      <c r="Y157" s="129"/>
      <c r="Z157" s="129"/>
      <c r="AA157" s="129"/>
      <c r="AB157" s="129"/>
    </row>
    <row r="158" spans="1:28" hidden="1" outlineLevel="1">
      <c r="A158" s="8">
        <v>45017</v>
      </c>
      <c r="B158" s="129">
        <v>1.4018294200000001</v>
      </c>
      <c r="C158" s="129">
        <v>1.4018294200000001</v>
      </c>
      <c r="D158" s="129">
        <v>0.85314793</v>
      </c>
      <c r="E158" s="129">
        <v>0.11424533000000001</v>
      </c>
      <c r="F158" s="129">
        <v>0.53265278999999999</v>
      </c>
      <c r="G158" s="129">
        <v>0.20624981000000001</v>
      </c>
      <c r="H158" s="129">
        <v>0.54868148999999999</v>
      </c>
      <c r="I158" s="129">
        <v>0</v>
      </c>
      <c r="J158" s="129">
        <v>0</v>
      </c>
      <c r="K158" s="129">
        <v>0.54868148999999999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29"/>
      <c r="X158" s="129"/>
      <c r="Y158" s="129"/>
      <c r="Z158" s="129"/>
      <c r="AA158" s="129"/>
      <c r="AB158" s="129"/>
    </row>
    <row r="159" spans="1:28" hidden="1" outlineLevel="1">
      <c r="A159" s="8">
        <v>45047</v>
      </c>
      <c r="B159" s="129">
        <v>1.4018294200000001</v>
      </c>
      <c r="C159" s="129">
        <v>1.4018294200000001</v>
      </c>
      <c r="D159" s="129">
        <v>0.85314793</v>
      </c>
      <c r="E159" s="129">
        <v>0.11424533000000001</v>
      </c>
      <c r="F159" s="129">
        <v>0.53265278999999999</v>
      </c>
      <c r="G159" s="129">
        <v>0.20624981000000001</v>
      </c>
      <c r="H159" s="129">
        <v>0.54868148999999999</v>
      </c>
      <c r="I159" s="129">
        <v>0</v>
      </c>
      <c r="J159" s="129">
        <v>0</v>
      </c>
      <c r="K159" s="129">
        <v>0.54868148999999999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/>
      <c r="X159" s="129"/>
      <c r="Y159" s="129"/>
      <c r="Z159" s="129"/>
      <c r="AA159" s="129"/>
      <c r="AB159" s="129"/>
    </row>
    <row r="160" spans="1:28" hidden="1" outlineLevel="1">
      <c r="A160" s="8">
        <v>45078</v>
      </c>
      <c r="B160" s="129">
        <v>1.3994497299999999</v>
      </c>
      <c r="C160" s="129">
        <v>1.3994497299999999</v>
      </c>
      <c r="D160" s="129">
        <v>0.85076823999999995</v>
      </c>
      <c r="E160" s="129">
        <v>0.11186564</v>
      </c>
      <c r="F160" s="129">
        <v>0.53265278999999999</v>
      </c>
      <c r="G160" s="129">
        <v>0.20624981000000001</v>
      </c>
      <c r="H160" s="129">
        <v>0.54868148999999999</v>
      </c>
      <c r="I160" s="129">
        <v>0</v>
      </c>
      <c r="J160" s="129">
        <v>0</v>
      </c>
      <c r="K160" s="129">
        <v>0.54868148999999999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/>
      <c r="X160" s="129"/>
      <c r="Y160" s="129"/>
      <c r="Z160" s="129"/>
      <c r="AA160" s="129"/>
      <c r="AB160" s="129"/>
    </row>
    <row r="161" spans="1:28" hidden="1" outlineLevel="1">
      <c r="A161" s="8">
        <v>45108</v>
      </c>
      <c r="B161" s="129">
        <v>1.3994497299999999</v>
      </c>
      <c r="C161" s="129">
        <v>1.3994497299999999</v>
      </c>
      <c r="D161" s="129">
        <v>0.85076823999999995</v>
      </c>
      <c r="E161" s="129">
        <v>0.11186564</v>
      </c>
      <c r="F161" s="129">
        <v>0.53265278999999999</v>
      </c>
      <c r="G161" s="129">
        <v>0.20624981000000001</v>
      </c>
      <c r="H161" s="129">
        <v>0.54868148999999999</v>
      </c>
      <c r="I161" s="129">
        <v>0</v>
      </c>
      <c r="J161" s="129">
        <v>0</v>
      </c>
      <c r="K161" s="129">
        <v>0.54868148999999999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/>
      <c r="X161" s="129"/>
      <c r="Y161" s="129"/>
      <c r="Z161" s="129"/>
      <c r="AA161" s="129"/>
      <c r="AB161" s="129"/>
    </row>
    <row r="162" spans="1:28" hidden="1" outlineLevel="1">
      <c r="A162" s="8">
        <v>45139</v>
      </c>
      <c r="B162" s="129">
        <v>1.3994497299999999</v>
      </c>
      <c r="C162" s="129">
        <v>1.3994497299999999</v>
      </c>
      <c r="D162" s="129">
        <v>0.85076823999999995</v>
      </c>
      <c r="E162" s="129">
        <v>0.11186564</v>
      </c>
      <c r="F162" s="129">
        <v>0.53265278999999999</v>
      </c>
      <c r="G162" s="129">
        <v>0.20624981000000001</v>
      </c>
      <c r="H162" s="129">
        <v>0.54868148999999999</v>
      </c>
      <c r="I162" s="129">
        <v>0</v>
      </c>
      <c r="J162" s="129">
        <v>0</v>
      </c>
      <c r="K162" s="129">
        <v>0.54868148999999999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/>
      <c r="X162" s="129"/>
      <c r="Y162" s="129"/>
      <c r="Z162" s="129"/>
      <c r="AA162" s="129"/>
      <c r="AB162" s="129"/>
    </row>
    <row r="163" spans="1:28" hidden="1" outlineLevel="1">
      <c r="A163" s="8">
        <v>45170</v>
      </c>
      <c r="B163" s="129">
        <v>1.3994497299999999</v>
      </c>
      <c r="C163" s="129">
        <v>1.3994497299999999</v>
      </c>
      <c r="D163" s="129">
        <v>0.85076823999999995</v>
      </c>
      <c r="E163" s="129">
        <v>0.11186564</v>
      </c>
      <c r="F163" s="129">
        <v>0.53265278999999999</v>
      </c>
      <c r="G163" s="129">
        <v>0.20624981000000001</v>
      </c>
      <c r="H163" s="129">
        <v>0.54868148999999999</v>
      </c>
      <c r="I163" s="129">
        <v>0</v>
      </c>
      <c r="J163" s="129">
        <v>0</v>
      </c>
      <c r="K163" s="129">
        <v>0.54868148999999999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>
        <v>0</v>
      </c>
      <c r="V163" s="129">
        <v>0</v>
      </c>
      <c r="W163" s="129"/>
      <c r="X163" s="129"/>
      <c r="Y163" s="129"/>
      <c r="Z163" s="129"/>
      <c r="AA163" s="129"/>
      <c r="AB163" s="129"/>
    </row>
    <row r="164" spans="1:28" hidden="1" outlineLevel="1">
      <c r="A164" s="8">
        <v>45200</v>
      </c>
      <c r="B164" s="129">
        <v>1.3964083899999999</v>
      </c>
      <c r="C164" s="129">
        <v>1.3964083899999999</v>
      </c>
      <c r="D164" s="129">
        <v>0.85076823999999995</v>
      </c>
      <c r="E164" s="129">
        <v>0.11186564</v>
      </c>
      <c r="F164" s="129">
        <v>0.53265278999999999</v>
      </c>
      <c r="G164" s="129">
        <v>0.20624981000000001</v>
      </c>
      <c r="H164" s="129">
        <v>0.54564014999999999</v>
      </c>
      <c r="I164" s="129">
        <v>0</v>
      </c>
      <c r="J164" s="129">
        <v>0</v>
      </c>
      <c r="K164" s="129">
        <v>0.54564014999999999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>
        <v>0</v>
      </c>
      <c r="V164" s="129">
        <v>0</v>
      </c>
      <c r="W164" s="129"/>
      <c r="X164" s="129"/>
      <c r="Y164" s="129"/>
      <c r="Z164" s="129"/>
      <c r="AA164" s="129"/>
      <c r="AB164" s="129"/>
    </row>
    <row r="165" spans="1:28">
      <c r="A165" s="8">
        <v>45231</v>
      </c>
      <c r="B165" s="129">
        <v>1.3965479199999999</v>
      </c>
      <c r="C165" s="129">
        <v>1.3965479199999999</v>
      </c>
      <c r="D165" s="129">
        <v>0.85076823999999995</v>
      </c>
      <c r="E165" s="129">
        <v>0.11186564</v>
      </c>
      <c r="F165" s="129">
        <v>0.53265278999999999</v>
      </c>
      <c r="G165" s="129">
        <v>0.20624981000000001</v>
      </c>
      <c r="H165" s="129">
        <v>0.54577967999999999</v>
      </c>
      <c r="I165" s="129">
        <v>0</v>
      </c>
      <c r="J165" s="129">
        <v>0</v>
      </c>
      <c r="K165" s="129">
        <v>0.54577967999999999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/>
      <c r="X165" s="129"/>
      <c r="Y165" s="129"/>
      <c r="Z165" s="129"/>
      <c r="AA165" s="129"/>
      <c r="AB165" s="129"/>
    </row>
    <row r="166" spans="1:28">
      <c r="A166" s="8">
        <v>45261</v>
      </c>
      <c r="B166" s="129">
        <v>1.42066263</v>
      </c>
      <c r="C166" s="129">
        <v>1.42066263</v>
      </c>
      <c r="D166" s="129">
        <v>0.85076823999999995</v>
      </c>
      <c r="E166" s="129">
        <v>0.11186564</v>
      </c>
      <c r="F166" s="129">
        <v>0.53265278999999999</v>
      </c>
      <c r="G166" s="129">
        <v>0.20624981000000001</v>
      </c>
      <c r="H166" s="129">
        <v>0.56989438999999997</v>
      </c>
      <c r="I166" s="129">
        <v>0</v>
      </c>
      <c r="J166" s="129">
        <v>0</v>
      </c>
      <c r="K166" s="129">
        <v>0.56989438999999997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>
        <v>0</v>
      </c>
      <c r="V166" s="129">
        <v>0</v>
      </c>
      <c r="W166" s="129"/>
      <c r="X166" s="129"/>
      <c r="Y166" s="129"/>
      <c r="Z166" s="129"/>
      <c r="AA166" s="129"/>
      <c r="AB166" s="129"/>
    </row>
    <row r="167" spans="1:28">
      <c r="A167" s="8">
        <v>45292</v>
      </c>
      <c r="B167" s="129">
        <v>1.4190451799999999</v>
      </c>
      <c r="C167" s="129">
        <v>1.4190451799999999</v>
      </c>
      <c r="D167" s="129">
        <v>0.85076823999999995</v>
      </c>
      <c r="E167" s="129">
        <v>0.11180895</v>
      </c>
      <c r="F167" s="129">
        <v>0.53270947999999996</v>
      </c>
      <c r="G167" s="129">
        <v>0.20624981000000001</v>
      </c>
      <c r="H167" s="129">
        <v>0.56827693999999995</v>
      </c>
      <c r="I167" s="129">
        <v>0</v>
      </c>
      <c r="J167" s="129">
        <v>0</v>
      </c>
      <c r="K167" s="129">
        <v>0.56827693999999995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>
        <v>0</v>
      </c>
      <c r="V167" s="129">
        <v>0</v>
      </c>
      <c r="W167" s="129"/>
      <c r="X167" s="129"/>
      <c r="Y167" s="129"/>
      <c r="Z167" s="129"/>
      <c r="AA167" s="129"/>
      <c r="AB167" s="129"/>
    </row>
    <row r="168" spans="1:28">
      <c r="A168" s="8">
        <v>45323</v>
      </c>
      <c r="B168" s="129">
        <v>1.42404307</v>
      </c>
      <c r="C168" s="129">
        <v>1.42404307</v>
      </c>
      <c r="D168" s="129">
        <v>0.85076823999999995</v>
      </c>
      <c r="E168" s="129">
        <v>0.11180895</v>
      </c>
      <c r="F168" s="129">
        <v>0.53270947999999996</v>
      </c>
      <c r="G168" s="129">
        <v>0.20624981000000001</v>
      </c>
      <c r="H168" s="129">
        <v>0.57327483000000001</v>
      </c>
      <c r="I168" s="129">
        <v>0</v>
      </c>
      <c r="J168" s="129">
        <v>0</v>
      </c>
      <c r="K168" s="129">
        <v>0.57327483000000001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>
        <v>0</v>
      </c>
      <c r="V168" s="129">
        <v>0</v>
      </c>
      <c r="W168" s="129"/>
      <c r="X168" s="129"/>
      <c r="Y168" s="129"/>
      <c r="Z168" s="129"/>
      <c r="AA168" s="129"/>
      <c r="AB168" s="129"/>
    </row>
    <row r="169" spans="1:28">
      <c r="A169" s="8">
        <v>45352</v>
      </c>
      <c r="B169" s="129">
        <v>1.4392527900000001</v>
      </c>
      <c r="C169" s="129">
        <v>1.4392527900000001</v>
      </c>
      <c r="D169" s="129">
        <v>0.85076823999999995</v>
      </c>
      <c r="E169" s="129">
        <v>0.11180895</v>
      </c>
      <c r="F169" s="129">
        <v>0.53270947999999996</v>
      </c>
      <c r="G169" s="129">
        <v>0.20624981000000001</v>
      </c>
      <c r="H169" s="129">
        <v>0.58848455</v>
      </c>
      <c r="I169" s="129">
        <v>0</v>
      </c>
      <c r="J169" s="129">
        <v>0</v>
      </c>
      <c r="K169" s="129">
        <v>0.58848455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/>
      <c r="X169" s="129"/>
      <c r="Y169" s="129"/>
      <c r="Z169" s="129"/>
      <c r="AA169" s="129"/>
      <c r="AB169" s="129"/>
    </row>
    <row r="170" spans="1:28">
      <c r="A170" s="8">
        <v>45383</v>
      </c>
      <c r="B170" s="129">
        <v>1.27069253</v>
      </c>
      <c r="C170" s="129">
        <v>1.27069253</v>
      </c>
      <c r="D170" s="129">
        <v>0.67549510999999995</v>
      </c>
      <c r="E170" s="129">
        <v>9.6750199999999995E-2</v>
      </c>
      <c r="F170" s="129">
        <v>0.37249510000000002</v>
      </c>
      <c r="G170" s="129">
        <v>0.20624981000000001</v>
      </c>
      <c r="H170" s="129">
        <v>0.59519741999999998</v>
      </c>
      <c r="I170" s="129">
        <v>0</v>
      </c>
      <c r="J170" s="129">
        <v>0</v>
      </c>
      <c r="K170" s="129">
        <v>0.59519741999999998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>
        <v>0</v>
      </c>
      <c r="V170" s="129">
        <v>0</v>
      </c>
      <c r="W170" s="129"/>
      <c r="X170" s="129"/>
      <c r="Y170" s="129"/>
      <c r="Z170" s="129"/>
      <c r="AA170" s="129"/>
      <c r="AB170" s="129"/>
    </row>
    <row r="171" spans="1:28">
      <c r="A171" s="8">
        <v>45413</v>
      </c>
      <c r="B171" s="129">
        <v>1.2831655</v>
      </c>
      <c r="C171" s="129">
        <v>1.2831655</v>
      </c>
      <c r="D171" s="129">
        <v>0.67549510999999995</v>
      </c>
      <c r="E171" s="129">
        <v>9.6750199999999995E-2</v>
      </c>
      <c r="F171" s="129">
        <v>0.37249510000000002</v>
      </c>
      <c r="G171" s="129">
        <v>0.20624981000000001</v>
      </c>
      <c r="H171" s="129">
        <v>0.60767039</v>
      </c>
      <c r="I171" s="129">
        <v>0</v>
      </c>
      <c r="J171" s="129">
        <v>0</v>
      </c>
      <c r="K171" s="129">
        <v>0.60767039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>
        <v>0</v>
      </c>
      <c r="V171" s="129">
        <v>0</v>
      </c>
      <c r="W171" s="129"/>
      <c r="X171" s="129"/>
      <c r="Y171" s="129"/>
      <c r="Z171" s="129"/>
      <c r="AA171" s="129"/>
      <c r="AB171" s="129"/>
    </row>
    <row r="172" spans="1:28">
      <c r="A172" s="8">
        <v>45444</v>
      </c>
      <c r="B172" s="129">
        <v>1.28372515</v>
      </c>
      <c r="C172" s="129">
        <v>1.28372515</v>
      </c>
      <c r="D172" s="129">
        <v>0.67549510999999995</v>
      </c>
      <c r="E172" s="129">
        <v>9.6750199999999995E-2</v>
      </c>
      <c r="F172" s="129">
        <v>0.37249510000000002</v>
      </c>
      <c r="G172" s="129">
        <v>0.20624981000000001</v>
      </c>
      <c r="H172" s="129">
        <v>0.60823004000000003</v>
      </c>
      <c r="I172" s="129">
        <v>0</v>
      </c>
      <c r="J172" s="129">
        <v>0</v>
      </c>
      <c r="K172" s="129">
        <v>0.60823004000000003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>
        <v>0</v>
      </c>
      <c r="V172" s="129">
        <v>0</v>
      </c>
      <c r="W172" s="129"/>
      <c r="X172" s="129"/>
      <c r="Y172" s="129"/>
      <c r="Z172" s="129"/>
      <c r="AA172" s="129"/>
      <c r="AB172" s="129"/>
    </row>
    <row r="173" spans="1:28">
      <c r="A173" s="8">
        <v>45474</v>
      </c>
      <c r="B173" s="129">
        <v>1.2911026999999999</v>
      </c>
      <c r="C173" s="129">
        <v>1.2911026999999999</v>
      </c>
      <c r="D173" s="129">
        <v>0.67549510999999995</v>
      </c>
      <c r="E173" s="129">
        <v>9.6750199999999995E-2</v>
      </c>
      <c r="F173" s="129">
        <v>0.37249510000000002</v>
      </c>
      <c r="G173" s="129">
        <v>0.20624981000000001</v>
      </c>
      <c r="H173" s="129">
        <v>0.61560758999999998</v>
      </c>
      <c r="I173" s="129">
        <v>0</v>
      </c>
      <c r="J173" s="129">
        <v>0</v>
      </c>
      <c r="K173" s="129">
        <v>0.61560758999999998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>
        <v>0</v>
      </c>
      <c r="V173" s="129">
        <v>0</v>
      </c>
      <c r="W173" s="129"/>
      <c r="X173" s="129"/>
      <c r="Y173" s="129"/>
      <c r="Z173" s="129"/>
      <c r="AA173" s="129"/>
      <c r="AB173" s="129"/>
    </row>
    <row r="174" spans="1:28">
      <c r="A174" s="8">
        <v>45505</v>
      </c>
      <c r="B174" s="129">
        <v>1.2935183699999999</v>
      </c>
      <c r="C174" s="129">
        <v>1.2935183699999999</v>
      </c>
      <c r="D174" s="129">
        <v>0.67549510999999995</v>
      </c>
      <c r="E174" s="129">
        <v>9.6750199999999995E-2</v>
      </c>
      <c r="F174" s="129">
        <v>0.37249510000000002</v>
      </c>
      <c r="G174" s="129">
        <v>0.20624981000000001</v>
      </c>
      <c r="H174" s="129">
        <v>0.61802325999999996</v>
      </c>
      <c r="I174" s="129">
        <v>0</v>
      </c>
      <c r="J174" s="129">
        <v>0</v>
      </c>
      <c r="K174" s="129">
        <v>0.61802325999999996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>
        <v>0</v>
      </c>
      <c r="V174" s="129">
        <v>0</v>
      </c>
      <c r="W174" s="129"/>
      <c r="X174" s="129"/>
      <c r="Y174" s="129"/>
      <c r="Z174" s="129"/>
      <c r="AA174" s="129"/>
      <c r="AB174" s="129"/>
    </row>
    <row r="175" spans="1:28">
      <c r="A175" s="8">
        <v>45536</v>
      </c>
      <c r="B175" s="129">
        <v>1.2931627699999999</v>
      </c>
      <c r="C175" s="129">
        <v>1.2931627699999999</v>
      </c>
      <c r="D175" s="129">
        <v>0.67549510999999995</v>
      </c>
      <c r="E175" s="129">
        <v>9.6750199999999995E-2</v>
      </c>
      <c r="F175" s="129">
        <v>0.37249510000000002</v>
      </c>
      <c r="G175" s="129">
        <v>0.20624981000000001</v>
      </c>
      <c r="H175" s="129">
        <v>0.61766765999999995</v>
      </c>
      <c r="I175" s="129">
        <v>0</v>
      </c>
      <c r="J175" s="129">
        <v>0</v>
      </c>
      <c r="K175" s="129">
        <v>0.61766765999999995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>
        <v>0</v>
      </c>
      <c r="V175" s="129">
        <v>0</v>
      </c>
      <c r="W175" s="129"/>
      <c r="X175" s="129"/>
      <c r="Y175" s="129"/>
      <c r="Z175" s="129"/>
      <c r="AA175" s="129"/>
      <c r="AB175" s="129"/>
    </row>
    <row r="176" spans="1:28">
      <c r="A176" s="8">
        <v>45566</v>
      </c>
      <c r="B176" s="129">
        <v>1.29485224</v>
      </c>
      <c r="C176" s="129">
        <v>1.29485224</v>
      </c>
      <c r="D176" s="129">
        <v>0.67549510999999995</v>
      </c>
      <c r="E176" s="129">
        <v>9.6750199999999995E-2</v>
      </c>
      <c r="F176" s="129">
        <v>0.37249510000000002</v>
      </c>
      <c r="G176" s="129">
        <v>0.20624981000000001</v>
      </c>
      <c r="H176" s="129">
        <v>0.61935713000000003</v>
      </c>
      <c r="I176" s="129">
        <v>0</v>
      </c>
      <c r="J176" s="129">
        <v>0</v>
      </c>
      <c r="K176" s="129">
        <v>0.61935713000000003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29">
        <v>0</v>
      </c>
      <c r="W176" s="129"/>
      <c r="X176" s="129"/>
      <c r="Y176" s="129"/>
      <c r="Z176" s="129"/>
      <c r="AA176" s="129"/>
      <c r="AB176" s="129"/>
    </row>
    <row r="177" spans="1:28">
      <c r="A177" s="8">
        <v>45597</v>
      </c>
      <c r="B177" s="129">
        <v>1.2890226</v>
      </c>
      <c r="C177" s="129">
        <v>1.2890226</v>
      </c>
      <c r="D177" s="129">
        <v>0.66491515000000001</v>
      </c>
      <c r="E177" s="129">
        <v>9.6750199999999995E-2</v>
      </c>
      <c r="F177" s="129">
        <v>0.36191514000000002</v>
      </c>
      <c r="G177" s="129">
        <v>0.20624981000000001</v>
      </c>
      <c r="H177" s="129">
        <v>0.62410745000000001</v>
      </c>
      <c r="I177" s="129">
        <v>0</v>
      </c>
      <c r="J177" s="129">
        <v>0</v>
      </c>
      <c r="K177" s="129">
        <v>0.62410745000000001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>
        <v>0</v>
      </c>
      <c r="V177" s="129">
        <v>0</v>
      </c>
      <c r="W177" s="129"/>
      <c r="X177" s="129"/>
      <c r="Y177" s="129"/>
      <c r="Z177" s="129"/>
      <c r="AA177" s="129"/>
      <c r="AB177" s="129"/>
    </row>
  </sheetData>
  <mergeCells count="13">
    <mergeCell ref="M6:T6"/>
    <mergeCell ref="A3:V3"/>
    <mergeCell ref="V6:V8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42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3" width="9.5546875" style="36" customWidth="1"/>
    <col min="14" max="14" width="13.5546875" style="36" customWidth="1"/>
    <col min="15" max="15" width="10.33203125" style="36" customWidth="1"/>
    <col min="16" max="16" width="8.33203125" style="36" customWidth="1"/>
    <col min="17" max="16384" width="7.6640625" style="36"/>
  </cols>
  <sheetData>
    <row r="1" spans="1:22">
      <c r="A1" s="16" t="s">
        <v>155</v>
      </c>
      <c r="B1" s="10"/>
      <c r="C1" s="27"/>
    </row>
    <row r="2" spans="1:22" ht="5.25" customHeight="1"/>
    <row r="3" spans="1:22">
      <c r="A3" s="110" t="s">
        <v>57</v>
      </c>
    </row>
    <row r="4" spans="1:22" ht="12.75" customHeight="1">
      <c r="A4" s="22" t="s">
        <v>181</v>
      </c>
      <c r="B4" s="109"/>
      <c r="C4" s="109"/>
      <c r="D4" s="109"/>
    </row>
    <row r="5" spans="1:22" ht="12.75" customHeight="1">
      <c r="A5" s="37" t="s">
        <v>230</v>
      </c>
    </row>
    <row r="6" spans="1:22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22" s="38" customForma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22" s="39" customFormat="1" ht="23.2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22" s="39" customFormat="1" ht="78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22" s="39" customFormat="1" ht="12.7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1" customFormat="1" hidden="1" outlineLevel="1">
      <c r="A11" s="8">
        <v>40544</v>
      </c>
      <c r="B11" s="130">
        <v>14129.16276653</v>
      </c>
      <c r="C11" s="40">
        <v>98.430785340000014</v>
      </c>
      <c r="D11" s="130">
        <v>71.851779209999989</v>
      </c>
      <c r="E11" s="130">
        <v>26.57900613</v>
      </c>
      <c r="F11" s="130">
        <v>49.706274560000004</v>
      </c>
      <c r="G11" s="130">
        <v>46.146292760000001</v>
      </c>
      <c r="H11" s="130">
        <v>3.5599818000000001</v>
      </c>
      <c r="I11" s="130">
        <v>1966.63715078</v>
      </c>
      <c r="J11" s="130">
        <v>329.27347426999995</v>
      </c>
      <c r="K11" s="130">
        <v>1637.36367651</v>
      </c>
      <c r="L11" s="130">
        <v>12014.388555850001</v>
      </c>
      <c r="M11" s="130">
        <v>11923.662449879999</v>
      </c>
      <c r="N11" s="130">
        <v>90.726105970000006</v>
      </c>
      <c r="O11" s="130">
        <v>43.269928520000001</v>
      </c>
      <c r="P11" s="130">
        <v>682.9112629</v>
      </c>
      <c r="Q11" s="131"/>
      <c r="R11" s="131"/>
      <c r="S11" s="131"/>
      <c r="T11" s="131"/>
      <c r="U11" s="131"/>
      <c r="V11" s="131"/>
    </row>
    <row r="12" spans="1:22" s="41" customFormat="1" hidden="1" outlineLevel="1">
      <c r="A12" s="8">
        <v>40575</v>
      </c>
      <c r="B12" s="130">
        <v>14354.466687259999</v>
      </c>
      <c r="C12" s="40">
        <v>113.70241052</v>
      </c>
      <c r="D12" s="130">
        <v>72.468549600000003</v>
      </c>
      <c r="E12" s="130">
        <v>41.233860920000012</v>
      </c>
      <c r="F12" s="130">
        <v>130.48360871</v>
      </c>
      <c r="G12" s="130">
        <v>48.734882810000002</v>
      </c>
      <c r="H12" s="130">
        <v>81.748725899999997</v>
      </c>
      <c r="I12" s="130">
        <v>1921.7914318100002</v>
      </c>
      <c r="J12" s="130">
        <v>303.71712289999999</v>
      </c>
      <c r="K12" s="130">
        <v>1618.0743089099999</v>
      </c>
      <c r="L12" s="130">
        <v>12188.489236220001</v>
      </c>
      <c r="M12" s="130">
        <v>12093.813396239999</v>
      </c>
      <c r="N12" s="130">
        <v>94.675839980000006</v>
      </c>
      <c r="O12" s="130">
        <v>46.605431669999994</v>
      </c>
      <c r="P12" s="130">
        <v>582.44266178999999</v>
      </c>
      <c r="Q12" s="131"/>
      <c r="R12" s="131"/>
      <c r="S12" s="131"/>
      <c r="T12" s="131"/>
      <c r="U12" s="131"/>
      <c r="V12" s="131"/>
    </row>
    <row r="13" spans="1:22" s="41" customFormat="1" hidden="1" outlineLevel="1">
      <c r="A13" s="8">
        <v>40603</v>
      </c>
      <c r="B13" s="130">
        <v>14933.639894520002</v>
      </c>
      <c r="C13" s="40">
        <v>107.42431406</v>
      </c>
      <c r="D13" s="130">
        <v>74.34517271</v>
      </c>
      <c r="E13" s="130">
        <v>33.07914135</v>
      </c>
      <c r="F13" s="130">
        <v>174.09426252999998</v>
      </c>
      <c r="G13" s="130">
        <v>54.913523000000005</v>
      </c>
      <c r="H13" s="130">
        <v>119.18073952999998</v>
      </c>
      <c r="I13" s="130">
        <v>2282.0526211699998</v>
      </c>
      <c r="J13" s="130">
        <v>316.93555198000001</v>
      </c>
      <c r="K13" s="130">
        <v>1965.1170691899997</v>
      </c>
      <c r="L13" s="130">
        <v>12370.06869676</v>
      </c>
      <c r="M13" s="130">
        <v>12283.17163329</v>
      </c>
      <c r="N13" s="130">
        <v>86.897063470000006</v>
      </c>
      <c r="O13" s="130">
        <v>54.707333669999997</v>
      </c>
      <c r="P13" s="130">
        <v>710.56000946999995</v>
      </c>
      <c r="Q13" s="131"/>
      <c r="R13" s="131"/>
      <c r="S13" s="131"/>
      <c r="T13" s="131"/>
      <c r="U13" s="131"/>
      <c r="V13" s="131"/>
    </row>
    <row r="14" spans="1:22" s="41" customFormat="1" hidden="1" outlineLevel="1">
      <c r="A14" s="8">
        <v>40634</v>
      </c>
      <c r="B14" s="130">
        <v>15735.193163469999</v>
      </c>
      <c r="C14" s="40">
        <v>102.91526665000001</v>
      </c>
      <c r="D14" s="130">
        <v>74.461170500000009</v>
      </c>
      <c r="E14" s="130">
        <v>28.454096149999998</v>
      </c>
      <c r="F14" s="130">
        <v>190.81173948</v>
      </c>
      <c r="G14" s="130">
        <v>50.854377629999995</v>
      </c>
      <c r="H14" s="130">
        <v>139.95736184999998</v>
      </c>
      <c r="I14" s="130">
        <v>3037.5682341299998</v>
      </c>
      <c r="J14" s="130">
        <v>351.45633516999999</v>
      </c>
      <c r="K14" s="130">
        <v>2686.11189896</v>
      </c>
      <c r="L14" s="130">
        <v>12403.897923209999</v>
      </c>
      <c r="M14" s="130">
        <v>12309.444299930001</v>
      </c>
      <c r="N14" s="130">
        <v>94.453623280000002</v>
      </c>
      <c r="O14" s="130">
        <v>46.019922129999998</v>
      </c>
      <c r="P14" s="130">
        <v>819.01535675000002</v>
      </c>
      <c r="Q14" s="131"/>
      <c r="R14" s="131"/>
      <c r="S14" s="131"/>
      <c r="T14" s="131"/>
      <c r="U14" s="131"/>
      <c r="V14" s="131"/>
    </row>
    <row r="15" spans="1:22" s="41" customFormat="1" hidden="1" outlineLevel="1">
      <c r="A15" s="8">
        <v>40664</v>
      </c>
      <c r="B15" s="130">
        <v>16045.23233581</v>
      </c>
      <c r="C15" s="40">
        <v>100.31320705000002</v>
      </c>
      <c r="D15" s="130">
        <v>67.33156747000001</v>
      </c>
      <c r="E15" s="130">
        <v>32.98163958</v>
      </c>
      <c r="F15" s="130">
        <v>205.61829877000002</v>
      </c>
      <c r="G15" s="130">
        <v>52.554632649999995</v>
      </c>
      <c r="H15" s="130">
        <v>153.06366611999999</v>
      </c>
      <c r="I15" s="130">
        <v>3404.8581618899998</v>
      </c>
      <c r="J15" s="130">
        <v>405.10623977</v>
      </c>
      <c r="K15" s="130">
        <v>2999.75192212</v>
      </c>
      <c r="L15" s="130">
        <v>12334.4426681</v>
      </c>
      <c r="M15" s="130">
        <v>12237.460131899999</v>
      </c>
      <c r="N15" s="130">
        <v>96.982536199999998</v>
      </c>
      <c r="O15" s="130">
        <v>50.547249860000001</v>
      </c>
      <c r="P15" s="130">
        <v>1024.2112950000001</v>
      </c>
      <c r="Q15" s="131"/>
      <c r="R15" s="131"/>
      <c r="S15" s="131"/>
      <c r="T15" s="131"/>
      <c r="U15" s="131"/>
      <c r="V15" s="131"/>
    </row>
    <row r="16" spans="1:22" s="41" customFormat="1" hidden="1" outlineLevel="1">
      <c r="A16" s="8">
        <v>40695</v>
      </c>
      <c r="B16" s="130">
        <v>16067.90761242</v>
      </c>
      <c r="C16" s="40">
        <v>111.03038274000002</v>
      </c>
      <c r="D16" s="130">
        <v>68.572000450000004</v>
      </c>
      <c r="E16" s="130">
        <v>42.458382290000003</v>
      </c>
      <c r="F16" s="130">
        <v>335.61777782000001</v>
      </c>
      <c r="G16" s="130">
        <v>53.838032910000003</v>
      </c>
      <c r="H16" s="130">
        <v>281.77974491000003</v>
      </c>
      <c r="I16" s="130">
        <v>3076.3727094999995</v>
      </c>
      <c r="J16" s="130">
        <v>432.17171917999997</v>
      </c>
      <c r="K16" s="130">
        <v>2644.2009903200001</v>
      </c>
      <c r="L16" s="130">
        <v>12544.886742359999</v>
      </c>
      <c r="M16" s="130">
        <v>12446.71924264</v>
      </c>
      <c r="N16" s="130">
        <v>98.167499719999995</v>
      </c>
      <c r="O16" s="130">
        <v>46.67812163</v>
      </c>
      <c r="P16" s="130">
        <v>826.44110048000005</v>
      </c>
      <c r="Q16" s="131"/>
      <c r="R16" s="131"/>
      <c r="S16" s="131"/>
      <c r="T16" s="131"/>
      <c r="U16" s="131"/>
      <c r="V16" s="131"/>
    </row>
    <row r="17" spans="1:22" s="41" customFormat="1" hidden="1" outlineLevel="1">
      <c r="A17" s="8">
        <v>40725</v>
      </c>
      <c r="B17" s="130">
        <v>16098.04603089</v>
      </c>
      <c r="C17" s="40">
        <v>100.84462141</v>
      </c>
      <c r="D17" s="130">
        <v>67.483100540000009</v>
      </c>
      <c r="E17" s="130">
        <v>33.36152087</v>
      </c>
      <c r="F17" s="130">
        <v>352.01745223</v>
      </c>
      <c r="G17" s="130">
        <v>53.184700390000003</v>
      </c>
      <c r="H17" s="130">
        <v>298.83275184000001</v>
      </c>
      <c r="I17" s="130">
        <v>2896.3692016900004</v>
      </c>
      <c r="J17" s="130">
        <v>478.97314735000003</v>
      </c>
      <c r="K17" s="130">
        <v>2417.3960543399999</v>
      </c>
      <c r="L17" s="130">
        <v>12748.814755560001</v>
      </c>
      <c r="M17" s="130">
        <v>12657.55813064</v>
      </c>
      <c r="N17" s="130">
        <v>91.256624919999993</v>
      </c>
      <c r="O17" s="130">
        <v>44.9168643</v>
      </c>
      <c r="P17" s="130">
        <v>682.86290134000001</v>
      </c>
      <c r="Q17" s="131"/>
      <c r="R17" s="131"/>
      <c r="S17" s="131"/>
      <c r="T17" s="131"/>
      <c r="U17" s="131"/>
      <c r="V17" s="131"/>
    </row>
    <row r="18" spans="1:22" s="41" customFormat="1" hidden="1" outlineLevel="1">
      <c r="A18" s="8">
        <v>40756</v>
      </c>
      <c r="B18" s="130">
        <v>16586.502216569999</v>
      </c>
      <c r="C18" s="40">
        <v>97.001338029999985</v>
      </c>
      <c r="D18" s="130">
        <v>67.489891</v>
      </c>
      <c r="E18" s="130">
        <v>29.511447029999999</v>
      </c>
      <c r="F18" s="130">
        <v>399.26222030000002</v>
      </c>
      <c r="G18" s="130">
        <v>58.423675360000004</v>
      </c>
      <c r="H18" s="130">
        <v>340.83854493999996</v>
      </c>
      <c r="I18" s="130">
        <v>3080.0472986899999</v>
      </c>
      <c r="J18" s="130">
        <v>531.94664890000001</v>
      </c>
      <c r="K18" s="130">
        <v>2548.1006497899998</v>
      </c>
      <c r="L18" s="130">
        <v>13010.191359550001</v>
      </c>
      <c r="M18" s="130">
        <v>12910.006957839998</v>
      </c>
      <c r="N18" s="130">
        <v>100.18440171</v>
      </c>
      <c r="O18" s="130">
        <v>42.019235739999999</v>
      </c>
      <c r="P18" s="130">
        <v>711.86850172999993</v>
      </c>
      <c r="Q18" s="131"/>
      <c r="R18" s="131"/>
      <c r="S18" s="131"/>
      <c r="T18" s="131"/>
      <c r="U18" s="131"/>
      <c r="V18" s="131"/>
    </row>
    <row r="19" spans="1:22" s="41" customFormat="1" hidden="1" outlineLevel="1">
      <c r="A19" s="8">
        <v>40787</v>
      </c>
      <c r="B19" s="130">
        <v>16723.207137739999</v>
      </c>
      <c r="C19" s="40">
        <v>99.392970000000005</v>
      </c>
      <c r="D19" s="130">
        <v>67.668720369999988</v>
      </c>
      <c r="E19" s="130">
        <v>31.724249629999996</v>
      </c>
      <c r="F19" s="130">
        <v>408.97318622999995</v>
      </c>
      <c r="G19" s="130">
        <v>65.036723810000012</v>
      </c>
      <c r="H19" s="130">
        <v>343.93646242</v>
      </c>
      <c r="I19" s="130">
        <v>3298.7747111200006</v>
      </c>
      <c r="J19" s="130">
        <v>597.41176775999998</v>
      </c>
      <c r="K19" s="130">
        <v>2701.3629433599999</v>
      </c>
      <c r="L19" s="130">
        <v>12916.066270390002</v>
      </c>
      <c r="M19" s="130">
        <v>12816.087940150001</v>
      </c>
      <c r="N19" s="130">
        <v>99.978330239999991</v>
      </c>
      <c r="O19" s="130">
        <v>48.183432070000009</v>
      </c>
      <c r="P19" s="130">
        <v>466.16413283000003</v>
      </c>
      <c r="Q19" s="131"/>
      <c r="R19" s="131"/>
      <c r="S19" s="131"/>
      <c r="T19" s="131"/>
      <c r="U19" s="131"/>
      <c r="V19" s="131"/>
    </row>
    <row r="20" spans="1:22" s="41" customFormat="1" hidden="1" outlineLevel="1">
      <c r="A20" s="8">
        <v>40817</v>
      </c>
      <c r="B20" s="130">
        <v>16361.853869909999</v>
      </c>
      <c r="C20" s="40">
        <v>97.012441550000005</v>
      </c>
      <c r="D20" s="130">
        <v>60.94786031999999</v>
      </c>
      <c r="E20" s="130">
        <v>36.064581230000002</v>
      </c>
      <c r="F20" s="130">
        <v>424.05925337000002</v>
      </c>
      <c r="G20" s="130">
        <v>70.926732060000006</v>
      </c>
      <c r="H20" s="130">
        <v>353.13252131000002</v>
      </c>
      <c r="I20" s="130">
        <v>3007.5580834499997</v>
      </c>
      <c r="J20" s="130">
        <v>637.74583837</v>
      </c>
      <c r="K20" s="130">
        <v>2369.8122450799997</v>
      </c>
      <c r="L20" s="130">
        <v>12833.22409154</v>
      </c>
      <c r="M20" s="130">
        <v>12735.7799098</v>
      </c>
      <c r="N20" s="130">
        <v>97.444181740000005</v>
      </c>
      <c r="O20" s="130">
        <v>61.92093947</v>
      </c>
      <c r="P20" s="130">
        <v>788.87118547</v>
      </c>
      <c r="Q20" s="131"/>
      <c r="R20" s="131"/>
      <c r="S20" s="131"/>
      <c r="T20" s="131"/>
      <c r="U20" s="131"/>
      <c r="V20" s="131"/>
    </row>
    <row r="21" spans="1:22" s="41" customFormat="1" hidden="1" outlineLevel="1">
      <c r="A21" s="8">
        <v>40848</v>
      </c>
      <c r="B21" s="130">
        <v>16109.45270794</v>
      </c>
      <c r="C21" s="40">
        <v>93.493623200000002</v>
      </c>
      <c r="D21" s="130">
        <v>62.952932759999996</v>
      </c>
      <c r="E21" s="130">
        <v>30.540690440000002</v>
      </c>
      <c r="F21" s="130">
        <v>438.92521648000002</v>
      </c>
      <c r="G21" s="130">
        <v>75.902618220000008</v>
      </c>
      <c r="H21" s="130">
        <v>363.02259826</v>
      </c>
      <c r="I21" s="130">
        <v>2701.53254939</v>
      </c>
      <c r="J21" s="130">
        <v>479.71824034999997</v>
      </c>
      <c r="K21" s="130">
        <v>2221.8143090399999</v>
      </c>
      <c r="L21" s="130">
        <v>12875.50131887</v>
      </c>
      <c r="M21" s="130">
        <v>12783.167609189999</v>
      </c>
      <c r="N21" s="130">
        <v>92.333709679999998</v>
      </c>
      <c r="O21" s="130">
        <v>62.8568353</v>
      </c>
      <c r="P21" s="130">
        <v>577.91399812000009</v>
      </c>
      <c r="Q21" s="131"/>
      <c r="R21" s="131"/>
      <c r="S21" s="131"/>
      <c r="T21" s="131"/>
      <c r="U21" s="131"/>
      <c r="V21" s="131"/>
    </row>
    <row r="22" spans="1:22" s="41" customFormat="1" hidden="1" outlineLevel="1">
      <c r="A22" s="8">
        <v>40878</v>
      </c>
      <c r="B22" s="130">
        <v>16120.85051864</v>
      </c>
      <c r="C22" s="40">
        <v>161.80026024000003</v>
      </c>
      <c r="D22" s="130">
        <v>62.519763300000001</v>
      </c>
      <c r="E22" s="130">
        <v>99.280496939999992</v>
      </c>
      <c r="F22" s="130">
        <v>54.783825409999999</v>
      </c>
      <c r="G22" s="130">
        <v>51.294863300000003</v>
      </c>
      <c r="H22" s="130">
        <v>3.4889621100000001</v>
      </c>
      <c r="I22" s="130">
        <v>2838.8858071200002</v>
      </c>
      <c r="J22" s="130">
        <v>510.01744224999993</v>
      </c>
      <c r="K22" s="130">
        <v>2328.8683648700003</v>
      </c>
      <c r="L22" s="130">
        <v>13065.380625869999</v>
      </c>
      <c r="M22" s="130">
        <v>12978.94933317</v>
      </c>
      <c r="N22" s="130">
        <v>86.4312927</v>
      </c>
      <c r="O22" s="130">
        <v>62.654802419999996</v>
      </c>
      <c r="P22" s="130">
        <v>213.28919223999998</v>
      </c>
      <c r="Q22" s="131"/>
      <c r="R22" s="131"/>
      <c r="S22" s="131"/>
      <c r="T22" s="131"/>
      <c r="U22" s="131"/>
      <c r="V22" s="131"/>
    </row>
    <row r="23" spans="1:22" s="41" customFormat="1" hidden="1" outlineLevel="1">
      <c r="A23" s="8">
        <v>40909</v>
      </c>
      <c r="B23" s="130">
        <v>16372.498552049999</v>
      </c>
      <c r="C23" s="40">
        <v>129.0352135</v>
      </c>
      <c r="D23" s="130">
        <v>61.547520069999997</v>
      </c>
      <c r="E23" s="130">
        <v>67.487693429999993</v>
      </c>
      <c r="F23" s="130">
        <v>345.89566998999999</v>
      </c>
      <c r="G23" s="130">
        <v>69.375312890000004</v>
      </c>
      <c r="H23" s="130">
        <v>276.52035710000001</v>
      </c>
      <c r="I23" s="130">
        <v>2509.3773408400002</v>
      </c>
      <c r="J23" s="130">
        <v>445.75217318</v>
      </c>
      <c r="K23" s="130">
        <v>2063.6251676599995</v>
      </c>
      <c r="L23" s="130">
        <v>13388.19032772</v>
      </c>
      <c r="M23" s="130">
        <v>13288.277927309999</v>
      </c>
      <c r="N23" s="130">
        <v>99.912400410000004</v>
      </c>
      <c r="O23" s="130">
        <v>69.999546240000001</v>
      </c>
      <c r="P23" s="130">
        <v>568.17880031000004</v>
      </c>
      <c r="Q23" s="131"/>
      <c r="R23" s="131"/>
      <c r="S23" s="131"/>
      <c r="T23" s="131"/>
      <c r="U23" s="131"/>
      <c r="V23" s="131"/>
    </row>
    <row r="24" spans="1:22" s="41" customFormat="1" hidden="1" outlineLevel="1">
      <c r="A24" s="8">
        <v>40940</v>
      </c>
      <c r="B24" s="130">
        <v>16834.92347989</v>
      </c>
      <c r="C24" s="40">
        <v>108.22288905999999</v>
      </c>
      <c r="D24" s="130">
        <v>59.118141799999997</v>
      </c>
      <c r="E24" s="130">
        <v>49.104747259999996</v>
      </c>
      <c r="F24" s="130">
        <v>351.09214689999999</v>
      </c>
      <c r="G24" s="130">
        <v>71.610528509999995</v>
      </c>
      <c r="H24" s="130">
        <v>279.48161839000005</v>
      </c>
      <c r="I24" s="130">
        <v>2774.7098024400002</v>
      </c>
      <c r="J24" s="130">
        <v>398.56053340000005</v>
      </c>
      <c r="K24" s="130">
        <v>2376.14926904</v>
      </c>
      <c r="L24" s="130">
        <v>13600.898641489999</v>
      </c>
      <c r="M24" s="130">
        <v>13506.017357929999</v>
      </c>
      <c r="N24" s="130">
        <v>94.88128356</v>
      </c>
      <c r="O24" s="130">
        <v>80.217053249999992</v>
      </c>
      <c r="P24" s="130">
        <v>489.63044959000001</v>
      </c>
      <c r="Q24" s="131"/>
      <c r="R24" s="131"/>
      <c r="S24" s="131"/>
      <c r="T24" s="131"/>
      <c r="U24" s="131"/>
      <c r="V24" s="131"/>
    </row>
    <row r="25" spans="1:22" s="41" customFormat="1" hidden="1" outlineLevel="1">
      <c r="A25" s="8">
        <v>40969</v>
      </c>
      <c r="B25" s="130">
        <v>17017.873620530001</v>
      </c>
      <c r="C25" s="40">
        <v>92.047255790000008</v>
      </c>
      <c r="D25" s="130">
        <v>56.698627119999998</v>
      </c>
      <c r="E25" s="130">
        <v>35.348628670000004</v>
      </c>
      <c r="F25" s="130">
        <v>332.89820938000003</v>
      </c>
      <c r="G25" s="130">
        <v>78.206364030000003</v>
      </c>
      <c r="H25" s="130">
        <v>254.69184534999999</v>
      </c>
      <c r="I25" s="130">
        <v>2809.4738328700005</v>
      </c>
      <c r="J25" s="130">
        <v>405.91680625000004</v>
      </c>
      <c r="K25" s="130">
        <v>2403.5570266200002</v>
      </c>
      <c r="L25" s="130">
        <v>13783.454322489999</v>
      </c>
      <c r="M25" s="130">
        <v>13677.93005087</v>
      </c>
      <c r="N25" s="130">
        <v>105.52427162000001</v>
      </c>
      <c r="O25" s="130">
        <v>78.736914679999998</v>
      </c>
      <c r="P25" s="130">
        <v>528.68398384</v>
      </c>
      <c r="Q25" s="131"/>
      <c r="R25" s="131"/>
      <c r="S25" s="131"/>
      <c r="T25" s="131"/>
      <c r="U25" s="131"/>
      <c r="V25" s="131"/>
    </row>
    <row r="26" spans="1:22" s="41" customFormat="1" hidden="1" outlineLevel="1">
      <c r="A26" s="8">
        <v>41000</v>
      </c>
      <c r="B26" s="130">
        <v>18007.53287884</v>
      </c>
      <c r="C26" s="40">
        <v>87.839412990000014</v>
      </c>
      <c r="D26" s="130">
        <v>51.763460699999996</v>
      </c>
      <c r="E26" s="130">
        <v>36.075952289999996</v>
      </c>
      <c r="F26" s="130">
        <v>311.67246370000004</v>
      </c>
      <c r="G26" s="130">
        <v>81.06089707999999</v>
      </c>
      <c r="H26" s="130">
        <v>230.61156661999999</v>
      </c>
      <c r="I26" s="130">
        <v>3401.2194214100005</v>
      </c>
      <c r="J26" s="130">
        <v>447.19965837999996</v>
      </c>
      <c r="K26" s="130">
        <v>2954.0197630299999</v>
      </c>
      <c r="L26" s="130">
        <v>14206.801580740001</v>
      </c>
      <c r="M26" s="130">
        <v>14100.489841710001</v>
      </c>
      <c r="N26" s="130">
        <v>106.31173903000001</v>
      </c>
      <c r="O26" s="130">
        <v>81.416783020000011</v>
      </c>
      <c r="P26" s="130">
        <v>615.31566599000007</v>
      </c>
      <c r="Q26" s="131"/>
      <c r="R26" s="131"/>
      <c r="S26" s="131"/>
      <c r="T26" s="131"/>
      <c r="U26" s="131"/>
      <c r="V26" s="131"/>
    </row>
    <row r="27" spans="1:22" s="41" customFormat="1" hidden="1" outlineLevel="1">
      <c r="A27" s="8">
        <v>41030</v>
      </c>
      <c r="B27" s="130">
        <v>17968.06742793</v>
      </c>
      <c r="C27" s="40">
        <v>98.78405583</v>
      </c>
      <c r="D27" s="130">
        <v>53.806763329999995</v>
      </c>
      <c r="E27" s="130">
        <v>44.977292500000004</v>
      </c>
      <c r="F27" s="130">
        <v>396.29842822000006</v>
      </c>
      <c r="G27" s="130">
        <v>79.197165049999995</v>
      </c>
      <c r="H27" s="130">
        <v>317.10126316999998</v>
      </c>
      <c r="I27" s="130">
        <v>3275.3058934699998</v>
      </c>
      <c r="J27" s="130">
        <v>424.82907772999999</v>
      </c>
      <c r="K27" s="130">
        <v>2850.4768157399994</v>
      </c>
      <c r="L27" s="130">
        <v>14197.679050409999</v>
      </c>
      <c r="M27" s="130">
        <v>14091.22331162</v>
      </c>
      <c r="N27" s="130">
        <v>106.45573879</v>
      </c>
      <c r="O27" s="130">
        <v>79.581774080000002</v>
      </c>
      <c r="P27" s="130">
        <v>768.85324498</v>
      </c>
      <c r="Q27" s="131"/>
      <c r="R27" s="131"/>
      <c r="S27" s="131"/>
      <c r="T27" s="131"/>
      <c r="U27" s="131"/>
      <c r="V27" s="131"/>
    </row>
    <row r="28" spans="1:22" s="41" customFormat="1" hidden="1" outlineLevel="1">
      <c r="A28" s="8">
        <v>41061</v>
      </c>
      <c r="B28" s="130">
        <v>17454.876293679998</v>
      </c>
      <c r="C28" s="40">
        <v>89.365404780000006</v>
      </c>
      <c r="D28" s="130">
        <v>55.011062549999998</v>
      </c>
      <c r="E28" s="130">
        <v>34.35434223</v>
      </c>
      <c r="F28" s="130">
        <v>356.15968780000003</v>
      </c>
      <c r="G28" s="130">
        <v>80.415631149999996</v>
      </c>
      <c r="H28" s="130">
        <v>275.74405665000006</v>
      </c>
      <c r="I28" s="130">
        <v>2604.5955777099998</v>
      </c>
      <c r="J28" s="130">
        <v>444.72800506999988</v>
      </c>
      <c r="K28" s="130">
        <v>2159.8675726399997</v>
      </c>
      <c r="L28" s="130">
        <v>14404.75562339</v>
      </c>
      <c r="M28" s="130">
        <v>14305.7482848</v>
      </c>
      <c r="N28" s="130">
        <v>99.007338590000003</v>
      </c>
      <c r="O28" s="130">
        <v>78.065311799999989</v>
      </c>
      <c r="P28" s="130">
        <v>723.04498047999994</v>
      </c>
      <c r="Q28" s="131"/>
      <c r="R28" s="131"/>
      <c r="S28" s="131"/>
      <c r="T28" s="131"/>
      <c r="U28" s="131"/>
      <c r="V28" s="131"/>
    </row>
    <row r="29" spans="1:22" s="41" customFormat="1" hidden="1" outlineLevel="1">
      <c r="A29" s="8">
        <v>41091</v>
      </c>
      <c r="B29" s="130">
        <v>18722.804494209999</v>
      </c>
      <c r="C29" s="40">
        <v>79.062163209999994</v>
      </c>
      <c r="D29" s="130">
        <v>56.032352320000001</v>
      </c>
      <c r="E29" s="130">
        <v>23.02981089</v>
      </c>
      <c r="F29" s="130">
        <v>402.68346216000003</v>
      </c>
      <c r="G29" s="130">
        <v>77.849281550000001</v>
      </c>
      <c r="H29" s="130">
        <v>324.83418060999998</v>
      </c>
      <c r="I29" s="130">
        <v>3406.3851722600002</v>
      </c>
      <c r="J29" s="130">
        <v>476.53414407000002</v>
      </c>
      <c r="K29" s="130">
        <v>2929.8510281900003</v>
      </c>
      <c r="L29" s="130">
        <v>14834.673696579999</v>
      </c>
      <c r="M29" s="130">
        <v>14732.566153929998</v>
      </c>
      <c r="N29" s="130">
        <v>102.10754265</v>
      </c>
      <c r="O29" s="130">
        <v>91.617772070000001</v>
      </c>
      <c r="P29" s="130">
        <v>525.59513198000002</v>
      </c>
      <c r="Q29" s="131"/>
      <c r="R29" s="131"/>
      <c r="S29" s="131"/>
      <c r="T29" s="131"/>
      <c r="U29" s="131"/>
      <c r="V29" s="131"/>
    </row>
    <row r="30" spans="1:22" s="41" customFormat="1" hidden="1" outlineLevel="1">
      <c r="A30" s="8">
        <v>41122</v>
      </c>
      <c r="B30" s="130">
        <v>19027.677427000002</v>
      </c>
      <c r="C30" s="40">
        <v>87.070789549999986</v>
      </c>
      <c r="D30" s="130">
        <v>55.166860740000004</v>
      </c>
      <c r="E30" s="130">
        <v>31.903928810000004</v>
      </c>
      <c r="F30" s="130">
        <v>443.43396107999996</v>
      </c>
      <c r="G30" s="130">
        <v>85.394976880000002</v>
      </c>
      <c r="H30" s="130">
        <v>358.03898420000002</v>
      </c>
      <c r="I30" s="130">
        <v>3106.5085974100002</v>
      </c>
      <c r="J30" s="130">
        <v>536.64972828999998</v>
      </c>
      <c r="K30" s="130">
        <v>2569.8588691199998</v>
      </c>
      <c r="L30" s="130">
        <v>15390.664078960001</v>
      </c>
      <c r="M30" s="130">
        <v>15274.309928530001</v>
      </c>
      <c r="N30" s="130">
        <v>116.35415043</v>
      </c>
      <c r="O30" s="130">
        <v>88.514394949999996</v>
      </c>
      <c r="P30" s="130">
        <v>692.42140081999992</v>
      </c>
      <c r="Q30" s="131"/>
      <c r="R30" s="131"/>
      <c r="S30" s="131"/>
      <c r="T30" s="131"/>
      <c r="U30" s="131"/>
      <c r="V30" s="131"/>
    </row>
    <row r="31" spans="1:22" hidden="1" outlineLevel="1">
      <c r="A31" s="8">
        <v>41153</v>
      </c>
      <c r="B31" s="130">
        <v>19409.417753959999</v>
      </c>
      <c r="C31" s="40">
        <v>83.312796300000002</v>
      </c>
      <c r="D31" s="130">
        <v>55.581861160000003</v>
      </c>
      <c r="E31" s="130">
        <v>27.730935140000003</v>
      </c>
      <c r="F31" s="130">
        <v>431.80798876000006</v>
      </c>
      <c r="G31" s="130">
        <v>86.024016520000004</v>
      </c>
      <c r="H31" s="130">
        <v>345.78397224000003</v>
      </c>
      <c r="I31" s="130">
        <v>3147.3268554599999</v>
      </c>
      <c r="J31" s="130">
        <v>494.23092326</v>
      </c>
      <c r="K31" s="130">
        <v>2653.0959321999999</v>
      </c>
      <c r="L31" s="130">
        <v>15746.970113440002</v>
      </c>
      <c r="M31" s="130">
        <v>15629.29632324</v>
      </c>
      <c r="N31" s="130">
        <v>117.6737902</v>
      </c>
      <c r="O31" s="130">
        <v>143.96282918</v>
      </c>
      <c r="P31" s="130">
        <v>502.88731386999996</v>
      </c>
      <c r="Q31" s="131"/>
      <c r="R31" s="131"/>
      <c r="S31" s="131"/>
      <c r="T31" s="131"/>
      <c r="U31" s="131"/>
      <c r="V31" s="131"/>
    </row>
    <row r="32" spans="1:22" hidden="1" outlineLevel="1">
      <c r="A32" s="8">
        <v>41183</v>
      </c>
      <c r="B32" s="130">
        <v>19553.900650449999</v>
      </c>
      <c r="C32" s="40">
        <v>94.413813379999993</v>
      </c>
      <c r="D32" s="130">
        <v>55.323014630000003</v>
      </c>
      <c r="E32" s="130">
        <v>39.090798749999998</v>
      </c>
      <c r="F32" s="130">
        <v>402.04015931999999</v>
      </c>
      <c r="G32" s="130">
        <v>83.418649810000005</v>
      </c>
      <c r="H32" s="130">
        <v>318.62150950999995</v>
      </c>
      <c r="I32" s="130">
        <v>3137.0907071800002</v>
      </c>
      <c r="J32" s="130">
        <v>510.13730659000004</v>
      </c>
      <c r="K32" s="130">
        <v>2626.95340059</v>
      </c>
      <c r="L32" s="130">
        <v>15920.355970569999</v>
      </c>
      <c r="M32" s="130">
        <v>15819.243155550001</v>
      </c>
      <c r="N32" s="130">
        <v>101.11281502</v>
      </c>
      <c r="O32" s="130">
        <v>136.84690380999999</v>
      </c>
      <c r="P32" s="130">
        <v>677.93161568000005</v>
      </c>
      <c r="Q32" s="131"/>
      <c r="R32" s="131"/>
      <c r="S32" s="131"/>
      <c r="T32" s="131"/>
      <c r="U32" s="131"/>
      <c r="V32" s="131"/>
    </row>
    <row r="33" spans="1:22" hidden="1" outlineLevel="1">
      <c r="A33" s="8">
        <v>41214</v>
      </c>
      <c r="B33" s="130">
        <v>19617.53701063</v>
      </c>
      <c r="C33" s="40">
        <v>86.382237849999996</v>
      </c>
      <c r="D33" s="130">
        <v>51.304666639999994</v>
      </c>
      <c r="E33" s="130">
        <v>35.077571209999995</v>
      </c>
      <c r="F33" s="130">
        <v>404.05888274999995</v>
      </c>
      <c r="G33" s="130">
        <v>86.508308279999994</v>
      </c>
      <c r="H33" s="130">
        <v>317.55057447000002</v>
      </c>
      <c r="I33" s="130">
        <v>2988.74978551</v>
      </c>
      <c r="J33" s="130">
        <v>444.63416580000001</v>
      </c>
      <c r="K33" s="130">
        <v>2544.1156197099999</v>
      </c>
      <c r="L33" s="130">
        <v>16138.34610452</v>
      </c>
      <c r="M33" s="130">
        <v>16040.110229540001</v>
      </c>
      <c r="N33" s="130">
        <v>98.235874980000006</v>
      </c>
      <c r="O33" s="130">
        <v>200.53038530000001</v>
      </c>
      <c r="P33" s="130">
        <v>867.34355641000002</v>
      </c>
      <c r="Q33" s="131"/>
      <c r="R33" s="131"/>
      <c r="S33" s="131"/>
      <c r="T33" s="131"/>
      <c r="U33" s="131"/>
      <c r="V33" s="131"/>
    </row>
    <row r="34" spans="1:22" hidden="1" outlineLevel="1">
      <c r="A34" s="8">
        <v>41244</v>
      </c>
      <c r="B34" s="130">
        <v>19635.51248229</v>
      </c>
      <c r="C34" s="40">
        <v>93.063087859999996</v>
      </c>
      <c r="D34" s="130">
        <v>49.855050660000011</v>
      </c>
      <c r="E34" s="130">
        <v>43.2080372</v>
      </c>
      <c r="F34" s="130">
        <v>50.541389729999999</v>
      </c>
      <c r="G34" s="130">
        <v>47.75116122</v>
      </c>
      <c r="H34" s="130">
        <v>2.7902285099999999</v>
      </c>
      <c r="I34" s="130">
        <v>3136.0011380899996</v>
      </c>
      <c r="J34" s="130">
        <v>612.81951831000003</v>
      </c>
      <c r="K34" s="130">
        <v>2523.1816197799999</v>
      </c>
      <c r="L34" s="130">
        <v>16355.906866609999</v>
      </c>
      <c r="M34" s="130">
        <v>16260.702487409999</v>
      </c>
      <c r="N34" s="130">
        <v>95.204379200000005</v>
      </c>
      <c r="O34" s="130">
        <v>212.13627192999999</v>
      </c>
      <c r="P34" s="130">
        <v>350.53650672999999</v>
      </c>
      <c r="Q34" s="131"/>
      <c r="R34" s="131"/>
      <c r="S34" s="131"/>
      <c r="T34" s="131"/>
      <c r="U34" s="131"/>
      <c r="V34" s="131"/>
    </row>
    <row r="35" spans="1:22" hidden="1" outlineLevel="1">
      <c r="A35" s="8">
        <v>41275</v>
      </c>
      <c r="B35" s="130">
        <v>19704.129824479998</v>
      </c>
      <c r="C35" s="40">
        <v>88.553699909999992</v>
      </c>
      <c r="D35" s="130">
        <v>50.006522879999999</v>
      </c>
      <c r="E35" s="130">
        <v>38.54717703</v>
      </c>
      <c r="F35" s="130">
        <v>53.030384420000004</v>
      </c>
      <c r="G35" s="130">
        <v>50.046638350000002</v>
      </c>
      <c r="H35" s="130">
        <v>2.98374607</v>
      </c>
      <c r="I35" s="130">
        <v>2833.6005781399999</v>
      </c>
      <c r="J35" s="130">
        <v>411.03571747000001</v>
      </c>
      <c r="K35" s="130">
        <v>2422.5648606700001</v>
      </c>
      <c r="L35" s="130">
        <v>16728.945162010001</v>
      </c>
      <c r="M35" s="130">
        <v>16612.353131510001</v>
      </c>
      <c r="N35" s="130">
        <v>116.59203050000001</v>
      </c>
      <c r="O35" s="130">
        <v>263.08860475</v>
      </c>
      <c r="P35" s="130">
        <v>1037.7196348</v>
      </c>
      <c r="Q35" s="131"/>
      <c r="R35" s="131"/>
      <c r="S35" s="131"/>
      <c r="T35" s="131"/>
      <c r="U35" s="131"/>
      <c r="V35" s="131"/>
    </row>
    <row r="36" spans="1:22" hidden="1" outlineLevel="1">
      <c r="A36" s="8">
        <v>41306</v>
      </c>
      <c r="B36" s="130">
        <v>19586.254458300002</v>
      </c>
      <c r="C36" s="40">
        <v>82.623786570000007</v>
      </c>
      <c r="D36" s="130">
        <v>48.580725709999996</v>
      </c>
      <c r="E36" s="130">
        <v>34.043060859999997</v>
      </c>
      <c r="F36" s="130">
        <v>102.22446102000001</v>
      </c>
      <c r="G36" s="130">
        <v>54.442052850000003</v>
      </c>
      <c r="H36" s="130">
        <v>47.782408169999997</v>
      </c>
      <c r="I36" s="130">
        <v>2695.9095763199998</v>
      </c>
      <c r="J36" s="130">
        <v>381.97880552999999</v>
      </c>
      <c r="K36" s="130">
        <v>2313.9307707899998</v>
      </c>
      <c r="L36" s="130">
        <v>16705.496634390001</v>
      </c>
      <c r="M36" s="130">
        <v>16596.480768199999</v>
      </c>
      <c r="N36" s="130">
        <v>109.01586619</v>
      </c>
      <c r="O36" s="130">
        <v>344.68777573</v>
      </c>
      <c r="P36" s="130">
        <v>839.86281571000006</v>
      </c>
      <c r="Q36" s="131"/>
      <c r="R36" s="131"/>
      <c r="S36" s="131"/>
      <c r="T36" s="131"/>
      <c r="U36" s="131"/>
      <c r="V36" s="131"/>
    </row>
    <row r="37" spans="1:22" hidden="1" outlineLevel="1">
      <c r="A37" s="8">
        <v>41334</v>
      </c>
      <c r="B37" s="130">
        <v>19365.51766275</v>
      </c>
      <c r="C37" s="40">
        <v>83.912164219999994</v>
      </c>
      <c r="D37" s="130">
        <v>49.207888050000008</v>
      </c>
      <c r="E37" s="130">
        <v>34.70427617</v>
      </c>
      <c r="F37" s="130">
        <v>93.663954140000001</v>
      </c>
      <c r="G37" s="130">
        <v>56.167530339999999</v>
      </c>
      <c r="H37" s="130">
        <v>37.496423799999995</v>
      </c>
      <c r="I37" s="130">
        <v>2475.4276002199999</v>
      </c>
      <c r="J37" s="130">
        <v>351.05338813999998</v>
      </c>
      <c r="K37" s="130">
        <v>2124.3742120799998</v>
      </c>
      <c r="L37" s="130">
        <v>16712.513944170001</v>
      </c>
      <c r="M37" s="130">
        <v>16592.421162400002</v>
      </c>
      <c r="N37" s="130">
        <v>120.09278177</v>
      </c>
      <c r="O37" s="130">
        <v>355.52859343</v>
      </c>
      <c r="P37" s="130">
        <v>946.20685976000004</v>
      </c>
      <c r="Q37" s="131"/>
      <c r="R37" s="131"/>
      <c r="S37" s="131"/>
      <c r="T37" s="131"/>
      <c r="U37" s="131"/>
      <c r="V37" s="131"/>
    </row>
    <row r="38" spans="1:22" hidden="1" outlineLevel="1">
      <c r="A38" s="8">
        <v>41365</v>
      </c>
      <c r="B38" s="130">
        <v>19801.70558356</v>
      </c>
      <c r="C38" s="40">
        <v>83.609544720000017</v>
      </c>
      <c r="D38" s="130">
        <v>46.968226489999992</v>
      </c>
      <c r="E38" s="130">
        <v>36.641318230000003</v>
      </c>
      <c r="F38" s="130">
        <v>197.64254215</v>
      </c>
      <c r="G38" s="130">
        <v>60.902902840000003</v>
      </c>
      <c r="H38" s="130">
        <v>136.73963931</v>
      </c>
      <c r="I38" s="130">
        <v>2507.2957843899999</v>
      </c>
      <c r="J38" s="130">
        <v>355.40923219000001</v>
      </c>
      <c r="K38" s="130">
        <v>2151.8865522000001</v>
      </c>
      <c r="L38" s="130">
        <v>17013.157712299999</v>
      </c>
      <c r="M38" s="130">
        <v>16899.594494159999</v>
      </c>
      <c r="N38" s="130">
        <v>113.56321814</v>
      </c>
      <c r="O38" s="130">
        <v>365.13851963000002</v>
      </c>
      <c r="P38" s="130">
        <v>642.98979777</v>
      </c>
      <c r="Q38" s="131"/>
      <c r="R38" s="131"/>
      <c r="S38" s="131"/>
      <c r="T38" s="131"/>
      <c r="U38" s="131"/>
      <c r="V38" s="131"/>
    </row>
    <row r="39" spans="1:22" hidden="1" outlineLevel="1">
      <c r="A39" s="8">
        <v>41395</v>
      </c>
      <c r="B39" s="130">
        <v>19961.909412499997</v>
      </c>
      <c r="C39" s="40">
        <v>86.117641270000007</v>
      </c>
      <c r="D39" s="130">
        <v>45.133150589999993</v>
      </c>
      <c r="E39" s="130">
        <v>40.98449068</v>
      </c>
      <c r="F39" s="130">
        <v>195.97981738000001</v>
      </c>
      <c r="G39" s="130">
        <v>59.339089389999998</v>
      </c>
      <c r="H39" s="130">
        <v>136.64072799000002</v>
      </c>
      <c r="I39" s="130">
        <v>2493.5352553400003</v>
      </c>
      <c r="J39" s="130">
        <v>340.68592215000001</v>
      </c>
      <c r="K39" s="130">
        <v>2152.8493331900004</v>
      </c>
      <c r="L39" s="130">
        <v>17186.276698509999</v>
      </c>
      <c r="M39" s="130">
        <v>17069.327881239999</v>
      </c>
      <c r="N39" s="130">
        <v>116.94881727000001</v>
      </c>
      <c r="O39" s="130">
        <v>353.19938228000001</v>
      </c>
      <c r="P39" s="130">
        <v>874.55926991000001</v>
      </c>
      <c r="Q39" s="131"/>
      <c r="R39" s="131"/>
      <c r="S39" s="131"/>
      <c r="T39" s="131"/>
      <c r="U39" s="131"/>
      <c r="V39" s="131"/>
    </row>
    <row r="40" spans="1:22" hidden="1" outlineLevel="1">
      <c r="A40" s="8">
        <v>41426</v>
      </c>
      <c r="B40" s="130">
        <v>20331.50308794</v>
      </c>
      <c r="C40" s="40">
        <v>88.893452449999998</v>
      </c>
      <c r="D40" s="130">
        <v>47.109494339999998</v>
      </c>
      <c r="E40" s="130">
        <v>41.783958110000007</v>
      </c>
      <c r="F40" s="130">
        <v>190.26414535000001</v>
      </c>
      <c r="G40" s="130">
        <v>57.677655940000001</v>
      </c>
      <c r="H40" s="130">
        <v>132.58648940999998</v>
      </c>
      <c r="I40" s="130">
        <v>2388.66959421</v>
      </c>
      <c r="J40" s="130">
        <v>295.63902623000001</v>
      </c>
      <c r="K40" s="130">
        <v>2093.0305679799999</v>
      </c>
      <c r="L40" s="130">
        <v>17663.675895929999</v>
      </c>
      <c r="M40" s="130">
        <v>17541.866928219999</v>
      </c>
      <c r="N40" s="130">
        <v>121.80896770999999</v>
      </c>
      <c r="O40" s="130">
        <v>354.21837963999997</v>
      </c>
      <c r="P40" s="130">
        <v>843.43168007999998</v>
      </c>
      <c r="Q40" s="131"/>
      <c r="R40" s="131"/>
      <c r="S40" s="131"/>
      <c r="T40" s="131"/>
      <c r="U40" s="131"/>
      <c r="V40" s="131"/>
    </row>
    <row r="41" spans="1:22" hidden="1" outlineLevel="1">
      <c r="A41" s="8">
        <v>41456</v>
      </c>
      <c r="B41" s="130">
        <v>21289.358823539998</v>
      </c>
      <c r="C41" s="40">
        <v>93.357220260000005</v>
      </c>
      <c r="D41" s="130">
        <v>46.963422139999999</v>
      </c>
      <c r="E41" s="130">
        <v>46.39379812</v>
      </c>
      <c r="F41" s="130">
        <v>193.04030422999998</v>
      </c>
      <c r="G41" s="130">
        <v>60.594722149999996</v>
      </c>
      <c r="H41" s="130">
        <v>132.44558208000001</v>
      </c>
      <c r="I41" s="130">
        <v>2795.9684674500004</v>
      </c>
      <c r="J41" s="130">
        <v>351.34696727999994</v>
      </c>
      <c r="K41" s="130">
        <v>2444.6215001700002</v>
      </c>
      <c r="L41" s="130">
        <v>18206.9928316</v>
      </c>
      <c r="M41" s="130">
        <v>18081.118532829998</v>
      </c>
      <c r="N41" s="130">
        <v>125.87429877</v>
      </c>
      <c r="O41" s="130">
        <v>356.82577674999999</v>
      </c>
      <c r="P41" s="130">
        <v>667.61638956999991</v>
      </c>
      <c r="Q41" s="131"/>
      <c r="R41" s="131"/>
      <c r="S41" s="131"/>
      <c r="T41" s="131"/>
      <c r="U41" s="131"/>
      <c r="V41" s="131"/>
    </row>
    <row r="42" spans="1:22" hidden="1" outlineLevel="1">
      <c r="A42" s="8">
        <v>41487</v>
      </c>
      <c r="B42" s="130">
        <v>22028.699748480001</v>
      </c>
      <c r="C42" s="40">
        <v>111.45333243</v>
      </c>
      <c r="D42" s="130">
        <v>48.499201150000005</v>
      </c>
      <c r="E42" s="130">
        <v>62.954131279999991</v>
      </c>
      <c r="F42" s="130">
        <v>191.42000447999999</v>
      </c>
      <c r="G42" s="130">
        <v>64.689406349999999</v>
      </c>
      <c r="H42" s="130">
        <v>126.73059813</v>
      </c>
      <c r="I42" s="130">
        <v>2967.01381975</v>
      </c>
      <c r="J42" s="130">
        <v>380.71357054999999</v>
      </c>
      <c r="K42" s="130">
        <v>2586.3002491999996</v>
      </c>
      <c r="L42" s="130">
        <v>18758.812591819998</v>
      </c>
      <c r="M42" s="130">
        <v>18622.896868169999</v>
      </c>
      <c r="N42" s="130">
        <v>135.91572364999999</v>
      </c>
      <c r="O42" s="130">
        <v>406.31170926999999</v>
      </c>
      <c r="P42" s="130">
        <v>933.53270801000008</v>
      </c>
      <c r="Q42" s="131"/>
      <c r="R42" s="131"/>
      <c r="S42" s="131"/>
      <c r="T42" s="131"/>
      <c r="U42" s="131"/>
      <c r="V42" s="131"/>
    </row>
    <row r="43" spans="1:22" hidden="1" outlineLevel="1">
      <c r="A43" s="8">
        <v>41518</v>
      </c>
      <c r="B43" s="130">
        <v>22483.948103850002</v>
      </c>
      <c r="C43" s="40">
        <v>116.52570865</v>
      </c>
      <c r="D43" s="130">
        <v>49.110972410000002</v>
      </c>
      <c r="E43" s="130">
        <v>67.414736239999996</v>
      </c>
      <c r="F43" s="130">
        <v>185.25366102999999</v>
      </c>
      <c r="G43" s="130">
        <v>59.521898649999997</v>
      </c>
      <c r="H43" s="130">
        <v>125.73176237999999</v>
      </c>
      <c r="I43" s="130">
        <v>3021.78603815</v>
      </c>
      <c r="J43" s="130">
        <v>383.59933867000001</v>
      </c>
      <c r="K43" s="130">
        <v>2638.1866994799998</v>
      </c>
      <c r="L43" s="130">
        <v>19160.382696020002</v>
      </c>
      <c r="M43" s="130">
        <v>19016.939252710003</v>
      </c>
      <c r="N43" s="130">
        <v>143.44344330999999</v>
      </c>
      <c r="O43" s="130">
        <v>471.60324228000002</v>
      </c>
      <c r="P43" s="130">
        <v>750.78075440999999</v>
      </c>
      <c r="Q43" s="131"/>
      <c r="R43" s="131"/>
      <c r="S43" s="131"/>
      <c r="T43" s="131"/>
      <c r="U43" s="131"/>
      <c r="V43" s="131"/>
    </row>
    <row r="44" spans="1:22" hidden="1" outlineLevel="1">
      <c r="A44" s="8">
        <v>41548</v>
      </c>
      <c r="B44" s="130">
        <v>22399.05398302</v>
      </c>
      <c r="C44" s="40">
        <v>107.02413046000001</v>
      </c>
      <c r="D44" s="130">
        <v>47.271714760000002</v>
      </c>
      <c r="E44" s="130">
        <v>59.7524157</v>
      </c>
      <c r="F44" s="130">
        <v>190.92474664999997</v>
      </c>
      <c r="G44" s="130">
        <v>76.303731020000001</v>
      </c>
      <c r="H44" s="130">
        <v>114.62101563</v>
      </c>
      <c r="I44" s="130">
        <v>2742.3654853899998</v>
      </c>
      <c r="J44" s="130">
        <v>333.23167734000003</v>
      </c>
      <c r="K44" s="130">
        <v>2409.13380805</v>
      </c>
      <c r="L44" s="130">
        <v>19358.739620519998</v>
      </c>
      <c r="M44" s="130">
        <v>19212.580066260001</v>
      </c>
      <c r="N44" s="130">
        <v>146.15955425999999</v>
      </c>
      <c r="O44" s="130">
        <v>487.53857631</v>
      </c>
      <c r="P44" s="130">
        <v>738.07660358999999</v>
      </c>
      <c r="Q44" s="131"/>
      <c r="R44" s="131"/>
      <c r="S44" s="131"/>
      <c r="T44" s="131"/>
      <c r="U44" s="131"/>
      <c r="V44" s="131"/>
    </row>
    <row r="45" spans="1:22" hidden="1" outlineLevel="1">
      <c r="A45" s="8">
        <v>41579</v>
      </c>
      <c r="B45" s="130">
        <v>23044.549644369999</v>
      </c>
      <c r="C45" s="40">
        <v>109.15270189</v>
      </c>
      <c r="D45" s="130">
        <v>47.265316919999997</v>
      </c>
      <c r="E45" s="130">
        <v>61.887384969999992</v>
      </c>
      <c r="F45" s="130">
        <v>172.18919808999999</v>
      </c>
      <c r="G45" s="130">
        <v>60.142382029999993</v>
      </c>
      <c r="H45" s="130">
        <v>112.04681606</v>
      </c>
      <c r="I45" s="130">
        <v>3240.7125632900002</v>
      </c>
      <c r="J45" s="130">
        <v>328.72035926999996</v>
      </c>
      <c r="K45" s="130">
        <v>2911.9922040199999</v>
      </c>
      <c r="L45" s="130">
        <v>19522.495181099999</v>
      </c>
      <c r="M45" s="130">
        <v>19376.684064969999</v>
      </c>
      <c r="N45" s="130">
        <v>145.81111613000002</v>
      </c>
      <c r="O45" s="130">
        <v>531.99856065999995</v>
      </c>
      <c r="P45" s="130">
        <v>716.74843481999994</v>
      </c>
      <c r="Q45" s="131"/>
      <c r="R45" s="131"/>
      <c r="S45" s="131"/>
      <c r="T45" s="131"/>
      <c r="U45" s="131"/>
      <c r="V45" s="131"/>
    </row>
    <row r="46" spans="1:22" hidden="1" outlineLevel="1">
      <c r="A46" s="8">
        <v>41609</v>
      </c>
      <c r="B46" s="130">
        <v>22820.213291709999</v>
      </c>
      <c r="C46" s="40">
        <v>98.685746870000003</v>
      </c>
      <c r="D46" s="130">
        <v>48.792872899999999</v>
      </c>
      <c r="E46" s="130">
        <v>49.892873969999997</v>
      </c>
      <c r="F46" s="130">
        <v>53.723717340000007</v>
      </c>
      <c r="G46" s="130">
        <v>51.156051480000002</v>
      </c>
      <c r="H46" s="130">
        <v>2.56766586</v>
      </c>
      <c r="I46" s="130">
        <v>3193.8468544100001</v>
      </c>
      <c r="J46" s="130">
        <v>490.47086950999994</v>
      </c>
      <c r="K46" s="130">
        <v>2703.3759849000003</v>
      </c>
      <c r="L46" s="130">
        <v>19473.95697309</v>
      </c>
      <c r="M46" s="130">
        <v>19346.45401003</v>
      </c>
      <c r="N46" s="130">
        <v>127.50296306000001</v>
      </c>
      <c r="O46" s="130">
        <v>512.39529012999992</v>
      </c>
      <c r="P46" s="130">
        <v>435.60350394</v>
      </c>
      <c r="Q46" s="131"/>
      <c r="R46" s="131"/>
      <c r="S46" s="131"/>
      <c r="T46" s="131"/>
      <c r="U46" s="131"/>
      <c r="V46" s="131"/>
    </row>
    <row r="47" spans="1:22" hidden="1" outlineLevel="1">
      <c r="A47" s="8">
        <v>41640</v>
      </c>
      <c r="B47" s="130">
        <v>22063.613551189999</v>
      </c>
      <c r="C47" s="40">
        <v>94.252297650000003</v>
      </c>
      <c r="D47" s="130">
        <v>47.005103079999998</v>
      </c>
      <c r="E47" s="130">
        <v>47.247194570000005</v>
      </c>
      <c r="F47" s="130">
        <v>53.15343472</v>
      </c>
      <c r="G47" s="130">
        <v>50.300597689999996</v>
      </c>
      <c r="H47" s="130">
        <v>2.8528370299999999</v>
      </c>
      <c r="I47" s="130">
        <v>2648.3060180699999</v>
      </c>
      <c r="J47" s="130">
        <v>295.02932035999999</v>
      </c>
      <c r="K47" s="130">
        <v>2353.27669771</v>
      </c>
      <c r="L47" s="130">
        <v>19267.901800749998</v>
      </c>
      <c r="M47" s="130">
        <v>19126.115607960004</v>
      </c>
      <c r="N47" s="130">
        <v>141.78619279</v>
      </c>
      <c r="O47" s="130">
        <v>553.70050500000002</v>
      </c>
      <c r="P47" s="130">
        <v>1040.61224427</v>
      </c>
      <c r="Q47" s="131"/>
      <c r="R47" s="131"/>
      <c r="S47" s="131"/>
      <c r="T47" s="131"/>
      <c r="U47" s="131"/>
      <c r="V47" s="131"/>
    </row>
    <row r="48" spans="1:22" hidden="1" outlineLevel="1">
      <c r="A48" s="8">
        <v>41671</v>
      </c>
      <c r="B48" s="130">
        <v>22115.696768959999</v>
      </c>
      <c r="C48" s="40">
        <v>80.337763489999986</v>
      </c>
      <c r="D48" s="130">
        <v>51.235226490000002</v>
      </c>
      <c r="E48" s="130">
        <v>29.102536999999998</v>
      </c>
      <c r="F48" s="130">
        <v>73.981722329999997</v>
      </c>
      <c r="G48" s="130">
        <v>70.134730520000005</v>
      </c>
      <c r="H48" s="130">
        <v>3.84699181</v>
      </c>
      <c r="I48" s="130">
        <v>2801.4591203399996</v>
      </c>
      <c r="J48" s="130">
        <v>293.80793316</v>
      </c>
      <c r="K48" s="130">
        <v>2507.6511871799994</v>
      </c>
      <c r="L48" s="130">
        <v>19159.918162800001</v>
      </c>
      <c r="M48" s="130">
        <v>18999.01349225</v>
      </c>
      <c r="N48" s="130">
        <v>160.90467054999999</v>
      </c>
      <c r="O48" s="130">
        <v>559.99890431999995</v>
      </c>
      <c r="P48" s="130">
        <v>816.23763013999996</v>
      </c>
      <c r="Q48" s="131"/>
      <c r="R48" s="131"/>
      <c r="S48" s="131"/>
      <c r="T48" s="131"/>
      <c r="U48" s="131"/>
      <c r="V48" s="131"/>
    </row>
    <row r="49" spans="1:22" hidden="1" outlineLevel="1">
      <c r="A49" s="8">
        <v>41699</v>
      </c>
      <c r="B49" s="130">
        <v>19685.21204355</v>
      </c>
      <c r="C49" s="40">
        <v>51.41331289</v>
      </c>
      <c r="D49" s="130">
        <v>31.020736329999998</v>
      </c>
      <c r="E49" s="130">
        <v>20.392576560000002</v>
      </c>
      <c r="F49" s="130">
        <v>94.377735109999989</v>
      </c>
      <c r="G49" s="130">
        <v>75.086436899999995</v>
      </c>
      <c r="H49" s="130">
        <v>19.291298210000001</v>
      </c>
      <c r="I49" s="130">
        <v>2717.2996290999999</v>
      </c>
      <c r="J49" s="130">
        <v>272.49936283</v>
      </c>
      <c r="K49" s="130">
        <v>2444.8002662700001</v>
      </c>
      <c r="L49" s="130">
        <v>16822.121366449999</v>
      </c>
      <c r="M49" s="130">
        <v>16675.793489690001</v>
      </c>
      <c r="N49" s="130">
        <v>146.32787675999998</v>
      </c>
      <c r="O49" s="130">
        <v>186.02188605000001</v>
      </c>
      <c r="P49" s="130">
        <v>250.21366309000001</v>
      </c>
      <c r="Q49" s="131"/>
      <c r="R49" s="131"/>
      <c r="S49" s="131"/>
      <c r="T49" s="131"/>
      <c r="U49" s="131"/>
      <c r="V49" s="131"/>
    </row>
    <row r="50" spans="1:22" hidden="1" outlineLevel="1">
      <c r="A50" s="8">
        <v>41730</v>
      </c>
      <c r="B50" s="130">
        <v>13518.743377800001</v>
      </c>
      <c r="C50" s="40">
        <v>19.578804319999996</v>
      </c>
      <c r="D50" s="130">
        <v>16.34345781</v>
      </c>
      <c r="E50" s="130">
        <v>3.2353465099999998</v>
      </c>
      <c r="F50" s="130">
        <v>45.802714290000004</v>
      </c>
      <c r="G50" s="130">
        <v>45.030101539999997</v>
      </c>
      <c r="H50" s="130">
        <v>0.77261274999999996</v>
      </c>
      <c r="I50" s="130">
        <v>626.93960539</v>
      </c>
      <c r="J50" s="130">
        <v>49.496468500000006</v>
      </c>
      <c r="K50" s="130">
        <v>577.44313689000001</v>
      </c>
      <c r="L50" s="130">
        <v>12826.422253799999</v>
      </c>
      <c r="M50" s="130">
        <v>12749.661495140001</v>
      </c>
      <c r="N50" s="130">
        <v>76.760758659999993</v>
      </c>
      <c r="O50" s="130">
        <v>100.93768000999999</v>
      </c>
      <c r="P50" s="130">
        <v>122.76919001</v>
      </c>
      <c r="Q50" s="131"/>
      <c r="R50" s="131"/>
      <c r="S50" s="131"/>
      <c r="T50" s="131"/>
      <c r="U50" s="131"/>
      <c r="V50" s="131"/>
    </row>
    <row r="51" spans="1:22" hidden="1" outlineLevel="1">
      <c r="A51" s="8">
        <v>41760</v>
      </c>
      <c r="B51" s="130">
        <v>3389.67631106</v>
      </c>
      <c r="C51" s="40">
        <v>1.1368181699999997</v>
      </c>
      <c r="D51" s="130">
        <v>0.87599157999999999</v>
      </c>
      <c r="E51" s="130">
        <v>0.26082659000000002</v>
      </c>
      <c r="F51" s="130">
        <v>40.197234209999998</v>
      </c>
      <c r="G51" s="130">
        <v>39.945328759999995</v>
      </c>
      <c r="H51" s="130">
        <v>0.25190545000000003</v>
      </c>
      <c r="I51" s="130">
        <v>104.57205987999998</v>
      </c>
      <c r="J51" s="130">
        <v>14.872752970000001</v>
      </c>
      <c r="K51" s="130">
        <v>89.69930690999999</v>
      </c>
      <c r="L51" s="130">
        <v>3243.7701987999999</v>
      </c>
      <c r="M51" s="130">
        <v>3227.8973033800003</v>
      </c>
      <c r="N51" s="130">
        <v>15.872895419999999</v>
      </c>
      <c r="O51" s="130">
        <v>8.4033884000000008</v>
      </c>
      <c r="P51" s="130">
        <v>16.580997109999998</v>
      </c>
      <c r="Q51" s="131"/>
      <c r="R51" s="131"/>
      <c r="S51" s="131"/>
      <c r="T51" s="131"/>
      <c r="U51" s="131"/>
      <c r="V51" s="131"/>
    </row>
    <row r="52" spans="1:22" hidden="1" outlineLevel="1">
      <c r="A52" s="8">
        <v>41791</v>
      </c>
      <c r="B52" s="130">
        <v>2589.3629677899999</v>
      </c>
      <c r="C52" s="40">
        <v>1.01683173</v>
      </c>
      <c r="D52" s="130">
        <v>0.76477397000000003</v>
      </c>
      <c r="E52" s="130">
        <v>0.25205776000000002</v>
      </c>
      <c r="F52" s="130">
        <v>1.2485490800000001</v>
      </c>
      <c r="G52" s="130">
        <v>1.01904986</v>
      </c>
      <c r="H52" s="130">
        <v>0.22949922</v>
      </c>
      <c r="I52" s="130">
        <v>44.665556690000003</v>
      </c>
      <c r="J52" s="130">
        <v>8.6850444899999992</v>
      </c>
      <c r="K52" s="130">
        <v>35.9805122</v>
      </c>
      <c r="L52" s="130">
        <v>2542.4320302899996</v>
      </c>
      <c r="M52" s="130">
        <v>2526.9942170199997</v>
      </c>
      <c r="N52" s="130">
        <v>15.437813269999999</v>
      </c>
      <c r="O52" s="130">
        <v>6.6700326899999993</v>
      </c>
      <c r="P52" s="130">
        <v>11.204759769999999</v>
      </c>
      <c r="Q52" s="131"/>
      <c r="R52" s="131"/>
      <c r="S52" s="131"/>
      <c r="T52" s="131"/>
      <c r="U52" s="131"/>
      <c r="V52" s="131"/>
    </row>
    <row r="53" spans="1:22" hidden="1" outlineLevel="1">
      <c r="A53" s="8">
        <v>41821</v>
      </c>
      <c r="B53" s="130">
        <v>2587.4263036000002</v>
      </c>
      <c r="C53" s="40">
        <v>0.80219122999999992</v>
      </c>
      <c r="D53" s="130">
        <v>0.54078848999999996</v>
      </c>
      <c r="E53" s="130">
        <v>0.26140274000000002</v>
      </c>
      <c r="F53" s="130">
        <v>1.2699977</v>
      </c>
      <c r="G53" s="130">
        <v>1.0404984800000001</v>
      </c>
      <c r="H53" s="130">
        <v>0.22949922</v>
      </c>
      <c r="I53" s="130">
        <v>37.618862469999996</v>
      </c>
      <c r="J53" s="130">
        <v>8.7139693000000005</v>
      </c>
      <c r="K53" s="130">
        <v>28.904893170000001</v>
      </c>
      <c r="L53" s="130">
        <v>2547.7352522000001</v>
      </c>
      <c r="M53" s="130">
        <v>2532.9261240000005</v>
      </c>
      <c r="N53" s="130">
        <v>14.8091282</v>
      </c>
      <c r="O53" s="130">
        <v>0.20892582999999998</v>
      </c>
      <c r="P53" s="130">
        <v>7.7740964400000001</v>
      </c>
      <c r="Q53" s="131"/>
      <c r="R53" s="131"/>
      <c r="S53" s="131"/>
      <c r="T53" s="131"/>
      <c r="U53" s="131"/>
      <c r="V53" s="131"/>
    </row>
    <row r="54" spans="1:22" hidden="1" outlineLevel="1">
      <c r="A54" s="8">
        <v>41852</v>
      </c>
      <c r="B54" s="130">
        <v>2648.71962059</v>
      </c>
      <c r="C54" s="40">
        <v>0.7992861</v>
      </c>
      <c r="D54" s="130">
        <v>0.54666026000000001</v>
      </c>
      <c r="E54" s="130">
        <v>0.25262583999999999</v>
      </c>
      <c r="F54" s="130">
        <v>1.39490066</v>
      </c>
      <c r="G54" s="130">
        <v>1.1628096800000001</v>
      </c>
      <c r="H54" s="130">
        <v>0.23209098</v>
      </c>
      <c r="I54" s="130">
        <v>36.21752884</v>
      </c>
      <c r="J54" s="130">
        <v>8.6075451799999989</v>
      </c>
      <c r="K54" s="130">
        <v>27.609983659999997</v>
      </c>
      <c r="L54" s="130">
        <v>2610.3079049899998</v>
      </c>
      <c r="M54" s="130">
        <v>2597.28364792</v>
      </c>
      <c r="N54" s="130">
        <v>13.024257069999999</v>
      </c>
      <c r="O54" s="130">
        <v>0.16544159</v>
      </c>
      <c r="P54" s="130">
        <v>7.6377081199999992</v>
      </c>
      <c r="Q54" s="131"/>
      <c r="R54" s="131"/>
      <c r="S54" s="131"/>
      <c r="T54" s="131"/>
      <c r="U54" s="131"/>
      <c r="V54" s="131"/>
    </row>
    <row r="55" spans="1:22" hidden="1" outlineLevel="1">
      <c r="A55" s="8">
        <v>41883</v>
      </c>
      <c r="B55" s="130">
        <v>2566.1132371200001</v>
      </c>
      <c r="C55" s="40">
        <v>0.80066662999999993</v>
      </c>
      <c r="D55" s="130">
        <v>0.54674557999999995</v>
      </c>
      <c r="E55" s="130">
        <v>0.25392105000000004</v>
      </c>
      <c r="F55" s="130">
        <v>1.34089752</v>
      </c>
      <c r="G55" s="130">
        <v>1.1079128300000001</v>
      </c>
      <c r="H55" s="130">
        <v>0.23298468999999999</v>
      </c>
      <c r="I55" s="130">
        <v>35.361093310000001</v>
      </c>
      <c r="J55" s="130">
        <v>8.6322013099999992</v>
      </c>
      <c r="K55" s="130">
        <v>26.728892000000002</v>
      </c>
      <c r="L55" s="130">
        <v>2528.61057966</v>
      </c>
      <c r="M55" s="130">
        <v>2516.8168073300003</v>
      </c>
      <c r="N55" s="130">
        <v>11.793772329999999</v>
      </c>
      <c r="O55" s="130">
        <v>0.17063054999999999</v>
      </c>
      <c r="P55" s="130">
        <v>7.3878070000000005</v>
      </c>
      <c r="Q55" s="131"/>
      <c r="R55" s="131"/>
      <c r="S55" s="131"/>
      <c r="T55" s="131"/>
      <c r="U55" s="131"/>
      <c r="V55" s="131"/>
    </row>
    <row r="56" spans="1:22" hidden="1" outlineLevel="1">
      <c r="A56" s="8">
        <v>41913</v>
      </c>
      <c r="B56" s="130">
        <v>2054.24268549</v>
      </c>
      <c r="C56" s="40">
        <v>0.71110751999999999</v>
      </c>
      <c r="D56" s="130">
        <v>0.53710314999999997</v>
      </c>
      <c r="E56" s="130">
        <v>0.17400436999999999</v>
      </c>
      <c r="F56" s="130">
        <v>1.3302053300000001</v>
      </c>
      <c r="G56" s="130">
        <v>1.10711673</v>
      </c>
      <c r="H56" s="130">
        <v>0.2230886</v>
      </c>
      <c r="I56" s="130">
        <v>23.591206740000001</v>
      </c>
      <c r="J56" s="130">
        <v>5.4081534499999995</v>
      </c>
      <c r="K56" s="130">
        <v>18.18305329</v>
      </c>
      <c r="L56" s="130">
        <v>2028.6101659000001</v>
      </c>
      <c r="M56" s="130">
        <v>2017.82095157</v>
      </c>
      <c r="N56" s="130">
        <v>10.78921433</v>
      </c>
      <c r="O56" s="130">
        <v>0.17752720999999999</v>
      </c>
      <c r="P56" s="130">
        <v>3.0697355000000002</v>
      </c>
      <c r="Q56" s="131"/>
      <c r="R56" s="131"/>
      <c r="S56" s="131"/>
      <c r="T56" s="131"/>
      <c r="U56" s="131"/>
      <c r="V56" s="131"/>
    </row>
    <row r="57" spans="1:22" hidden="1" outlineLevel="1">
      <c r="A57" s="8">
        <v>41944</v>
      </c>
      <c r="B57" s="130">
        <v>24.62210434</v>
      </c>
      <c r="C57" s="40">
        <v>0.14219236999999998</v>
      </c>
      <c r="D57" s="130">
        <v>2.7007469999999999E-2</v>
      </c>
      <c r="E57" s="130">
        <v>0.11518489999999999</v>
      </c>
      <c r="F57" s="130">
        <v>1.2696141000000001</v>
      </c>
      <c r="G57" s="130">
        <v>1.2696141000000001</v>
      </c>
      <c r="H57" s="130">
        <v>0</v>
      </c>
      <c r="I57" s="130">
        <v>0.50872051000000007</v>
      </c>
      <c r="J57" s="130">
        <v>0.27544277</v>
      </c>
      <c r="K57" s="130">
        <v>0.23327774000000001</v>
      </c>
      <c r="L57" s="130">
        <v>22.701577360000002</v>
      </c>
      <c r="M57" s="130">
        <v>22.700736380000002</v>
      </c>
      <c r="N57" s="130">
        <v>8.4097999999999996E-4</v>
      </c>
      <c r="O57" s="130">
        <v>0.17656716</v>
      </c>
      <c r="P57" s="130">
        <v>2194.8472103999998</v>
      </c>
      <c r="Q57" s="131"/>
      <c r="R57" s="131"/>
      <c r="S57" s="131"/>
      <c r="T57" s="131"/>
      <c r="U57" s="131"/>
      <c r="V57" s="131"/>
    </row>
    <row r="58" spans="1:22" hidden="1" outlineLevel="1">
      <c r="A58" s="8">
        <v>41974</v>
      </c>
      <c r="B58" s="130">
        <v>25.4774274</v>
      </c>
      <c r="C58" s="40">
        <v>0.14219236999999998</v>
      </c>
      <c r="D58" s="130">
        <v>2.7007469999999999E-2</v>
      </c>
      <c r="E58" s="130">
        <v>0.11518489999999999</v>
      </c>
      <c r="F58" s="130">
        <v>1.3332964200000001</v>
      </c>
      <c r="G58" s="130">
        <v>1.3332964200000001</v>
      </c>
      <c r="H58" s="130">
        <v>0</v>
      </c>
      <c r="I58" s="130">
        <v>0.63344135999999995</v>
      </c>
      <c r="J58" s="130">
        <v>0.28196956000000001</v>
      </c>
      <c r="K58" s="130">
        <v>0.3514718</v>
      </c>
      <c r="L58" s="130">
        <v>23.368497250000004</v>
      </c>
      <c r="M58" s="130">
        <v>23.3676563</v>
      </c>
      <c r="N58" s="130">
        <v>8.4095000000000003E-4</v>
      </c>
      <c r="O58" s="130">
        <v>0.17367099</v>
      </c>
      <c r="P58" s="130">
        <v>2200.5063092199998</v>
      </c>
      <c r="Q58" s="131"/>
      <c r="R58" s="131"/>
      <c r="S58" s="131"/>
      <c r="T58" s="131"/>
      <c r="U58" s="131"/>
      <c r="V58" s="131"/>
    </row>
    <row r="59" spans="1:22" hidden="1" outlineLevel="1">
      <c r="A59" s="8">
        <v>42005</v>
      </c>
      <c r="B59" s="130">
        <v>25.032920650000001</v>
      </c>
      <c r="C59" s="40">
        <v>0.14219236999999998</v>
      </c>
      <c r="D59" s="130">
        <v>2.7007469999999999E-2</v>
      </c>
      <c r="E59" s="130">
        <v>0.11518489999999999</v>
      </c>
      <c r="F59" s="130">
        <v>1.3605893899999999</v>
      </c>
      <c r="G59" s="130">
        <v>1.3605893899999999</v>
      </c>
      <c r="H59" s="130">
        <v>0</v>
      </c>
      <c r="I59" s="130">
        <v>0.65929687000000003</v>
      </c>
      <c r="J59" s="130">
        <v>0.28164053999999999</v>
      </c>
      <c r="K59" s="130">
        <v>0.37765632999999998</v>
      </c>
      <c r="L59" s="130">
        <v>22.870842019999998</v>
      </c>
      <c r="M59" s="130">
        <v>22.870001259999999</v>
      </c>
      <c r="N59" s="130">
        <v>8.4075999999999997E-4</v>
      </c>
      <c r="O59" s="130">
        <v>0.17426685</v>
      </c>
      <c r="P59" s="130">
        <v>2211.5436268600001</v>
      </c>
      <c r="Q59" s="131"/>
      <c r="R59" s="131"/>
      <c r="S59" s="131"/>
      <c r="T59" s="131"/>
      <c r="U59" s="131"/>
      <c r="V59" s="131"/>
    </row>
    <row r="60" spans="1:22" hidden="1" outlineLevel="1">
      <c r="A60" s="8">
        <v>42036</v>
      </c>
      <c r="B60" s="130">
        <v>34.991700339999994</v>
      </c>
      <c r="C60" s="40">
        <v>0.14219236999999998</v>
      </c>
      <c r="D60" s="130">
        <v>2.7007469999999999E-2</v>
      </c>
      <c r="E60" s="130">
        <v>0.11518489999999999</v>
      </c>
      <c r="F60" s="130">
        <v>2.2985793999999999</v>
      </c>
      <c r="G60" s="130">
        <v>2.2985793999999999</v>
      </c>
      <c r="H60" s="130">
        <v>0</v>
      </c>
      <c r="I60" s="130">
        <v>0.85531991000000007</v>
      </c>
      <c r="J60" s="130">
        <v>0.38631824000000003</v>
      </c>
      <c r="K60" s="130">
        <v>0.46900166999999998</v>
      </c>
      <c r="L60" s="130">
        <v>31.695608659999998</v>
      </c>
      <c r="M60" s="130">
        <v>31.694767259999999</v>
      </c>
      <c r="N60" s="130">
        <v>8.4139999999999996E-4</v>
      </c>
      <c r="O60" s="130">
        <v>2.5020000000000001E-5</v>
      </c>
      <c r="P60" s="130">
        <v>2786.86288216</v>
      </c>
      <c r="Q60" s="131"/>
      <c r="R60" s="131"/>
      <c r="S60" s="131"/>
      <c r="T60" s="131"/>
      <c r="U60" s="131"/>
      <c r="V60" s="131"/>
    </row>
    <row r="61" spans="1:22" hidden="1" outlineLevel="1">
      <c r="A61" s="8">
        <v>42064</v>
      </c>
      <c r="B61" s="130">
        <v>21.02894367</v>
      </c>
      <c r="C61" s="40">
        <v>0.11518489999999999</v>
      </c>
      <c r="D61" s="130">
        <v>0</v>
      </c>
      <c r="E61" s="130">
        <v>0.11518489999999999</v>
      </c>
      <c r="F61" s="130">
        <v>1.9505343500000001</v>
      </c>
      <c r="G61" s="130">
        <v>1.9505343500000001</v>
      </c>
      <c r="H61" s="130">
        <v>0</v>
      </c>
      <c r="I61" s="130">
        <v>1.28871307</v>
      </c>
      <c r="J61" s="130">
        <v>0.34472645000000002</v>
      </c>
      <c r="K61" s="130">
        <v>0.94398661999999989</v>
      </c>
      <c r="L61" s="130">
        <v>17.674511350000003</v>
      </c>
      <c r="M61" s="130">
        <v>17.673670099999999</v>
      </c>
      <c r="N61" s="130">
        <v>8.4124999999999998E-4</v>
      </c>
      <c r="O61" s="130">
        <v>2.569E-5</v>
      </c>
      <c r="P61" s="130">
        <v>2528.0808273900002</v>
      </c>
      <c r="Q61" s="131"/>
      <c r="R61" s="131"/>
      <c r="S61" s="131"/>
      <c r="T61" s="131"/>
      <c r="U61" s="131"/>
      <c r="V61" s="131"/>
    </row>
    <row r="62" spans="1:22" hidden="1" outlineLevel="1">
      <c r="A62" s="8">
        <v>42095</v>
      </c>
      <c r="B62" s="130">
        <v>16.153341300000001</v>
      </c>
      <c r="C62" s="40">
        <v>0.13251342999999999</v>
      </c>
      <c r="D62" s="130">
        <v>0</v>
      </c>
      <c r="E62" s="130">
        <v>0.13251342999999999</v>
      </c>
      <c r="F62" s="130">
        <v>1.76000391</v>
      </c>
      <c r="G62" s="130">
        <v>1.76000391</v>
      </c>
      <c r="H62" s="130">
        <v>0</v>
      </c>
      <c r="I62" s="130">
        <v>0.56172681999999996</v>
      </c>
      <c r="J62" s="130">
        <v>0.32495039999999997</v>
      </c>
      <c r="K62" s="130">
        <v>0.23677641999999999</v>
      </c>
      <c r="L62" s="130">
        <v>13.699097139999999</v>
      </c>
      <c r="M62" s="130">
        <v>13.69825589</v>
      </c>
      <c r="N62" s="130">
        <v>8.4124999999999998E-4</v>
      </c>
      <c r="O62" s="130">
        <v>4.0724799999999999E-3</v>
      </c>
      <c r="P62" s="130">
        <v>2413.3460281899997</v>
      </c>
      <c r="Q62" s="131"/>
      <c r="R62" s="131"/>
      <c r="S62" s="131"/>
      <c r="T62" s="131"/>
      <c r="U62" s="131"/>
      <c r="V62" s="131"/>
    </row>
    <row r="63" spans="1:22" hidden="1" outlineLevel="1">
      <c r="A63" s="8">
        <v>42125</v>
      </c>
      <c r="B63" s="130">
        <v>15.39737395</v>
      </c>
      <c r="C63" s="40">
        <v>0.11518489999999999</v>
      </c>
      <c r="D63" s="130">
        <v>0</v>
      </c>
      <c r="E63" s="130">
        <v>0.11518489999999999</v>
      </c>
      <c r="F63" s="130">
        <v>1.75716889</v>
      </c>
      <c r="G63" s="130">
        <v>1.7570641499999999</v>
      </c>
      <c r="H63" s="130">
        <v>1.0474E-4</v>
      </c>
      <c r="I63" s="130">
        <v>1.0285805600000002</v>
      </c>
      <c r="J63" s="130">
        <v>0.32478138000000001</v>
      </c>
      <c r="K63" s="130">
        <v>0.70379918000000008</v>
      </c>
      <c r="L63" s="130">
        <v>12.496439599999999</v>
      </c>
      <c r="M63" s="130">
        <v>12.49619742</v>
      </c>
      <c r="N63" s="130">
        <v>2.4217999999999999E-4</v>
      </c>
      <c r="O63" s="130">
        <v>3.0036099999999999E-3</v>
      </c>
      <c r="P63" s="130">
        <v>2407.78627001</v>
      </c>
      <c r="Q63" s="131"/>
      <c r="R63" s="131"/>
      <c r="S63" s="131"/>
      <c r="T63" s="131"/>
      <c r="U63" s="131"/>
      <c r="V63" s="131"/>
    </row>
    <row r="64" spans="1:22" hidden="1" outlineLevel="1">
      <c r="A64" s="8">
        <v>42156</v>
      </c>
      <c r="B64" s="130">
        <v>15.22303155</v>
      </c>
      <c r="C64" s="40">
        <v>0.11518489999999999</v>
      </c>
      <c r="D64" s="130">
        <v>0</v>
      </c>
      <c r="E64" s="130">
        <v>0.11518489999999999</v>
      </c>
      <c r="F64" s="130">
        <v>1.7553522100000001</v>
      </c>
      <c r="G64" s="130">
        <v>1.75524747</v>
      </c>
      <c r="H64" s="130">
        <v>1.0474E-4</v>
      </c>
      <c r="I64" s="130">
        <v>1.0258393100000001</v>
      </c>
      <c r="J64" s="130">
        <v>0.32617538000000001</v>
      </c>
      <c r="K64" s="130">
        <v>0.69966393000000004</v>
      </c>
      <c r="L64" s="130">
        <v>12.326655129999999</v>
      </c>
      <c r="M64" s="130">
        <v>12.32641301</v>
      </c>
      <c r="N64" s="130">
        <v>2.4211999999999999E-4</v>
      </c>
      <c r="O64" s="130">
        <v>1.116E-5</v>
      </c>
      <c r="P64" s="130">
        <v>2390.1009125999999</v>
      </c>
      <c r="Q64" s="131"/>
      <c r="R64" s="131"/>
      <c r="S64" s="131"/>
      <c r="T64" s="131"/>
      <c r="U64" s="131"/>
      <c r="V64" s="131"/>
    </row>
    <row r="65" spans="1:22" hidden="1" outlineLevel="1">
      <c r="A65" s="8">
        <v>42186</v>
      </c>
      <c r="B65" s="130">
        <v>14.662132939999999</v>
      </c>
      <c r="C65" s="40">
        <v>0.11518489999999999</v>
      </c>
      <c r="D65" s="130">
        <v>0</v>
      </c>
      <c r="E65" s="130">
        <v>0.11518489999999999</v>
      </c>
      <c r="F65" s="130">
        <v>1.80231242</v>
      </c>
      <c r="G65" s="130">
        <v>1.80220768</v>
      </c>
      <c r="H65" s="130">
        <v>1.0474E-4</v>
      </c>
      <c r="I65" s="130">
        <v>0.95886834999999992</v>
      </c>
      <c r="J65" s="130">
        <v>0.33036799999999999</v>
      </c>
      <c r="K65" s="130">
        <v>0.62850035000000004</v>
      </c>
      <c r="L65" s="130">
        <v>11.785767269999999</v>
      </c>
      <c r="M65" s="130">
        <v>11.785525189999998</v>
      </c>
      <c r="N65" s="130">
        <v>2.4207999999999999E-4</v>
      </c>
      <c r="O65" s="130">
        <v>1.0899999999999999E-6</v>
      </c>
      <c r="P65" s="130">
        <v>2413.94065288</v>
      </c>
      <c r="Q65" s="131"/>
      <c r="R65" s="131"/>
      <c r="S65" s="131"/>
      <c r="T65" s="131"/>
      <c r="U65" s="131"/>
      <c r="V65" s="131"/>
    </row>
    <row r="66" spans="1:22" hidden="1" outlineLevel="1">
      <c r="A66" s="8">
        <v>42217</v>
      </c>
      <c r="B66" s="130">
        <v>12.363961340000001</v>
      </c>
      <c r="C66" s="40">
        <v>0.11508246</v>
      </c>
      <c r="D66" s="130">
        <v>0</v>
      </c>
      <c r="E66" s="130">
        <v>0.11508246</v>
      </c>
      <c r="F66" s="130">
        <v>1.76807965</v>
      </c>
      <c r="G66" s="130">
        <v>1.76797491</v>
      </c>
      <c r="H66" s="130">
        <v>1.0474E-4</v>
      </c>
      <c r="I66" s="130">
        <v>0.47096354000000001</v>
      </c>
      <c r="J66" s="130">
        <v>0.32910382999999999</v>
      </c>
      <c r="K66" s="130">
        <v>0.14185971</v>
      </c>
      <c r="L66" s="130">
        <v>10.009835689999999</v>
      </c>
      <c r="M66" s="130">
        <v>10.009593750000001</v>
      </c>
      <c r="N66" s="130">
        <v>2.4194E-4</v>
      </c>
      <c r="O66" s="130">
        <v>4.0211199999999996E-3</v>
      </c>
      <c r="P66" s="130">
        <v>2379.0223711499998</v>
      </c>
      <c r="Q66" s="131"/>
      <c r="R66" s="131"/>
      <c r="S66" s="131"/>
      <c r="T66" s="131"/>
      <c r="U66" s="131"/>
      <c r="V66" s="131"/>
    </row>
    <row r="67" spans="1:22" hidden="1" outlineLevel="1">
      <c r="A67" s="8">
        <v>42248</v>
      </c>
      <c r="B67" s="130">
        <v>14.666698889999999</v>
      </c>
      <c r="C67" s="40">
        <v>0.11508246</v>
      </c>
      <c r="D67" s="130">
        <v>0</v>
      </c>
      <c r="E67" s="130">
        <v>0.11508246</v>
      </c>
      <c r="F67" s="130">
        <v>1.7960426</v>
      </c>
      <c r="G67" s="130">
        <v>1.79593786</v>
      </c>
      <c r="H67" s="130">
        <v>1.0474E-4</v>
      </c>
      <c r="I67" s="130">
        <v>1.2632798600000001</v>
      </c>
      <c r="J67" s="130">
        <v>0.33226246000000004</v>
      </c>
      <c r="K67" s="130">
        <v>0.93101740000000011</v>
      </c>
      <c r="L67" s="130">
        <v>11.492293970000002</v>
      </c>
      <c r="M67" s="130">
        <v>11.49205201</v>
      </c>
      <c r="N67" s="130">
        <v>2.4195999999999999E-4</v>
      </c>
      <c r="O67" s="130">
        <v>1.8999999999999998E-7</v>
      </c>
      <c r="P67" s="130">
        <v>2391.1715410200004</v>
      </c>
      <c r="Q67" s="131"/>
      <c r="R67" s="131"/>
      <c r="S67" s="131"/>
      <c r="T67" s="131"/>
      <c r="U67" s="131"/>
      <c r="V67" s="131"/>
    </row>
    <row r="68" spans="1:22" hidden="1" outlineLevel="1">
      <c r="A68" s="8">
        <v>42278</v>
      </c>
      <c r="B68" s="130">
        <v>8.6707512799999993</v>
      </c>
      <c r="C68" s="40">
        <v>0.11508246</v>
      </c>
      <c r="D68" s="130">
        <v>0</v>
      </c>
      <c r="E68" s="130">
        <v>0.11508246</v>
      </c>
      <c r="F68" s="130">
        <v>1.9069290299999999</v>
      </c>
      <c r="G68" s="130">
        <v>1.9068242899999999</v>
      </c>
      <c r="H68" s="130">
        <v>1.0474E-4</v>
      </c>
      <c r="I68" s="130">
        <v>1.0234032200000001</v>
      </c>
      <c r="J68" s="130">
        <v>0.34326842000000002</v>
      </c>
      <c r="K68" s="130">
        <v>0.68013479999999993</v>
      </c>
      <c r="L68" s="130">
        <v>5.62533657</v>
      </c>
      <c r="M68" s="130">
        <v>5.6250945199999993</v>
      </c>
      <c r="N68" s="130">
        <v>2.4205E-4</v>
      </c>
      <c r="O68" s="130">
        <v>4.0000000000000001E-8</v>
      </c>
      <c r="P68" s="130">
        <v>2447.0187117800001</v>
      </c>
      <c r="Q68" s="40"/>
      <c r="R68" s="40"/>
      <c r="S68" s="40"/>
      <c r="T68" s="40"/>
      <c r="U68" s="40"/>
      <c r="V68" s="40"/>
    </row>
    <row r="69" spans="1:22" hidden="1" outlineLevel="1">
      <c r="A69" s="8">
        <v>42309</v>
      </c>
      <c r="B69" s="130">
        <v>9.2834019099999985</v>
      </c>
      <c r="C69" s="40">
        <v>0.11508246</v>
      </c>
      <c r="D69" s="130">
        <v>0</v>
      </c>
      <c r="E69" s="130">
        <v>0.11508246</v>
      </c>
      <c r="F69" s="130">
        <v>1.9848307700000001</v>
      </c>
      <c r="G69" s="130">
        <v>1.98472603</v>
      </c>
      <c r="H69" s="130">
        <v>1.0474E-4</v>
      </c>
      <c r="I69" s="130">
        <v>1.02473031</v>
      </c>
      <c r="J69" s="130">
        <v>0.34997254</v>
      </c>
      <c r="K69" s="130">
        <v>0.67475776999999992</v>
      </c>
      <c r="L69" s="130">
        <v>6.1587583700000001</v>
      </c>
      <c r="M69" s="130">
        <v>6.1585163099999995</v>
      </c>
      <c r="N69" s="130">
        <v>2.4206E-4</v>
      </c>
      <c r="O69" s="130">
        <v>2E-8</v>
      </c>
      <c r="P69" s="130">
        <v>2489.16628399</v>
      </c>
      <c r="Q69" s="40"/>
      <c r="R69" s="40"/>
      <c r="S69" s="40"/>
      <c r="T69" s="40"/>
      <c r="U69" s="40"/>
      <c r="V69" s="40"/>
    </row>
    <row r="70" spans="1:22" hidden="1" outlineLevel="1">
      <c r="A70" s="8">
        <v>42339</v>
      </c>
      <c r="B70" s="130">
        <v>10.376135129999998</v>
      </c>
      <c r="C70" s="40">
        <v>0.11508246</v>
      </c>
      <c r="D70" s="130">
        <v>0</v>
      </c>
      <c r="E70" s="130">
        <v>0.11508246</v>
      </c>
      <c r="F70" s="130">
        <v>1.9946926700000001</v>
      </c>
      <c r="G70" s="130">
        <v>1.99458793</v>
      </c>
      <c r="H70" s="130">
        <v>1.0474E-4</v>
      </c>
      <c r="I70" s="130">
        <v>0.53184074999999997</v>
      </c>
      <c r="J70" s="130">
        <v>0.35399210000000003</v>
      </c>
      <c r="K70" s="130">
        <v>0.17784865</v>
      </c>
      <c r="L70" s="130">
        <v>7.73451925</v>
      </c>
      <c r="M70" s="130">
        <v>7.7342772799999997</v>
      </c>
      <c r="N70" s="130">
        <v>2.4196999999999999E-4</v>
      </c>
      <c r="O70" s="130">
        <v>2.2840999999999998E-3</v>
      </c>
      <c r="P70" s="130">
        <v>2493.0255944099999</v>
      </c>
      <c r="Q70" s="40"/>
      <c r="R70" s="40"/>
      <c r="S70" s="40"/>
      <c r="T70" s="40"/>
      <c r="U70" s="40"/>
      <c r="V70" s="40"/>
    </row>
    <row r="71" spans="1:22" hidden="1" outlineLevel="1">
      <c r="A71" s="8">
        <v>42370</v>
      </c>
      <c r="B71" s="130">
        <v>9.91228394</v>
      </c>
      <c r="C71" s="40">
        <v>0.11508246</v>
      </c>
      <c r="D71" s="130">
        <v>0</v>
      </c>
      <c r="E71" s="130">
        <v>0.11508246</v>
      </c>
      <c r="F71" s="130">
        <v>2.0869977500000001</v>
      </c>
      <c r="G71" s="130">
        <v>2.0868930099999998</v>
      </c>
      <c r="H71" s="130">
        <v>1.0474E-4</v>
      </c>
      <c r="I71" s="130">
        <v>0.53139150000000002</v>
      </c>
      <c r="J71" s="130">
        <v>0.36468928</v>
      </c>
      <c r="K71" s="130">
        <v>0.16670221999999998</v>
      </c>
      <c r="L71" s="130">
        <v>7.1788122299999992</v>
      </c>
      <c r="M71" s="130">
        <v>7.1785702699999998</v>
      </c>
      <c r="N71" s="130">
        <v>2.4195999999999999E-4</v>
      </c>
      <c r="O71" s="130">
        <v>2.6299999999999998E-6</v>
      </c>
      <c r="P71" s="130">
        <v>2544.2495874599999</v>
      </c>
      <c r="Q71" s="40"/>
      <c r="R71" s="40"/>
      <c r="S71" s="40"/>
      <c r="T71" s="40"/>
      <c r="U71" s="40"/>
      <c r="V71" s="40"/>
    </row>
    <row r="72" spans="1:22" hidden="1" outlineLevel="1">
      <c r="A72" s="8">
        <v>42401</v>
      </c>
      <c r="B72" s="130">
        <v>10.137383120000001</v>
      </c>
      <c r="C72" s="40">
        <v>0.11508246</v>
      </c>
      <c r="D72" s="130">
        <v>0</v>
      </c>
      <c r="E72" s="130">
        <v>0.11508246</v>
      </c>
      <c r="F72" s="130">
        <v>2.2411608599999999</v>
      </c>
      <c r="G72" s="130">
        <v>2.2410561200000001</v>
      </c>
      <c r="H72" s="130">
        <v>1.0474E-4</v>
      </c>
      <c r="I72" s="130">
        <v>0.53779803999999998</v>
      </c>
      <c r="J72" s="130">
        <v>0.38316987999999996</v>
      </c>
      <c r="K72" s="130">
        <v>0.15462815999999999</v>
      </c>
      <c r="L72" s="130">
        <v>7.2433417599999999</v>
      </c>
      <c r="M72" s="130">
        <v>7.2430997000000001</v>
      </c>
      <c r="N72" s="130">
        <v>2.4206E-4</v>
      </c>
      <c r="O72" s="130">
        <v>3.9165000000000016E-3</v>
      </c>
      <c r="P72" s="130">
        <v>2630.11235167</v>
      </c>
      <c r="Q72" s="40"/>
      <c r="R72" s="40"/>
      <c r="S72" s="40"/>
      <c r="T72" s="40"/>
      <c r="U72" s="40"/>
      <c r="V72" s="40"/>
    </row>
    <row r="73" spans="1:22" hidden="1" outlineLevel="1">
      <c r="A73" s="8">
        <v>42430</v>
      </c>
      <c r="B73" s="130">
        <v>9.9129635799999996</v>
      </c>
      <c r="C73" s="40">
        <v>0.11508246</v>
      </c>
      <c r="D73" s="130">
        <v>0</v>
      </c>
      <c r="E73" s="130">
        <v>0.11508246</v>
      </c>
      <c r="F73" s="130">
        <v>2.1770848199999997</v>
      </c>
      <c r="G73" s="130">
        <v>2.1769800799999999</v>
      </c>
      <c r="H73" s="130">
        <v>1.0474E-4</v>
      </c>
      <c r="I73" s="130">
        <v>0.59126020999999995</v>
      </c>
      <c r="J73" s="130">
        <v>0.37878365999999997</v>
      </c>
      <c r="K73" s="130">
        <v>0.21247654999999999</v>
      </c>
      <c r="L73" s="130">
        <v>7.0295360900000006</v>
      </c>
      <c r="M73" s="130">
        <v>7.0292939499999996</v>
      </c>
      <c r="N73" s="130">
        <v>2.4213999999999998E-4</v>
      </c>
      <c r="O73" s="130">
        <v>1.6079999999999999E-5</v>
      </c>
      <c r="P73" s="130">
        <v>2591.5962043099998</v>
      </c>
      <c r="Q73" s="40"/>
      <c r="R73" s="40"/>
      <c r="S73" s="40"/>
      <c r="T73" s="40"/>
      <c r="U73" s="40"/>
      <c r="V73" s="40"/>
    </row>
    <row r="74" spans="1:22" hidden="1" outlineLevel="1">
      <c r="A74" s="8">
        <v>42461</v>
      </c>
      <c r="B74" s="130">
        <v>8.7916424600000003</v>
      </c>
      <c r="C74" s="40">
        <v>0.11508246</v>
      </c>
      <c r="D74" s="130">
        <v>0</v>
      </c>
      <c r="E74" s="130">
        <v>0.11508246</v>
      </c>
      <c r="F74" s="130">
        <v>2.0953058500000004</v>
      </c>
      <c r="G74" s="130">
        <v>2.0952011100000001</v>
      </c>
      <c r="H74" s="130">
        <v>1.0474E-4</v>
      </c>
      <c r="I74" s="130">
        <v>0.62404809999999999</v>
      </c>
      <c r="J74" s="130">
        <v>0.37016614000000003</v>
      </c>
      <c r="K74" s="130">
        <v>0.25388195999999996</v>
      </c>
      <c r="L74" s="130">
        <v>5.9572060500000008</v>
      </c>
      <c r="M74" s="130">
        <v>5.9569639199999997</v>
      </c>
      <c r="N74" s="130">
        <v>2.4212999999999999E-4</v>
      </c>
      <c r="O74" s="130">
        <v>1.88E-6</v>
      </c>
      <c r="P74" s="130">
        <v>2537.7949807099999</v>
      </c>
      <c r="Q74" s="40"/>
      <c r="R74" s="40"/>
      <c r="S74" s="40"/>
      <c r="T74" s="40"/>
      <c r="U74" s="40"/>
      <c r="V74" s="40"/>
    </row>
    <row r="75" spans="1:22" hidden="1" outlineLevel="1">
      <c r="A75" s="8">
        <v>42491</v>
      </c>
      <c r="B75" s="130">
        <v>8.8494660299999985</v>
      </c>
      <c r="C75" s="40">
        <v>0.11508246</v>
      </c>
      <c r="D75" s="130">
        <v>0</v>
      </c>
      <c r="E75" s="130">
        <v>0.11508246</v>
      </c>
      <c r="F75" s="130">
        <v>2.0933003700000001</v>
      </c>
      <c r="G75" s="130">
        <v>2.0931956300000003</v>
      </c>
      <c r="H75" s="130">
        <v>1.0474E-4</v>
      </c>
      <c r="I75" s="130">
        <v>0.58547145</v>
      </c>
      <c r="J75" s="130">
        <v>0.36880820999999997</v>
      </c>
      <c r="K75" s="130">
        <v>0.21666324000000001</v>
      </c>
      <c r="L75" s="130">
        <v>6.0556117500000006</v>
      </c>
      <c r="M75" s="130">
        <v>6.0553696299999995</v>
      </c>
      <c r="N75" s="130">
        <v>2.4211999999999999E-4</v>
      </c>
      <c r="O75" s="130">
        <v>3.5802E-2</v>
      </c>
      <c r="P75" s="130">
        <v>2530.98065077</v>
      </c>
      <c r="Q75" s="40"/>
      <c r="R75" s="40"/>
      <c r="S75" s="40"/>
      <c r="T75" s="40"/>
      <c r="U75" s="40"/>
      <c r="V75" s="40"/>
    </row>
    <row r="76" spans="1:22" hidden="1" outlineLevel="1">
      <c r="A76" s="8">
        <v>42522</v>
      </c>
      <c r="B76" s="130">
        <v>7.0467682700000003</v>
      </c>
      <c r="C76" s="40">
        <v>0.11508246</v>
      </c>
      <c r="D76" s="130">
        <v>0</v>
      </c>
      <c r="E76" s="130">
        <v>0.11508246</v>
      </c>
      <c r="F76" s="130">
        <v>2.0690363600000001</v>
      </c>
      <c r="G76" s="130">
        <v>2.0689316200000003</v>
      </c>
      <c r="H76" s="130">
        <v>1.0474E-4</v>
      </c>
      <c r="I76" s="130">
        <v>0.45423492999999998</v>
      </c>
      <c r="J76" s="130">
        <v>0.31037084999999998</v>
      </c>
      <c r="K76" s="130">
        <v>0.14386407999999998</v>
      </c>
      <c r="L76" s="130">
        <v>4.40841452</v>
      </c>
      <c r="M76" s="130">
        <v>4.40841452</v>
      </c>
      <c r="N76" s="130">
        <v>0</v>
      </c>
      <c r="O76" s="130">
        <v>2.1074699999999997E-3</v>
      </c>
      <c r="P76" s="130">
        <v>2514.1333242499995</v>
      </c>
      <c r="Q76" s="40"/>
      <c r="R76" s="40"/>
      <c r="S76" s="40"/>
      <c r="T76" s="40"/>
      <c r="U76" s="40"/>
      <c r="V76" s="40"/>
    </row>
    <row r="77" spans="1:22" hidden="1" outlineLevel="1">
      <c r="A77" s="8">
        <v>42552</v>
      </c>
      <c r="B77" s="130">
        <v>7.2300648600000006</v>
      </c>
      <c r="C77" s="40">
        <v>0.11508246</v>
      </c>
      <c r="D77" s="130">
        <v>0</v>
      </c>
      <c r="E77" s="130">
        <v>0.11508246</v>
      </c>
      <c r="F77" s="130">
        <v>2.06472414</v>
      </c>
      <c r="G77" s="130">
        <v>2.0646193999999998</v>
      </c>
      <c r="H77" s="130">
        <v>1.0474E-4</v>
      </c>
      <c r="I77" s="130">
        <v>0.49100931000000003</v>
      </c>
      <c r="J77" s="130">
        <v>0.31040496000000001</v>
      </c>
      <c r="K77" s="130">
        <v>0.18060435000000002</v>
      </c>
      <c r="L77" s="130">
        <v>4.5592489499999997</v>
      </c>
      <c r="M77" s="130">
        <v>4.5592489499999997</v>
      </c>
      <c r="N77" s="130">
        <v>0</v>
      </c>
      <c r="O77" s="130">
        <v>1.9974899999999998E-3</v>
      </c>
      <c r="P77" s="130">
        <v>2509.09798327</v>
      </c>
      <c r="Q77" s="40"/>
      <c r="R77" s="40"/>
      <c r="S77" s="40"/>
      <c r="T77" s="40"/>
      <c r="U77" s="40"/>
      <c r="V77" s="40"/>
    </row>
    <row r="78" spans="1:22" hidden="1" outlineLevel="1">
      <c r="A78" s="8">
        <v>42583</v>
      </c>
      <c r="B78" s="130">
        <v>14.293022880000001</v>
      </c>
      <c r="C78" s="40">
        <v>0.11508246</v>
      </c>
      <c r="D78" s="130">
        <v>0</v>
      </c>
      <c r="E78" s="130">
        <v>0.11508246</v>
      </c>
      <c r="F78" s="130">
        <v>2.1345524500000002</v>
      </c>
      <c r="G78" s="130">
        <v>2.1344477099999999</v>
      </c>
      <c r="H78" s="130">
        <v>1.0474E-4</v>
      </c>
      <c r="I78" s="130">
        <v>0.52786816000000003</v>
      </c>
      <c r="J78" s="130">
        <v>0.31936038999999999</v>
      </c>
      <c r="K78" s="130">
        <v>0.20850776999999998</v>
      </c>
      <c r="L78" s="130">
        <v>11.515519809999999</v>
      </c>
      <c r="M78" s="130">
        <v>11.515519809999999</v>
      </c>
      <c r="N78" s="130">
        <v>0</v>
      </c>
      <c r="O78" s="130">
        <v>2.1458099999999997E-3</v>
      </c>
      <c r="P78" s="130">
        <v>2507.1429825300002</v>
      </c>
      <c r="Q78" s="40"/>
      <c r="R78" s="40"/>
      <c r="S78" s="40"/>
      <c r="T78" s="40"/>
      <c r="U78" s="40"/>
      <c r="V78" s="40"/>
    </row>
    <row r="79" spans="1:22" hidden="1" outlineLevel="1">
      <c r="A79" s="8">
        <v>42614</v>
      </c>
      <c r="B79" s="130">
        <v>14.576344779999999</v>
      </c>
      <c r="C79" s="40">
        <v>0.11508246</v>
      </c>
      <c r="D79" s="130">
        <v>0</v>
      </c>
      <c r="E79" s="130">
        <v>0.11508246</v>
      </c>
      <c r="F79" s="130">
        <v>2.1553270200000001</v>
      </c>
      <c r="G79" s="130">
        <v>2.1552222800000003</v>
      </c>
      <c r="H79" s="130">
        <v>1.0474E-4</v>
      </c>
      <c r="I79" s="130">
        <v>0.52866579999999996</v>
      </c>
      <c r="J79" s="130">
        <v>0.32270462</v>
      </c>
      <c r="K79" s="130">
        <v>0.20596117999999999</v>
      </c>
      <c r="L79" s="130">
        <v>11.777269499999999</v>
      </c>
      <c r="M79" s="130">
        <v>11.777269499999999</v>
      </c>
      <c r="N79" s="130">
        <v>0</v>
      </c>
      <c r="O79" s="130">
        <v>6.1848300000000005E-3</v>
      </c>
      <c r="P79" s="130">
        <v>2517.1042683799997</v>
      </c>
      <c r="Q79" s="40"/>
      <c r="R79" s="40"/>
      <c r="S79" s="40"/>
      <c r="T79" s="40"/>
      <c r="U79" s="40"/>
      <c r="V79" s="40"/>
    </row>
    <row r="80" spans="1:22" hidden="1" outlineLevel="1">
      <c r="A80" s="8">
        <v>42644</v>
      </c>
      <c r="B80" s="130">
        <v>14.858271929999999</v>
      </c>
      <c r="C80" s="40">
        <v>0.11508246</v>
      </c>
      <c r="D80" s="130">
        <v>0</v>
      </c>
      <c r="E80" s="130">
        <v>0.11508246</v>
      </c>
      <c r="F80" s="130">
        <v>2.12147649</v>
      </c>
      <c r="G80" s="130">
        <v>2.1213717500000002</v>
      </c>
      <c r="H80" s="130">
        <v>1.0474E-4</v>
      </c>
      <c r="I80" s="130">
        <v>0.55664177999999997</v>
      </c>
      <c r="J80" s="130">
        <v>0.31705005999999997</v>
      </c>
      <c r="K80" s="130">
        <v>0.23959172000000001</v>
      </c>
      <c r="L80" s="130">
        <v>12.0650712</v>
      </c>
      <c r="M80" s="130">
        <v>12.0650712</v>
      </c>
      <c r="N80" s="130">
        <v>0</v>
      </c>
      <c r="O80" s="130">
        <v>2.15847E-3</v>
      </c>
      <c r="P80" s="130">
        <v>2488.8256371500001</v>
      </c>
      <c r="Q80" s="40"/>
      <c r="R80" s="40"/>
      <c r="S80" s="40"/>
      <c r="T80" s="40"/>
      <c r="U80" s="40"/>
      <c r="V80" s="40"/>
    </row>
    <row r="81" spans="1:22" hidden="1" outlineLevel="1">
      <c r="A81" s="8">
        <v>42675</v>
      </c>
      <c r="B81" s="130">
        <v>7.6086561699999997</v>
      </c>
      <c r="C81" s="40">
        <v>0.11508246</v>
      </c>
      <c r="D81" s="130">
        <v>0</v>
      </c>
      <c r="E81" s="130">
        <v>0.11508246</v>
      </c>
      <c r="F81" s="130">
        <v>2.12870582</v>
      </c>
      <c r="G81" s="130">
        <v>2.1286057400000002</v>
      </c>
      <c r="H81" s="130">
        <v>1.0008E-4</v>
      </c>
      <c r="I81" s="130">
        <v>0.55806681999999996</v>
      </c>
      <c r="J81" s="130">
        <v>0.31573693000000003</v>
      </c>
      <c r="K81" s="130">
        <v>0.24232988999999999</v>
      </c>
      <c r="L81" s="130">
        <v>4.8068010699999997</v>
      </c>
      <c r="M81" s="130">
        <v>4.8068010699999997</v>
      </c>
      <c r="N81" s="130">
        <v>0</v>
      </c>
      <c r="O81" s="130">
        <v>2.0990900000000001E-3</v>
      </c>
      <c r="P81" s="130">
        <v>2485.0537016899998</v>
      </c>
      <c r="Q81" s="40"/>
      <c r="R81" s="40"/>
      <c r="S81" s="40"/>
      <c r="T81" s="40"/>
      <c r="U81" s="40"/>
      <c r="V81" s="40"/>
    </row>
    <row r="82" spans="1:22" hidden="1" outlineLevel="1">
      <c r="A82" s="8">
        <v>42705</v>
      </c>
      <c r="B82" s="130">
        <v>7.7097697200000006</v>
      </c>
      <c r="C82" s="40">
        <v>0.11508246</v>
      </c>
      <c r="D82" s="130">
        <v>0</v>
      </c>
      <c r="E82" s="130">
        <v>0.11508246</v>
      </c>
      <c r="F82" s="130">
        <v>2.2579411300000003</v>
      </c>
      <c r="G82" s="130">
        <v>2.2578410500000001</v>
      </c>
      <c r="H82" s="130">
        <v>1.0008E-4</v>
      </c>
      <c r="I82" s="130">
        <v>0.56920744999999995</v>
      </c>
      <c r="J82" s="130">
        <v>0.3295495</v>
      </c>
      <c r="K82" s="130">
        <v>0.23965794999999998</v>
      </c>
      <c r="L82" s="130">
        <v>4.7675386800000004</v>
      </c>
      <c r="M82" s="130">
        <v>4.7675386800000004</v>
      </c>
      <c r="N82" s="130">
        <v>0</v>
      </c>
      <c r="O82" s="130">
        <v>4.3544199999999995E-3</v>
      </c>
      <c r="P82" s="130">
        <v>2550.5878384900002</v>
      </c>
      <c r="Q82" s="40"/>
      <c r="R82" s="40"/>
      <c r="S82" s="40"/>
      <c r="T82" s="40"/>
      <c r="U82" s="40"/>
      <c r="V82" s="40"/>
    </row>
    <row r="83" spans="1:22" hidden="1" outlineLevel="1">
      <c r="A83" s="8">
        <v>42736</v>
      </c>
      <c r="B83" s="130">
        <v>7.8472377699999996</v>
      </c>
      <c r="C83" s="40">
        <v>0.11508246</v>
      </c>
      <c r="D83" s="130">
        <v>0</v>
      </c>
      <c r="E83" s="130">
        <v>0.11508246</v>
      </c>
      <c r="F83" s="130">
        <v>2.25345167</v>
      </c>
      <c r="G83" s="130">
        <v>2.2533516699999998</v>
      </c>
      <c r="H83" s="130">
        <v>1E-4</v>
      </c>
      <c r="I83" s="130">
        <v>0.56236555999999993</v>
      </c>
      <c r="J83" s="130">
        <v>0.33098548</v>
      </c>
      <c r="K83" s="130">
        <v>0.23138007999999999</v>
      </c>
      <c r="L83" s="130">
        <v>4.9163380800000001</v>
      </c>
      <c r="M83" s="130">
        <v>4.9163380800000001</v>
      </c>
      <c r="N83" s="130">
        <v>0</v>
      </c>
      <c r="O83" s="130">
        <v>2.4005099999999998E-3</v>
      </c>
      <c r="P83" s="130">
        <v>2551.1298619099998</v>
      </c>
      <c r="Q83" s="40"/>
      <c r="R83" s="40"/>
      <c r="S83" s="40"/>
      <c r="T83" s="40"/>
      <c r="U83" s="40"/>
      <c r="V83" s="40"/>
    </row>
    <row r="84" spans="1:22" hidden="1" outlineLevel="1">
      <c r="A84" s="8">
        <v>42767</v>
      </c>
      <c r="B84" s="130">
        <v>8.02119727</v>
      </c>
      <c r="C84" s="40">
        <v>0.11508246</v>
      </c>
      <c r="D84" s="130">
        <v>0</v>
      </c>
      <c r="E84" s="130">
        <v>0.11508246</v>
      </c>
      <c r="F84" s="130">
        <v>2.2492042999999997</v>
      </c>
      <c r="G84" s="130">
        <v>2.2491042999999999</v>
      </c>
      <c r="H84" s="130">
        <v>1E-4</v>
      </c>
      <c r="I84" s="130">
        <v>0.53735302000000007</v>
      </c>
      <c r="J84" s="130">
        <v>0.33053978000000001</v>
      </c>
      <c r="K84" s="130">
        <v>0.20681323999999998</v>
      </c>
      <c r="L84" s="130">
        <v>5.11955749</v>
      </c>
      <c r="M84" s="130">
        <v>5.11955749</v>
      </c>
      <c r="N84" s="130">
        <v>0</v>
      </c>
      <c r="O84" s="130">
        <v>2.4866699999999999E-3</v>
      </c>
      <c r="P84" s="130">
        <v>2546.3706402199996</v>
      </c>
      <c r="Q84" s="40"/>
      <c r="R84" s="40"/>
      <c r="S84" s="40"/>
      <c r="T84" s="40"/>
      <c r="U84" s="40"/>
      <c r="V84" s="40"/>
    </row>
    <row r="85" spans="1:22" hidden="1" outlineLevel="1">
      <c r="A85" s="8">
        <v>42795</v>
      </c>
      <c r="B85" s="130">
        <v>7.6375599000000003</v>
      </c>
      <c r="C85" s="40">
        <v>0.11508246</v>
      </c>
      <c r="D85" s="130">
        <v>0</v>
      </c>
      <c r="E85" s="130">
        <v>0.11508246</v>
      </c>
      <c r="F85" s="130">
        <v>2.2445787500000001</v>
      </c>
      <c r="G85" s="130">
        <v>2.2444787499999999</v>
      </c>
      <c r="H85" s="130">
        <v>1E-4</v>
      </c>
      <c r="I85" s="130">
        <v>0.44718310999999999</v>
      </c>
      <c r="J85" s="130">
        <v>0.33168458000000001</v>
      </c>
      <c r="K85" s="130">
        <v>0.11549853000000002</v>
      </c>
      <c r="L85" s="130">
        <v>4.8307155800000006</v>
      </c>
      <c r="M85" s="130">
        <v>4.8307155800000006</v>
      </c>
      <c r="N85" s="130">
        <v>0</v>
      </c>
      <c r="O85" s="130">
        <v>2.5481200000000001E-3</v>
      </c>
      <c r="P85" s="130">
        <v>2536.8316323600002</v>
      </c>
      <c r="Q85" s="40"/>
      <c r="R85" s="40"/>
      <c r="S85" s="40"/>
      <c r="T85" s="40"/>
      <c r="U85" s="40"/>
      <c r="V85" s="40"/>
    </row>
    <row r="86" spans="1:22" hidden="1" outlineLevel="1">
      <c r="A86" s="8">
        <v>42826</v>
      </c>
      <c r="B86" s="130">
        <v>7.9993429000000003</v>
      </c>
      <c r="C86" s="40">
        <v>0.11508246</v>
      </c>
      <c r="D86" s="130">
        <v>0</v>
      </c>
      <c r="E86" s="130">
        <v>0.11508246</v>
      </c>
      <c r="F86" s="130">
        <v>2.1821561599999999</v>
      </c>
      <c r="G86" s="130">
        <v>2.1821561599999999</v>
      </c>
      <c r="H86" s="130">
        <v>0</v>
      </c>
      <c r="I86" s="130">
        <v>0.40401969999999998</v>
      </c>
      <c r="J86" s="130">
        <v>0.32126339999999998</v>
      </c>
      <c r="K86" s="130">
        <v>8.2756300000000005E-2</v>
      </c>
      <c r="L86" s="130">
        <v>5.2980845800000003</v>
      </c>
      <c r="M86" s="130">
        <v>5.2980845800000003</v>
      </c>
      <c r="N86" s="130">
        <v>0</v>
      </c>
      <c r="O86" s="130">
        <v>6.9888699999999995E-3</v>
      </c>
      <c r="P86" s="130">
        <v>2516.9114439599998</v>
      </c>
      <c r="Q86" s="40"/>
      <c r="R86" s="40"/>
      <c r="S86" s="40"/>
      <c r="T86" s="40"/>
      <c r="U86" s="40"/>
      <c r="V86" s="40"/>
    </row>
    <row r="87" spans="1:22" hidden="1" outlineLevel="1">
      <c r="A87" s="8">
        <v>42856</v>
      </c>
      <c r="B87" s="130">
        <v>8.0852259999999987</v>
      </c>
      <c r="C87" s="40">
        <v>0.11508246</v>
      </c>
      <c r="D87" s="130">
        <v>0</v>
      </c>
      <c r="E87" s="130">
        <v>0.11508246</v>
      </c>
      <c r="F87" s="130">
        <v>2.12717745</v>
      </c>
      <c r="G87" s="130">
        <v>2.12717745</v>
      </c>
      <c r="H87" s="130">
        <v>0</v>
      </c>
      <c r="I87" s="130">
        <v>0.40758958000000001</v>
      </c>
      <c r="J87" s="130">
        <v>0.32242045000000003</v>
      </c>
      <c r="K87" s="130">
        <v>8.516913000000001E-2</v>
      </c>
      <c r="L87" s="130">
        <v>5.4353765100000002</v>
      </c>
      <c r="M87" s="130">
        <v>5.4353765100000002</v>
      </c>
      <c r="N87" s="130">
        <v>0</v>
      </c>
      <c r="O87" s="130">
        <v>5.9229070000000002E-2</v>
      </c>
      <c r="P87" s="130">
        <v>2507.3754258600002</v>
      </c>
      <c r="Q87" s="40"/>
      <c r="R87" s="40"/>
      <c r="S87" s="40"/>
      <c r="T87" s="40"/>
      <c r="U87" s="40"/>
      <c r="V87" s="40"/>
    </row>
    <row r="88" spans="1:22" hidden="1" outlineLevel="1">
      <c r="A88" s="8">
        <v>42887</v>
      </c>
      <c r="B88" s="130">
        <v>7.4102986199999998</v>
      </c>
      <c r="C88" s="40">
        <v>0.11508246</v>
      </c>
      <c r="D88" s="130">
        <v>0</v>
      </c>
      <c r="E88" s="130">
        <v>0.11508246</v>
      </c>
      <c r="F88" s="130">
        <v>2.0836271800000001</v>
      </c>
      <c r="G88" s="130">
        <v>2.0836271800000001</v>
      </c>
      <c r="H88" s="130">
        <v>0</v>
      </c>
      <c r="I88" s="130">
        <v>0.38847706999999998</v>
      </c>
      <c r="J88" s="130">
        <v>0</v>
      </c>
      <c r="K88" s="130">
        <v>0.38847706999999998</v>
      </c>
      <c r="L88" s="130">
        <v>4.8231119099999997</v>
      </c>
      <c r="M88" s="130">
        <v>4.8231119099999997</v>
      </c>
      <c r="N88" s="130">
        <v>0</v>
      </c>
      <c r="O88" s="130">
        <v>6.8523199999999994E-3</v>
      </c>
      <c r="P88" s="130">
        <v>2475.5322285000002</v>
      </c>
      <c r="Q88" s="40"/>
      <c r="R88" s="40"/>
      <c r="S88" s="40"/>
      <c r="T88" s="40"/>
      <c r="U88" s="40"/>
      <c r="V88" s="40"/>
    </row>
    <row r="89" spans="1:22" hidden="1" outlineLevel="1">
      <c r="A89" s="8">
        <v>42917</v>
      </c>
      <c r="B89" s="130">
        <v>6.8761057900000004</v>
      </c>
      <c r="C89" s="40">
        <v>0.11508246</v>
      </c>
      <c r="D89" s="130">
        <v>0</v>
      </c>
      <c r="E89" s="130">
        <v>0.11508246</v>
      </c>
      <c r="F89" s="130">
        <v>2.07000495</v>
      </c>
      <c r="G89" s="130">
        <v>2.07000495</v>
      </c>
      <c r="H89" s="130">
        <v>0</v>
      </c>
      <c r="I89" s="130">
        <v>3.6349319999999997E-2</v>
      </c>
      <c r="J89" s="130">
        <v>0</v>
      </c>
      <c r="K89" s="130">
        <v>3.6349319999999997E-2</v>
      </c>
      <c r="L89" s="130">
        <v>4.6546690599999998</v>
      </c>
      <c r="M89" s="130">
        <v>4.6546690599999998</v>
      </c>
      <c r="N89" s="130">
        <v>0</v>
      </c>
      <c r="O89" s="130">
        <v>6.8178099999999997E-3</v>
      </c>
      <c r="P89" s="130">
        <v>2469.7947917700003</v>
      </c>
      <c r="Q89" s="40"/>
      <c r="R89" s="40"/>
      <c r="S89" s="40"/>
      <c r="T89" s="40"/>
      <c r="U89" s="40"/>
      <c r="V89" s="40"/>
    </row>
    <row r="90" spans="1:22" hidden="1" outlineLevel="1">
      <c r="A90" s="8">
        <v>42948</v>
      </c>
      <c r="B90" s="130">
        <v>7.4232462900000007</v>
      </c>
      <c r="C90" s="40">
        <v>0.11508246</v>
      </c>
      <c r="D90" s="130">
        <v>0</v>
      </c>
      <c r="E90" s="130">
        <v>0.11508246</v>
      </c>
      <c r="F90" s="130">
        <v>2.0440805100000001</v>
      </c>
      <c r="G90" s="130">
        <v>2.0440805100000001</v>
      </c>
      <c r="H90" s="130">
        <v>0</v>
      </c>
      <c r="I90" s="130">
        <v>2.8629969999999998E-2</v>
      </c>
      <c r="J90" s="130">
        <v>0</v>
      </c>
      <c r="K90" s="130">
        <v>2.8629969999999998E-2</v>
      </c>
      <c r="L90" s="130">
        <v>5.2354533499999993</v>
      </c>
      <c r="M90" s="130">
        <v>5.2354533499999993</v>
      </c>
      <c r="N90" s="130">
        <v>0</v>
      </c>
      <c r="O90" s="130">
        <v>6.8193999999999998E-3</v>
      </c>
      <c r="P90" s="130">
        <v>2454.7603235799997</v>
      </c>
      <c r="Q90" s="40"/>
      <c r="R90" s="40"/>
      <c r="S90" s="40"/>
      <c r="T90" s="40"/>
      <c r="U90" s="40"/>
      <c r="V90" s="40"/>
    </row>
    <row r="91" spans="1:22" hidden="1" outlineLevel="1">
      <c r="A91" s="8">
        <v>42979</v>
      </c>
      <c r="B91" s="130">
        <v>7.6677758300000001</v>
      </c>
      <c r="C91" s="40">
        <v>0.11508246</v>
      </c>
      <c r="D91" s="130">
        <v>0</v>
      </c>
      <c r="E91" s="130">
        <v>0.11508246</v>
      </c>
      <c r="F91" s="130">
        <v>2.1187603500000001</v>
      </c>
      <c r="G91" s="130">
        <v>2.1187603500000001</v>
      </c>
      <c r="H91" s="130">
        <v>0</v>
      </c>
      <c r="I91" s="130">
        <v>2.5946379999999998E-2</v>
      </c>
      <c r="J91" s="130">
        <v>0</v>
      </c>
      <c r="K91" s="130">
        <v>2.5946379999999998E-2</v>
      </c>
      <c r="L91" s="130">
        <v>5.4079866399999998</v>
      </c>
      <c r="M91" s="130">
        <v>5.4079866399999998</v>
      </c>
      <c r="N91" s="130">
        <v>0</v>
      </c>
      <c r="O91" s="130">
        <v>2.4173300000000001E-3</v>
      </c>
      <c r="P91" s="130">
        <v>2494.6406445299999</v>
      </c>
      <c r="Q91" s="40"/>
      <c r="R91" s="40"/>
      <c r="S91" s="40"/>
      <c r="T91" s="40"/>
      <c r="U91" s="40"/>
      <c r="V91" s="40"/>
    </row>
    <row r="92" spans="1:22" hidden="1" outlineLevel="1">
      <c r="A92" s="8">
        <v>43009</v>
      </c>
      <c r="B92" s="130">
        <v>8.3001916599999994</v>
      </c>
      <c r="C92" s="40">
        <v>0.11508246</v>
      </c>
      <c r="D92" s="130">
        <v>0</v>
      </c>
      <c r="E92" s="130">
        <v>0.11508246</v>
      </c>
      <c r="F92" s="130">
        <v>2.14289635</v>
      </c>
      <c r="G92" s="130">
        <v>2.14289635</v>
      </c>
      <c r="H92" s="130">
        <v>0</v>
      </c>
      <c r="I92" s="130">
        <v>2.6066300000000001E-2</v>
      </c>
      <c r="J92" s="130">
        <v>0</v>
      </c>
      <c r="K92" s="130">
        <v>2.6066300000000001E-2</v>
      </c>
      <c r="L92" s="130">
        <v>6.0161465500000002</v>
      </c>
      <c r="M92" s="130">
        <v>6.0161465500000002</v>
      </c>
      <c r="N92" s="130">
        <v>0</v>
      </c>
      <c r="O92" s="130">
        <v>5.5974600000000003E-3</v>
      </c>
      <c r="P92" s="130">
        <v>1862.5252356199999</v>
      </c>
      <c r="Q92" s="40"/>
      <c r="R92" s="40"/>
      <c r="S92" s="40"/>
      <c r="T92" s="40"/>
      <c r="U92" s="40"/>
      <c r="V92" s="40"/>
    </row>
    <row r="93" spans="1:22" hidden="1" outlineLevel="1">
      <c r="A93" s="8">
        <v>43040</v>
      </c>
      <c r="B93" s="130">
        <v>7.7643302700000003</v>
      </c>
      <c r="C93" s="40">
        <v>0.11508246</v>
      </c>
      <c r="D93" s="130">
        <v>0</v>
      </c>
      <c r="E93" s="130">
        <v>0.11508246</v>
      </c>
      <c r="F93" s="130">
        <v>2.1582651400000001</v>
      </c>
      <c r="G93" s="130">
        <v>2.1582651400000001</v>
      </c>
      <c r="H93" s="130">
        <v>0</v>
      </c>
      <c r="I93" s="130">
        <v>2.5638080000000001E-2</v>
      </c>
      <c r="J93" s="130">
        <v>0</v>
      </c>
      <c r="K93" s="130">
        <v>2.5638080000000001E-2</v>
      </c>
      <c r="L93" s="130">
        <v>5.4653445899999999</v>
      </c>
      <c r="M93" s="130">
        <v>5.4653445899999999</v>
      </c>
      <c r="N93" s="130">
        <v>0</v>
      </c>
      <c r="O93" s="130">
        <v>2.4662199999999999E-3</v>
      </c>
      <c r="P93" s="130">
        <v>1868.8721747900001</v>
      </c>
      <c r="Q93" s="40"/>
      <c r="R93" s="40"/>
      <c r="S93" s="40"/>
      <c r="T93" s="40"/>
      <c r="U93" s="40"/>
      <c r="V93" s="40"/>
    </row>
    <row r="94" spans="1:22" hidden="1" outlineLevel="1">
      <c r="A94" s="8">
        <v>43070</v>
      </c>
      <c r="B94" s="130">
        <v>7.9707959900000009</v>
      </c>
      <c r="C94" s="40">
        <v>0.11508246</v>
      </c>
      <c r="D94" s="130">
        <v>0</v>
      </c>
      <c r="E94" s="130">
        <v>0.11508246</v>
      </c>
      <c r="F94" s="130">
        <v>2.24288116</v>
      </c>
      <c r="G94" s="130">
        <v>2.24288116</v>
      </c>
      <c r="H94" s="130">
        <v>0</v>
      </c>
      <c r="I94" s="130">
        <v>2.6047790000000001E-2</v>
      </c>
      <c r="J94" s="130">
        <v>0</v>
      </c>
      <c r="K94" s="130">
        <v>2.6047790000000001E-2</v>
      </c>
      <c r="L94" s="130">
        <v>5.5867845799999998</v>
      </c>
      <c r="M94" s="130">
        <v>5.5867845799999998</v>
      </c>
      <c r="N94" s="130">
        <v>0</v>
      </c>
      <c r="O94" s="130">
        <v>2.5935999999999997E-3</v>
      </c>
      <c r="P94" s="130">
        <v>1904.96493968</v>
      </c>
      <c r="Q94" s="40"/>
      <c r="R94" s="40"/>
      <c r="S94" s="40"/>
      <c r="T94" s="40"/>
      <c r="U94" s="40"/>
      <c r="V94" s="40"/>
    </row>
    <row r="95" spans="1:22" hidden="1" outlineLevel="1">
      <c r="A95" s="8">
        <v>43101</v>
      </c>
      <c r="B95" s="130">
        <v>7.7323628300000005</v>
      </c>
      <c r="C95" s="40">
        <v>0.11508246</v>
      </c>
      <c r="D95" s="130">
        <v>0</v>
      </c>
      <c r="E95" s="130">
        <v>0.11508246</v>
      </c>
      <c r="F95" s="130">
        <v>2.24049268</v>
      </c>
      <c r="G95" s="130">
        <v>2.24049268</v>
      </c>
      <c r="H95" s="130">
        <v>0</v>
      </c>
      <c r="I95" s="130">
        <v>2.5025059999999998E-2</v>
      </c>
      <c r="J95" s="130">
        <v>0</v>
      </c>
      <c r="K95" s="130">
        <v>2.5025059999999998E-2</v>
      </c>
      <c r="L95" s="130">
        <v>5.3517626300000005</v>
      </c>
      <c r="M95" s="130">
        <v>5.3517626300000005</v>
      </c>
      <c r="N95" s="130">
        <v>0</v>
      </c>
      <c r="O95" s="130">
        <v>2.6497299999999999E-3</v>
      </c>
      <c r="P95" s="130">
        <v>1905.8288023199998</v>
      </c>
      <c r="Q95" s="40"/>
      <c r="R95" s="40"/>
      <c r="S95" s="40"/>
      <c r="T95" s="40"/>
      <c r="U95" s="40"/>
      <c r="V95" s="40"/>
    </row>
    <row r="96" spans="1:22" hidden="1" outlineLevel="1">
      <c r="A96" s="8">
        <v>43132</v>
      </c>
      <c r="B96" s="130">
        <v>7.4434794100000001</v>
      </c>
      <c r="C96" s="40">
        <v>0.11508246</v>
      </c>
      <c r="D96" s="130">
        <v>0</v>
      </c>
      <c r="E96" s="130">
        <v>0.11508246</v>
      </c>
      <c r="F96" s="130">
        <v>2.1555570799999999</v>
      </c>
      <c r="G96" s="130">
        <v>4.0159999999999996E-3</v>
      </c>
      <c r="H96" s="130">
        <v>2.1515410799999999</v>
      </c>
      <c r="I96" s="130">
        <v>2.4612509999999997E-2</v>
      </c>
      <c r="J96" s="130">
        <v>0</v>
      </c>
      <c r="K96" s="130">
        <v>2.4612509999999997E-2</v>
      </c>
      <c r="L96" s="130">
        <v>5.1482273599999999</v>
      </c>
      <c r="M96" s="130">
        <v>5.1482273599999999</v>
      </c>
      <c r="N96" s="130">
        <v>0</v>
      </c>
      <c r="O96" s="130">
        <v>2.57778E-3</v>
      </c>
      <c r="P96" s="130">
        <v>1867.6870091800001</v>
      </c>
      <c r="Q96" s="40"/>
      <c r="R96" s="40"/>
      <c r="S96" s="40"/>
      <c r="T96" s="40"/>
      <c r="U96" s="40"/>
      <c r="V96" s="40"/>
    </row>
    <row r="97" spans="1:22" hidden="1" outlineLevel="1">
      <c r="A97" s="8">
        <v>43160</v>
      </c>
      <c r="B97" s="130">
        <v>7.44810339</v>
      </c>
      <c r="C97" s="40">
        <v>0.11508246</v>
      </c>
      <c r="D97" s="130">
        <v>0</v>
      </c>
      <c r="E97" s="130">
        <v>0.11508246</v>
      </c>
      <c r="F97" s="130">
        <v>2.1226950700000002</v>
      </c>
      <c r="G97" s="130">
        <v>4.0159999999999996E-3</v>
      </c>
      <c r="H97" s="130">
        <v>2.1186790700000002</v>
      </c>
      <c r="I97" s="130">
        <v>2.4455089999999999E-2</v>
      </c>
      <c r="J97" s="130">
        <v>0</v>
      </c>
      <c r="K97" s="130">
        <v>2.4455089999999999E-2</v>
      </c>
      <c r="L97" s="130">
        <v>5.1858707700000002</v>
      </c>
      <c r="M97" s="130">
        <v>5.1858707700000002</v>
      </c>
      <c r="N97" s="130">
        <v>0</v>
      </c>
      <c r="O97" s="130">
        <v>2.4471599999999999E-3</v>
      </c>
      <c r="P97" s="130">
        <v>1850.5037938</v>
      </c>
      <c r="Q97" s="40"/>
      <c r="R97" s="40"/>
      <c r="S97" s="40"/>
      <c r="T97" s="40"/>
      <c r="U97" s="40"/>
      <c r="V97" s="40"/>
    </row>
    <row r="98" spans="1:22" hidden="1" outlineLevel="1">
      <c r="A98" s="8">
        <v>43191</v>
      </c>
      <c r="B98" s="130">
        <v>7.2704491400000002</v>
      </c>
      <c r="C98" s="40">
        <v>0.11508246</v>
      </c>
      <c r="D98" s="130">
        <v>0</v>
      </c>
      <c r="E98" s="130">
        <v>0.11508246</v>
      </c>
      <c r="F98" s="130">
        <v>2.0958616299999999</v>
      </c>
      <c r="G98" s="130">
        <v>4.0159999999999996E-3</v>
      </c>
      <c r="H98" s="130">
        <v>2.0918456299999999</v>
      </c>
      <c r="I98" s="130">
        <v>2.2933160000000001E-2</v>
      </c>
      <c r="J98" s="130">
        <v>0</v>
      </c>
      <c r="K98" s="130">
        <v>2.2933160000000001E-2</v>
      </c>
      <c r="L98" s="130">
        <v>5.0365718900000003</v>
      </c>
      <c r="M98" s="130">
        <v>5.0365718900000003</v>
      </c>
      <c r="N98" s="130">
        <v>0</v>
      </c>
      <c r="O98" s="130">
        <v>2.23127E-3</v>
      </c>
      <c r="P98" s="130">
        <v>1837.7007745799999</v>
      </c>
      <c r="Q98" s="40"/>
      <c r="R98" s="40"/>
      <c r="S98" s="40"/>
      <c r="T98" s="40"/>
      <c r="U98" s="40"/>
      <c r="V98" s="40"/>
    </row>
    <row r="99" spans="1:22" hidden="1" outlineLevel="1">
      <c r="A99" s="8">
        <v>43221</v>
      </c>
      <c r="B99" s="130">
        <v>6.9046850700000002</v>
      </c>
      <c r="C99" s="40">
        <v>0.11508246</v>
      </c>
      <c r="D99" s="130">
        <v>0</v>
      </c>
      <c r="E99" s="130">
        <v>0.11508246</v>
      </c>
      <c r="F99" s="130">
        <v>2.08644395</v>
      </c>
      <c r="G99" s="130">
        <v>4.0159999999999996E-3</v>
      </c>
      <c r="H99" s="130">
        <v>2.08242795</v>
      </c>
      <c r="I99" s="130">
        <v>2.146491E-2</v>
      </c>
      <c r="J99" s="130">
        <v>0</v>
      </c>
      <c r="K99" s="130">
        <v>2.146491E-2</v>
      </c>
      <c r="L99" s="130">
        <v>4.68169375</v>
      </c>
      <c r="M99" s="130">
        <v>4.68169375</v>
      </c>
      <c r="N99" s="130">
        <v>0</v>
      </c>
      <c r="O99" s="130">
        <v>2.2236000000000001E-3</v>
      </c>
      <c r="P99" s="130">
        <v>1829.73645642</v>
      </c>
      <c r="Q99" s="40"/>
      <c r="R99" s="40"/>
      <c r="S99" s="40"/>
      <c r="T99" s="40"/>
      <c r="U99" s="40"/>
      <c r="V99" s="40"/>
    </row>
    <row r="100" spans="1:22" hidden="1" outlineLevel="1">
      <c r="A100" s="8">
        <v>43252</v>
      </c>
      <c r="B100" s="130">
        <v>6.8773013400000007</v>
      </c>
      <c r="C100" s="40">
        <v>0.11508246</v>
      </c>
      <c r="D100" s="130">
        <v>0</v>
      </c>
      <c r="E100" s="130">
        <v>0.11508246</v>
      </c>
      <c r="F100" s="130">
        <v>2.09079002</v>
      </c>
      <c r="G100" s="130">
        <v>4.0159999999999996E-3</v>
      </c>
      <c r="H100" s="130">
        <v>2.08677402</v>
      </c>
      <c r="I100" s="130">
        <v>2.0085659999999998E-2</v>
      </c>
      <c r="J100" s="130">
        <v>0</v>
      </c>
      <c r="K100" s="130">
        <v>2.0085659999999998E-2</v>
      </c>
      <c r="L100" s="130">
        <v>4.6513432000000003</v>
      </c>
      <c r="M100" s="130">
        <v>4.6513432000000003</v>
      </c>
      <c r="N100" s="130">
        <v>0</v>
      </c>
      <c r="O100" s="130">
        <v>2.2211499999999999E-3</v>
      </c>
      <c r="P100" s="130">
        <v>1831.0689870399999</v>
      </c>
      <c r="Q100" s="40"/>
      <c r="R100" s="40"/>
      <c r="S100" s="40"/>
      <c r="T100" s="40"/>
      <c r="U100" s="40"/>
      <c r="V100" s="40"/>
    </row>
    <row r="101" spans="1:22" hidden="1" outlineLevel="1">
      <c r="A101" s="8">
        <v>43282</v>
      </c>
      <c r="B101" s="130">
        <v>7.2165293100000003</v>
      </c>
      <c r="C101" s="40">
        <v>0.11508246</v>
      </c>
      <c r="D101" s="130">
        <v>0</v>
      </c>
      <c r="E101" s="130">
        <v>0.11508246</v>
      </c>
      <c r="F101" s="130">
        <v>2.1359388799999999</v>
      </c>
      <c r="G101" s="130">
        <v>4.0159999999999996E-3</v>
      </c>
      <c r="H101" s="130">
        <v>2.1319228799999999</v>
      </c>
      <c r="I101" s="130">
        <v>1.890584E-2</v>
      </c>
      <c r="J101" s="130">
        <v>0</v>
      </c>
      <c r="K101" s="130">
        <v>1.890584E-2</v>
      </c>
      <c r="L101" s="130">
        <v>4.9466021300000005</v>
      </c>
      <c r="M101" s="130">
        <v>4.9466021300000005</v>
      </c>
      <c r="N101" s="130">
        <v>0</v>
      </c>
      <c r="O101" s="130">
        <v>2.2694999999999998E-3</v>
      </c>
      <c r="P101" s="130">
        <v>1849.7844551200001</v>
      </c>
      <c r="Q101" s="40"/>
      <c r="R101" s="40"/>
      <c r="S101" s="40"/>
      <c r="T101" s="40"/>
      <c r="U101" s="40"/>
      <c r="V101" s="40"/>
    </row>
    <row r="102" spans="1:22" hidden="1" outlineLevel="1">
      <c r="A102" s="8">
        <v>43313</v>
      </c>
      <c r="B102" s="130">
        <v>7.5295043800000006</v>
      </c>
      <c r="C102" s="40">
        <v>0.11508246</v>
      </c>
      <c r="D102" s="130">
        <v>0</v>
      </c>
      <c r="E102" s="130">
        <v>0.11508246</v>
      </c>
      <c r="F102" s="130">
        <v>2.25615619</v>
      </c>
      <c r="G102" s="130">
        <v>4.0159999999999996E-3</v>
      </c>
      <c r="H102" s="130">
        <v>2.25214019</v>
      </c>
      <c r="I102" s="130">
        <v>1.9158170000000002E-2</v>
      </c>
      <c r="J102" s="130">
        <v>0</v>
      </c>
      <c r="K102" s="130">
        <v>1.9158170000000002E-2</v>
      </c>
      <c r="L102" s="130">
        <v>5.1391075599999994</v>
      </c>
      <c r="M102" s="130">
        <v>5.1391075599999994</v>
      </c>
      <c r="N102" s="130">
        <v>0</v>
      </c>
      <c r="O102" s="130">
        <v>2.21199E-3</v>
      </c>
      <c r="P102" s="130">
        <v>1895.9104207</v>
      </c>
      <c r="Q102" s="40"/>
      <c r="R102" s="40"/>
      <c r="S102" s="40"/>
      <c r="T102" s="40"/>
      <c r="U102" s="40"/>
      <c r="V102" s="40"/>
    </row>
    <row r="103" spans="1:22" hidden="1" outlineLevel="1">
      <c r="A103" s="8">
        <v>43344</v>
      </c>
      <c r="B103" s="130">
        <v>7.5536531900000004</v>
      </c>
      <c r="C103" s="40">
        <v>0.11508246</v>
      </c>
      <c r="D103" s="130">
        <v>0</v>
      </c>
      <c r="E103" s="130">
        <v>0.11508246</v>
      </c>
      <c r="F103" s="130">
        <v>2.2582255600000001</v>
      </c>
      <c r="G103" s="130">
        <v>4.0159999999999996E-3</v>
      </c>
      <c r="H103" s="130">
        <v>2.2542095600000001</v>
      </c>
      <c r="I103" s="130">
        <v>1.7899519999999999E-2</v>
      </c>
      <c r="J103" s="130">
        <v>0</v>
      </c>
      <c r="K103" s="130">
        <v>1.7899519999999999E-2</v>
      </c>
      <c r="L103" s="130">
        <v>5.1624456500000004</v>
      </c>
      <c r="M103" s="130">
        <v>5.1624456500000004</v>
      </c>
      <c r="N103" s="130">
        <v>0</v>
      </c>
      <c r="O103" s="130">
        <v>2.2889899999999999E-3</v>
      </c>
      <c r="P103" s="130">
        <v>794.256531</v>
      </c>
      <c r="Q103" s="40"/>
      <c r="R103" s="40"/>
      <c r="S103" s="40"/>
      <c r="T103" s="40"/>
      <c r="U103" s="40"/>
      <c r="V103" s="40"/>
    </row>
    <row r="104" spans="1:22" hidden="1" outlineLevel="1">
      <c r="A104" s="8">
        <v>43374</v>
      </c>
      <c r="B104" s="130">
        <v>7.19649245</v>
      </c>
      <c r="C104" s="40">
        <v>0.11508246</v>
      </c>
      <c r="D104" s="130">
        <v>0</v>
      </c>
      <c r="E104" s="130">
        <v>0.11508246</v>
      </c>
      <c r="F104" s="130">
        <v>2.24629659</v>
      </c>
      <c r="G104" s="130">
        <v>4.0159999999999996E-3</v>
      </c>
      <c r="H104" s="130">
        <v>2.24228059</v>
      </c>
      <c r="I104" s="130">
        <v>1.6586860000000002E-2</v>
      </c>
      <c r="J104" s="130">
        <v>0</v>
      </c>
      <c r="K104" s="130">
        <v>1.6586860000000002E-2</v>
      </c>
      <c r="L104" s="130">
        <v>4.8185265399999997</v>
      </c>
      <c r="M104" s="130">
        <v>4.8185265399999997</v>
      </c>
      <c r="N104" s="130">
        <v>0</v>
      </c>
      <c r="O104" s="130">
        <v>2.2803099999999998E-3</v>
      </c>
      <c r="P104" s="130">
        <v>784.11579009000002</v>
      </c>
      <c r="Q104" s="40"/>
      <c r="R104" s="40"/>
      <c r="S104" s="40"/>
      <c r="T104" s="40"/>
      <c r="U104" s="40"/>
      <c r="V104" s="40"/>
    </row>
    <row r="105" spans="1:22" hidden="1" outlineLevel="1">
      <c r="A105" s="8">
        <v>43405</v>
      </c>
      <c r="B105" s="130">
        <v>7.2283831200000002</v>
      </c>
      <c r="C105" s="40">
        <v>0.11508246</v>
      </c>
      <c r="D105" s="130">
        <v>0</v>
      </c>
      <c r="E105" s="130">
        <v>0.11508246</v>
      </c>
      <c r="F105" s="130">
        <v>2.2641852899999999</v>
      </c>
      <c r="G105" s="130">
        <v>4.0159999999999996E-3</v>
      </c>
      <c r="H105" s="130">
        <v>2.2601692899999999</v>
      </c>
      <c r="I105" s="130">
        <v>1.513047E-2</v>
      </c>
      <c r="J105" s="130">
        <v>0</v>
      </c>
      <c r="K105" s="130">
        <v>1.513047E-2</v>
      </c>
      <c r="L105" s="130">
        <v>4.8339849000000008</v>
      </c>
      <c r="M105" s="130">
        <v>4.8339849000000008</v>
      </c>
      <c r="N105" s="130">
        <v>0</v>
      </c>
      <c r="O105" s="130">
        <v>2.2689699999999999E-3</v>
      </c>
      <c r="P105" s="130">
        <v>782.01293867999993</v>
      </c>
      <c r="Q105" s="40"/>
      <c r="R105" s="40"/>
      <c r="S105" s="40"/>
      <c r="T105" s="40"/>
      <c r="U105" s="40"/>
      <c r="V105" s="40"/>
    </row>
    <row r="106" spans="1:22" hidden="1" outlineLevel="1">
      <c r="A106" s="8">
        <v>43435</v>
      </c>
      <c r="B106" s="130">
        <v>6.9416745899999999</v>
      </c>
      <c r="C106" s="40">
        <v>0.11508246</v>
      </c>
      <c r="D106" s="130">
        <v>0</v>
      </c>
      <c r="E106" s="130">
        <v>0.11508246</v>
      </c>
      <c r="F106" s="130">
        <v>2.2078755800000001</v>
      </c>
      <c r="G106" s="130">
        <v>4.0159999999999996E-3</v>
      </c>
      <c r="H106" s="130">
        <v>2.20385958</v>
      </c>
      <c r="I106" s="130">
        <v>1.2130479999999999E-2</v>
      </c>
      <c r="J106" s="130">
        <v>0</v>
      </c>
      <c r="K106" s="130">
        <v>1.2130479999999999E-2</v>
      </c>
      <c r="L106" s="130">
        <v>4.6065860700000005</v>
      </c>
      <c r="M106" s="130">
        <v>4.6065860700000005</v>
      </c>
      <c r="N106" s="130">
        <v>0</v>
      </c>
      <c r="O106" s="130">
        <v>2.12093E-3</v>
      </c>
      <c r="P106" s="130">
        <v>766.63853281000002</v>
      </c>
      <c r="Q106" s="40"/>
      <c r="R106" s="40"/>
      <c r="S106" s="40"/>
      <c r="T106" s="40"/>
      <c r="U106" s="40"/>
      <c r="V106" s="40"/>
    </row>
    <row r="107" spans="1:22" hidden="1" outlineLevel="1">
      <c r="A107" s="8">
        <v>43466</v>
      </c>
      <c r="B107" s="130">
        <v>6.7660642499999994</v>
      </c>
      <c r="C107" s="40">
        <v>0.11508246</v>
      </c>
      <c r="D107" s="130">
        <v>0</v>
      </c>
      <c r="E107" s="130">
        <v>0.11508246</v>
      </c>
      <c r="F107" s="130">
        <v>2.21388177</v>
      </c>
      <c r="G107" s="130">
        <v>2.21388177</v>
      </c>
      <c r="H107" s="130">
        <v>0</v>
      </c>
      <c r="I107" s="130">
        <v>9.3703299999999996E-3</v>
      </c>
      <c r="J107" s="130">
        <v>0</v>
      </c>
      <c r="K107" s="130">
        <v>9.3703299999999996E-3</v>
      </c>
      <c r="L107" s="130">
        <v>4.4277296899999996</v>
      </c>
      <c r="M107" s="130">
        <v>4.4277296899999996</v>
      </c>
      <c r="N107" s="130">
        <v>0</v>
      </c>
      <c r="O107" s="130">
        <v>2.23617E-3</v>
      </c>
      <c r="P107" s="130">
        <v>765.00186127999996</v>
      </c>
      <c r="Q107" s="40"/>
      <c r="R107" s="40"/>
      <c r="S107" s="40"/>
      <c r="T107" s="40"/>
      <c r="U107" s="40"/>
      <c r="V107" s="40"/>
    </row>
    <row r="108" spans="1:22" hidden="1" outlineLevel="1">
      <c r="A108" s="8">
        <v>43497</v>
      </c>
      <c r="B108" s="130">
        <v>6.75169072</v>
      </c>
      <c r="C108" s="40">
        <v>0.11508246</v>
      </c>
      <c r="D108" s="130">
        <v>0</v>
      </c>
      <c r="E108" s="130">
        <v>0.11508246</v>
      </c>
      <c r="F108" s="130">
        <v>2.1530702700000002</v>
      </c>
      <c r="G108" s="130">
        <v>2.1530702700000002</v>
      </c>
      <c r="H108" s="130">
        <v>0</v>
      </c>
      <c r="I108" s="130">
        <v>3.34966E-3</v>
      </c>
      <c r="J108" s="130">
        <v>0</v>
      </c>
      <c r="K108" s="130">
        <v>3.34966E-3</v>
      </c>
      <c r="L108" s="130">
        <v>4.4801883299999998</v>
      </c>
      <c r="M108" s="130">
        <v>4.4801883299999998</v>
      </c>
      <c r="N108" s="130">
        <v>0</v>
      </c>
      <c r="O108" s="130">
        <v>2.186E-3</v>
      </c>
      <c r="P108" s="130">
        <v>753.05720577</v>
      </c>
      <c r="Q108" s="40"/>
      <c r="R108" s="40"/>
      <c r="S108" s="40"/>
      <c r="T108" s="40"/>
      <c r="U108" s="40"/>
      <c r="V108" s="40"/>
    </row>
    <row r="109" spans="1:22" hidden="1" outlineLevel="1">
      <c r="A109" s="8">
        <v>43525</v>
      </c>
      <c r="B109" s="130">
        <v>6.86167661</v>
      </c>
      <c r="C109" s="40">
        <v>0.11508246</v>
      </c>
      <c r="D109" s="130">
        <v>0</v>
      </c>
      <c r="E109" s="130">
        <v>0.11508246</v>
      </c>
      <c r="F109" s="130">
        <v>2.1730504600000002</v>
      </c>
      <c r="G109" s="130">
        <v>2.1730504600000002</v>
      </c>
      <c r="H109" s="130">
        <v>0</v>
      </c>
      <c r="I109" s="130">
        <v>2.56741E-3</v>
      </c>
      <c r="J109" s="130">
        <v>0</v>
      </c>
      <c r="K109" s="130">
        <v>2.56741E-3</v>
      </c>
      <c r="L109" s="130">
        <v>4.57097628</v>
      </c>
      <c r="M109" s="130">
        <v>4.57097628</v>
      </c>
      <c r="N109" s="130">
        <v>0</v>
      </c>
      <c r="O109" s="130">
        <v>2.23931E-3</v>
      </c>
      <c r="P109" s="130">
        <v>753.48418915999991</v>
      </c>
      <c r="Q109" s="40"/>
      <c r="R109" s="40"/>
      <c r="S109" s="40"/>
      <c r="T109" s="40"/>
      <c r="U109" s="40"/>
      <c r="V109" s="40"/>
    </row>
    <row r="110" spans="1:22" hidden="1" outlineLevel="1">
      <c r="A110" s="8">
        <v>43556</v>
      </c>
      <c r="B110" s="130">
        <v>7.0539420000000002</v>
      </c>
      <c r="C110" s="40">
        <v>0.11508246</v>
      </c>
      <c r="D110" s="130">
        <v>0</v>
      </c>
      <c r="E110" s="130">
        <v>0.11508246</v>
      </c>
      <c r="F110" s="130">
        <v>2.1226305299999999</v>
      </c>
      <c r="G110" s="130">
        <v>2.1226305299999999</v>
      </c>
      <c r="H110" s="130">
        <v>0</v>
      </c>
      <c r="I110" s="130">
        <v>2.56741E-3</v>
      </c>
      <c r="J110" s="130">
        <v>0</v>
      </c>
      <c r="K110" s="130">
        <v>2.56741E-3</v>
      </c>
      <c r="L110" s="130">
        <v>4.8136615999999997</v>
      </c>
      <c r="M110" s="130">
        <v>4.8136615999999997</v>
      </c>
      <c r="N110" s="130">
        <v>0</v>
      </c>
      <c r="O110" s="130">
        <v>2.1917E-3</v>
      </c>
      <c r="P110" s="130">
        <v>743.26135383000008</v>
      </c>
      <c r="Q110" s="40"/>
      <c r="R110" s="40"/>
      <c r="S110" s="40"/>
      <c r="T110" s="40"/>
      <c r="U110" s="40"/>
      <c r="V110" s="40"/>
    </row>
    <row r="111" spans="1:22" hidden="1" outlineLevel="1">
      <c r="A111" s="8">
        <v>43586</v>
      </c>
      <c r="B111" s="130">
        <v>7.1095025500000002</v>
      </c>
      <c r="C111" s="40">
        <v>0.11508246</v>
      </c>
      <c r="D111" s="130">
        <v>0</v>
      </c>
      <c r="E111" s="130">
        <v>0.11508246</v>
      </c>
      <c r="F111" s="130">
        <v>2.1427387100000002</v>
      </c>
      <c r="G111" s="130">
        <v>2.1427387100000002</v>
      </c>
      <c r="H111" s="130">
        <v>0</v>
      </c>
      <c r="I111" s="130">
        <v>2.56741E-3</v>
      </c>
      <c r="J111" s="130">
        <v>0</v>
      </c>
      <c r="K111" s="130">
        <v>2.56741E-3</v>
      </c>
      <c r="L111" s="130">
        <v>4.8491139700000003</v>
      </c>
      <c r="M111" s="130">
        <v>4.8491139700000003</v>
      </c>
      <c r="N111" s="130">
        <v>0</v>
      </c>
      <c r="O111" s="130">
        <v>2.1996399999999997E-3</v>
      </c>
      <c r="P111" s="130">
        <v>745.39570062000007</v>
      </c>
      <c r="Q111" s="40"/>
      <c r="R111" s="40"/>
      <c r="S111" s="40"/>
      <c r="T111" s="40"/>
      <c r="U111" s="40"/>
      <c r="V111" s="40"/>
    </row>
    <row r="112" spans="1:22" hidden="1" outlineLevel="1">
      <c r="A112" s="8">
        <v>43617</v>
      </c>
      <c r="B112" s="130">
        <v>0.9991779300000001</v>
      </c>
      <c r="C112" s="40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3.8867999999999997E-4</v>
      </c>
      <c r="J112" s="130">
        <v>0</v>
      </c>
      <c r="K112" s="130">
        <v>3.8867999999999997E-4</v>
      </c>
      <c r="L112" s="130">
        <v>0.99878925000000007</v>
      </c>
      <c r="M112" s="130">
        <v>0.99878925000000007</v>
      </c>
      <c r="N112" s="130">
        <v>0</v>
      </c>
      <c r="O112" s="130">
        <v>2.21857E-3</v>
      </c>
      <c r="P112" s="130">
        <v>524.40595313999995</v>
      </c>
      <c r="Q112" s="40"/>
      <c r="R112" s="40"/>
      <c r="S112" s="40"/>
      <c r="T112" s="40"/>
      <c r="U112" s="40"/>
      <c r="V112" s="40"/>
    </row>
    <row r="113" spans="1:22" hidden="1" outlineLevel="1">
      <c r="A113" s="8">
        <v>43647</v>
      </c>
      <c r="B113" s="130">
        <v>0.95869594000000002</v>
      </c>
      <c r="C113" s="4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1.8868000000000002E-4</v>
      </c>
      <c r="J113" s="130">
        <v>0</v>
      </c>
      <c r="K113" s="130">
        <v>1.8868000000000002E-4</v>
      </c>
      <c r="L113" s="130">
        <v>0.95850726000000008</v>
      </c>
      <c r="M113" s="130">
        <v>0.95850726000000008</v>
      </c>
      <c r="N113" s="130">
        <v>0</v>
      </c>
      <c r="O113" s="130">
        <v>2.1077499999999998E-3</v>
      </c>
      <c r="P113" s="130">
        <v>514.85677119000002</v>
      </c>
      <c r="Q113" s="40"/>
      <c r="R113" s="40"/>
      <c r="S113" s="40"/>
      <c r="T113" s="40"/>
      <c r="U113" s="40"/>
      <c r="V113" s="40"/>
    </row>
    <row r="114" spans="1:22" hidden="1" outlineLevel="1">
      <c r="A114" s="8">
        <v>43678</v>
      </c>
      <c r="B114" s="130">
        <v>0.96397952999999992</v>
      </c>
      <c r="C114" s="4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1.8868000000000002E-4</v>
      </c>
      <c r="J114" s="130">
        <v>0</v>
      </c>
      <c r="K114" s="130">
        <v>1.8868000000000002E-4</v>
      </c>
      <c r="L114" s="130">
        <v>0.96379085000000009</v>
      </c>
      <c r="M114" s="130">
        <v>0.96379085000000009</v>
      </c>
      <c r="N114" s="130">
        <v>0</v>
      </c>
      <c r="O114" s="130">
        <v>2.0131200000000002E-3</v>
      </c>
      <c r="P114" s="130">
        <v>514.56042681999998</v>
      </c>
      <c r="Q114" s="40"/>
      <c r="R114" s="40"/>
      <c r="S114" s="40"/>
      <c r="T114" s="40"/>
      <c r="U114" s="40"/>
      <c r="V114" s="40"/>
    </row>
    <row r="115" spans="1:22" hidden="1" outlineLevel="1">
      <c r="A115" s="8">
        <v>43709</v>
      </c>
      <c r="B115" s="130">
        <v>1.1129260000000001</v>
      </c>
      <c r="C115" s="4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1.8868000000000002E-4</v>
      </c>
      <c r="J115" s="130">
        <v>0</v>
      </c>
      <c r="K115" s="130">
        <v>1.8868000000000002E-4</v>
      </c>
      <c r="L115" s="130">
        <v>1.1127373199999999</v>
      </c>
      <c r="M115" s="130">
        <v>1.1127373199999999</v>
      </c>
      <c r="N115" s="130">
        <v>0</v>
      </c>
      <c r="O115" s="130">
        <v>1.9909699999999999E-3</v>
      </c>
      <c r="P115" s="130">
        <v>209.22369848</v>
      </c>
      <c r="Q115" s="40"/>
      <c r="R115" s="40"/>
      <c r="S115" s="40"/>
      <c r="T115" s="40"/>
      <c r="U115" s="40"/>
      <c r="V115" s="40"/>
    </row>
    <row r="116" spans="1:22" hidden="1" outlineLevel="1">
      <c r="A116" s="8">
        <v>43739</v>
      </c>
      <c r="B116" s="130">
        <v>1.326837</v>
      </c>
      <c r="C116" s="40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1.8868000000000002E-4</v>
      </c>
      <c r="J116" s="130">
        <v>0</v>
      </c>
      <c r="K116" s="130">
        <v>1.8868000000000002E-4</v>
      </c>
      <c r="L116" s="130">
        <v>1.3266483199999999</v>
      </c>
      <c r="M116" s="130">
        <v>1.3266483199999999</v>
      </c>
      <c r="N116" s="130">
        <v>0</v>
      </c>
      <c r="O116" s="130">
        <v>2.0839500000000002E-3</v>
      </c>
      <c r="P116" s="130">
        <v>211.04001263000001</v>
      </c>
      <c r="Q116" s="40"/>
      <c r="R116" s="40"/>
      <c r="S116" s="40"/>
      <c r="T116" s="40"/>
      <c r="U116" s="40"/>
      <c r="V116" s="40"/>
    </row>
    <row r="117" spans="1:22" hidden="1" outlineLevel="1">
      <c r="A117" s="8">
        <v>43770</v>
      </c>
      <c r="B117" s="130">
        <v>1.4680957300000002</v>
      </c>
      <c r="C117" s="4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1.8801000000000001E-4</v>
      </c>
      <c r="J117" s="130">
        <v>0</v>
      </c>
      <c r="K117" s="130">
        <v>1.8801000000000001E-4</v>
      </c>
      <c r="L117" s="130">
        <v>1.4679077200000001</v>
      </c>
      <c r="M117" s="130">
        <v>1.4679077200000001</v>
      </c>
      <c r="N117" s="130">
        <v>0</v>
      </c>
      <c r="O117" s="130">
        <v>2.0718299999999998E-3</v>
      </c>
      <c r="P117" s="130">
        <v>206.87197231000002</v>
      </c>
      <c r="Q117" s="40"/>
      <c r="R117" s="40"/>
      <c r="S117" s="40"/>
      <c r="T117" s="40"/>
      <c r="U117" s="40"/>
      <c r="V117" s="40"/>
    </row>
    <row r="118" spans="1:22" hidden="1" outlineLevel="1">
      <c r="A118" s="8">
        <v>43800</v>
      </c>
      <c r="B118" s="130">
        <v>1.56533992</v>
      </c>
      <c r="C118" s="4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1.8801000000000001E-4</v>
      </c>
      <c r="J118" s="130">
        <v>0</v>
      </c>
      <c r="K118" s="130">
        <v>1.8801000000000001E-4</v>
      </c>
      <c r="L118" s="130">
        <v>1.5651519100000002</v>
      </c>
      <c r="M118" s="130">
        <v>1.5651519100000002</v>
      </c>
      <c r="N118" s="130">
        <v>0</v>
      </c>
      <c r="O118" s="130">
        <v>2.18213E-3</v>
      </c>
      <c r="P118" s="130">
        <v>205.49289407999999</v>
      </c>
      <c r="Q118" s="40"/>
      <c r="R118" s="40"/>
      <c r="S118" s="40"/>
      <c r="T118" s="40"/>
      <c r="U118" s="40"/>
      <c r="V118" s="40"/>
    </row>
    <row r="119" spans="1:22" hidden="1" outlineLevel="1">
      <c r="A119" s="8">
        <v>43831</v>
      </c>
      <c r="B119" s="130">
        <v>1.6401912900000002</v>
      </c>
      <c r="C119" s="40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1.64019129</v>
      </c>
      <c r="M119" s="130">
        <v>1.64019129</v>
      </c>
      <c r="N119" s="130">
        <v>0</v>
      </c>
      <c r="O119" s="130">
        <v>2.25136E-3</v>
      </c>
      <c r="P119" s="130">
        <v>207.87744310000002</v>
      </c>
      <c r="Q119" s="40"/>
      <c r="R119" s="40"/>
      <c r="S119" s="40"/>
      <c r="T119" s="40"/>
      <c r="U119" s="40"/>
      <c r="V119" s="40"/>
    </row>
    <row r="120" spans="1:22" hidden="1" outlineLevel="1">
      <c r="A120" s="8">
        <v>43862</v>
      </c>
      <c r="B120" s="130">
        <v>1.6167682299999999</v>
      </c>
      <c r="C120" s="40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1.6167682299999999</v>
      </c>
      <c r="M120" s="130">
        <v>1.6167682299999999</v>
      </c>
      <c r="N120" s="130">
        <v>0</v>
      </c>
      <c r="O120" s="130">
        <v>2.1369200000000001E-3</v>
      </c>
      <c r="P120" s="130">
        <v>206.35717485999999</v>
      </c>
      <c r="Q120" s="40"/>
      <c r="R120" s="40"/>
      <c r="S120" s="40"/>
      <c r="T120" s="40"/>
      <c r="U120" s="40"/>
      <c r="V120" s="40"/>
    </row>
    <row r="121" spans="1:22" hidden="1" outlineLevel="1">
      <c r="A121" s="8">
        <v>43891</v>
      </c>
      <c r="B121" s="130">
        <v>0.17078226999999999</v>
      </c>
      <c r="C121" s="4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0.17078227000000001</v>
      </c>
      <c r="M121" s="130">
        <v>0.17078227000000001</v>
      </c>
      <c r="N121" s="130">
        <v>0</v>
      </c>
      <c r="O121" s="130">
        <v>2.02243E-3</v>
      </c>
      <c r="P121" s="130">
        <v>204.15174217999999</v>
      </c>
      <c r="Q121" s="40"/>
      <c r="R121" s="40"/>
      <c r="S121" s="40"/>
      <c r="T121" s="40"/>
      <c r="U121" s="40"/>
      <c r="V121" s="40"/>
    </row>
    <row r="122" spans="1:22" hidden="1" outlineLevel="1">
      <c r="A122" s="8">
        <v>43922</v>
      </c>
      <c r="B122" s="130">
        <v>200.90714105000001</v>
      </c>
      <c r="C122" s="4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2.3218800000000001E-2</v>
      </c>
      <c r="J122" s="130">
        <v>2.3218800000000001E-2</v>
      </c>
      <c r="K122" s="130">
        <v>0</v>
      </c>
      <c r="L122" s="130">
        <v>200.88392224999998</v>
      </c>
      <c r="M122" s="130">
        <v>200.88392224999998</v>
      </c>
      <c r="N122" s="130">
        <v>0</v>
      </c>
      <c r="O122" s="130">
        <v>2.1006599999999999E-3</v>
      </c>
      <c r="P122" s="130">
        <v>0.27125937999999999</v>
      </c>
      <c r="Q122" s="40"/>
      <c r="R122" s="40"/>
      <c r="S122" s="40"/>
      <c r="T122" s="40"/>
      <c r="U122" s="40"/>
      <c r="V122" s="40"/>
    </row>
    <row r="123" spans="1:22" hidden="1" outlineLevel="1">
      <c r="A123" s="8">
        <v>43952</v>
      </c>
      <c r="B123" s="130">
        <v>200.37075852999999</v>
      </c>
      <c r="C123" s="4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1.4734000000000001E-4</v>
      </c>
      <c r="J123" s="130">
        <v>1.4734000000000001E-4</v>
      </c>
      <c r="K123" s="130">
        <v>0</v>
      </c>
      <c r="L123" s="130">
        <v>200.37061118999998</v>
      </c>
      <c r="M123" s="130">
        <v>200.37061118999998</v>
      </c>
      <c r="N123" s="130">
        <v>0</v>
      </c>
      <c r="O123" s="130">
        <v>3.1755300000000002E-3</v>
      </c>
      <c r="P123" s="130">
        <v>0.26871231000000001</v>
      </c>
      <c r="Q123" s="40"/>
      <c r="R123" s="40"/>
      <c r="S123" s="40"/>
      <c r="T123" s="40"/>
      <c r="U123" s="40"/>
      <c r="V123" s="40"/>
    </row>
    <row r="124" spans="1:22" hidden="1" outlineLevel="1">
      <c r="A124" s="8">
        <v>43983</v>
      </c>
      <c r="B124" s="130">
        <v>199.51374620999999</v>
      </c>
      <c r="C124" s="4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1.4734000000000001E-4</v>
      </c>
      <c r="J124" s="130">
        <v>1.4734000000000001E-4</v>
      </c>
      <c r="K124" s="130">
        <v>0</v>
      </c>
      <c r="L124" s="130">
        <v>199.51359887000001</v>
      </c>
      <c r="M124" s="130">
        <v>199.51359887000001</v>
      </c>
      <c r="N124" s="130">
        <v>0</v>
      </c>
      <c r="O124" s="130">
        <v>2.1226299999999999E-3</v>
      </c>
      <c r="P124" s="130">
        <v>0.26611858000000005</v>
      </c>
      <c r="Q124" s="40"/>
      <c r="R124" s="40"/>
      <c r="S124" s="40"/>
      <c r="T124" s="40"/>
      <c r="U124" s="40"/>
      <c r="V124" s="40"/>
    </row>
    <row r="125" spans="1:22" hidden="1" outlineLevel="1">
      <c r="A125" s="8">
        <v>44013</v>
      </c>
      <c r="B125" s="130">
        <v>200.55528755999998</v>
      </c>
      <c r="C125" s="4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1.4734000000000001E-4</v>
      </c>
      <c r="J125" s="130">
        <v>1.4734000000000001E-4</v>
      </c>
      <c r="K125" s="130">
        <v>0</v>
      </c>
      <c r="L125" s="130">
        <v>200.55514022000003</v>
      </c>
      <c r="M125" s="130">
        <v>200.55514022000003</v>
      </c>
      <c r="N125" s="130">
        <v>0</v>
      </c>
      <c r="O125" s="130">
        <v>2.0013000000000001E-3</v>
      </c>
      <c r="P125" s="130">
        <v>0.26366361999999993</v>
      </c>
      <c r="Q125" s="40"/>
      <c r="R125" s="40"/>
      <c r="S125" s="40"/>
      <c r="T125" s="40"/>
      <c r="U125" s="40"/>
      <c r="V125" s="40"/>
    </row>
    <row r="126" spans="1:22" hidden="1" outlineLevel="1">
      <c r="A126" s="8">
        <v>44044</v>
      </c>
      <c r="B126" s="130">
        <v>198.70303906999999</v>
      </c>
      <c r="C126" s="4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1.4734000000000001E-4</v>
      </c>
      <c r="J126" s="130">
        <v>1.4734000000000001E-4</v>
      </c>
      <c r="K126" s="130">
        <v>0</v>
      </c>
      <c r="L126" s="130">
        <v>198.70289173000003</v>
      </c>
      <c r="M126" s="130">
        <v>198.70289173000003</v>
      </c>
      <c r="N126" s="130">
        <v>0</v>
      </c>
      <c r="O126" s="130">
        <v>1.9664700000000001E-3</v>
      </c>
      <c r="P126" s="130">
        <v>0.26116747000000001</v>
      </c>
      <c r="Q126" s="40"/>
      <c r="R126" s="40"/>
      <c r="S126" s="40"/>
      <c r="T126" s="40"/>
      <c r="U126" s="40"/>
      <c r="V126" s="40"/>
    </row>
    <row r="127" spans="1:22" hidden="1" outlineLevel="1">
      <c r="A127" s="8">
        <v>44075</v>
      </c>
      <c r="B127" s="130">
        <v>158.76708797999999</v>
      </c>
      <c r="C127" s="4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1.4734000000000001E-4</v>
      </c>
      <c r="J127" s="130">
        <v>1.4734000000000001E-4</v>
      </c>
      <c r="K127" s="130">
        <v>0</v>
      </c>
      <c r="L127" s="130">
        <v>158.76694064</v>
      </c>
      <c r="M127" s="130">
        <v>158.76694064</v>
      </c>
      <c r="N127" s="130">
        <v>0</v>
      </c>
      <c r="O127" s="130">
        <v>1.91471E-3</v>
      </c>
      <c r="P127" s="130">
        <v>0.25148504999999999</v>
      </c>
      <c r="Q127" s="40"/>
      <c r="R127" s="40"/>
      <c r="S127" s="40"/>
      <c r="T127" s="40"/>
      <c r="U127" s="40"/>
      <c r="V127" s="40"/>
    </row>
    <row r="128" spans="1:22" hidden="1" outlineLevel="1">
      <c r="A128" s="8">
        <v>44105</v>
      </c>
      <c r="B128" s="130">
        <v>157.54868148000003</v>
      </c>
      <c r="C128" s="4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1.4734000000000001E-4</v>
      </c>
      <c r="J128" s="130">
        <v>1.4734000000000001E-4</v>
      </c>
      <c r="K128" s="130">
        <v>0</v>
      </c>
      <c r="L128" s="130">
        <v>157.54853413999996</v>
      </c>
      <c r="M128" s="130">
        <v>157.54853413999996</v>
      </c>
      <c r="N128" s="130">
        <v>0</v>
      </c>
      <c r="O128" s="130">
        <v>1.90555E-3</v>
      </c>
      <c r="P128" s="130">
        <v>0.24980203000000001</v>
      </c>
      <c r="Q128" s="40"/>
      <c r="R128" s="40"/>
      <c r="S128" s="40"/>
      <c r="T128" s="40"/>
      <c r="U128" s="40"/>
      <c r="V128" s="40"/>
    </row>
    <row r="129" spans="1:22" hidden="1" outlineLevel="1">
      <c r="A129" s="8">
        <v>44136</v>
      </c>
      <c r="B129" s="130">
        <v>156.34633122</v>
      </c>
      <c r="C129" s="4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1.4734000000000001E-4</v>
      </c>
      <c r="J129" s="130">
        <v>1.4734000000000001E-4</v>
      </c>
      <c r="K129" s="130">
        <v>0</v>
      </c>
      <c r="L129" s="130">
        <v>156.34618388000001</v>
      </c>
      <c r="M129" s="130">
        <v>156.34618388000001</v>
      </c>
      <c r="N129" s="130">
        <v>0</v>
      </c>
      <c r="O129" s="130">
        <v>1.9893699999999999E-3</v>
      </c>
      <c r="P129" s="130">
        <v>0.24831222999999999</v>
      </c>
      <c r="Q129" s="40"/>
      <c r="R129" s="40"/>
      <c r="S129" s="40"/>
      <c r="T129" s="40"/>
      <c r="U129" s="40"/>
      <c r="V129" s="40"/>
    </row>
    <row r="130" spans="1:22" hidden="1" outlineLevel="1">
      <c r="A130" s="8">
        <v>44166</v>
      </c>
      <c r="B130" s="130">
        <v>155.04825406999998</v>
      </c>
      <c r="C130" s="4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1.4734000000000001E-4</v>
      </c>
      <c r="J130" s="130">
        <v>1.4734000000000001E-4</v>
      </c>
      <c r="K130" s="130">
        <v>0</v>
      </c>
      <c r="L130" s="130">
        <v>155.04810673000003</v>
      </c>
      <c r="M130" s="130">
        <v>155.04810673000003</v>
      </c>
      <c r="N130" s="130">
        <v>0</v>
      </c>
      <c r="O130" s="130">
        <v>2.0141899999999999E-3</v>
      </c>
      <c r="P130" s="130">
        <v>0.24698993</v>
      </c>
      <c r="Q130" s="40"/>
      <c r="R130" s="40"/>
      <c r="S130" s="40"/>
      <c r="T130" s="40"/>
      <c r="U130" s="40"/>
      <c r="V130" s="40"/>
    </row>
    <row r="131" spans="1:22" hidden="1" outlineLevel="1">
      <c r="A131" s="8">
        <v>44197</v>
      </c>
      <c r="B131" s="130">
        <v>153.77518914000001</v>
      </c>
      <c r="C131" s="4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1.4734000000000001E-4</v>
      </c>
      <c r="J131" s="130">
        <v>1.4734000000000001E-4</v>
      </c>
      <c r="K131" s="130">
        <v>0</v>
      </c>
      <c r="L131" s="130">
        <v>153.7750418</v>
      </c>
      <c r="M131" s="130">
        <v>153.7750418</v>
      </c>
      <c r="N131" s="130">
        <v>0</v>
      </c>
      <c r="O131" s="130">
        <v>1.9643999999999998E-3</v>
      </c>
      <c r="P131" s="130">
        <v>0.24579972</v>
      </c>
      <c r="Q131" s="40"/>
      <c r="R131" s="40"/>
      <c r="S131" s="40"/>
      <c r="T131" s="40"/>
      <c r="U131" s="40"/>
      <c r="V131" s="40"/>
    </row>
    <row r="132" spans="1:22" hidden="1" outlineLevel="1">
      <c r="A132" s="8">
        <v>44228</v>
      </c>
      <c r="B132" s="130">
        <v>152.66951012999999</v>
      </c>
      <c r="C132" s="4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1.4734000000000001E-4</v>
      </c>
      <c r="J132" s="130">
        <v>1.4734000000000001E-4</v>
      </c>
      <c r="K132" s="130">
        <v>0</v>
      </c>
      <c r="L132" s="130">
        <v>152.66936278999998</v>
      </c>
      <c r="M132" s="130">
        <v>152.66936278999998</v>
      </c>
      <c r="N132" s="130">
        <v>0</v>
      </c>
      <c r="O132" s="130">
        <v>2.0119999999999999E-3</v>
      </c>
      <c r="P132" s="130">
        <v>0.24474580999999998</v>
      </c>
      <c r="Q132" s="40"/>
      <c r="R132" s="40"/>
      <c r="S132" s="40"/>
      <c r="T132" s="40"/>
      <c r="U132" s="40"/>
      <c r="V132" s="40"/>
    </row>
    <row r="133" spans="1:22" hidden="1" outlineLevel="1">
      <c r="A133" s="8">
        <v>44256</v>
      </c>
      <c r="B133" s="130">
        <v>128.74263628</v>
      </c>
      <c r="C133" s="4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1.4734000000000001E-4</v>
      </c>
      <c r="J133" s="130">
        <v>1.4734000000000001E-4</v>
      </c>
      <c r="K133" s="130">
        <v>0</v>
      </c>
      <c r="L133" s="130">
        <v>128.74248894000002</v>
      </c>
      <c r="M133" s="130">
        <v>128.74248894000002</v>
      </c>
      <c r="N133" s="130">
        <v>0</v>
      </c>
      <c r="O133" s="130">
        <v>1.9545999999999999E-3</v>
      </c>
      <c r="P133" s="130">
        <v>0.24240524000000002</v>
      </c>
      <c r="Q133" s="40"/>
      <c r="R133" s="40"/>
      <c r="S133" s="40"/>
      <c r="T133" s="40"/>
      <c r="U133" s="40"/>
      <c r="V133" s="40"/>
    </row>
    <row r="134" spans="1:22" hidden="1" outlineLevel="1">
      <c r="A134" s="8">
        <v>44287</v>
      </c>
      <c r="B134" s="130">
        <v>127.31563751</v>
      </c>
      <c r="C134" s="4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1.4734000000000001E-4</v>
      </c>
      <c r="J134" s="130">
        <v>1.4734000000000001E-4</v>
      </c>
      <c r="K134" s="130">
        <v>0</v>
      </c>
      <c r="L134" s="130">
        <v>127.31549016999999</v>
      </c>
      <c r="M134" s="130">
        <v>127.31549016999999</v>
      </c>
      <c r="N134" s="130">
        <v>0</v>
      </c>
      <c r="O134" s="130">
        <v>1.98927E-3</v>
      </c>
      <c r="P134" s="130">
        <v>0.24010403</v>
      </c>
      <c r="Q134" s="40"/>
      <c r="R134" s="40"/>
      <c r="S134" s="40"/>
      <c r="T134" s="40"/>
      <c r="U134" s="40"/>
      <c r="V134" s="40"/>
    </row>
    <row r="135" spans="1:22" hidden="1" outlineLevel="1">
      <c r="A135" s="8">
        <v>44317</v>
      </c>
      <c r="B135" s="130">
        <v>125.78514358</v>
      </c>
      <c r="C135" s="4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1.4734000000000001E-4</v>
      </c>
      <c r="J135" s="130">
        <v>1.4734000000000001E-4</v>
      </c>
      <c r="K135" s="130">
        <v>0</v>
      </c>
      <c r="L135" s="130">
        <v>125.78499623999998</v>
      </c>
      <c r="M135" s="130">
        <v>125.78499623999998</v>
      </c>
      <c r="N135" s="130">
        <v>0</v>
      </c>
      <c r="O135" s="130">
        <v>1.9895300000000002E-3</v>
      </c>
      <c r="P135" s="130">
        <v>0.23794097</v>
      </c>
      <c r="Q135" s="40"/>
      <c r="R135" s="40"/>
      <c r="S135" s="40"/>
      <c r="T135" s="40"/>
      <c r="U135" s="40"/>
      <c r="V135" s="40"/>
    </row>
    <row r="136" spans="1:22" hidden="1" outlineLevel="1">
      <c r="A136" s="8">
        <v>44348</v>
      </c>
      <c r="B136" s="130">
        <v>124.18204753000001</v>
      </c>
      <c r="C136" s="4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1.4734000000000001E-4</v>
      </c>
      <c r="J136" s="130">
        <v>1.4734000000000001E-4</v>
      </c>
      <c r="K136" s="130">
        <v>0</v>
      </c>
      <c r="L136" s="130">
        <v>124.18190019000001</v>
      </c>
      <c r="M136" s="130">
        <v>124.18190019000001</v>
      </c>
      <c r="N136" s="130">
        <v>0</v>
      </c>
      <c r="O136" s="130">
        <v>1.9893699999999999E-3</v>
      </c>
      <c r="P136" s="130">
        <v>0.23588952999999999</v>
      </c>
      <c r="Q136" s="40"/>
      <c r="R136" s="40"/>
      <c r="S136" s="40"/>
      <c r="T136" s="40"/>
      <c r="U136" s="40"/>
      <c r="V136" s="40"/>
    </row>
    <row r="137" spans="1:22" hidden="1" outlineLevel="1">
      <c r="A137" s="8">
        <v>44378</v>
      </c>
      <c r="B137" s="130">
        <v>123.09386843</v>
      </c>
      <c r="C137" s="4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1.4734000000000001E-4</v>
      </c>
      <c r="J137" s="130">
        <v>1.4734000000000001E-4</v>
      </c>
      <c r="K137" s="130">
        <v>0</v>
      </c>
      <c r="L137" s="130">
        <v>123.09372108999999</v>
      </c>
      <c r="M137" s="130">
        <v>123.09372108999999</v>
      </c>
      <c r="N137" s="130">
        <v>0</v>
      </c>
      <c r="O137" s="130">
        <v>1.9541699999999999E-3</v>
      </c>
      <c r="P137" s="130">
        <v>0.23382312000000002</v>
      </c>
      <c r="Q137" s="40"/>
      <c r="R137" s="40"/>
      <c r="S137" s="40"/>
      <c r="T137" s="40"/>
      <c r="U137" s="40"/>
      <c r="V137" s="40"/>
    </row>
    <row r="138" spans="1:22" hidden="1" outlineLevel="1">
      <c r="A138" s="8">
        <v>44409</v>
      </c>
      <c r="B138" s="130">
        <v>121.8313563</v>
      </c>
      <c r="C138" s="4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1.4734000000000001E-4</v>
      </c>
      <c r="J138" s="130">
        <v>1.4734000000000001E-4</v>
      </c>
      <c r="K138" s="130">
        <v>0</v>
      </c>
      <c r="L138" s="130">
        <v>121.83120896</v>
      </c>
      <c r="M138" s="130">
        <v>121.83120896</v>
      </c>
      <c r="N138" s="130">
        <v>0</v>
      </c>
      <c r="O138" s="130">
        <v>1.9467200000000001E-3</v>
      </c>
      <c r="P138" s="130">
        <v>0.23181456</v>
      </c>
      <c r="Q138" s="40"/>
      <c r="R138" s="40"/>
      <c r="S138" s="40"/>
      <c r="T138" s="40"/>
      <c r="U138" s="40"/>
      <c r="V138" s="40"/>
    </row>
    <row r="139" spans="1:22" hidden="1" outlineLevel="1">
      <c r="A139" s="8">
        <v>44440</v>
      </c>
      <c r="B139" s="130">
        <v>120.39978212999999</v>
      </c>
      <c r="C139" s="4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1.4734000000000001E-4</v>
      </c>
      <c r="J139" s="130">
        <v>1.4734000000000001E-4</v>
      </c>
      <c r="K139" s="130">
        <v>0</v>
      </c>
      <c r="L139" s="130">
        <v>120.39963478999999</v>
      </c>
      <c r="M139" s="130">
        <v>120.39963478999999</v>
      </c>
      <c r="N139" s="130">
        <v>0</v>
      </c>
      <c r="O139" s="130">
        <v>1.94853E-3</v>
      </c>
      <c r="P139" s="130">
        <v>0.22977060000000002</v>
      </c>
      <c r="Q139" s="40"/>
      <c r="R139" s="40"/>
      <c r="S139" s="40"/>
      <c r="T139" s="40"/>
      <c r="U139" s="40"/>
      <c r="V139" s="40"/>
    </row>
    <row r="140" spans="1:22" hidden="1" outlineLevel="1">
      <c r="A140" s="8">
        <v>44470</v>
      </c>
      <c r="B140" s="130">
        <v>117.08803209000001</v>
      </c>
      <c r="C140" s="4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1.4734000000000001E-4</v>
      </c>
      <c r="J140" s="130">
        <v>1.4734000000000001E-4</v>
      </c>
      <c r="K140" s="130">
        <v>0</v>
      </c>
      <c r="L140" s="130">
        <v>117.08788475</v>
      </c>
      <c r="M140" s="130">
        <v>117.08788475</v>
      </c>
      <c r="N140" s="130">
        <v>0</v>
      </c>
      <c r="O140" s="130">
        <v>1.9918800000000001E-3</v>
      </c>
      <c r="P140" s="130">
        <v>0.22775632000000001</v>
      </c>
      <c r="Q140" s="40"/>
      <c r="R140" s="40"/>
      <c r="S140" s="40"/>
      <c r="T140" s="40"/>
      <c r="U140" s="40"/>
      <c r="V140" s="40"/>
    </row>
    <row r="141" spans="1:22" hidden="1" outlineLevel="1">
      <c r="A141" s="8">
        <v>44501</v>
      </c>
      <c r="B141" s="130">
        <v>116.60819151000001</v>
      </c>
      <c r="C141" s="4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1.4734000000000001E-4</v>
      </c>
      <c r="J141" s="130">
        <v>1.4734000000000001E-4</v>
      </c>
      <c r="K141" s="130">
        <v>0</v>
      </c>
      <c r="L141" s="130">
        <v>116.60804416999999</v>
      </c>
      <c r="M141" s="130">
        <v>116.60804416999999</v>
      </c>
      <c r="N141" s="130">
        <v>0</v>
      </c>
      <c r="O141" s="130">
        <v>1.94049E-3</v>
      </c>
      <c r="P141" s="130">
        <v>0.22594065999999996</v>
      </c>
      <c r="Q141" s="40"/>
      <c r="R141" s="40"/>
      <c r="S141" s="40"/>
      <c r="T141" s="40"/>
      <c r="U141" s="40"/>
      <c r="V141" s="40"/>
    </row>
    <row r="142" spans="1:22" hidden="1" outlineLevel="1">
      <c r="A142" s="8">
        <v>44531</v>
      </c>
      <c r="B142" s="130">
        <v>115.64230354999999</v>
      </c>
      <c r="C142" s="4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1.4734000000000001E-4</v>
      </c>
      <c r="J142" s="130">
        <v>1.4734000000000001E-4</v>
      </c>
      <c r="K142" s="130">
        <v>0</v>
      </c>
      <c r="L142" s="130">
        <v>115.64215621</v>
      </c>
      <c r="M142" s="130">
        <v>115.64215621</v>
      </c>
      <c r="N142" s="130">
        <v>0</v>
      </c>
      <c r="O142" s="130">
        <v>1.9382500000000001E-3</v>
      </c>
      <c r="P142" s="130">
        <v>0.22415587000000001</v>
      </c>
      <c r="Q142" s="40"/>
      <c r="R142" s="40"/>
      <c r="S142" s="40"/>
      <c r="T142" s="40"/>
      <c r="U142" s="40"/>
      <c r="V142" s="40"/>
    </row>
    <row r="143" spans="1:22" hidden="1" outlineLevel="1">
      <c r="A143" s="8">
        <v>44562</v>
      </c>
      <c r="B143" s="130">
        <v>115.86718823000001</v>
      </c>
      <c r="C143" s="4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0.12035542</v>
      </c>
      <c r="J143" s="130">
        <v>0.12035542</v>
      </c>
      <c r="K143" s="130">
        <v>0</v>
      </c>
      <c r="L143" s="130">
        <v>115.74683281</v>
      </c>
      <c r="M143" s="130">
        <v>115.74683281</v>
      </c>
      <c r="N143" s="130">
        <v>0</v>
      </c>
      <c r="O143" s="130">
        <v>1.9771799999999998E-3</v>
      </c>
      <c r="P143" s="130">
        <v>0.10240908999999999</v>
      </c>
      <c r="Q143" s="40"/>
      <c r="R143" s="40"/>
      <c r="S143" s="40"/>
      <c r="T143" s="40"/>
      <c r="U143" s="40"/>
      <c r="V143" s="40"/>
    </row>
    <row r="144" spans="1:22" hidden="1" outlineLevel="1">
      <c r="A144" s="8">
        <v>44593</v>
      </c>
      <c r="B144" s="130">
        <v>115.29354505000001</v>
      </c>
      <c r="C144" s="4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0.11806383000000002</v>
      </c>
      <c r="J144" s="130">
        <v>5.5398299999999999E-3</v>
      </c>
      <c r="K144" s="130">
        <v>0.11252400000000001</v>
      </c>
      <c r="L144" s="130">
        <v>115.17548121999999</v>
      </c>
      <c r="M144" s="130">
        <v>115.17329518</v>
      </c>
      <c r="N144" s="130">
        <v>2.1860400000000002E-3</v>
      </c>
      <c r="O144" s="130">
        <v>1.94097E-3</v>
      </c>
      <c r="P144" s="130">
        <v>0.10062082</v>
      </c>
      <c r="Q144" s="40"/>
      <c r="R144" s="40"/>
      <c r="S144" s="40"/>
      <c r="T144" s="40"/>
      <c r="U144" s="40"/>
      <c r="V144" s="40"/>
    </row>
    <row r="145" spans="1:22" hidden="1" outlineLevel="1">
      <c r="A145" s="8">
        <v>44621</v>
      </c>
      <c r="B145" s="130">
        <v>114.37551464999999</v>
      </c>
      <c r="C145" s="4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0.11802353000000002</v>
      </c>
      <c r="J145" s="130">
        <v>5.5398299999999999E-3</v>
      </c>
      <c r="K145" s="130">
        <v>0.11248370000000001</v>
      </c>
      <c r="L145" s="130">
        <v>114.25749112</v>
      </c>
      <c r="M145" s="130">
        <v>114.25530508</v>
      </c>
      <c r="N145" s="130">
        <v>2.1860400000000002E-3</v>
      </c>
      <c r="O145" s="130">
        <v>1.8717899999999999E-3</v>
      </c>
      <c r="P145" s="130">
        <v>0.10032082</v>
      </c>
      <c r="Q145" s="40"/>
      <c r="R145" s="40"/>
      <c r="S145" s="40"/>
      <c r="T145" s="40"/>
      <c r="U145" s="40"/>
      <c r="V145" s="40"/>
    </row>
    <row r="146" spans="1:22" hidden="1" outlineLevel="1">
      <c r="A146" s="8">
        <v>44652</v>
      </c>
      <c r="B146" s="130">
        <v>113.29581487999999</v>
      </c>
      <c r="C146" s="4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0.11819751000000002</v>
      </c>
      <c r="J146" s="130">
        <v>5.5398299999999999E-3</v>
      </c>
      <c r="K146" s="130">
        <v>0.11265768000000001</v>
      </c>
      <c r="L146" s="130">
        <v>113.17761737000001</v>
      </c>
      <c r="M146" s="130">
        <v>113.17543133000001</v>
      </c>
      <c r="N146" s="130">
        <v>2.1860400000000002E-3</v>
      </c>
      <c r="O146" s="130">
        <v>2.17038E-3</v>
      </c>
      <c r="P146" s="130">
        <v>9.9920820000000007E-2</v>
      </c>
      <c r="Q146" s="40"/>
      <c r="R146" s="40"/>
      <c r="S146" s="40"/>
      <c r="T146" s="40"/>
      <c r="U146" s="40"/>
      <c r="V146" s="40"/>
    </row>
    <row r="147" spans="1:22" hidden="1" outlineLevel="1">
      <c r="A147" s="8">
        <v>44682</v>
      </c>
      <c r="B147" s="130">
        <v>112.43380148</v>
      </c>
      <c r="C147" s="4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0.11836671000000001</v>
      </c>
      <c r="J147" s="130">
        <v>5.5398299999999999E-3</v>
      </c>
      <c r="K147" s="130">
        <v>0.11282688000000002</v>
      </c>
      <c r="L147" s="130">
        <v>112.31543477</v>
      </c>
      <c r="M147" s="130">
        <v>112.31324873</v>
      </c>
      <c r="N147" s="130">
        <v>2.1860400000000002E-3</v>
      </c>
      <c r="O147" s="130">
        <v>2.4607700000000001E-3</v>
      </c>
      <c r="P147" s="130">
        <v>9.6620819999999996E-2</v>
      </c>
      <c r="Q147" s="40"/>
      <c r="R147" s="40"/>
      <c r="S147" s="40"/>
      <c r="T147" s="40"/>
      <c r="U147" s="40"/>
      <c r="V147" s="40"/>
    </row>
    <row r="148" spans="1:22" hidden="1" outlineLevel="1">
      <c r="A148" s="8">
        <v>44713</v>
      </c>
      <c r="B148" s="130">
        <v>111.44540361</v>
      </c>
      <c r="C148" s="4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0.11865792000000001</v>
      </c>
      <c r="J148" s="130">
        <v>5.5398299999999999E-3</v>
      </c>
      <c r="K148" s="130">
        <v>0.11311809</v>
      </c>
      <c r="L148" s="130">
        <v>111.32674569</v>
      </c>
      <c r="M148" s="130">
        <v>111.32455965</v>
      </c>
      <c r="N148" s="130">
        <v>2.1860400000000002E-3</v>
      </c>
      <c r="O148" s="130">
        <v>2.9605500000000002E-3</v>
      </c>
      <c r="P148" s="130">
        <v>9.4620819999999994E-2</v>
      </c>
      <c r="Q148" s="40"/>
      <c r="R148" s="40"/>
      <c r="S148" s="40"/>
      <c r="T148" s="40"/>
      <c r="U148" s="40"/>
      <c r="V148" s="40"/>
    </row>
    <row r="149" spans="1:22" hidden="1" outlineLevel="1">
      <c r="A149" s="8">
        <v>44743</v>
      </c>
      <c r="B149" s="130">
        <v>116.06392084000001</v>
      </c>
      <c r="C149" s="4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0.11978044000000002</v>
      </c>
      <c r="J149" s="130">
        <v>5.6327899999999995E-3</v>
      </c>
      <c r="K149" s="130">
        <v>0.11414765000000002</v>
      </c>
      <c r="L149" s="130">
        <v>115.94414040000002</v>
      </c>
      <c r="M149" s="130">
        <v>115.94195436000003</v>
      </c>
      <c r="N149" s="130">
        <v>2.1860400000000002E-3</v>
      </c>
      <c r="O149" s="130">
        <v>3.2107300000000002E-3</v>
      </c>
      <c r="P149" s="130">
        <v>9.2802999999999997E-2</v>
      </c>
      <c r="Q149" s="40"/>
      <c r="R149" s="40"/>
      <c r="S149" s="40"/>
      <c r="T149" s="40"/>
      <c r="U149" s="40"/>
      <c r="V149" s="40"/>
    </row>
    <row r="150" spans="1:22" hidden="1" outlineLevel="1">
      <c r="A150" s="8">
        <v>44774</v>
      </c>
      <c r="B150" s="130">
        <v>115.14758247</v>
      </c>
      <c r="C150" s="4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0.11977054000000002</v>
      </c>
      <c r="J150" s="130">
        <v>5.6327899999999995E-3</v>
      </c>
      <c r="K150" s="130">
        <v>0.11413775000000001</v>
      </c>
      <c r="L150" s="130">
        <v>115.02781193000001</v>
      </c>
      <c r="M150" s="130">
        <v>115.02562589000001</v>
      </c>
      <c r="N150" s="130">
        <v>2.1860400000000002E-3</v>
      </c>
      <c r="O150" s="130">
        <v>3.19374E-3</v>
      </c>
      <c r="P150" s="130">
        <v>9.0802999999999995E-2</v>
      </c>
      <c r="Q150" s="40"/>
      <c r="R150" s="40"/>
      <c r="S150" s="40"/>
      <c r="T150" s="40"/>
      <c r="U150" s="40"/>
      <c r="V150" s="40"/>
    </row>
    <row r="151" spans="1:22" hidden="1" outlineLevel="1">
      <c r="A151" s="8">
        <v>44805</v>
      </c>
      <c r="B151" s="130">
        <v>114.20242691</v>
      </c>
      <c r="C151" s="4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0.11986717000000002</v>
      </c>
      <c r="J151" s="130">
        <v>5.6327899999999995E-3</v>
      </c>
      <c r="K151" s="130">
        <v>0.11423438000000001</v>
      </c>
      <c r="L151" s="130">
        <v>114.08255973999999</v>
      </c>
      <c r="M151" s="130">
        <v>114.0803737</v>
      </c>
      <c r="N151" s="130">
        <v>2.1860400000000002E-3</v>
      </c>
      <c r="O151" s="130">
        <v>3.3595700000000001E-3</v>
      </c>
      <c r="P151" s="130">
        <v>8.7892079999999997E-2</v>
      </c>
      <c r="Q151" s="40"/>
      <c r="R151" s="40"/>
      <c r="S151" s="40"/>
      <c r="T151" s="40"/>
      <c r="U151" s="40"/>
      <c r="V151" s="40"/>
    </row>
    <row r="152" spans="1:22" hidden="1" outlineLevel="1">
      <c r="A152" s="8">
        <v>44835</v>
      </c>
      <c r="B152" s="130">
        <v>64.449291469999991</v>
      </c>
      <c r="C152" s="4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64.449291470000006</v>
      </c>
      <c r="M152" s="130">
        <v>64.449291470000006</v>
      </c>
      <c r="N152" s="130">
        <v>0</v>
      </c>
      <c r="O152" s="130">
        <v>3.1576899999999999E-3</v>
      </c>
      <c r="P152" s="130">
        <v>4.6370649999999999E-2</v>
      </c>
      <c r="Q152" s="40"/>
      <c r="R152" s="40"/>
      <c r="S152" s="40"/>
      <c r="T152" s="40"/>
      <c r="U152" s="40"/>
      <c r="V152" s="40"/>
    </row>
    <row r="153" spans="1:22" hidden="1" outlineLevel="1">
      <c r="A153" s="8">
        <v>44866</v>
      </c>
      <c r="B153" s="130">
        <v>64.059183939999997</v>
      </c>
      <c r="C153" s="4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64.059183939999997</v>
      </c>
      <c r="M153" s="130">
        <v>64.059183939999997</v>
      </c>
      <c r="N153" s="130">
        <v>0</v>
      </c>
      <c r="O153" s="130">
        <v>3.2001899999999999E-3</v>
      </c>
      <c r="P153" s="130">
        <v>4.4570650000000003E-2</v>
      </c>
      <c r="Q153" s="40"/>
      <c r="R153" s="40"/>
      <c r="S153" s="40"/>
      <c r="T153" s="40"/>
      <c r="U153" s="40"/>
      <c r="V153" s="40"/>
    </row>
    <row r="154" spans="1:22" hidden="1" outlineLevel="1">
      <c r="A154" s="8">
        <v>44896</v>
      </c>
      <c r="B154" s="130">
        <v>60.96482692</v>
      </c>
      <c r="C154" s="4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60.964826920000007</v>
      </c>
      <c r="M154" s="130">
        <v>60.964826920000007</v>
      </c>
      <c r="N154" s="130">
        <v>0</v>
      </c>
      <c r="O154" s="130">
        <v>2.7003499999999998E-3</v>
      </c>
      <c r="P154" s="130">
        <v>4.277065E-2</v>
      </c>
      <c r="Q154" s="40"/>
      <c r="R154" s="40"/>
      <c r="S154" s="40"/>
      <c r="T154" s="40"/>
      <c r="U154" s="40"/>
      <c r="V154" s="40"/>
    </row>
    <row r="155" spans="1:22" hidden="1" outlineLevel="1">
      <c r="A155" s="8">
        <v>44927</v>
      </c>
      <c r="B155" s="130">
        <v>60.44887559</v>
      </c>
      <c r="C155" s="4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60.44887559</v>
      </c>
      <c r="M155" s="130">
        <v>60.44887559</v>
      </c>
      <c r="N155" s="130">
        <v>0</v>
      </c>
      <c r="O155" s="130">
        <v>2.7719799999999998E-3</v>
      </c>
      <c r="P155" s="130">
        <v>4.0970649999999997E-2</v>
      </c>
      <c r="Q155" s="40"/>
      <c r="R155" s="40"/>
      <c r="S155" s="40"/>
      <c r="T155" s="40"/>
      <c r="U155" s="40"/>
      <c r="V155" s="40"/>
    </row>
    <row r="156" spans="1:22" hidden="1" outlineLevel="1">
      <c r="A156" s="8">
        <v>44958</v>
      </c>
      <c r="B156" s="130">
        <v>60.243976369999999</v>
      </c>
      <c r="C156" s="4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60.243976370000006</v>
      </c>
      <c r="M156" s="130">
        <v>60.243976370000006</v>
      </c>
      <c r="N156" s="130">
        <v>0</v>
      </c>
      <c r="O156" s="130">
        <v>2.58655E-3</v>
      </c>
      <c r="P156" s="130">
        <v>3.9170650000000001E-2</v>
      </c>
      <c r="Q156" s="40"/>
      <c r="R156" s="40"/>
      <c r="S156" s="40"/>
      <c r="T156" s="40"/>
      <c r="U156" s="40"/>
      <c r="V156" s="40"/>
    </row>
    <row r="157" spans="1:22" hidden="1" outlineLevel="1">
      <c r="A157" s="8">
        <v>44986</v>
      </c>
      <c r="B157" s="130">
        <v>59.769127140000002</v>
      </c>
      <c r="C157" s="4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59.769127139999995</v>
      </c>
      <c r="M157" s="130">
        <v>59.769127139999995</v>
      </c>
      <c r="N157" s="130">
        <v>0</v>
      </c>
      <c r="O157" s="130">
        <v>2.5222199999999999E-3</v>
      </c>
      <c r="P157" s="130">
        <v>3.7370649999999998E-2</v>
      </c>
      <c r="Q157" s="40"/>
      <c r="R157" s="40"/>
      <c r="S157" s="40"/>
      <c r="T157" s="40"/>
      <c r="U157" s="40"/>
      <c r="V157" s="40"/>
    </row>
    <row r="158" spans="1:22" hidden="1" outlineLevel="1">
      <c r="A158" s="8">
        <v>45017</v>
      </c>
      <c r="B158" s="130">
        <v>58.803804389999996</v>
      </c>
      <c r="C158" s="4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58.803804389999996</v>
      </c>
      <c r="M158" s="130">
        <v>58.803804389999996</v>
      </c>
      <c r="N158" s="130">
        <v>0</v>
      </c>
      <c r="O158" s="130">
        <v>2.3882899999999999E-3</v>
      </c>
      <c r="P158" s="130">
        <v>3.5634610000000004E-2</v>
      </c>
      <c r="Q158" s="40"/>
      <c r="R158" s="40"/>
      <c r="S158" s="40"/>
      <c r="T158" s="40"/>
      <c r="U158" s="40"/>
      <c r="V158" s="40"/>
    </row>
    <row r="159" spans="1:22" hidden="1" outlineLevel="1">
      <c r="A159" s="8">
        <v>45047</v>
      </c>
      <c r="B159" s="130">
        <v>57.774975429999998</v>
      </c>
      <c r="C159" s="4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57.774975429999998</v>
      </c>
      <c r="M159" s="130">
        <v>57.774975429999998</v>
      </c>
      <c r="N159" s="130">
        <v>0</v>
      </c>
      <c r="O159" s="130">
        <v>2.40895E-3</v>
      </c>
      <c r="P159" s="130">
        <v>3.3934610000000004E-2</v>
      </c>
      <c r="Q159" s="40"/>
      <c r="R159" s="40"/>
      <c r="S159" s="40"/>
      <c r="T159" s="40"/>
      <c r="U159" s="40"/>
      <c r="V159" s="40"/>
    </row>
    <row r="160" spans="1:22" hidden="1" outlineLevel="1">
      <c r="A160" s="8">
        <v>45078</v>
      </c>
      <c r="B160" s="130">
        <v>56.922825489999994</v>
      </c>
      <c r="C160" s="4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56.922825490000001</v>
      </c>
      <c r="M160" s="130">
        <v>56.922825490000001</v>
      </c>
      <c r="N160" s="130">
        <v>0</v>
      </c>
      <c r="O160" s="130">
        <v>2.23844E-3</v>
      </c>
      <c r="P160" s="130">
        <v>3.2234609999999997E-2</v>
      </c>
      <c r="Q160" s="40"/>
      <c r="R160" s="40"/>
      <c r="S160" s="40"/>
      <c r="T160" s="40"/>
      <c r="U160" s="40"/>
      <c r="V160" s="40"/>
    </row>
    <row r="161" spans="1:22" hidden="1" outlineLevel="1">
      <c r="A161" s="8">
        <v>45108</v>
      </c>
      <c r="B161" s="130">
        <v>56.088651529999993</v>
      </c>
      <c r="C161" s="4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56.088651529999993</v>
      </c>
      <c r="M161" s="130">
        <v>56.088651529999993</v>
      </c>
      <c r="N161" s="130">
        <v>0</v>
      </c>
      <c r="O161" s="130">
        <v>2.1369399999999999E-3</v>
      </c>
      <c r="P161" s="130">
        <v>3.0534609999999997E-2</v>
      </c>
      <c r="Q161" s="40"/>
      <c r="R161" s="40"/>
      <c r="S161" s="40"/>
      <c r="T161" s="40"/>
      <c r="U161" s="40"/>
      <c r="V161" s="40"/>
    </row>
    <row r="162" spans="1:22" hidden="1" outlineLevel="1">
      <c r="A162" s="8">
        <v>45139</v>
      </c>
      <c r="B162" s="130">
        <v>55.251640600000002</v>
      </c>
      <c r="C162" s="4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55.251640600000002</v>
      </c>
      <c r="M162" s="130">
        <v>55.251640600000002</v>
      </c>
      <c r="N162" s="130">
        <v>0</v>
      </c>
      <c r="O162" s="130">
        <v>2.0262800000000001E-3</v>
      </c>
      <c r="P162" s="130">
        <v>2.8834610000000004E-2</v>
      </c>
      <c r="Q162" s="40"/>
      <c r="R162" s="40"/>
      <c r="S162" s="40"/>
      <c r="T162" s="40"/>
      <c r="U162" s="40"/>
      <c r="V162" s="40"/>
    </row>
    <row r="163" spans="1:22" hidden="1" outlineLevel="1">
      <c r="A163" s="8">
        <v>45170</v>
      </c>
      <c r="B163" s="130">
        <v>54.408734959999997</v>
      </c>
      <c r="C163" s="4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54.408734959999997</v>
      </c>
      <c r="M163" s="130">
        <v>54.408734959999997</v>
      </c>
      <c r="N163" s="130">
        <v>0</v>
      </c>
      <c r="O163" s="130">
        <v>2.0072699999999998E-3</v>
      </c>
      <c r="P163" s="130">
        <v>2.713461E-2</v>
      </c>
      <c r="Q163" s="40"/>
      <c r="R163" s="40"/>
      <c r="S163" s="40"/>
      <c r="T163" s="40"/>
      <c r="U163" s="40"/>
      <c r="V163" s="40"/>
    </row>
    <row r="164" spans="1:22" hidden="1" outlineLevel="1">
      <c r="A164" s="8">
        <v>45200</v>
      </c>
      <c r="B164" s="130">
        <v>53.097419989999999</v>
      </c>
      <c r="C164" s="4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53.097419989999999</v>
      </c>
      <c r="M164" s="130">
        <v>53.097419989999999</v>
      </c>
      <c r="N164" s="130">
        <v>0</v>
      </c>
      <c r="O164" s="130">
        <v>2.0800100000000002E-3</v>
      </c>
      <c r="P164" s="130">
        <v>2.544745E-2</v>
      </c>
      <c r="Q164" s="40"/>
      <c r="R164" s="40"/>
      <c r="S164" s="40"/>
      <c r="T164" s="40"/>
      <c r="U164" s="40"/>
      <c r="V164" s="40"/>
    </row>
    <row r="165" spans="1:22">
      <c r="A165" s="8">
        <v>45231</v>
      </c>
      <c r="B165" s="130">
        <v>52.417534340000003</v>
      </c>
      <c r="C165" s="4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52.417534339999996</v>
      </c>
      <c r="M165" s="130">
        <v>52.417534339999996</v>
      </c>
      <c r="N165" s="130">
        <v>0</v>
      </c>
      <c r="O165" s="130">
        <v>2.1827299999999999E-3</v>
      </c>
      <c r="P165" s="130">
        <v>2.4047449999999998E-2</v>
      </c>
      <c r="Q165" s="40"/>
      <c r="R165" s="40"/>
      <c r="S165" s="40"/>
      <c r="T165" s="40"/>
      <c r="U165" s="40"/>
      <c r="V165" s="40"/>
    </row>
    <row r="166" spans="1:22">
      <c r="A166" s="8">
        <v>45261</v>
      </c>
      <c r="B166" s="130">
        <v>52.77316063</v>
      </c>
      <c r="C166" s="4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52.77316063</v>
      </c>
      <c r="M166" s="130">
        <v>52.77316063</v>
      </c>
      <c r="N166" s="130">
        <v>0</v>
      </c>
      <c r="O166" s="130">
        <v>2.24296E-3</v>
      </c>
      <c r="P166" s="130">
        <v>2.264745E-2</v>
      </c>
      <c r="Q166" s="40"/>
      <c r="R166" s="40"/>
      <c r="S166" s="40"/>
      <c r="T166" s="40"/>
      <c r="U166" s="40"/>
      <c r="V166" s="40"/>
    </row>
    <row r="167" spans="1:22">
      <c r="A167" s="8">
        <v>45292</v>
      </c>
      <c r="B167" s="130">
        <v>51.996830290000005</v>
      </c>
      <c r="C167" s="4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51.996830289999991</v>
      </c>
      <c r="M167" s="130">
        <v>51.996830289999991</v>
      </c>
      <c r="N167" s="130">
        <v>0</v>
      </c>
      <c r="O167" s="130">
        <v>2.25377E-3</v>
      </c>
      <c r="P167" s="130">
        <v>2.1247450000000001E-2</v>
      </c>
      <c r="Q167" s="40"/>
      <c r="R167" s="40"/>
      <c r="S167" s="40"/>
      <c r="T167" s="40"/>
      <c r="U167" s="40"/>
      <c r="V167" s="40"/>
    </row>
    <row r="168" spans="1:22">
      <c r="A168" s="8">
        <v>45323</v>
      </c>
      <c r="B168" s="130">
        <v>51.629644469999995</v>
      </c>
      <c r="C168" s="4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51.629644470000002</v>
      </c>
      <c r="M168" s="130">
        <v>51.629644470000002</v>
      </c>
      <c r="N168" s="130">
        <v>0</v>
      </c>
      <c r="O168" s="130">
        <v>2.2157000000000001E-3</v>
      </c>
      <c r="P168" s="130">
        <v>2.1247450000000001E-2</v>
      </c>
      <c r="Q168" s="40"/>
      <c r="R168" s="40"/>
      <c r="S168" s="40"/>
      <c r="T168" s="40"/>
      <c r="U168" s="40"/>
      <c r="V168" s="40"/>
    </row>
    <row r="169" spans="1:22">
      <c r="A169" s="8">
        <v>45352</v>
      </c>
      <c r="B169" s="130">
        <v>51.626582510000006</v>
      </c>
      <c r="C169" s="4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51.626582510000006</v>
      </c>
      <c r="M169" s="130">
        <v>51.626582510000006</v>
      </c>
      <c r="N169" s="130">
        <v>0</v>
      </c>
      <c r="O169" s="130">
        <v>2.2569700000000001E-3</v>
      </c>
      <c r="P169" s="130">
        <v>1.8447450000000001E-2</v>
      </c>
      <c r="Q169" s="40"/>
      <c r="R169" s="40"/>
      <c r="S169" s="40"/>
      <c r="T169" s="40"/>
      <c r="U169" s="40"/>
      <c r="V169" s="40"/>
    </row>
    <row r="170" spans="1:22">
      <c r="A170" s="8">
        <v>45383</v>
      </c>
      <c r="B170" s="130">
        <v>51.30001884</v>
      </c>
      <c r="C170" s="4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51.300018839999993</v>
      </c>
      <c r="M170" s="130">
        <v>51.300018839999993</v>
      </c>
      <c r="N170" s="130">
        <v>0</v>
      </c>
      <c r="O170" s="130">
        <v>2.2657599999999999E-3</v>
      </c>
      <c r="P170" s="130">
        <v>1.7047449999999999E-2</v>
      </c>
      <c r="Q170" s="40"/>
      <c r="R170" s="40"/>
      <c r="S170" s="40"/>
      <c r="T170" s="40"/>
      <c r="U170" s="40"/>
      <c r="V170" s="40"/>
    </row>
    <row r="171" spans="1:22">
      <c r="A171" s="8">
        <v>45413</v>
      </c>
      <c r="B171" s="130">
        <v>51.264690260000002</v>
      </c>
      <c r="C171" s="4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51.264690259999995</v>
      </c>
      <c r="M171" s="130">
        <v>51.264690259999995</v>
      </c>
      <c r="N171" s="130">
        <v>0</v>
      </c>
      <c r="O171" s="130">
        <v>2.4019800000000002E-3</v>
      </c>
      <c r="P171" s="130">
        <v>1.564745E-2</v>
      </c>
      <c r="Q171" s="40"/>
      <c r="R171" s="40"/>
      <c r="S171" s="40"/>
      <c r="T171" s="40"/>
      <c r="U171" s="40"/>
      <c r="V171" s="40"/>
    </row>
    <row r="172" spans="1:22">
      <c r="A172" s="8">
        <v>45444</v>
      </c>
      <c r="B172" s="130">
        <v>50.712473470000006</v>
      </c>
      <c r="C172" s="4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50.712473469999992</v>
      </c>
      <c r="M172" s="130">
        <v>50.712473469999992</v>
      </c>
      <c r="N172" s="130">
        <v>0</v>
      </c>
      <c r="O172" s="130">
        <v>2.5264799999999998E-3</v>
      </c>
      <c r="P172" s="130">
        <v>1.4277450000000001E-2</v>
      </c>
      <c r="Q172" s="40"/>
      <c r="R172" s="40"/>
      <c r="S172" s="40"/>
      <c r="T172" s="40"/>
      <c r="U172" s="40"/>
      <c r="V172" s="40"/>
    </row>
    <row r="173" spans="1:22">
      <c r="A173" s="8">
        <v>45474</v>
      </c>
      <c r="B173" s="130">
        <v>50.531576059999999</v>
      </c>
      <c r="C173" s="4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50.531576059999992</v>
      </c>
      <c r="M173" s="130">
        <v>50.531576059999992</v>
      </c>
      <c r="N173" s="130">
        <v>0</v>
      </c>
      <c r="O173" s="130">
        <v>2.5288799999999998E-3</v>
      </c>
      <c r="P173" s="130">
        <v>1.3237450000000001E-2</v>
      </c>
      <c r="Q173" s="40"/>
      <c r="R173" s="40"/>
      <c r="S173" s="40"/>
      <c r="T173" s="40"/>
      <c r="U173" s="40"/>
      <c r="V173" s="40"/>
    </row>
    <row r="174" spans="1:22">
      <c r="A174" s="8">
        <v>45505</v>
      </c>
      <c r="B174" s="130">
        <v>50.176362839999996</v>
      </c>
      <c r="C174" s="4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50.176362839999996</v>
      </c>
      <c r="M174" s="130">
        <v>50.176362839999996</v>
      </c>
      <c r="N174" s="130">
        <v>0</v>
      </c>
      <c r="O174" s="130">
        <v>2.3990999999999999E-3</v>
      </c>
      <c r="P174" s="130">
        <v>1.233745E-2</v>
      </c>
      <c r="Q174" s="40"/>
      <c r="R174" s="40"/>
      <c r="S174" s="40"/>
      <c r="T174" s="40"/>
      <c r="U174" s="40"/>
      <c r="V174" s="40"/>
    </row>
    <row r="175" spans="1:22">
      <c r="A175" s="8">
        <v>45536</v>
      </c>
      <c r="B175" s="130">
        <v>49.685219109999998</v>
      </c>
      <c r="C175" s="4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49.685219109999991</v>
      </c>
      <c r="M175" s="130">
        <v>49.685219109999991</v>
      </c>
      <c r="N175" s="130">
        <v>0</v>
      </c>
      <c r="O175" s="130">
        <v>2.3605499999999999E-3</v>
      </c>
      <c r="P175" s="130">
        <v>1.143745E-2</v>
      </c>
      <c r="Q175" s="40"/>
      <c r="R175" s="40"/>
      <c r="S175" s="40"/>
      <c r="T175" s="40"/>
      <c r="U175" s="40"/>
      <c r="V175" s="40"/>
    </row>
    <row r="176" spans="1:22">
      <c r="A176" s="8">
        <v>45566</v>
      </c>
      <c r="B176" s="130">
        <v>48.961019570000005</v>
      </c>
      <c r="C176" s="4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48.961019569999998</v>
      </c>
      <c r="M176" s="130">
        <v>48.961019569999998</v>
      </c>
      <c r="N176" s="130">
        <v>0</v>
      </c>
      <c r="O176" s="130">
        <v>2.2656500000000001E-3</v>
      </c>
      <c r="P176" s="130">
        <v>1.0567449999999999E-2</v>
      </c>
      <c r="Q176" s="40"/>
      <c r="R176" s="40"/>
      <c r="S176" s="40"/>
      <c r="T176" s="40"/>
      <c r="U176" s="40"/>
      <c r="V176" s="40"/>
    </row>
    <row r="177" spans="1:22">
      <c r="A177" s="8">
        <v>45597</v>
      </c>
      <c r="B177" s="130">
        <v>48.647029970000006</v>
      </c>
      <c r="C177" s="4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48.647029969999998</v>
      </c>
      <c r="M177" s="130">
        <v>48.647029969999998</v>
      </c>
      <c r="N177" s="130">
        <v>0</v>
      </c>
      <c r="O177" s="130">
        <v>2.03959E-3</v>
      </c>
      <c r="P177" s="130">
        <v>9.9834299999999997E-3</v>
      </c>
      <c r="Q177" s="40"/>
      <c r="R177" s="40"/>
      <c r="S177" s="40"/>
      <c r="T177" s="40"/>
      <c r="U177" s="40"/>
      <c r="V177" s="40"/>
    </row>
  </sheetData>
  <mergeCells count="10"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" style="18" customWidth="1"/>
    <col min="5" max="9" width="7.109375" style="18" customWidth="1"/>
    <col min="10" max="10" width="7.88671875" style="18" customWidth="1"/>
    <col min="11" max="15" width="7.109375" style="18" customWidth="1"/>
    <col min="16" max="16" width="8" style="18" customWidth="1"/>
    <col min="17" max="19" width="7.109375" style="18" customWidth="1"/>
    <col min="20" max="16384" width="9.109375" style="18"/>
  </cols>
  <sheetData>
    <row r="1" spans="1:24" ht="17.25" customHeight="1">
      <c r="A1" s="16" t="s">
        <v>155</v>
      </c>
      <c r="B1" s="10"/>
      <c r="C1" s="27"/>
    </row>
    <row r="2" spans="1:24" ht="5.25" customHeight="1"/>
    <row r="3" spans="1:24" ht="27" customHeight="1">
      <c r="A3" s="225" t="s">
        <v>81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4" ht="12.75" customHeight="1">
      <c r="A4" s="226" t="s">
        <v>181</v>
      </c>
      <c r="B4" s="227"/>
      <c r="C4" s="227"/>
      <c r="D4" s="227"/>
      <c r="E4" s="227"/>
      <c r="F4" s="227"/>
    </row>
    <row r="5" spans="1:24" ht="12.75" customHeight="1">
      <c r="A5" s="37" t="s">
        <v>230</v>
      </c>
      <c r="B5" s="37"/>
      <c r="C5" s="37"/>
      <c r="D5" s="36"/>
      <c r="E5" s="36"/>
      <c r="F5" s="36"/>
    </row>
    <row r="6" spans="1:24" s="19" customFormat="1" ht="12.75" customHeight="1">
      <c r="A6" s="198" t="s">
        <v>0</v>
      </c>
      <c r="B6" s="187" t="s">
        <v>15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4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4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4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19" customFormat="1" ht="15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4" hidden="1" outlineLevel="1">
      <c r="A11" s="8">
        <v>40544</v>
      </c>
      <c r="B11" s="43">
        <v>1966.63715078</v>
      </c>
      <c r="C11" s="43">
        <f>I11+O11</f>
        <v>1402.5127823100001</v>
      </c>
      <c r="D11" s="43">
        <f>J11+P11</f>
        <v>564.12436846999992</v>
      </c>
      <c r="E11" s="43">
        <f>K11+Q11</f>
        <v>442.33283982999995</v>
      </c>
      <c r="F11" s="43">
        <f>L11+R11</f>
        <v>54.338885099999999</v>
      </c>
      <c r="G11" s="43">
        <f>M11+S11</f>
        <v>67.452643539999997</v>
      </c>
      <c r="H11" s="43">
        <f>SUM(I11:J11)</f>
        <v>1362.2348451799999</v>
      </c>
      <c r="I11" s="43">
        <v>1065.13676091</v>
      </c>
      <c r="J11" s="43">
        <f>SUM(K11:M11)</f>
        <v>297.09808426999996</v>
      </c>
      <c r="K11" s="43">
        <v>217.61869819999998</v>
      </c>
      <c r="L11" s="43">
        <v>47.33465185</v>
      </c>
      <c r="M11" s="43">
        <v>32.144734220000004</v>
      </c>
      <c r="N11" s="43">
        <f>SUM(O11:P11)</f>
        <v>604.40230559999998</v>
      </c>
      <c r="O11" s="43">
        <v>337.37602140000001</v>
      </c>
      <c r="P11" s="43">
        <f>SUM(Q11:S11)</f>
        <v>267.02628419999996</v>
      </c>
      <c r="Q11" s="43">
        <v>224.71414162999997</v>
      </c>
      <c r="R11" s="43">
        <v>7.0042332500000004</v>
      </c>
      <c r="S11" s="43">
        <v>35.30790932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1921.7914318100002</v>
      </c>
      <c r="C12" s="43">
        <f t="shared" ref="C12:C67" si="0">I12+O12</f>
        <v>1369.6135403200001</v>
      </c>
      <c r="D12" s="43">
        <f t="shared" ref="D12:D67" si="1">J12+P12</f>
        <v>552.17789148999998</v>
      </c>
      <c r="E12" s="43">
        <f t="shared" ref="E12:E67" si="2">K12+Q12</f>
        <v>426.55257445999996</v>
      </c>
      <c r="F12" s="43">
        <f t="shared" ref="F12:F67" si="3">L12+R12</f>
        <v>62.926368680000003</v>
      </c>
      <c r="G12" s="43">
        <f t="shared" ref="G12:G67" si="4">M12+S12</f>
        <v>62.698948349999995</v>
      </c>
      <c r="H12" s="43">
        <f t="shared" ref="H12:H67" si="5">SUM(I12:J12)</f>
        <v>1309.27475138</v>
      </c>
      <c r="I12" s="43">
        <v>1009.5942770300001</v>
      </c>
      <c r="J12" s="43">
        <f t="shared" ref="J12:J67" si="6">SUM(K12:M12)</f>
        <v>299.68047435</v>
      </c>
      <c r="K12" s="43">
        <v>208.34246139999999</v>
      </c>
      <c r="L12" s="43">
        <v>59.183117320000001</v>
      </c>
      <c r="M12" s="43">
        <v>32.154895629999999</v>
      </c>
      <c r="N12" s="43">
        <f t="shared" ref="N12:N67" si="7">SUM(O12:P12)</f>
        <v>612.51668042999995</v>
      </c>
      <c r="O12" s="43">
        <v>360.01926328999997</v>
      </c>
      <c r="P12" s="43">
        <f t="shared" ref="P12:P67" si="8">SUM(Q12:S12)</f>
        <v>252.49741713999998</v>
      </c>
      <c r="Q12" s="43">
        <v>218.21011306</v>
      </c>
      <c r="R12" s="43">
        <v>3.7432513599999995</v>
      </c>
      <c r="S12" s="43">
        <v>30.54405272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2282.0526211699998</v>
      </c>
      <c r="C13" s="43">
        <f t="shared" si="0"/>
        <v>1725.12422287</v>
      </c>
      <c r="D13" s="43">
        <f t="shared" si="1"/>
        <v>556.92839830000003</v>
      </c>
      <c r="E13" s="43">
        <f t="shared" si="2"/>
        <v>435.64685050000003</v>
      </c>
      <c r="F13" s="43">
        <f t="shared" si="3"/>
        <v>70.601593589999993</v>
      </c>
      <c r="G13" s="43">
        <f t="shared" si="4"/>
        <v>50.679954210000005</v>
      </c>
      <c r="H13" s="43">
        <f t="shared" si="5"/>
        <v>1533.5902506</v>
      </c>
      <c r="I13" s="43">
        <v>1236.0144297300001</v>
      </c>
      <c r="J13" s="43">
        <f t="shared" si="6"/>
        <v>297.57582086999997</v>
      </c>
      <c r="K13" s="43">
        <v>198.65132886000001</v>
      </c>
      <c r="L13" s="43">
        <v>67.051001159999998</v>
      </c>
      <c r="M13" s="43">
        <v>31.87349085</v>
      </c>
      <c r="N13" s="43">
        <f t="shared" si="7"/>
        <v>748.46237056999996</v>
      </c>
      <c r="O13" s="43">
        <v>489.10979313999997</v>
      </c>
      <c r="P13" s="43">
        <f t="shared" si="8"/>
        <v>259.35257743</v>
      </c>
      <c r="Q13" s="43">
        <v>236.99552163999999</v>
      </c>
      <c r="R13" s="43">
        <v>3.55059243</v>
      </c>
      <c r="S13" s="43">
        <v>18.806463360000002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3037.5682341299998</v>
      </c>
      <c r="C14" s="43">
        <f t="shared" si="0"/>
        <v>2460.5361726400001</v>
      </c>
      <c r="D14" s="43">
        <f t="shared" si="1"/>
        <v>577.03206149000005</v>
      </c>
      <c r="E14" s="43">
        <f t="shared" si="2"/>
        <v>434.76636754999998</v>
      </c>
      <c r="F14" s="43">
        <f t="shared" si="3"/>
        <v>98.623082230000009</v>
      </c>
      <c r="G14" s="43">
        <f t="shared" si="4"/>
        <v>43.642611709999997</v>
      </c>
      <c r="H14" s="43">
        <f t="shared" si="5"/>
        <v>1955.9295960600002</v>
      </c>
      <c r="I14" s="43">
        <v>1612.3460163000002</v>
      </c>
      <c r="J14" s="43">
        <f t="shared" si="6"/>
        <v>343.58357976000002</v>
      </c>
      <c r="K14" s="43">
        <v>215.7916693</v>
      </c>
      <c r="L14" s="43">
        <v>95.912519350000011</v>
      </c>
      <c r="M14" s="43">
        <v>31.87939111</v>
      </c>
      <c r="N14" s="43">
        <f t="shared" si="7"/>
        <v>1081.6386380699998</v>
      </c>
      <c r="O14" s="43">
        <v>848.19015633999993</v>
      </c>
      <c r="P14" s="43">
        <f t="shared" si="8"/>
        <v>233.44848173</v>
      </c>
      <c r="Q14" s="43">
        <v>218.97469824999999</v>
      </c>
      <c r="R14" s="43">
        <v>2.7105628799999999</v>
      </c>
      <c r="S14" s="43">
        <v>11.7632206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3404.8581618899998</v>
      </c>
      <c r="C15" s="43">
        <f t="shared" si="0"/>
        <v>2666.8688992799998</v>
      </c>
      <c r="D15" s="43">
        <f t="shared" si="1"/>
        <v>737.98926260999997</v>
      </c>
      <c r="E15" s="43">
        <f t="shared" si="2"/>
        <v>597.03970527000001</v>
      </c>
      <c r="F15" s="43">
        <f t="shared" si="3"/>
        <v>99.302612609999997</v>
      </c>
      <c r="G15" s="43">
        <f t="shared" si="4"/>
        <v>41.646944730000001</v>
      </c>
      <c r="H15" s="43">
        <f t="shared" si="5"/>
        <v>2288.0996176999997</v>
      </c>
      <c r="I15" s="43">
        <v>1857.1557028299999</v>
      </c>
      <c r="J15" s="43">
        <f t="shared" si="6"/>
        <v>430.94391487000001</v>
      </c>
      <c r="K15" s="43">
        <v>302.41886662000002</v>
      </c>
      <c r="L15" s="43">
        <v>96.715260479999998</v>
      </c>
      <c r="M15" s="43">
        <v>31.80978777</v>
      </c>
      <c r="N15" s="43">
        <f t="shared" si="7"/>
        <v>1116.7585441900001</v>
      </c>
      <c r="O15" s="43">
        <v>809.71319644999994</v>
      </c>
      <c r="P15" s="43">
        <f t="shared" si="8"/>
        <v>307.04534774000001</v>
      </c>
      <c r="Q15" s="43">
        <v>294.62083865</v>
      </c>
      <c r="R15" s="43">
        <v>2.5873521300000002</v>
      </c>
      <c r="S15" s="43">
        <v>9.8371569600000015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3076.3727094999995</v>
      </c>
      <c r="C16" s="43">
        <f t="shared" si="0"/>
        <v>2286.0220592399996</v>
      </c>
      <c r="D16" s="43">
        <f t="shared" si="1"/>
        <v>790.35065026000007</v>
      </c>
      <c r="E16" s="43">
        <f t="shared" si="2"/>
        <v>637.01585398999998</v>
      </c>
      <c r="F16" s="43">
        <f t="shared" si="3"/>
        <v>111.33076890999999</v>
      </c>
      <c r="G16" s="43">
        <f t="shared" si="4"/>
        <v>42.004027360000002</v>
      </c>
      <c r="H16" s="43">
        <f t="shared" si="5"/>
        <v>1942.20262869</v>
      </c>
      <c r="I16" s="43">
        <v>1479.4073664799998</v>
      </c>
      <c r="J16" s="43">
        <f t="shared" si="6"/>
        <v>462.79526221000003</v>
      </c>
      <c r="K16" s="43">
        <v>322.23787369000001</v>
      </c>
      <c r="L16" s="43">
        <v>108.46535550999999</v>
      </c>
      <c r="M16" s="43">
        <v>32.092033010000002</v>
      </c>
      <c r="N16" s="43">
        <f t="shared" si="7"/>
        <v>1134.1700808099999</v>
      </c>
      <c r="O16" s="43">
        <v>806.61469275999991</v>
      </c>
      <c r="P16" s="43">
        <f t="shared" si="8"/>
        <v>327.55538804999998</v>
      </c>
      <c r="Q16" s="43">
        <v>314.77798029999997</v>
      </c>
      <c r="R16" s="43">
        <v>2.8654134000000004</v>
      </c>
      <c r="S16" s="43">
        <v>9.9119943499999987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2896.3692016900004</v>
      </c>
      <c r="C17" s="43">
        <f t="shared" si="0"/>
        <v>2039.99833599</v>
      </c>
      <c r="D17" s="43">
        <f t="shared" si="1"/>
        <v>856.37086569999997</v>
      </c>
      <c r="E17" s="43">
        <f t="shared" si="2"/>
        <v>662.29544796999994</v>
      </c>
      <c r="F17" s="43">
        <f t="shared" si="3"/>
        <v>134.96664432</v>
      </c>
      <c r="G17" s="43">
        <f t="shared" si="4"/>
        <v>59.108773409999998</v>
      </c>
      <c r="H17" s="43">
        <f t="shared" si="5"/>
        <v>1951.2579135699998</v>
      </c>
      <c r="I17" s="43">
        <v>1435.10413838</v>
      </c>
      <c r="J17" s="43">
        <f t="shared" si="6"/>
        <v>516.15377518999992</v>
      </c>
      <c r="K17" s="43">
        <v>359.83887822999998</v>
      </c>
      <c r="L17" s="43">
        <v>117.09913804999999</v>
      </c>
      <c r="M17" s="43">
        <v>39.215758909999998</v>
      </c>
      <c r="N17" s="43">
        <f t="shared" si="7"/>
        <v>945.11128811999993</v>
      </c>
      <c r="O17" s="43">
        <v>604.89419760999999</v>
      </c>
      <c r="P17" s="43">
        <f t="shared" si="8"/>
        <v>340.21709050999999</v>
      </c>
      <c r="Q17" s="43">
        <v>302.45656974000002</v>
      </c>
      <c r="R17" s="43">
        <v>17.86750627</v>
      </c>
      <c r="S17" s="43">
        <v>19.8930145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3080.0472986899999</v>
      </c>
      <c r="C18" s="43">
        <f t="shared" si="0"/>
        <v>2093.0154319000003</v>
      </c>
      <c r="D18" s="43">
        <f t="shared" si="1"/>
        <v>987.03186678999987</v>
      </c>
      <c r="E18" s="43">
        <f t="shared" si="2"/>
        <v>777.34717954999996</v>
      </c>
      <c r="F18" s="43">
        <f t="shared" si="3"/>
        <v>156.93965937999999</v>
      </c>
      <c r="G18" s="43">
        <f t="shared" si="4"/>
        <v>52.745027860000008</v>
      </c>
      <c r="H18" s="43">
        <f t="shared" si="5"/>
        <v>2096.8839207999999</v>
      </c>
      <c r="I18" s="43">
        <v>1535.2703663100001</v>
      </c>
      <c r="J18" s="43">
        <f t="shared" si="6"/>
        <v>561.61355448999996</v>
      </c>
      <c r="K18" s="43">
        <v>394.96956538999996</v>
      </c>
      <c r="L18" s="43">
        <v>133.61913967999999</v>
      </c>
      <c r="M18" s="43">
        <v>33.024849420000002</v>
      </c>
      <c r="N18" s="43">
        <f t="shared" si="7"/>
        <v>983.16337788999999</v>
      </c>
      <c r="O18" s="43">
        <v>557.74506558999997</v>
      </c>
      <c r="P18" s="43">
        <f t="shared" si="8"/>
        <v>425.41831229999997</v>
      </c>
      <c r="Q18" s="43">
        <v>382.37761416000001</v>
      </c>
      <c r="R18" s="43">
        <v>23.320519699999998</v>
      </c>
      <c r="S18" s="43">
        <v>19.720178440000002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3298.7747111200006</v>
      </c>
      <c r="C19" s="43">
        <f t="shared" si="0"/>
        <v>2225.0011789700002</v>
      </c>
      <c r="D19" s="43">
        <f t="shared" si="1"/>
        <v>1073.7735321499999</v>
      </c>
      <c r="E19" s="43">
        <f t="shared" si="2"/>
        <v>866.22346198000002</v>
      </c>
      <c r="F19" s="43">
        <f t="shared" si="3"/>
        <v>163.35400092</v>
      </c>
      <c r="G19" s="43">
        <f t="shared" si="4"/>
        <v>44.196069250000001</v>
      </c>
      <c r="H19" s="43">
        <f t="shared" si="5"/>
        <v>2268.0463753899999</v>
      </c>
      <c r="I19" s="43">
        <v>1632.1447180299999</v>
      </c>
      <c r="J19" s="43">
        <f t="shared" si="6"/>
        <v>635.90165735999994</v>
      </c>
      <c r="K19" s="43">
        <v>464.81761177999999</v>
      </c>
      <c r="L19" s="43">
        <v>137.80059878</v>
      </c>
      <c r="M19" s="43">
        <v>33.2834468</v>
      </c>
      <c r="N19" s="43">
        <f t="shared" si="7"/>
        <v>1030.72833573</v>
      </c>
      <c r="O19" s="43">
        <v>592.85646094000003</v>
      </c>
      <c r="P19" s="43">
        <f t="shared" si="8"/>
        <v>437.87187479000005</v>
      </c>
      <c r="Q19" s="43">
        <v>401.40585020000003</v>
      </c>
      <c r="R19" s="43">
        <v>25.553402139999999</v>
      </c>
      <c r="S19" s="43">
        <v>10.912622449999999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3007.5580834499997</v>
      </c>
      <c r="C20" s="43">
        <f t="shared" si="0"/>
        <v>1899.4206555999999</v>
      </c>
      <c r="D20" s="43">
        <f t="shared" si="1"/>
        <v>1108.13742785</v>
      </c>
      <c r="E20" s="43">
        <f t="shared" si="2"/>
        <v>896.28384793999999</v>
      </c>
      <c r="F20" s="43">
        <f t="shared" si="3"/>
        <v>171.05400421000002</v>
      </c>
      <c r="G20" s="43">
        <f t="shared" si="4"/>
        <v>40.799575700000005</v>
      </c>
      <c r="H20" s="43">
        <f t="shared" si="5"/>
        <v>2036.3628245800001</v>
      </c>
      <c r="I20" s="43">
        <v>1393.3892991800001</v>
      </c>
      <c r="J20" s="43">
        <f t="shared" si="6"/>
        <v>642.97352540000009</v>
      </c>
      <c r="K20" s="43">
        <v>470.32469285000002</v>
      </c>
      <c r="L20" s="43">
        <v>144.73251944</v>
      </c>
      <c r="M20" s="43">
        <v>27.916313110000004</v>
      </c>
      <c r="N20" s="43">
        <f t="shared" si="7"/>
        <v>971.19525886999986</v>
      </c>
      <c r="O20" s="43">
        <v>506.03135641999995</v>
      </c>
      <c r="P20" s="43">
        <f t="shared" si="8"/>
        <v>465.16390244999997</v>
      </c>
      <c r="Q20" s="43">
        <v>425.95915508999997</v>
      </c>
      <c r="R20" s="43">
        <v>26.321484770000001</v>
      </c>
      <c r="S20" s="43">
        <v>12.883262589999999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2701.53254939</v>
      </c>
      <c r="C21" s="43">
        <f t="shared" si="0"/>
        <v>1639.8688200000001</v>
      </c>
      <c r="D21" s="43">
        <f t="shared" si="1"/>
        <v>1061.6637293900001</v>
      </c>
      <c r="E21" s="43">
        <f t="shared" si="2"/>
        <v>858.30572280999991</v>
      </c>
      <c r="F21" s="43">
        <f t="shared" si="3"/>
        <v>166.93504731000002</v>
      </c>
      <c r="G21" s="43">
        <f t="shared" si="4"/>
        <v>36.422959270000007</v>
      </c>
      <c r="H21" s="43">
        <f t="shared" si="5"/>
        <v>1796.5711352200001</v>
      </c>
      <c r="I21" s="43">
        <v>1211.7003092800001</v>
      </c>
      <c r="J21" s="43">
        <f t="shared" si="6"/>
        <v>584.87082594000003</v>
      </c>
      <c r="K21" s="43">
        <v>420.27293856</v>
      </c>
      <c r="L21" s="43">
        <v>138.96742919000002</v>
      </c>
      <c r="M21" s="43">
        <v>25.630458190000002</v>
      </c>
      <c r="N21" s="43">
        <f t="shared" si="7"/>
        <v>904.9614141699999</v>
      </c>
      <c r="O21" s="43">
        <v>428.16851071999997</v>
      </c>
      <c r="P21" s="43">
        <f t="shared" si="8"/>
        <v>476.79290344999998</v>
      </c>
      <c r="Q21" s="43">
        <v>438.03278424999996</v>
      </c>
      <c r="R21" s="43">
        <v>27.967618119999997</v>
      </c>
      <c r="S21" s="43">
        <v>10.792501080000001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2838.8858071200002</v>
      </c>
      <c r="C22" s="43">
        <f t="shared" si="0"/>
        <v>1767.9902356300001</v>
      </c>
      <c r="D22" s="43">
        <f t="shared" si="1"/>
        <v>1070.8955714900001</v>
      </c>
      <c r="E22" s="43">
        <f t="shared" si="2"/>
        <v>881.62296957000001</v>
      </c>
      <c r="F22" s="43">
        <f t="shared" si="3"/>
        <v>153.07477877999997</v>
      </c>
      <c r="G22" s="43">
        <f t="shared" si="4"/>
        <v>36.197823140000004</v>
      </c>
      <c r="H22" s="43">
        <f t="shared" si="5"/>
        <v>2056.21164288</v>
      </c>
      <c r="I22" s="43">
        <v>1391.9116721400001</v>
      </c>
      <c r="J22" s="43">
        <f t="shared" si="6"/>
        <v>664.29997074000005</v>
      </c>
      <c r="K22" s="43">
        <v>505.81462601999999</v>
      </c>
      <c r="L22" s="43">
        <v>132.82716041999998</v>
      </c>
      <c r="M22" s="43">
        <v>25.658184300000002</v>
      </c>
      <c r="N22" s="43">
        <f t="shared" si="7"/>
        <v>782.67416423999998</v>
      </c>
      <c r="O22" s="43">
        <v>376.07856349000002</v>
      </c>
      <c r="P22" s="43">
        <f t="shared" si="8"/>
        <v>406.59560075000002</v>
      </c>
      <c r="Q22" s="43">
        <v>375.80834355000002</v>
      </c>
      <c r="R22" s="43">
        <v>20.247618360000001</v>
      </c>
      <c r="S22" s="43">
        <v>10.53963884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2509.3773408400002</v>
      </c>
      <c r="C23" s="43">
        <f t="shared" si="0"/>
        <v>1660.0758263</v>
      </c>
      <c r="D23" s="43">
        <f t="shared" si="1"/>
        <v>849.30151453999997</v>
      </c>
      <c r="E23" s="43">
        <f t="shared" si="2"/>
        <v>685.77044253999998</v>
      </c>
      <c r="F23" s="43">
        <f t="shared" si="3"/>
        <v>127.16685748</v>
      </c>
      <c r="G23" s="43">
        <f t="shared" si="4"/>
        <v>36.364214520000004</v>
      </c>
      <c r="H23" s="43">
        <f t="shared" si="5"/>
        <v>1658.8421274499999</v>
      </c>
      <c r="I23" s="43">
        <v>1193.40096806</v>
      </c>
      <c r="J23" s="43">
        <f t="shared" si="6"/>
        <v>465.44115939</v>
      </c>
      <c r="K23" s="43">
        <v>329.26383437999999</v>
      </c>
      <c r="L23" s="43">
        <v>110.5141778</v>
      </c>
      <c r="M23" s="43">
        <v>25.663147210000002</v>
      </c>
      <c r="N23" s="43">
        <f t="shared" si="7"/>
        <v>850.53521339000008</v>
      </c>
      <c r="O23" s="43">
        <v>466.67485823999999</v>
      </c>
      <c r="P23" s="43">
        <f t="shared" si="8"/>
        <v>383.86035515000003</v>
      </c>
      <c r="Q23" s="43">
        <v>356.50660816000004</v>
      </c>
      <c r="R23" s="43">
        <v>16.652679679999999</v>
      </c>
      <c r="S23" s="43">
        <v>10.701067309999999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2774.7098024400002</v>
      </c>
      <c r="C24" s="43">
        <f t="shared" si="0"/>
        <v>1715.0272817800001</v>
      </c>
      <c r="D24" s="43">
        <f t="shared" si="1"/>
        <v>1059.6825206599999</v>
      </c>
      <c r="E24" s="43">
        <f t="shared" si="2"/>
        <v>895.45658653999999</v>
      </c>
      <c r="F24" s="43">
        <f t="shared" si="3"/>
        <v>129.37070638</v>
      </c>
      <c r="G24" s="43">
        <f t="shared" si="4"/>
        <v>34.855227739999997</v>
      </c>
      <c r="H24" s="43">
        <f t="shared" si="5"/>
        <v>1948.6850257299998</v>
      </c>
      <c r="I24" s="43">
        <v>1314.70316215</v>
      </c>
      <c r="J24" s="43">
        <f t="shared" si="6"/>
        <v>633.98186357999987</v>
      </c>
      <c r="K24" s="43">
        <v>493.62177915999996</v>
      </c>
      <c r="L24" s="43">
        <v>114.80880836999999</v>
      </c>
      <c r="M24" s="43">
        <v>25.551276049999998</v>
      </c>
      <c r="N24" s="43">
        <f t="shared" si="7"/>
        <v>826.02477670999997</v>
      </c>
      <c r="O24" s="43">
        <v>400.32411962999998</v>
      </c>
      <c r="P24" s="43">
        <f t="shared" si="8"/>
        <v>425.70065707999998</v>
      </c>
      <c r="Q24" s="43">
        <v>401.83480737999997</v>
      </c>
      <c r="R24" s="43">
        <v>14.56189801</v>
      </c>
      <c r="S24" s="43">
        <v>9.3039516899999981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2809.4738328700005</v>
      </c>
      <c r="C25" s="43">
        <f t="shared" si="0"/>
        <v>1848.9292006400001</v>
      </c>
      <c r="D25" s="43">
        <f t="shared" si="1"/>
        <v>960.54463222999993</v>
      </c>
      <c r="E25" s="43">
        <f t="shared" si="2"/>
        <v>732.81320982</v>
      </c>
      <c r="F25" s="43">
        <f t="shared" si="3"/>
        <v>167.75606542</v>
      </c>
      <c r="G25" s="43">
        <f t="shared" si="4"/>
        <v>59.975356990000002</v>
      </c>
      <c r="H25" s="43">
        <f t="shared" si="5"/>
        <v>1944.56987424</v>
      </c>
      <c r="I25" s="43">
        <v>1348.0092565700002</v>
      </c>
      <c r="J25" s="43">
        <f t="shared" si="6"/>
        <v>596.56061766999994</v>
      </c>
      <c r="K25" s="43">
        <v>459.01882449999999</v>
      </c>
      <c r="L25" s="43">
        <v>86.802895989999996</v>
      </c>
      <c r="M25" s="43">
        <v>50.738897180000002</v>
      </c>
      <c r="N25" s="43">
        <f t="shared" si="7"/>
        <v>864.90395863000003</v>
      </c>
      <c r="O25" s="43">
        <v>500.91994406999999</v>
      </c>
      <c r="P25" s="43">
        <f t="shared" si="8"/>
        <v>363.98401455999999</v>
      </c>
      <c r="Q25" s="43">
        <v>273.79438532</v>
      </c>
      <c r="R25" s="43">
        <v>80.953169430000003</v>
      </c>
      <c r="S25" s="43">
        <v>9.2364598099999995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3401.2194214100005</v>
      </c>
      <c r="C26" s="43">
        <f t="shared" si="0"/>
        <v>2529.0886315500002</v>
      </c>
      <c r="D26" s="43">
        <f t="shared" si="1"/>
        <v>872.13078986000005</v>
      </c>
      <c r="E26" s="43">
        <f t="shared" si="2"/>
        <v>662.87405613999999</v>
      </c>
      <c r="F26" s="43">
        <f t="shared" si="3"/>
        <v>157.63743606</v>
      </c>
      <c r="G26" s="43">
        <f t="shared" si="4"/>
        <v>51.619297660000001</v>
      </c>
      <c r="H26" s="43">
        <f t="shared" si="5"/>
        <v>2719.7410569800004</v>
      </c>
      <c r="I26" s="43">
        <v>2138.2555991600002</v>
      </c>
      <c r="J26" s="43">
        <f t="shared" si="6"/>
        <v>581.48545782000008</v>
      </c>
      <c r="K26" s="43">
        <v>457.88145990999999</v>
      </c>
      <c r="L26" s="43">
        <v>81.226559989999998</v>
      </c>
      <c r="M26" s="43">
        <v>42.377437919999998</v>
      </c>
      <c r="N26" s="43">
        <f t="shared" si="7"/>
        <v>681.47836443000006</v>
      </c>
      <c r="O26" s="43">
        <v>390.83303239000003</v>
      </c>
      <c r="P26" s="43">
        <f t="shared" si="8"/>
        <v>290.64533203999997</v>
      </c>
      <c r="Q26" s="43">
        <v>204.99259623</v>
      </c>
      <c r="R26" s="43">
        <v>76.41087607</v>
      </c>
      <c r="S26" s="43">
        <v>9.2418597399999989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3275.3058934699998</v>
      </c>
      <c r="C27" s="43">
        <f t="shared" si="0"/>
        <v>2423.7841067899999</v>
      </c>
      <c r="D27" s="43">
        <f t="shared" si="1"/>
        <v>851.52178667999999</v>
      </c>
      <c r="E27" s="43">
        <f t="shared" si="2"/>
        <v>597.79884551000009</v>
      </c>
      <c r="F27" s="43">
        <f t="shared" si="3"/>
        <v>190.94236659000001</v>
      </c>
      <c r="G27" s="43">
        <f t="shared" si="4"/>
        <v>62.78057458</v>
      </c>
      <c r="H27" s="43">
        <f t="shared" si="5"/>
        <v>2556.84550717</v>
      </c>
      <c r="I27" s="43">
        <v>1993.1430061299998</v>
      </c>
      <c r="J27" s="43">
        <f t="shared" si="6"/>
        <v>563.70250104000002</v>
      </c>
      <c r="K27" s="43">
        <v>427.71288457000003</v>
      </c>
      <c r="L27" s="43">
        <v>82.074625769999997</v>
      </c>
      <c r="M27" s="43">
        <v>53.914990699999997</v>
      </c>
      <c r="N27" s="43">
        <f t="shared" si="7"/>
        <v>718.46038629999998</v>
      </c>
      <c r="O27" s="43">
        <v>430.64110066000001</v>
      </c>
      <c r="P27" s="43">
        <f t="shared" si="8"/>
        <v>287.81928563999998</v>
      </c>
      <c r="Q27" s="43">
        <v>170.08596094000001</v>
      </c>
      <c r="R27" s="43">
        <v>108.86774081999999</v>
      </c>
      <c r="S27" s="43">
        <v>8.8655838800000009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2604.5955777099998</v>
      </c>
      <c r="C28" s="43">
        <f t="shared" si="0"/>
        <v>1682.9208628499998</v>
      </c>
      <c r="D28" s="43">
        <f t="shared" si="1"/>
        <v>921.67471485999999</v>
      </c>
      <c r="E28" s="43">
        <f t="shared" si="2"/>
        <v>639.46722822000004</v>
      </c>
      <c r="F28" s="43">
        <f t="shared" si="3"/>
        <v>229.69695282000001</v>
      </c>
      <c r="G28" s="43">
        <f t="shared" si="4"/>
        <v>52.510533819999999</v>
      </c>
      <c r="H28" s="43">
        <f t="shared" si="5"/>
        <v>1829.3982527899998</v>
      </c>
      <c r="I28" s="43">
        <v>1221.1131508399999</v>
      </c>
      <c r="J28" s="43">
        <f t="shared" si="6"/>
        <v>608.28510195000001</v>
      </c>
      <c r="K28" s="43">
        <v>477.29404218000002</v>
      </c>
      <c r="L28" s="43">
        <v>87.3870541</v>
      </c>
      <c r="M28" s="43">
        <v>43.604005669999999</v>
      </c>
      <c r="N28" s="43">
        <f t="shared" si="7"/>
        <v>775.19732492000003</v>
      </c>
      <c r="O28" s="43">
        <v>461.80771200999999</v>
      </c>
      <c r="P28" s="43">
        <f t="shared" si="8"/>
        <v>313.38961290999998</v>
      </c>
      <c r="Q28" s="43">
        <v>162.17318604000002</v>
      </c>
      <c r="R28" s="43">
        <v>142.30989872000001</v>
      </c>
      <c r="S28" s="43">
        <v>8.9065281499999998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3406.3851722600002</v>
      </c>
      <c r="C29" s="43">
        <f t="shared" si="0"/>
        <v>2039.2491978500002</v>
      </c>
      <c r="D29" s="43">
        <f t="shared" si="1"/>
        <v>1367.13597441</v>
      </c>
      <c r="E29" s="43">
        <f t="shared" si="2"/>
        <v>1055.907629</v>
      </c>
      <c r="F29" s="43">
        <f t="shared" si="3"/>
        <v>263.8776843</v>
      </c>
      <c r="G29" s="43">
        <f t="shared" si="4"/>
        <v>47.350661110000004</v>
      </c>
      <c r="H29" s="43">
        <f t="shared" si="5"/>
        <v>2499.5366898100001</v>
      </c>
      <c r="I29" s="43">
        <v>1510.3315861900001</v>
      </c>
      <c r="J29" s="43">
        <f t="shared" si="6"/>
        <v>989.20510361999993</v>
      </c>
      <c r="K29" s="43">
        <v>865.99163601999999</v>
      </c>
      <c r="L29" s="43">
        <v>84.675253709999993</v>
      </c>
      <c r="M29" s="43">
        <v>38.538213890000002</v>
      </c>
      <c r="N29" s="43">
        <f t="shared" si="7"/>
        <v>906.84848245000012</v>
      </c>
      <c r="O29" s="43">
        <v>528.91761166000003</v>
      </c>
      <c r="P29" s="43">
        <f t="shared" si="8"/>
        <v>377.93087079000003</v>
      </c>
      <c r="Q29" s="43">
        <v>189.91599298</v>
      </c>
      <c r="R29" s="43">
        <v>179.20243059000001</v>
      </c>
      <c r="S29" s="43">
        <v>8.8124472199999992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3106.5085974100002</v>
      </c>
      <c r="C30" s="43">
        <f t="shared" si="0"/>
        <v>1988.82657498</v>
      </c>
      <c r="D30" s="43">
        <f t="shared" si="1"/>
        <v>1117.6820224299997</v>
      </c>
      <c r="E30" s="43">
        <f t="shared" si="2"/>
        <v>809.71316532999981</v>
      </c>
      <c r="F30" s="43">
        <f t="shared" si="3"/>
        <v>264.43743520999999</v>
      </c>
      <c r="G30" s="43">
        <f t="shared" si="4"/>
        <v>43.531421889999997</v>
      </c>
      <c r="H30" s="43">
        <f t="shared" si="5"/>
        <v>2276.0526325599999</v>
      </c>
      <c r="I30" s="43">
        <v>1503.3534786800001</v>
      </c>
      <c r="J30" s="43">
        <f t="shared" si="6"/>
        <v>772.69915387999981</v>
      </c>
      <c r="K30" s="43">
        <v>649.72386276999987</v>
      </c>
      <c r="L30" s="43">
        <v>86.581994420000001</v>
      </c>
      <c r="M30" s="43">
        <v>36.39329669</v>
      </c>
      <c r="N30" s="43">
        <f t="shared" si="7"/>
        <v>830.45596484999999</v>
      </c>
      <c r="O30" s="43">
        <v>485.47309630000001</v>
      </c>
      <c r="P30" s="43">
        <f t="shared" si="8"/>
        <v>344.98286854999998</v>
      </c>
      <c r="Q30" s="43">
        <v>159.98930256</v>
      </c>
      <c r="R30" s="43">
        <v>177.85544078999999</v>
      </c>
      <c r="S30" s="43">
        <v>7.1381252000000002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3147.3268554599999</v>
      </c>
      <c r="C31" s="43">
        <f t="shared" si="0"/>
        <v>2068.5361048699997</v>
      </c>
      <c r="D31" s="43">
        <f t="shared" si="1"/>
        <v>1078.79075059</v>
      </c>
      <c r="E31" s="43">
        <f t="shared" si="2"/>
        <v>744.85882144999994</v>
      </c>
      <c r="F31" s="43">
        <f t="shared" si="3"/>
        <v>277.07046601999997</v>
      </c>
      <c r="G31" s="43">
        <f t="shared" si="4"/>
        <v>56.861463120000003</v>
      </c>
      <c r="H31" s="43">
        <f t="shared" si="5"/>
        <v>2239.7706372099997</v>
      </c>
      <c r="I31" s="43">
        <v>1509.2197793199998</v>
      </c>
      <c r="J31" s="43">
        <f t="shared" si="6"/>
        <v>730.55085788999997</v>
      </c>
      <c r="K31" s="43">
        <v>595.10986001999993</v>
      </c>
      <c r="L31" s="43">
        <v>85.907554039999994</v>
      </c>
      <c r="M31" s="43">
        <v>49.533443830000003</v>
      </c>
      <c r="N31" s="43">
        <f t="shared" si="7"/>
        <v>907.55621825000003</v>
      </c>
      <c r="O31" s="43">
        <v>559.31632554999999</v>
      </c>
      <c r="P31" s="43">
        <f t="shared" si="8"/>
        <v>348.23989269999998</v>
      </c>
      <c r="Q31" s="43">
        <v>149.74896143000001</v>
      </c>
      <c r="R31" s="43">
        <v>191.16291197999999</v>
      </c>
      <c r="S31" s="43">
        <v>7.3280192900000003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3137.0907071800002</v>
      </c>
      <c r="C32" s="43">
        <f t="shared" si="0"/>
        <v>1832.0384167299999</v>
      </c>
      <c r="D32" s="43">
        <f t="shared" si="1"/>
        <v>1305.0522904500001</v>
      </c>
      <c r="E32" s="43">
        <f t="shared" si="2"/>
        <v>951.13056245000007</v>
      </c>
      <c r="F32" s="43">
        <f t="shared" si="3"/>
        <v>296.49296343999998</v>
      </c>
      <c r="G32" s="43">
        <f t="shared" si="4"/>
        <v>57.428764560000005</v>
      </c>
      <c r="H32" s="43">
        <f t="shared" si="5"/>
        <v>2143.74085195</v>
      </c>
      <c r="I32" s="43">
        <v>1358.6828448199999</v>
      </c>
      <c r="J32" s="43">
        <f t="shared" si="6"/>
        <v>785.05800713000008</v>
      </c>
      <c r="K32" s="43">
        <v>628.40046716000006</v>
      </c>
      <c r="L32" s="43">
        <v>105.66496875</v>
      </c>
      <c r="M32" s="43">
        <v>50.992571220000002</v>
      </c>
      <c r="N32" s="43">
        <f t="shared" si="7"/>
        <v>993.34985523</v>
      </c>
      <c r="O32" s="43">
        <v>473.35557190999998</v>
      </c>
      <c r="P32" s="43">
        <f t="shared" si="8"/>
        <v>519.99428332000002</v>
      </c>
      <c r="Q32" s="43">
        <v>322.73009529000001</v>
      </c>
      <c r="R32" s="43">
        <v>190.82799469</v>
      </c>
      <c r="S32" s="43">
        <v>6.4361933400000009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2988.74978551</v>
      </c>
      <c r="C33" s="43">
        <f t="shared" si="0"/>
        <v>1817.7797096099998</v>
      </c>
      <c r="D33" s="43">
        <f t="shared" si="1"/>
        <v>1170.9700759000002</v>
      </c>
      <c r="E33" s="43">
        <f t="shared" si="2"/>
        <v>861.91837003000001</v>
      </c>
      <c r="F33" s="43">
        <f t="shared" si="3"/>
        <v>252.11807583999999</v>
      </c>
      <c r="G33" s="43">
        <f t="shared" si="4"/>
        <v>56.933630029999996</v>
      </c>
      <c r="H33" s="43">
        <f t="shared" si="5"/>
        <v>2028.0905051200002</v>
      </c>
      <c r="I33" s="43">
        <v>1304.0118685</v>
      </c>
      <c r="J33" s="43">
        <f t="shared" si="6"/>
        <v>724.07863662000011</v>
      </c>
      <c r="K33" s="43">
        <v>605.61306573000002</v>
      </c>
      <c r="L33" s="43">
        <v>68.007677860000001</v>
      </c>
      <c r="M33" s="43">
        <v>50.457893029999994</v>
      </c>
      <c r="N33" s="43">
        <f t="shared" si="7"/>
        <v>960.65928038999994</v>
      </c>
      <c r="O33" s="43">
        <v>513.76784110999995</v>
      </c>
      <c r="P33" s="43">
        <f t="shared" si="8"/>
        <v>446.89143927999999</v>
      </c>
      <c r="Q33" s="43">
        <v>256.30530429999999</v>
      </c>
      <c r="R33" s="43">
        <v>184.11039797999999</v>
      </c>
      <c r="S33" s="43">
        <v>6.4757370000000005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3136.0011380899996</v>
      </c>
      <c r="C34" s="43">
        <f t="shared" si="0"/>
        <v>1997.5871068399999</v>
      </c>
      <c r="D34" s="43">
        <f t="shared" si="1"/>
        <v>1138.4140312499999</v>
      </c>
      <c r="E34" s="43">
        <f t="shared" si="2"/>
        <v>848.63572689</v>
      </c>
      <c r="F34" s="43">
        <f t="shared" si="3"/>
        <v>237.72519535000001</v>
      </c>
      <c r="G34" s="43">
        <f t="shared" si="4"/>
        <v>52.05310901</v>
      </c>
      <c r="H34" s="43">
        <f t="shared" si="5"/>
        <v>2289.0998967799997</v>
      </c>
      <c r="I34" s="43">
        <v>1634.51184453</v>
      </c>
      <c r="J34" s="43">
        <f t="shared" si="6"/>
        <v>654.58805224999992</v>
      </c>
      <c r="K34" s="43">
        <v>550.39971012000001</v>
      </c>
      <c r="L34" s="43">
        <v>60.356228829999992</v>
      </c>
      <c r="M34" s="43">
        <v>43.832113299999996</v>
      </c>
      <c r="N34" s="43">
        <f t="shared" si="7"/>
        <v>846.90124131000005</v>
      </c>
      <c r="O34" s="43">
        <v>363.07526231000003</v>
      </c>
      <c r="P34" s="43">
        <f t="shared" si="8"/>
        <v>483.82597900000002</v>
      </c>
      <c r="Q34" s="43">
        <v>298.23601676999999</v>
      </c>
      <c r="R34" s="43">
        <v>177.36896652000001</v>
      </c>
      <c r="S34" s="43">
        <v>8.2209957100000004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2833.6005781399999</v>
      </c>
      <c r="C35" s="43">
        <f t="shared" si="0"/>
        <v>1885.50438446</v>
      </c>
      <c r="D35" s="43">
        <f t="shared" si="1"/>
        <v>948.09619367999994</v>
      </c>
      <c r="E35" s="43">
        <f t="shared" si="2"/>
        <v>632.36314027999993</v>
      </c>
      <c r="F35" s="43">
        <f t="shared" si="3"/>
        <v>264.09615147</v>
      </c>
      <c r="G35" s="43">
        <f t="shared" si="4"/>
        <v>51.636901930000001</v>
      </c>
      <c r="H35" s="43">
        <f t="shared" si="5"/>
        <v>2029.5651284400001</v>
      </c>
      <c r="I35" s="43">
        <v>1530.5508119900001</v>
      </c>
      <c r="J35" s="43">
        <f t="shared" si="6"/>
        <v>499.01431644999997</v>
      </c>
      <c r="K35" s="43">
        <v>405.84563823999997</v>
      </c>
      <c r="L35" s="43">
        <v>49.912493219999995</v>
      </c>
      <c r="M35" s="43">
        <v>43.256184990000001</v>
      </c>
      <c r="N35" s="43">
        <f t="shared" si="7"/>
        <v>804.03544969999996</v>
      </c>
      <c r="O35" s="43">
        <v>354.95357246999998</v>
      </c>
      <c r="P35" s="43">
        <f t="shared" si="8"/>
        <v>449.08187722999998</v>
      </c>
      <c r="Q35" s="43">
        <v>226.51750203999998</v>
      </c>
      <c r="R35" s="43">
        <v>214.18365825000001</v>
      </c>
      <c r="S35" s="43">
        <v>8.3807169399999992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2695.9095763199998</v>
      </c>
      <c r="C36" s="43">
        <f t="shared" si="0"/>
        <v>1765.0457584599999</v>
      </c>
      <c r="D36" s="43">
        <f t="shared" si="1"/>
        <v>930.86381786000015</v>
      </c>
      <c r="E36" s="43">
        <f t="shared" si="2"/>
        <v>655.48102304000008</v>
      </c>
      <c r="F36" s="43">
        <f t="shared" si="3"/>
        <v>233.17504545</v>
      </c>
      <c r="G36" s="43">
        <f t="shared" si="4"/>
        <v>42.207749370000002</v>
      </c>
      <c r="H36" s="43">
        <f t="shared" si="5"/>
        <v>1959.9622857700001</v>
      </c>
      <c r="I36" s="43">
        <v>1396.1649270299999</v>
      </c>
      <c r="J36" s="43">
        <f t="shared" si="6"/>
        <v>563.79735874000005</v>
      </c>
      <c r="K36" s="43">
        <v>483.6204808</v>
      </c>
      <c r="L36" s="43">
        <v>46.090665400000006</v>
      </c>
      <c r="M36" s="43">
        <v>34.086212539999998</v>
      </c>
      <c r="N36" s="43">
        <f t="shared" si="7"/>
        <v>735.94729054999993</v>
      </c>
      <c r="O36" s="43">
        <v>368.88083142999994</v>
      </c>
      <c r="P36" s="43">
        <f t="shared" si="8"/>
        <v>367.06645912000005</v>
      </c>
      <c r="Q36" s="43">
        <v>171.86054224000003</v>
      </c>
      <c r="R36" s="43">
        <v>187.08438004999999</v>
      </c>
      <c r="S36" s="43">
        <v>8.1215368300000002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2475.4276002199999</v>
      </c>
      <c r="C37" s="43">
        <f t="shared" si="0"/>
        <v>1718.7768659899998</v>
      </c>
      <c r="D37" s="43">
        <f t="shared" si="1"/>
        <v>756.65073423000013</v>
      </c>
      <c r="E37" s="43">
        <f t="shared" si="2"/>
        <v>501.09877225000002</v>
      </c>
      <c r="F37" s="43">
        <f t="shared" si="3"/>
        <v>224.64370474999998</v>
      </c>
      <c r="G37" s="43">
        <f t="shared" si="4"/>
        <v>30.908257230000004</v>
      </c>
      <c r="H37" s="43">
        <f t="shared" si="5"/>
        <v>1778.7938715299999</v>
      </c>
      <c r="I37" s="43">
        <v>1387.7515781699999</v>
      </c>
      <c r="J37" s="43">
        <f t="shared" si="6"/>
        <v>391.04229336000009</v>
      </c>
      <c r="K37" s="43">
        <v>318.31335333000004</v>
      </c>
      <c r="L37" s="43">
        <v>49.840738399999999</v>
      </c>
      <c r="M37" s="43">
        <v>22.888201630000001</v>
      </c>
      <c r="N37" s="43">
        <f t="shared" si="7"/>
        <v>696.63372869</v>
      </c>
      <c r="O37" s="43">
        <v>331.02528782000002</v>
      </c>
      <c r="P37" s="43">
        <f t="shared" si="8"/>
        <v>365.60844086999998</v>
      </c>
      <c r="Q37" s="43">
        <v>182.78541891999998</v>
      </c>
      <c r="R37" s="43">
        <v>174.80296634999999</v>
      </c>
      <c r="S37" s="43">
        <v>8.020055600000001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2507.2957843899999</v>
      </c>
      <c r="C38" s="43">
        <f t="shared" si="0"/>
        <v>1696.0679558399997</v>
      </c>
      <c r="D38" s="43">
        <f t="shared" si="1"/>
        <v>811.22782855000014</v>
      </c>
      <c r="E38" s="43">
        <f t="shared" si="2"/>
        <v>501.61968013000001</v>
      </c>
      <c r="F38" s="43">
        <f t="shared" si="3"/>
        <v>260.00592809</v>
      </c>
      <c r="G38" s="43">
        <f t="shared" si="4"/>
        <v>49.602220329999994</v>
      </c>
      <c r="H38" s="43">
        <f t="shared" si="5"/>
        <v>1836.8711576199998</v>
      </c>
      <c r="I38" s="43">
        <v>1392.6312170599999</v>
      </c>
      <c r="J38" s="43">
        <f t="shared" si="6"/>
        <v>444.23994056000004</v>
      </c>
      <c r="K38" s="43">
        <v>338.38880398000003</v>
      </c>
      <c r="L38" s="43">
        <v>83.751423130000006</v>
      </c>
      <c r="M38" s="43">
        <v>22.099713449999996</v>
      </c>
      <c r="N38" s="43">
        <f t="shared" si="7"/>
        <v>670.42462677000003</v>
      </c>
      <c r="O38" s="43">
        <v>303.43673877999993</v>
      </c>
      <c r="P38" s="43">
        <f t="shared" si="8"/>
        <v>366.98788799000005</v>
      </c>
      <c r="Q38" s="43">
        <v>163.23087615</v>
      </c>
      <c r="R38" s="43">
        <v>176.25450496000002</v>
      </c>
      <c r="S38" s="43">
        <v>27.502506879999999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2493.5352553400003</v>
      </c>
      <c r="C39" s="43">
        <f t="shared" si="0"/>
        <v>1741.5315645000001</v>
      </c>
      <c r="D39" s="43">
        <f t="shared" si="1"/>
        <v>752.00369083999999</v>
      </c>
      <c r="E39" s="43">
        <f t="shared" si="2"/>
        <v>474.16155780000003</v>
      </c>
      <c r="F39" s="43">
        <f t="shared" si="3"/>
        <v>216.16091510000001</v>
      </c>
      <c r="G39" s="43">
        <f t="shared" si="4"/>
        <v>61.681217940000003</v>
      </c>
      <c r="H39" s="43">
        <f t="shared" si="5"/>
        <v>1837.8747425800002</v>
      </c>
      <c r="I39" s="43">
        <v>1414.3376228300001</v>
      </c>
      <c r="J39" s="43">
        <f t="shared" si="6"/>
        <v>423.53711974999999</v>
      </c>
      <c r="K39" s="43">
        <v>320.00626726000002</v>
      </c>
      <c r="L39" s="43">
        <v>69.108360680000004</v>
      </c>
      <c r="M39" s="43">
        <v>34.422491810000004</v>
      </c>
      <c r="N39" s="43">
        <f t="shared" si="7"/>
        <v>655.66051276000007</v>
      </c>
      <c r="O39" s="43">
        <v>327.19394167000002</v>
      </c>
      <c r="P39" s="43">
        <f t="shared" si="8"/>
        <v>328.46657109</v>
      </c>
      <c r="Q39" s="43">
        <v>154.15529054000001</v>
      </c>
      <c r="R39" s="43">
        <v>147.05255442000001</v>
      </c>
      <c r="S39" s="43">
        <v>27.258726129999999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2388.66959421</v>
      </c>
      <c r="C40" s="43">
        <f t="shared" si="0"/>
        <v>1603.2838549099999</v>
      </c>
      <c r="D40" s="43">
        <f t="shared" si="1"/>
        <v>785.38573930000007</v>
      </c>
      <c r="E40" s="43">
        <f t="shared" si="2"/>
        <v>543.81809892000001</v>
      </c>
      <c r="F40" s="43">
        <f t="shared" si="3"/>
        <v>183.21035618000002</v>
      </c>
      <c r="G40" s="43">
        <f t="shared" si="4"/>
        <v>58.357284200000002</v>
      </c>
      <c r="H40" s="43">
        <f t="shared" si="5"/>
        <v>1727.8348949400001</v>
      </c>
      <c r="I40" s="43">
        <v>1298.95575403</v>
      </c>
      <c r="J40" s="43">
        <f t="shared" si="6"/>
        <v>428.87914091000005</v>
      </c>
      <c r="K40" s="43">
        <v>320.20445396000002</v>
      </c>
      <c r="L40" s="43">
        <v>75.939988499999998</v>
      </c>
      <c r="M40" s="43">
        <v>32.734698450000003</v>
      </c>
      <c r="N40" s="43">
        <f t="shared" si="7"/>
        <v>660.83469926999999</v>
      </c>
      <c r="O40" s="43">
        <v>304.32810087999997</v>
      </c>
      <c r="P40" s="43">
        <f t="shared" si="8"/>
        <v>356.50659839000002</v>
      </c>
      <c r="Q40" s="43">
        <v>223.61364496000002</v>
      </c>
      <c r="R40" s="43">
        <v>107.27036768000001</v>
      </c>
      <c r="S40" s="43">
        <v>25.622585749999999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2795.9684674500004</v>
      </c>
      <c r="C41" s="43">
        <f t="shared" si="0"/>
        <v>1928.9721225400001</v>
      </c>
      <c r="D41" s="43">
        <f t="shared" si="1"/>
        <v>866.99634491000006</v>
      </c>
      <c r="E41" s="43">
        <f t="shared" si="2"/>
        <v>624.95818202999999</v>
      </c>
      <c r="F41" s="43">
        <f t="shared" si="3"/>
        <v>185.74002873000001</v>
      </c>
      <c r="G41" s="43">
        <f t="shared" si="4"/>
        <v>56.298134149999996</v>
      </c>
      <c r="H41" s="43">
        <f t="shared" si="5"/>
        <v>2138.9244892699999</v>
      </c>
      <c r="I41" s="43">
        <v>1594.6058033300001</v>
      </c>
      <c r="J41" s="43">
        <f t="shared" si="6"/>
        <v>544.31868594000002</v>
      </c>
      <c r="K41" s="43">
        <v>435.85417081000003</v>
      </c>
      <c r="L41" s="43">
        <v>78.124058970000007</v>
      </c>
      <c r="M41" s="43">
        <v>30.340456159999999</v>
      </c>
      <c r="N41" s="43">
        <f t="shared" si="7"/>
        <v>657.04397818000007</v>
      </c>
      <c r="O41" s="43">
        <v>334.36631921000003</v>
      </c>
      <c r="P41" s="43">
        <f t="shared" si="8"/>
        <v>322.67765896999998</v>
      </c>
      <c r="Q41" s="43">
        <v>189.10401122000002</v>
      </c>
      <c r="R41" s="43">
        <v>107.61596976</v>
      </c>
      <c r="S41" s="43">
        <v>25.957677990000001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2967.01381975</v>
      </c>
      <c r="C42" s="43">
        <f t="shared" si="0"/>
        <v>2044.1364265000002</v>
      </c>
      <c r="D42" s="43">
        <f t="shared" si="1"/>
        <v>922.87739324999995</v>
      </c>
      <c r="E42" s="43">
        <f t="shared" si="2"/>
        <v>670.70876898999995</v>
      </c>
      <c r="F42" s="43">
        <f t="shared" si="3"/>
        <v>188.27996824000002</v>
      </c>
      <c r="G42" s="43">
        <f t="shared" si="4"/>
        <v>63.888656019999999</v>
      </c>
      <c r="H42" s="43">
        <f t="shared" si="5"/>
        <v>2248.8925176000002</v>
      </c>
      <c r="I42" s="43">
        <v>1648.6977243000001</v>
      </c>
      <c r="J42" s="43">
        <f t="shared" si="6"/>
        <v>600.19479330000001</v>
      </c>
      <c r="K42" s="43">
        <v>483.67235255999998</v>
      </c>
      <c r="L42" s="43">
        <v>82.422563010000005</v>
      </c>
      <c r="M42" s="43">
        <v>34.099877730000003</v>
      </c>
      <c r="N42" s="43">
        <f t="shared" si="7"/>
        <v>718.12130215000002</v>
      </c>
      <c r="O42" s="43">
        <v>395.43870220000002</v>
      </c>
      <c r="P42" s="43">
        <f t="shared" si="8"/>
        <v>322.68259994999994</v>
      </c>
      <c r="Q42" s="43">
        <v>187.03641642999997</v>
      </c>
      <c r="R42" s="43">
        <v>105.85740523</v>
      </c>
      <c r="S42" s="43">
        <v>29.78877829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3021.78603815</v>
      </c>
      <c r="C43" s="43">
        <f t="shared" si="0"/>
        <v>2077.8863179800001</v>
      </c>
      <c r="D43" s="43">
        <f t="shared" si="1"/>
        <v>943.89972016999991</v>
      </c>
      <c r="E43" s="43">
        <f t="shared" si="2"/>
        <v>727.33418731999996</v>
      </c>
      <c r="F43" s="43">
        <f t="shared" si="3"/>
        <v>159.82167303999998</v>
      </c>
      <c r="G43" s="43">
        <f t="shared" si="4"/>
        <v>56.743859810000004</v>
      </c>
      <c r="H43" s="43">
        <f t="shared" si="5"/>
        <v>2323.3326591</v>
      </c>
      <c r="I43" s="43">
        <v>1719.0113331499999</v>
      </c>
      <c r="J43" s="43">
        <f t="shared" si="6"/>
        <v>604.32132594999996</v>
      </c>
      <c r="K43" s="43">
        <v>524.42528508999999</v>
      </c>
      <c r="L43" s="43">
        <v>53.284855999999998</v>
      </c>
      <c r="M43" s="43">
        <v>26.611184860000002</v>
      </c>
      <c r="N43" s="43">
        <f t="shared" si="7"/>
        <v>698.45337904999997</v>
      </c>
      <c r="O43" s="43">
        <v>358.87498482999996</v>
      </c>
      <c r="P43" s="43">
        <f t="shared" si="8"/>
        <v>339.57839422000001</v>
      </c>
      <c r="Q43" s="43">
        <v>202.90890223</v>
      </c>
      <c r="R43" s="43">
        <v>106.53681703999999</v>
      </c>
      <c r="S43" s="43">
        <v>30.132674950000002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2742.3654853899998</v>
      </c>
      <c r="C44" s="43">
        <f t="shared" si="0"/>
        <v>1757.70791482</v>
      </c>
      <c r="D44" s="43">
        <f t="shared" si="1"/>
        <v>984.65757057000008</v>
      </c>
      <c r="E44" s="43">
        <f t="shared" si="2"/>
        <v>746.72101156000008</v>
      </c>
      <c r="F44" s="43">
        <f t="shared" si="3"/>
        <v>161.19598508999999</v>
      </c>
      <c r="G44" s="43">
        <f t="shared" si="4"/>
        <v>76.740573920000003</v>
      </c>
      <c r="H44" s="43">
        <f t="shared" si="5"/>
        <v>2041.57373843</v>
      </c>
      <c r="I44" s="43">
        <v>1404.24705535</v>
      </c>
      <c r="J44" s="43">
        <f t="shared" si="6"/>
        <v>637.32668308000007</v>
      </c>
      <c r="K44" s="43">
        <v>538.48122951000005</v>
      </c>
      <c r="L44" s="43">
        <v>52.519435120000004</v>
      </c>
      <c r="M44" s="43">
        <v>46.326018449999999</v>
      </c>
      <c r="N44" s="43">
        <f t="shared" si="7"/>
        <v>700.79174695999995</v>
      </c>
      <c r="O44" s="43">
        <v>353.46085947</v>
      </c>
      <c r="P44" s="43">
        <f t="shared" si="8"/>
        <v>347.33088749000001</v>
      </c>
      <c r="Q44" s="43">
        <v>208.23978205</v>
      </c>
      <c r="R44" s="43">
        <v>108.67654997</v>
      </c>
      <c r="S44" s="43">
        <v>30.41455547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3240.7125632900002</v>
      </c>
      <c r="C45" s="43">
        <f t="shared" si="0"/>
        <v>2238.1502060899998</v>
      </c>
      <c r="D45" s="43">
        <f t="shared" si="1"/>
        <v>1002.5623572</v>
      </c>
      <c r="E45" s="43">
        <f t="shared" si="2"/>
        <v>762.99671727000009</v>
      </c>
      <c r="F45" s="43">
        <f t="shared" si="3"/>
        <v>165.42830237999999</v>
      </c>
      <c r="G45" s="43">
        <f t="shared" si="4"/>
        <v>74.137337549999998</v>
      </c>
      <c r="H45" s="43">
        <f t="shared" si="5"/>
        <v>2451.9603909999996</v>
      </c>
      <c r="I45" s="43">
        <v>1826.2932495999999</v>
      </c>
      <c r="J45" s="43">
        <f t="shared" si="6"/>
        <v>625.66714139999999</v>
      </c>
      <c r="K45" s="43">
        <v>524.56920773000002</v>
      </c>
      <c r="L45" s="43">
        <v>55.602020349999997</v>
      </c>
      <c r="M45" s="43">
        <v>45.49591332</v>
      </c>
      <c r="N45" s="43">
        <f t="shared" si="7"/>
        <v>788.75217229000009</v>
      </c>
      <c r="O45" s="43">
        <v>411.85695649000002</v>
      </c>
      <c r="P45" s="43">
        <f t="shared" si="8"/>
        <v>376.89521580000002</v>
      </c>
      <c r="Q45" s="43">
        <v>238.42750954000002</v>
      </c>
      <c r="R45" s="43">
        <v>109.82628203</v>
      </c>
      <c r="S45" s="43">
        <v>28.641424229999998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3193.8468544100001</v>
      </c>
      <c r="C46" s="43">
        <f t="shared" si="0"/>
        <v>1827.2031818600001</v>
      </c>
      <c r="D46" s="43">
        <f t="shared" si="1"/>
        <v>1366.6436725499998</v>
      </c>
      <c r="E46" s="43">
        <f t="shared" si="2"/>
        <v>1053.0360773099999</v>
      </c>
      <c r="F46" s="43">
        <f t="shared" si="3"/>
        <v>240.11516979999999</v>
      </c>
      <c r="G46" s="43">
        <f t="shared" si="4"/>
        <v>73.492425439999991</v>
      </c>
      <c r="H46" s="43">
        <f t="shared" si="5"/>
        <v>2355.0366630099998</v>
      </c>
      <c r="I46" s="43">
        <v>1443.3029437600001</v>
      </c>
      <c r="J46" s="43">
        <f t="shared" si="6"/>
        <v>911.73371924999992</v>
      </c>
      <c r="K46" s="43">
        <v>743.56923460999997</v>
      </c>
      <c r="L46" s="43">
        <v>123.60059753</v>
      </c>
      <c r="M46" s="43">
        <v>44.563887109999996</v>
      </c>
      <c r="N46" s="43">
        <f t="shared" si="7"/>
        <v>838.81019139999989</v>
      </c>
      <c r="O46" s="43">
        <v>383.90023810000002</v>
      </c>
      <c r="P46" s="43">
        <f t="shared" si="8"/>
        <v>454.90995329999993</v>
      </c>
      <c r="Q46" s="43">
        <v>309.46684269999997</v>
      </c>
      <c r="R46" s="43">
        <v>116.51457227</v>
      </c>
      <c r="S46" s="43">
        <v>28.928538329999999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2648.3060180699999</v>
      </c>
      <c r="C47" s="43">
        <f t="shared" si="0"/>
        <v>1505.18899554</v>
      </c>
      <c r="D47" s="43">
        <f t="shared" si="1"/>
        <v>1143.11702253</v>
      </c>
      <c r="E47" s="43">
        <f t="shared" si="2"/>
        <v>861.29804904000002</v>
      </c>
      <c r="F47" s="43">
        <f t="shared" si="3"/>
        <v>207.59163794</v>
      </c>
      <c r="G47" s="43">
        <f t="shared" si="4"/>
        <v>74.227335549999992</v>
      </c>
      <c r="H47" s="43">
        <f t="shared" si="5"/>
        <v>1948.2257287500001</v>
      </c>
      <c r="I47" s="43">
        <v>1231.84055919</v>
      </c>
      <c r="J47" s="43">
        <f t="shared" si="6"/>
        <v>716.38516956000001</v>
      </c>
      <c r="K47" s="43">
        <v>581.60143119999998</v>
      </c>
      <c r="L47" s="43">
        <v>89.244567770000003</v>
      </c>
      <c r="M47" s="43">
        <v>45.539170589999998</v>
      </c>
      <c r="N47" s="43">
        <f t="shared" si="7"/>
        <v>700.08028932000002</v>
      </c>
      <c r="O47" s="43">
        <v>273.34843634999999</v>
      </c>
      <c r="P47" s="43">
        <f t="shared" si="8"/>
        <v>426.73185296999998</v>
      </c>
      <c r="Q47" s="43">
        <v>279.69661783999999</v>
      </c>
      <c r="R47" s="43">
        <v>118.34707016999999</v>
      </c>
      <c r="S47" s="43">
        <v>28.688164959999998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2801.4591203399996</v>
      </c>
      <c r="C48" s="43">
        <f t="shared" si="0"/>
        <v>1755.3877519899997</v>
      </c>
      <c r="D48" s="43">
        <f t="shared" si="1"/>
        <v>1046.0713683500001</v>
      </c>
      <c r="E48" s="43">
        <f t="shared" si="2"/>
        <v>772.70307186000002</v>
      </c>
      <c r="F48" s="43">
        <f t="shared" si="3"/>
        <v>223.98699682999998</v>
      </c>
      <c r="G48" s="43">
        <f t="shared" si="4"/>
        <v>49.381299660000003</v>
      </c>
      <c r="H48" s="43">
        <f t="shared" si="5"/>
        <v>1919.0398156299998</v>
      </c>
      <c r="I48" s="43">
        <v>1309.8128460199998</v>
      </c>
      <c r="J48" s="43">
        <f t="shared" si="6"/>
        <v>609.22696961000008</v>
      </c>
      <c r="K48" s="43">
        <v>490.38385852000005</v>
      </c>
      <c r="L48" s="43">
        <v>80.047681369999992</v>
      </c>
      <c r="M48" s="43">
        <v>38.795429720000001</v>
      </c>
      <c r="N48" s="43">
        <f t="shared" si="7"/>
        <v>882.41930471000001</v>
      </c>
      <c r="O48" s="43">
        <v>445.57490597000003</v>
      </c>
      <c r="P48" s="43">
        <f t="shared" si="8"/>
        <v>436.84439873999997</v>
      </c>
      <c r="Q48" s="43">
        <v>282.31921333999998</v>
      </c>
      <c r="R48" s="43">
        <v>143.93931545999999</v>
      </c>
      <c r="S48" s="43">
        <v>10.58586994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2717.2996290999999</v>
      </c>
      <c r="C49" s="43">
        <f t="shared" si="0"/>
        <v>2068.2060907499999</v>
      </c>
      <c r="D49" s="43">
        <f t="shared" si="1"/>
        <v>649.09353835000002</v>
      </c>
      <c r="E49" s="43">
        <f t="shared" si="2"/>
        <v>445.79026294000005</v>
      </c>
      <c r="F49" s="43">
        <f t="shared" si="3"/>
        <v>148.87242838</v>
      </c>
      <c r="G49" s="43">
        <f t="shared" si="4"/>
        <v>54.430847030000002</v>
      </c>
      <c r="H49" s="43">
        <f t="shared" si="5"/>
        <v>1744.4146413500002</v>
      </c>
      <c r="I49" s="43">
        <v>1336.0535978100002</v>
      </c>
      <c r="J49" s="43">
        <f t="shared" si="6"/>
        <v>408.36104354000003</v>
      </c>
      <c r="K49" s="43">
        <v>275.69323910000003</v>
      </c>
      <c r="L49" s="43">
        <v>92.943587960000002</v>
      </c>
      <c r="M49" s="43">
        <v>39.724216480000003</v>
      </c>
      <c r="N49" s="43">
        <f t="shared" si="7"/>
        <v>972.88498774999994</v>
      </c>
      <c r="O49" s="43">
        <v>732.15249293999989</v>
      </c>
      <c r="P49" s="43">
        <f t="shared" si="8"/>
        <v>240.73249481000002</v>
      </c>
      <c r="Q49" s="43">
        <v>170.09702384000002</v>
      </c>
      <c r="R49" s="43">
        <v>55.92884042</v>
      </c>
      <c r="S49" s="43">
        <v>14.70663055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626.93960539</v>
      </c>
      <c r="C50" s="43">
        <f t="shared" si="0"/>
        <v>489.02367052</v>
      </c>
      <c r="D50" s="43">
        <f t="shared" si="1"/>
        <v>137.91593487</v>
      </c>
      <c r="E50" s="43">
        <f t="shared" si="2"/>
        <v>77.145250529999998</v>
      </c>
      <c r="F50" s="43">
        <f t="shared" si="3"/>
        <v>60.164028519999995</v>
      </c>
      <c r="G50" s="43">
        <f t="shared" si="4"/>
        <v>0.60665582000000007</v>
      </c>
      <c r="H50" s="43">
        <f t="shared" si="5"/>
        <v>414.74562725999999</v>
      </c>
      <c r="I50" s="43">
        <v>339.04135313</v>
      </c>
      <c r="J50" s="43">
        <f t="shared" si="6"/>
        <v>75.704274130000002</v>
      </c>
      <c r="K50" s="43">
        <v>58.22436433</v>
      </c>
      <c r="L50" s="43">
        <v>17.325520359999999</v>
      </c>
      <c r="M50" s="43">
        <v>0.15438943999999999</v>
      </c>
      <c r="N50" s="43">
        <f t="shared" si="7"/>
        <v>212.19397813</v>
      </c>
      <c r="O50" s="43">
        <v>149.98231738999999</v>
      </c>
      <c r="P50" s="43">
        <f t="shared" si="8"/>
        <v>62.211660739999999</v>
      </c>
      <c r="Q50" s="43">
        <v>18.920886200000002</v>
      </c>
      <c r="R50" s="43">
        <v>42.838508159999996</v>
      </c>
      <c r="S50" s="43">
        <v>0.45226638000000002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104.57205987999998</v>
      </c>
      <c r="C51" s="43">
        <f t="shared" si="0"/>
        <v>80.248054309999986</v>
      </c>
      <c r="D51" s="43">
        <f t="shared" si="1"/>
        <v>24.324005570000001</v>
      </c>
      <c r="E51" s="43">
        <f t="shared" si="2"/>
        <v>19.255573180000003</v>
      </c>
      <c r="F51" s="43">
        <f t="shared" si="3"/>
        <v>5.0684323900000008</v>
      </c>
      <c r="G51" s="43">
        <f t="shared" si="4"/>
        <v>0</v>
      </c>
      <c r="H51" s="43">
        <f t="shared" si="5"/>
        <v>70.099464369999993</v>
      </c>
      <c r="I51" s="43">
        <v>49.933567499999995</v>
      </c>
      <c r="J51" s="43">
        <f t="shared" si="6"/>
        <v>20.165896870000001</v>
      </c>
      <c r="K51" s="43">
        <v>15.097464480000001</v>
      </c>
      <c r="L51" s="43">
        <v>5.0684323900000008</v>
      </c>
      <c r="M51" s="43">
        <v>0</v>
      </c>
      <c r="N51" s="43">
        <f t="shared" si="7"/>
        <v>34.472595509999998</v>
      </c>
      <c r="O51" s="43">
        <v>30.314486809999998</v>
      </c>
      <c r="P51" s="43">
        <f t="shared" si="8"/>
        <v>4.1581087000000005</v>
      </c>
      <c r="Q51" s="43">
        <v>4.1581087000000005</v>
      </c>
      <c r="R51" s="43">
        <v>0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44.665556690000003</v>
      </c>
      <c r="C52" s="43">
        <f t="shared" si="0"/>
        <v>30.623134459999999</v>
      </c>
      <c r="D52" s="43">
        <f t="shared" si="1"/>
        <v>14.042422230000001</v>
      </c>
      <c r="E52" s="43">
        <f t="shared" si="2"/>
        <v>12.391852490000002</v>
      </c>
      <c r="F52" s="43">
        <f t="shared" si="3"/>
        <v>1.6505697400000001</v>
      </c>
      <c r="G52" s="43">
        <f t="shared" si="4"/>
        <v>0</v>
      </c>
      <c r="H52" s="43">
        <f t="shared" si="5"/>
        <v>42.337332330000002</v>
      </c>
      <c r="I52" s="43">
        <v>28.294910099999999</v>
      </c>
      <c r="J52" s="43">
        <f t="shared" si="6"/>
        <v>14.042422230000001</v>
      </c>
      <c r="K52" s="43">
        <v>12.391852490000002</v>
      </c>
      <c r="L52" s="43">
        <v>1.6505697400000001</v>
      </c>
      <c r="M52" s="43">
        <v>0</v>
      </c>
      <c r="N52" s="43">
        <f t="shared" si="7"/>
        <v>2.3282243600000001</v>
      </c>
      <c r="O52" s="43">
        <v>2.3282243600000001</v>
      </c>
      <c r="P52" s="43">
        <f t="shared" si="8"/>
        <v>0</v>
      </c>
      <c r="Q52" s="43">
        <v>0</v>
      </c>
      <c r="R52" s="43">
        <v>0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37.618862469999996</v>
      </c>
      <c r="C53" s="43">
        <f t="shared" si="0"/>
        <v>30.304405029999998</v>
      </c>
      <c r="D53" s="43">
        <f t="shared" si="1"/>
        <v>7.31445744</v>
      </c>
      <c r="E53" s="43">
        <f t="shared" si="2"/>
        <v>5.7102695700000003</v>
      </c>
      <c r="F53" s="43">
        <f t="shared" si="3"/>
        <v>1.6041878700000001</v>
      </c>
      <c r="G53" s="43">
        <f t="shared" si="4"/>
        <v>0</v>
      </c>
      <c r="H53" s="43">
        <f t="shared" si="5"/>
        <v>35.262233969999997</v>
      </c>
      <c r="I53" s="43">
        <v>27.947776529999999</v>
      </c>
      <c r="J53" s="43">
        <f t="shared" si="6"/>
        <v>7.31445744</v>
      </c>
      <c r="K53" s="43">
        <v>5.7102695700000003</v>
      </c>
      <c r="L53" s="43">
        <v>1.6041878700000001</v>
      </c>
      <c r="M53" s="43">
        <v>0</v>
      </c>
      <c r="N53" s="43">
        <f t="shared" si="7"/>
        <v>2.3566284999999998</v>
      </c>
      <c r="O53" s="43">
        <v>2.3566284999999998</v>
      </c>
      <c r="P53" s="43">
        <f t="shared" si="8"/>
        <v>0</v>
      </c>
      <c r="Q53" s="43">
        <v>0</v>
      </c>
      <c r="R53" s="43">
        <v>0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36.21752884</v>
      </c>
      <c r="C54" s="43">
        <f t="shared" si="0"/>
        <v>28.525597649999998</v>
      </c>
      <c r="D54" s="43">
        <f t="shared" si="1"/>
        <v>7.69193119</v>
      </c>
      <c r="E54" s="43">
        <f t="shared" si="2"/>
        <v>6.1811667999999997</v>
      </c>
      <c r="F54" s="43">
        <f t="shared" si="3"/>
        <v>1.5107643900000001</v>
      </c>
      <c r="G54" s="43">
        <f t="shared" si="4"/>
        <v>0</v>
      </c>
      <c r="H54" s="43">
        <f t="shared" si="5"/>
        <v>33.569927229999998</v>
      </c>
      <c r="I54" s="43">
        <v>25.877996039999999</v>
      </c>
      <c r="J54" s="43">
        <f t="shared" si="6"/>
        <v>7.69193119</v>
      </c>
      <c r="K54" s="43">
        <v>6.1811667999999997</v>
      </c>
      <c r="L54" s="43">
        <v>1.5107643900000001</v>
      </c>
      <c r="M54" s="43">
        <v>0</v>
      </c>
      <c r="N54" s="43">
        <f t="shared" si="7"/>
        <v>2.6476016100000002</v>
      </c>
      <c r="O54" s="43">
        <v>2.6476016100000002</v>
      </c>
      <c r="P54" s="43">
        <f t="shared" si="8"/>
        <v>0</v>
      </c>
      <c r="Q54" s="43">
        <v>0</v>
      </c>
      <c r="R54" s="43">
        <v>0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35.361093310000001</v>
      </c>
      <c r="C55" s="43">
        <f t="shared" si="0"/>
        <v>28.005202319999999</v>
      </c>
      <c r="D55" s="43">
        <f t="shared" si="1"/>
        <v>7.3558909899999998</v>
      </c>
      <c r="E55" s="43">
        <f t="shared" si="2"/>
        <v>5.8965207199999998</v>
      </c>
      <c r="F55" s="43">
        <f t="shared" si="3"/>
        <v>1.45937027</v>
      </c>
      <c r="G55" s="43">
        <f t="shared" si="4"/>
        <v>0</v>
      </c>
      <c r="H55" s="43">
        <f t="shared" si="5"/>
        <v>33.018362279999998</v>
      </c>
      <c r="I55" s="43">
        <v>25.662471289999999</v>
      </c>
      <c r="J55" s="43">
        <f t="shared" si="6"/>
        <v>7.3558909899999998</v>
      </c>
      <c r="K55" s="43">
        <v>5.8965207199999998</v>
      </c>
      <c r="L55" s="43">
        <v>1.45937027</v>
      </c>
      <c r="M55" s="43">
        <v>0</v>
      </c>
      <c r="N55" s="43">
        <f t="shared" si="7"/>
        <v>2.3427310299999999</v>
      </c>
      <c r="O55" s="43">
        <v>2.3427310299999999</v>
      </c>
      <c r="P55" s="43">
        <f t="shared" si="8"/>
        <v>0</v>
      </c>
      <c r="Q55" s="43">
        <v>0</v>
      </c>
      <c r="R55" s="43">
        <v>0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23.591206740000001</v>
      </c>
      <c r="C56" s="43">
        <f t="shared" si="0"/>
        <v>22.04945215</v>
      </c>
      <c r="D56" s="43">
        <f t="shared" si="1"/>
        <v>1.54175459</v>
      </c>
      <c r="E56" s="43">
        <f t="shared" si="2"/>
        <v>0.26426498999999998</v>
      </c>
      <c r="F56" s="43">
        <f t="shared" si="3"/>
        <v>1.2774896</v>
      </c>
      <c r="G56" s="43">
        <f t="shared" si="4"/>
        <v>0</v>
      </c>
      <c r="H56" s="43">
        <f t="shared" si="5"/>
        <v>22.390149770000001</v>
      </c>
      <c r="I56" s="43">
        <v>20.848395180000001</v>
      </c>
      <c r="J56" s="43">
        <f t="shared" si="6"/>
        <v>1.54175459</v>
      </c>
      <c r="K56" s="43">
        <v>0.26426498999999998</v>
      </c>
      <c r="L56" s="43">
        <v>1.2774896</v>
      </c>
      <c r="M56" s="43">
        <v>0</v>
      </c>
      <c r="N56" s="43">
        <f t="shared" si="7"/>
        <v>1.2010569700000002</v>
      </c>
      <c r="O56" s="43">
        <v>1.2010569700000002</v>
      </c>
      <c r="P56" s="43">
        <f t="shared" si="8"/>
        <v>0</v>
      </c>
      <c r="Q56" s="43">
        <v>0</v>
      </c>
      <c r="R56" s="43">
        <v>0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0.50872051000000007</v>
      </c>
      <c r="C57" s="43">
        <f t="shared" si="0"/>
        <v>0.50872051000000007</v>
      </c>
      <c r="D57" s="43">
        <f t="shared" si="1"/>
        <v>0</v>
      </c>
      <c r="E57" s="43">
        <f t="shared" si="2"/>
        <v>0</v>
      </c>
      <c r="F57" s="43">
        <f t="shared" si="3"/>
        <v>0</v>
      </c>
      <c r="G57" s="43">
        <f t="shared" si="4"/>
        <v>0</v>
      </c>
      <c r="H57" s="43">
        <f t="shared" si="5"/>
        <v>0.36890999000000002</v>
      </c>
      <c r="I57" s="43">
        <v>0.36890999000000002</v>
      </c>
      <c r="J57" s="43">
        <f t="shared" si="6"/>
        <v>0</v>
      </c>
      <c r="K57" s="43">
        <v>0</v>
      </c>
      <c r="L57" s="43">
        <v>0</v>
      </c>
      <c r="M57" s="43">
        <v>0</v>
      </c>
      <c r="N57" s="43">
        <f t="shared" si="7"/>
        <v>0.13981051999999999</v>
      </c>
      <c r="O57" s="43">
        <v>0.13981051999999999</v>
      </c>
      <c r="P57" s="43">
        <f t="shared" si="8"/>
        <v>0</v>
      </c>
      <c r="Q57" s="43">
        <v>0</v>
      </c>
      <c r="R57" s="43">
        <v>0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0.63344135999999995</v>
      </c>
      <c r="C58" s="43">
        <f t="shared" si="0"/>
        <v>0.63344135999999995</v>
      </c>
      <c r="D58" s="43">
        <f t="shared" si="1"/>
        <v>0</v>
      </c>
      <c r="E58" s="43">
        <f t="shared" si="2"/>
        <v>0</v>
      </c>
      <c r="F58" s="43">
        <f t="shared" si="3"/>
        <v>0</v>
      </c>
      <c r="G58" s="43">
        <f t="shared" si="4"/>
        <v>0</v>
      </c>
      <c r="H58" s="43">
        <f t="shared" si="5"/>
        <v>0.48734538999999999</v>
      </c>
      <c r="I58" s="43">
        <v>0.48734538999999999</v>
      </c>
      <c r="J58" s="43">
        <f t="shared" si="6"/>
        <v>0</v>
      </c>
      <c r="K58" s="43">
        <v>0</v>
      </c>
      <c r="L58" s="43">
        <v>0</v>
      </c>
      <c r="M58" s="43">
        <v>0</v>
      </c>
      <c r="N58" s="43">
        <f t="shared" si="7"/>
        <v>0.14609597000000002</v>
      </c>
      <c r="O58" s="43">
        <v>0.14609597000000002</v>
      </c>
      <c r="P58" s="43">
        <f t="shared" si="8"/>
        <v>0</v>
      </c>
      <c r="Q58" s="43">
        <v>0</v>
      </c>
      <c r="R58" s="43">
        <v>0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0.65929687000000003</v>
      </c>
      <c r="C59" s="43">
        <f t="shared" si="0"/>
        <v>0.65929687000000003</v>
      </c>
      <c r="D59" s="43">
        <f t="shared" si="1"/>
        <v>0</v>
      </c>
      <c r="E59" s="43">
        <f t="shared" si="2"/>
        <v>0</v>
      </c>
      <c r="F59" s="43">
        <f t="shared" si="3"/>
        <v>0</v>
      </c>
      <c r="G59" s="43">
        <f t="shared" si="4"/>
        <v>0</v>
      </c>
      <c r="H59" s="43">
        <f t="shared" si="5"/>
        <v>0.51378018000000003</v>
      </c>
      <c r="I59" s="43">
        <v>0.51378018000000003</v>
      </c>
      <c r="J59" s="43">
        <f t="shared" si="6"/>
        <v>0</v>
      </c>
      <c r="K59" s="43">
        <v>0</v>
      </c>
      <c r="L59" s="43">
        <v>0</v>
      </c>
      <c r="M59" s="43">
        <v>0</v>
      </c>
      <c r="N59" s="43">
        <f t="shared" si="7"/>
        <v>0.14551669</v>
      </c>
      <c r="O59" s="43">
        <v>0.14551669</v>
      </c>
      <c r="P59" s="43">
        <f t="shared" si="8"/>
        <v>0</v>
      </c>
      <c r="Q59" s="43">
        <v>0</v>
      </c>
      <c r="R59" s="43">
        <v>0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0.85531991000000007</v>
      </c>
      <c r="C60" s="43">
        <f t="shared" si="0"/>
        <v>0.85531991000000007</v>
      </c>
      <c r="D60" s="43">
        <f t="shared" si="1"/>
        <v>0</v>
      </c>
      <c r="E60" s="43">
        <f t="shared" si="2"/>
        <v>0</v>
      </c>
      <c r="F60" s="43">
        <f t="shared" si="3"/>
        <v>0</v>
      </c>
      <c r="G60" s="43">
        <f t="shared" si="4"/>
        <v>0</v>
      </c>
      <c r="H60" s="43">
        <f t="shared" si="5"/>
        <v>0.60497054000000006</v>
      </c>
      <c r="I60" s="43">
        <v>0.60497054000000006</v>
      </c>
      <c r="J60" s="43">
        <f t="shared" si="6"/>
        <v>0</v>
      </c>
      <c r="K60" s="43">
        <v>0</v>
      </c>
      <c r="L60" s="43">
        <v>0</v>
      </c>
      <c r="M60" s="43">
        <v>0</v>
      </c>
      <c r="N60" s="43">
        <f t="shared" si="7"/>
        <v>0.25034937000000002</v>
      </c>
      <c r="O60" s="43">
        <v>0.25034937000000002</v>
      </c>
      <c r="P60" s="43">
        <f t="shared" si="8"/>
        <v>0</v>
      </c>
      <c r="Q60" s="43">
        <v>0</v>
      </c>
      <c r="R60" s="43">
        <v>0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1.28871307</v>
      </c>
      <c r="C61" s="43">
        <f t="shared" si="0"/>
        <v>1.28871307</v>
      </c>
      <c r="D61" s="43">
        <f t="shared" si="1"/>
        <v>0</v>
      </c>
      <c r="E61" s="43">
        <f t="shared" si="2"/>
        <v>0</v>
      </c>
      <c r="F61" s="43">
        <f t="shared" si="3"/>
        <v>0</v>
      </c>
      <c r="G61" s="43">
        <f t="shared" si="4"/>
        <v>0</v>
      </c>
      <c r="H61" s="43">
        <f t="shared" si="5"/>
        <v>1.0803730899999999</v>
      </c>
      <c r="I61" s="43">
        <v>1.0803730899999999</v>
      </c>
      <c r="J61" s="43">
        <f t="shared" si="6"/>
        <v>0</v>
      </c>
      <c r="K61" s="43">
        <v>0</v>
      </c>
      <c r="L61" s="43">
        <v>0</v>
      </c>
      <c r="M61" s="43">
        <v>0</v>
      </c>
      <c r="N61" s="43">
        <f t="shared" si="7"/>
        <v>0.20833997999999998</v>
      </c>
      <c r="O61" s="43">
        <v>0.20833997999999998</v>
      </c>
      <c r="P61" s="43">
        <f t="shared" si="8"/>
        <v>0</v>
      </c>
      <c r="Q61" s="43">
        <v>0</v>
      </c>
      <c r="R61" s="43">
        <v>0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0.56172681999999996</v>
      </c>
      <c r="C62" s="43">
        <f t="shared" si="0"/>
        <v>0.56172681999999996</v>
      </c>
      <c r="D62" s="43">
        <f t="shared" si="1"/>
        <v>0</v>
      </c>
      <c r="E62" s="43">
        <f t="shared" si="2"/>
        <v>0</v>
      </c>
      <c r="F62" s="43">
        <f t="shared" si="3"/>
        <v>0</v>
      </c>
      <c r="G62" s="43">
        <f t="shared" si="4"/>
        <v>0</v>
      </c>
      <c r="H62" s="43">
        <f t="shared" si="5"/>
        <v>0.37350291999999996</v>
      </c>
      <c r="I62" s="43">
        <v>0.37350291999999996</v>
      </c>
      <c r="J62" s="43">
        <f t="shared" si="6"/>
        <v>0</v>
      </c>
      <c r="K62" s="43">
        <v>0</v>
      </c>
      <c r="L62" s="43">
        <v>0</v>
      </c>
      <c r="M62" s="43">
        <v>0</v>
      </c>
      <c r="N62" s="43">
        <f t="shared" si="7"/>
        <v>0.1882239</v>
      </c>
      <c r="O62" s="43">
        <v>0.1882239</v>
      </c>
      <c r="P62" s="43">
        <f t="shared" si="8"/>
        <v>0</v>
      </c>
      <c r="Q62" s="43">
        <v>0</v>
      </c>
      <c r="R62" s="43">
        <v>0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1.0285805600000002</v>
      </c>
      <c r="C63" s="43">
        <f t="shared" si="0"/>
        <v>1.0285805600000002</v>
      </c>
      <c r="D63" s="43">
        <f t="shared" si="1"/>
        <v>0</v>
      </c>
      <c r="E63" s="43">
        <f t="shared" si="2"/>
        <v>0</v>
      </c>
      <c r="F63" s="43">
        <f t="shared" si="3"/>
        <v>0</v>
      </c>
      <c r="G63" s="43">
        <f t="shared" si="4"/>
        <v>0</v>
      </c>
      <c r="H63" s="43">
        <f t="shared" si="5"/>
        <v>0.84079366000000011</v>
      </c>
      <c r="I63" s="43">
        <v>0.84079366000000011</v>
      </c>
      <c r="J63" s="43">
        <f t="shared" si="6"/>
        <v>0</v>
      </c>
      <c r="K63" s="43">
        <v>0</v>
      </c>
      <c r="L63" s="43">
        <v>0</v>
      </c>
      <c r="M63" s="43">
        <v>0</v>
      </c>
      <c r="N63" s="43">
        <f t="shared" si="7"/>
        <v>0.18778690000000001</v>
      </c>
      <c r="O63" s="43">
        <v>0.18778690000000001</v>
      </c>
      <c r="P63" s="43">
        <f t="shared" si="8"/>
        <v>0</v>
      </c>
      <c r="Q63" s="43">
        <v>0</v>
      </c>
      <c r="R63" s="43">
        <v>0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1.0258393100000001</v>
      </c>
      <c r="C64" s="43">
        <f t="shared" si="0"/>
        <v>1.0258393100000001</v>
      </c>
      <c r="D64" s="43">
        <f t="shared" si="1"/>
        <v>0</v>
      </c>
      <c r="E64" s="43">
        <f t="shared" si="2"/>
        <v>0</v>
      </c>
      <c r="F64" s="43">
        <f t="shared" si="3"/>
        <v>0</v>
      </c>
      <c r="G64" s="43">
        <f t="shared" si="4"/>
        <v>0</v>
      </c>
      <c r="H64" s="43">
        <f t="shared" si="5"/>
        <v>0.83613567000000011</v>
      </c>
      <c r="I64" s="43">
        <v>0.83613567000000011</v>
      </c>
      <c r="J64" s="43">
        <f t="shared" si="6"/>
        <v>0</v>
      </c>
      <c r="K64" s="43">
        <v>0</v>
      </c>
      <c r="L64" s="43">
        <v>0</v>
      </c>
      <c r="M64" s="43">
        <v>0</v>
      </c>
      <c r="N64" s="43">
        <f t="shared" si="7"/>
        <v>0.18970364000000001</v>
      </c>
      <c r="O64" s="43">
        <v>0.18970364000000001</v>
      </c>
      <c r="P64" s="43">
        <f t="shared" si="8"/>
        <v>0</v>
      </c>
      <c r="Q64" s="43">
        <v>0</v>
      </c>
      <c r="R64" s="43">
        <v>0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0.95886834999999992</v>
      </c>
      <c r="C65" s="43">
        <f t="shared" si="0"/>
        <v>0.95886834999999992</v>
      </c>
      <c r="D65" s="43">
        <f t="shared" si="1"/>
        <v>0</v>
      </c>
      <c r="E65" s="43">
        <f t="shared" si="2"/>
        <v>0</v>
      </c>
      <c r="F65" s="43">
        <f t="shared" si="3"/>
        <v>0</v>
      </c>
      <c r="G65" s="43">
        <f t="shared" si="4"/>
        <v>0</v>
      </c>
      <c r="H65" s="43">
        <f t="shared" si="5"/>
        <v>0.76518412999999996</v>
      </c>
      <c r="I65" s="43">
        <v>0.76518412999999996</v>
      </c>
      <c r="J65" s="43">
        <f t="shared" si="6"/>
        <v>0</v>
      </c>
      <c r="K65" s="43">
        <v>0</v>
      </c>
      <c r="L65" s="43">
        <v>0</v>
      </c>
      <c r="M65" s="43">
        <v>0</v>
      </c>
      <c r="N65" s="43">
        <f t="shared" si="7"/>
        <v>0.19368421999999999</v>
      </c>
      <c r="O65" s="43">
        <v>0.19368421999999999</v>
      </c>
      <c r="P65" s="43">
        <f t="shared" si="8"/>
        <v>0</v>
      </c>
      <c r="Q65" s="43">
        <v>0</v>
      </c>
      <c r="R65" s="43">
        <v>0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0.47096354000000001</v>
      </c>
      <c r="C66" s="43">
        <f t="shared" si="0"/>
        <v>0.47096354000000001</v>
      </c>
      <c r="D66" s="43">
        <f t="shared" si="1"/>
        <v>0</v>
      </c>
      <c r="E66" s="43">
        <f t="shared" si="2"/>
        <v>0</v>
      </c>
      <c r="F66" s="43">
        <f t="shared" si="3"/>
        <v>0</v>
      </c>
      <c r="G66" s="43">
        <f t="shared" si="4"/>
        <v>0</v>
      </c>
      <c r="H66" s="43">
        <f t="shared" si="5"/>
        <v>0.27881438000000003</v>
      </c>
      <c r="I66" s="43">
        <v>0.27881438000000003</v>
      </c>
      <c r="J66" s="43">
        <f t="shared" si="6"/>
        <v>0</v>
      </c>
      <c r="K66" s="43">
        <v>0</v>
      </c>
      <c r="L66" s="43">
        <v>0</v>
      </c>
      <c r="M66" s="43">
        <v>0</v>
      </c>
      <c r="N66" s="43">
        <f t="shared" si="7"/>
        <v>0.19214915999999999</v>
      </c>
      <c r="O66" s="43">
        <v>0.19214915999999999</v>
      </c>
      <c r="P66" s="43">
        <f t="shared" si="8"/>
        <v>0</v>
      </c>
      <c r="Q66" s="43">
        <v>0</v>
      </c>
      <c r="R66" s="43">
        <v>0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1.2632798600000001</v>
      </c>
      <c r="C67" s="43">
        <f t="shared" si="0"/>
        <v>1.2632798600000001</v>
      </c>
      <c r="D67" s="43">
        <f t="shared" si="1"/>
        <v>0</v>
      </c>
      <c r="E67" s="43">
        <f t="shared" si="2"/>
        <v>0</v>
      </c>
      <c r="F67" s="43">
        <f t="shared" si="3"/>
        <v>0</v>
      </c>
      <c r="G67" s="43">
        <f t="shared" si="4"/>
        <v>0</v>
      </c>
      <c r="H67" s="43">
        <f t="shared" si="5"/>
        <v>1.0682166800000001</v>
      </c>
      <c r="I67" s="43">
        <v>1.0682166800000001</v>
      </c>
      <c r="J67" s="43">
        <f t="shared" si="6"/>
        <v>0</v>
      </c>
      <c r="K67" s="43">
        <v>0</v>
      </c>
      <c r="L67" s="43">
        <v>0</v>
      </c>
      <c r="M67" s="43">
        <v>0</v>
      </c>
      <c r="N67" s="43">
        <f t="shared" si="7"/>
        <v>0.19506318</v>
      </c>
      <c r="O67" s="43">
        <v>0.19506318</v>
      </c>
      <c r="P67" s="43">
        <f t="shared" si="8"/>
        <v>0</v>
      </c>
      <c r="Q67" s="43">
        <v>0</v>
      </c>
      <c r="R67" s="43">
        <v>0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1.0234032200000001</v>
      </c>
      <c r="C68" s="43">
        <f t="shared" ref="C68" si="9">I68+O68</f>
        <v>1.0234032200000001</v>
      </c>
      <c r="D68" s="43">
        <f t="shared" ref="D68" si="10">J68+P68</f>
        <v>0</v>
      </c>
      <c r="E68" s="43">
        <f t="shared" ref="E68" si="11">K68+Q68</f>
        <v>0</v>
      </c>
      <c r="F68" s="43">
        <f t="shared" ref="F68" si="12">L68+R68</f>
        <v>0</v>
      </c>
      <c r="G68" s="43">
        <f t="shared" ref="G68" si="13">M68+S68</f>
        <v>0</v>
      </c>
      <c r="H68" s="43">
        <f t="shared" ref="H68" si="14">SUM(I68:J68)</f>
        <v>0.81755113999999995</v>
      </c>
      <c r="I68" s="43">
        <v>0.81755113999999995</v>
      </c>
      <c r="J68" s="43">
        <f t="shared" ref="J68" si="15">SUM(K68:M68)</f>
        <v>0</v>
      </c>
      <c r="K68" s="43">
        <v>0</v>
      </c>
      <c r="L68" s="43">
        <v>0</v>
      </c>
      <c r="M68" s="43">
        <v>0</v>
      </c>
      <c r="N68" s="43">
        <f t="shared" ref="N68" si="16">SUM(O68:P68)</f>
        <v>0.20585208000000002</v>
      </c>
      <c r="O68" s="43">
        <v>0.20585208000000002</v>
      </c>
      <c r="P68" s="43">
        <f t="shared" ref="P68" si="17">SUM(Q68:S68)</f>
        <v>0</v>
      </c>
      <c r="Q68" s="43">
        <v>0</v>
      </c>
      <c r="R68" s="43">
        <v>0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1.02473031</v>
      </c>
      <c r="C69" s="43">
        <f t="shared" ref="C69" si="18">I69+O69</f>
        <v>1.02473031</v>
      </c>
      <c r="D69" s="43">
        <f t="shared" ref="D69" si="19">J69+P69</f>
        <v>0</v>
      </c>
      <c r="E69" s="43">
        <f t="shared" ref="E69" si="20">K69+Q69</f>
        <v>0</v>
      </c>
      <c r="F69" s="43">
        <f t="shared" ref="F69" si="21">L69+R69</f>
        <v>0</v>
      </c>
      <c r="G69" s="43">
        <f t="shared" ref="G69" si="22">M69+S69</f>
        <v>0</v>
      </c>
      <c r="H69" s="43">
        <f t="shared" ref="H69" si="23">SUM(I69:J69)</f>
        <v>0.81239761999999993</v>
      </c>
      <c r="I69" s="43">
        <v>0.81239761999999993</v>
      </c>
      <c r="J69" s="43">
        <f t="shared" ref="J69" si="24">SUM(K69:M69)</f>
        <v>0</v>
      </c>
      <c r="K69" s="43">
        <v>0</v>
      </c>
      <c r="L69" s="43">
        <v>0</v>
      </c>
      <c r="M69" s="43">
        <v>0</v>
      </c>
      <c r="N69" s="43">
        <f t="shared" ref="N69" si="25">SUM(O69:P69)</f>
        <v>0.21233269000000002</v>
      </c>
      <c r="O69" s="43">
        <v>0.21233269000000002</v>
      </c>
      <c r="P69" s="43">
        <f t="shared" ref="P69" si="26">SUM(Q69:S69)</f>
        <v>0</v>
      </c>
      <c r="Q69" s="43">
        <v>0</v>
      </c>
      <c r="R69" s="43">
        <v>0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0.53184074999999997</v>
      </c>
      <c r="C70" s="43">
        <f t="shared" ref="C70" si="27">I70+O70</f>
        <v>0.53184074999999997</v>
      </c>
      <c r="D70" s="43">
        <f t="shared" ref="D70" si="28">J70+P70</f>
        <v>0</v>
      </c>
      <c r="E70" s="43">
        <f t="shared" ref="E70" si="29">K70+Q70</f>
        <v>0</v>
      </c>
      <c r="F70" s="43">
        <f t="shared" ref="F70" si="30">L70+R70</f>
        <v>0</v>
      </c>
      <c r="G70" s="43">
        <f t="shared" ref="G70" si="31">M70+S70</f>
        <v>0</v>
      </c>
      <c r="H70" s="43">
        <f t="shared" ref="H70" si="32">SUM(I70:J70)</f>
        <v>0.31563262999999997</v>
      </c>
      <c r="I70" s="43">
        <v>0.31563262999999997</v>
      </c>
      <c r="J70" s="43">
        <f t="shared" ref="J70" si="33">SUM(K70:M70)</f>
        <v>0</v>
      </c>
      <c r="K70" s="43">
        <v>0</v>
      </c>
      <c r="L70" s="43">
        <v>0</v>
      </c>
      <c r="M70" s="43">
        <v>0</v>
      </c>
      <c r="N70" s="43">
        <f t="shared" ref="N70" si="34">SUM(O70:P70)</f>
        <v>0.21620812</v>
      </c>
      <c r="O70" s="43">
        <v>0.21620812</v>
      </c>
      <c r="P70" s="43">
        <f t="shared" ref="P70" si="35">SUM(Q70:S70)</f>
        <v>0</v>
      </c>
      <c r="Q70" s="43">
        <v>0</v>
      </c>
      <c r="R70" s="43">
        <v>0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0.53139150000000002</v>
      </c>
      <c r="C71" s="43">
        <f t="shared" ref="C71" si="36">I71+O71</f>
        <v>0.53139150000000002</v>
      </c>
      <c r="D71" s="43">
        <f t="shared" ref="D71" si="37">J71+P71</f>
        <v>0</v>
      </c>
      <c r="E71" s="43">
        <f t="shared" ref="E71" si="38">K71+Q71</f>
        <v>0</v>
      </c>
      <c r="F71" s="43">
        <f t="shared" ref="F71" si="39">L71+R71</f>
        <v>0</v>
      </c>
      <c r="G71" s="43">
        <f t="shared" ref="G71" si="40">M71+S71</f>
        <v>0</v>
      </c>
      <c r="H71" s="43">
        <f t="shared" ref="H71" si="41">SUM(I71:J71)</f>
        <v>0.30471175</v>
      </c>
      <c r="I71" s="43">
        <v>0.30471175</v>
      </c>
      <c r="J71" s="43">
        <f t="shared" ref="J71" si="42">SUM(K71:M71)</f>
        <v>0</v>
      </c>
      <c r="K71" s="43">
        <v>0</v>
      </c>
      <c r="L71" s="43">
        <v>0</v>
      </c>
      <c r="M71" s="43">
        <v>0</v>
      </c>
      <c r="N71" s="43">
        <f t="shared" ref="N71" si="43">SUM(O71:P71)</f>
        <v>0.22667974999999999</v>
      </c>
      <c r="O71" s="43">
        <v>0.22667974999999999</v>
      </c>
      <c r="P71" s="43">
        <f t="shared" ref="P71" si="44">SUM(Q71:S71)</f>
        <v>0</v>
      </c>
      <c r="Q71" s="43">
        <v>0</v>
      </c>
      <c r="R71" s="43">
        <v>0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0.53779803999999998</v>
      </c>
      <c r="C72" s="43">
        <f t="shared" ref="C72" si="45">I72+O72</f>
        <v>0.53779803999999998</v>
      </c>
      <c r="D72" s="43">
        <f t="shared" ref="D72" si="46">J72+P72</f>
        <v>0</v>
      </c>
      <c r="E72" s="43">
        <f t="shared" ref="E72" si="47">K72+Q72</f>
        <v>0</v>
      </c>
      <c r="F72" s="43">
        <f t="shared" ref="F72" si="48">L72+R72</f>
        <v>0</v>
      </c>
      <c r="G72" s="43">
        <f t="shared" ref="G72" si="49">M72+S72</f>
        <v>0</v>
      </c>
      <c r="H72" s="43">
        <f t="shared" ref="H72" si="50">SUM(I72:J72)</f>
        <v>0.28229477999999997</v>
      </c>
      <c r="I72" s="43">
        <v>0.28229477999999997</v>
      </c>
      <c r="J72" s="43">
        <f t="shared" ref="J72" si="51">SUM(K72:M72)</f>
        <v>0</v>
      </c>
      <c r="K72" s="43">
        <v>0</v>
      </c>
      <c r="L72" s="43">
        <v>0</v>
      </c>
      <c r="M72" s="43">
        <v>0</v>
      </c>
      <c r="N72" s="43">
        <f t="shared" ref="N72" si="52">SUM(O72:P72)</f>
        <v>0.25550326000000001</v>
      </c>
      <c r="O72" s="43">
        <v>0.25550326000000001</v>
      </c>
      <c r="P72" s="43">
        <f t="shared" ref="P72" si="53">SUM(Q72:S72)</f>
        <v>0</v>
      </c>
      <c r="Q72" s="43">
        <v>0</v>
      </c>
      <c r="R72" s="43">
        <v>0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0.59126020999999995</v>
      </c>
      <c r="C73" s="43">
        <f t="shared" ref="C73" si="54">I73+O73</f>
        <v>0.59126020999999995</v>
      </c>
      <c r="D73" s="43">
        <f t="shared" ref="D73" si="55">J73+P73</f>
        <v>0</v>
      </c>
      <c r="E73" s="43">
        <f t="shared" ref="E73" si="56">K73+Q73</f>
        <v>0</v>
      </c>
      <c r="F73" s="43">
        <f t="shared" ref="F73" si="57">L73+R73</f>
        <v>0</v>
      </c>
      <c r="G73" s="43">
        <f t="shared" ref="G73" si="58">M73+S73</f>
        <v>0</v>
      </c>
      <c r="H73" s="43">
        <f t="shared" ref="H73" si="59">SUM(I73:J73)</f>
        <v>0.34075920999999998</v>
      </c>
      <c r="I73" s="43">
        <v>0.34075920999999998</v>
      </c>
      <c r="J73" s="43">
        <f t="shared" ref="J73" si="60">SUM(K73:M73)</f>
        <v>0</v>
      </c>
      <c r="K73" s="43">
        <v>0</v>
      </c>
      <c r="L73" s="43">
        <v>0</v>
      </c>
      <c r="M73" s="43">
        <v>0</v>
      </c>
      <c r="N73" s="43">
        <f t="shared" ref="N73" si="61">SUM(O73:P73)</f>
        <v>0.25050100000000003</v>
      </c>
      <c r="O73" s="43">
        <v>0.25050100000000003</v>
      </c>
      <c r="P73" s="43">
        <f t="shared" ref="P73" si="62">SUM(Q73:S73)</f>
        <v>0</v>
      </c>
      <c r="Q73" s="43">
        <v>0</v>
      </c>
      <c r="R73" s="43">
        <v>0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0.62404809999999999</v>
      </c>
      <c r="C74" s="43">
        <f t="shared" ref="C74" si="63">I74+O74</f>
        <v>0.62404809999999999</v>
      </c>
      <c r="D74" s="43">
        <f t="shared" ref="D74" si="64">J74+P74</f>
        <v>0</v>
      </c>
      <c r="E74" s="43">
        <f t="shared" ref="E74" si="65">K74+Q74</f>
        <v>0</v>
      </c>
      <c r="F74" s="43">
        <f t="shared" ref="F74" si="66">L74+R74</f>
        <v>0</v>
      </c>
      <c r="G74" s="43">
        <f t="shared" ref="G74" si="67">M74+S74</f>
        <v>0</v>
      </c>
      <c r="H74" s="43">
        <f t="shared" ref="H74" si="68">SUM(I74:J74)</f>
        <v>0.38285663999999997</v>
      </c>
      <c r="I74" s="43">
        <v>0.38285663999999997</v>
      </c>
      <c r="J74" s="43">
        <f t="shared" ref="J74" si="69">SUM(K74:M74)</f>
        <v>0</v>
      </c>
      <c r="K74" s="43">
        <v>0</v>
      </c>
      <c r="L74" s="43">
        <v>0</v>
      </c>
      <c r="M74" s="43">
        <v>0</v>
      </c>
      <c r="N74" s="43">
        <f t="shared" ref="N74" si="70">SUM(O74:P74)</f>
        <v>0.24119146</v>
      </c>
      <c r="O74" s="43">
        <v>0.24119146</v>
      </c>
      <c r="P74" s="43">
        <f t="shared" ref="P74" si="71">SUM(Q74:S74)</f>
        <v>0</v>
      </c>
      <c r="Q74" s="43">
        <v>0</v>
      </c>
      <c r="R74" s="43">
        <v>0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0.58547145</v>
      </c>
      <c r="C75" s="43">
        <f t="shared" ref="C75" si="72">I75+O75</f>
        <v>0.58547145</v>
      </c>
      <c r="D75" s="43">
        <f t="shared" ref="D75" si="73">J75+P75</f>
        <v>0</v>
      </c>
      <c r="E75" s="43">
        <f t="shared" ref="E75" si="74">K75+Q75</f>
        <v>0</v>
      </c>
      <c r="F75" s="43">
        <f t="shared" ref="F75" si="75">L75+R75</f>
        <v>0</v>
      </c>
      <c r="G75" s="43">
        <f t="shared" ref="G75" si="76">M75+S75</f>
        <v>0</v>
      </c>
      <c r="H75" s="43">
        <f t="shared" ref="H75" si="77">SUM(I75:J75)</f>
        <v>0.34591154000000002</v>
      </c>
      <c r="I75" s="43">
        <v>0.34591154000000002</v>
      </c>
      <c r="J75" s="43">
        <f t="shared" ref="J75" si="78">SUM(K75:M75)</f>
        <v>0</v>
      </c>
      <c r="K75" s="43">
        <v>0</v>
      </c>
      <c r="L75" s="43">
        <v>0</v>
      </c>
      <c r="M75" s="43">
        <v>0</v>
      </c>
      <c r="N75" s="43">
        <f t="shared" ref="N75" si="79">SUM(O75:P75)</f>
        <v>0.23955990999999999</v>
      </c>
      <c r="O75" s="43">
        <v>0.23955990999999999</v>
      </c>
      <c r="P75" s="43">
        <f t="shared" ref="P75" si="80">SUM(Q75:S75)</f>
        <v>0</v>
      </c>
      <c r="Q75" s="43">
        <v>0</v>
      </c>
      <c r="R75" s="43">
        <v>0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0.45423492999999998</v>
      </c>
      <c r="C76" s="43">
        <f t="shared" ref="C76" si="81">I76+O76</f>
        <v>0.45423492999999998</v>
      </c>
      <c r="D76" s="43">
        <f t="shared" ref="D76" si="82">J76+P76</f>
        <v>0</v>
      </c>
      <c r="E76" s="43">
        <f t="shared" ref="E76" si="83">K76+Q76</f>
        <v>0</v>
      </c>
      <c r="F76" s="43">
        <f t="shared" ref="F76" si="84">L76+R76</f>
        <v>0</v>
      </c>
      <c r="G76" s="43">
        <f t="shared" ref="G76" si="85">M76+S76</f>
        <v>0</v>
      </c>
      <c r="H76" s="43">
        <f t="shared" ref="H76" si="86">SUM(I76:J76)</f>
        <v>0.21861256999999998</v>
      </c>
      <c r="I76" s="43">
        <v>0.21861256999999998</v>
      </c>
      <c r="J76" s="43">
        <f t="shared" ref="J76" si="87">SUM(K76:M76)</f>
        <v>0</v>
      </c>
      <c r="K76" s="43">
        <v>0</v>
      </c>
      <c r="L76" s="43">
        <v>0</v>
      </c>
      <c r="M76" s="43">
        <v>0</v>
      </c>
      <c r="N76" s="43">
        <f t="shared" ref="N76" si="88">SUM(O76:P76)</f>
        <v>0.23562236</v>
      </c>
      <c r="O76" s="43">
        <v>0.23562236</v>
      </c>
      <c r="P76" s="43">
        <f t="shared" ref="P76" si="89">SUM(Q76:S76)</f>
        <v>0</v>
      </c>
      <c r="Q76" s="43">
        <v>0</v>
      </c>
      <c r="R76" s="43">
        <v>0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0.49100931000000003</v>
      </c>
      <c r="C77" s="43">
        <f t="shared" ref="C77" si="90">I77+O77</f>
        <v>0.49100931000000003</v>
      </c>
      <c r="D77" s="43">
        <f t="shared" ref="D77" si="91">J77+P77</f>
        <v>0</v>
      </c>
      <c r="E77" s="43">
        <f t="shared" ref="E77" si="92">K77+Q77</f>
        <v>0</v>
      </c>
      <c r="F77" s="43">
        <f t="shared" ref="F77" si="93">L77+R77</f>
        <v>0</v>
      </c>
      <c r="G77" s="43">
        <f t="shared" ref="G77" si="94">M77+S77</f>
        <v>0</v>
      </c>
      <c r="H77" s="43">
        <f t="shared" ref="H77" si="95">SUM(I77:J77)</f>
        <v>0.25563900000000001</v>
      </c>
      <c r="I77" s="43">
        <v>0.25563900000000001</v>
      </c>
      <c r="J77" s="43">
        <f t="shared" ref="J77" si="96">SUM(K77:M77)</f>
        <v>0</v>
      </c>
      <c r="K77" s="43">
        <v>0</v>
      </c>
      <c r="L77" s="43">
        <v>0</v>
      </c>
      <c r="M77" s="43">
        <v>0</v>
      </c>
      <c r="N77" s="43">
        <f t="shared" ref="N77" si="97">SUM(O77:P77)</f>
        <v>0.23537031</v>
      </c>
      <c r="O77" s="43">
        <v>0.23537031</v>
      </c>
      <c r="P77" s="43">
        <f t="shared" ref="P77" si="98">SUM(Q77:S77)</f>
        <v>0</v>
      </c>
      <c r="Q77" s="43">
        <v>0</v>
      </c>
      <c r="R77" s="43">
        <v>0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0.52786816000000003</v>
      </c>
      <c r="C78" s="43">
        <f t="shared" ref="C78" si="99">I78+O78</f>
        <v>0.52786816000000003</v>
      </c>
      <c r="D78" s="43">
        <f t="shared" ref="D78" si="100">J78+P78</f>
        <v>0</v>
      </c>
      <c r="E78" s="43">
        <f t="shared" ref="E78" si="101">K78+Q78</f>
        <v>0</v>
      </c>
      <c r="F78" s="43">
        <f t="shared" ref="F78" si="102">L78+R78</f>
        <v>0</v>
      </c>
      <c r="G78" s="43">
        <f t="shared" ref="G78" si="103">M78+S78</f>
        <v>0</v>
      </c>
      <c r="H78" s="43">
        <f t="shared" ref="H78" si="104">SUM(I78:J78)</f>
        <v>0.28347451000000001</v>
      </c>
      <c r="I78" s="43">
        <v>0.28347451000000001</v>
      </c>
      <c r="J78" s="43">
        <f t="shared" ref="J78" si="105">SUM(K78:M78)</f>
        <v>0</v>
      </c>
      <c r="K78" s="43">
        <v>0</v>
      </c>
      <c r="L78" s="43">
        <v>0</v>
      </c>
      <c r="M78" s="43">
        <v>0</v>
      </c>
      <c r="N78" s="43">
        <f t="shared" ref="N78" si="106">SUM(O78:P78)</f>
        <v>0.24439364999999999</v>
      </c>
      <c r="O78" s="43">
        <v>0.24439364999999999</v>
      </c>
      <c r="P78" s="43">
        <f t="shared" ref="P78" si="107">SUM(Q78:S78)</f>
        <v>0</v>
      </c>
      <c r="Q78" s="43">
        <v>0</v>
      </c>
      <c r="R78" s="43">
        <v>0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0.52866579999999996</v>
      </c>
      <c r="C79" s="43">
        <f t="shared" ref="C79" si="108">I79+O79</f>
        <v>0.52866579999999996</v>
      </c>
      <c r="D79" s="43">
        <f t="shared" ref="D79" si="109">J79+P79</f>
        <v>0</v>
      </c>
      <c r="E79" s="43">
        <f t="shared" ref="E79" si="110">K79+Q79</f>
        <v>0</v>
      </c>
      <c r="F79" s="43">
        <f t="shared" ref="F79" si="111">L79+R79</f>
        <v>0</v>
      </c>
      <c r="G79" s="43">
        <f t="shared" ref="G79" si="112">M79+S79</f>
        <v>0</v>
      </c>
      <c r="H79" s="43">
        <f t="shared" ref="H79" si="113">SUM(I79:J79)</f>
        <v>0.28108269999999996</v>
      </c>
      <c r="I79" s="43">
        <v>0.28108269999999996</v>
      </c>
      <c r="J79" s="43">
        <f t="shared" ref="J79" si="114">SUM(K79:M79)</f>
        <v>0</v>
      </c>
      <c r="K79" s="43">
        <v>0</v>
      </c>
      <c r="L79" s="43">
        <v>0</v>
      </c>
      <c r="M79" s="43">
        <v>0</v>
      </c>
      <c r="N79" s="43">
        <f t="shared" ref="N79" si="115">SUM(O79:P79)</f>
        <v>0.2475831</v>
      </c>
      <c r="O79" s="43">
        <v>0.2475831</v>
      </c>
      <c r="P79" s="43">
        <f t="shared" ref="P79" si="116">SUM(Q79:S79)</f>
        <v>0</v>
      </c>
      <c r="Q79" s="43">
        <v>0</v>
      </c>
      <c r="R79" s="43">
        <v>0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0.55664177999999997</v>
      </c>
      <c r="C80" s="43">
        <f t="shared" ref="C80" si="117">I80+O80</f>
        <v>0.55664177999999997</v>
      </c>
      <c r="D80" s="43">
        <f t="shared" ref="D80" si="118">J80+P80</f>
        <v>0</v>
      </c>
      <c r="E80" s="43">
        <f t="shared" ref="E80" si="119">K80+Q80</f>
        <v>0</v>
      </c>
      <c r="F80" s="43">
        <f t="shared" ref="F80" si="120">L80+R80</f>
        <v>0</v>
      </c>
      <c r="G80" s="43">
        <f t="shared" ref="G80" si="121">M80+S80</f>
        <v>0</v>
      </c>
      <c r="H80" s="43">
        <f t="shared" ref="H80" si="122">SUM(I80:J80)</f>
        <v>0.31513931000000001</v>
      </c>
      <c r="I80" s="43">
        <v>0.31513931000000001</v>
      </c>
      <c r="J80" s="43">
        <f t="shared" ref="J80" si="123">SUM(K80:M80)</f>
        <v>0</v>
      </c>
      <c r="K80" s="43">
        <v>0</v>
      </c>
      <c r="L80" s="43">
        <v>0</v>
      </c>
      <c r="M80" s="43">
        <v>0</v>
      </c>
      <c r="N80" s="43">
        <f t="shared" ref="N80" si="124">SUM(O80:P80)</f>
        <v>0.24150247</v>
      </c>
      <c r="O80" s="43">
        <v>0.24150247</v>
      </c>
      <c r="P80" s="43">
        <f t="shared" ref="P80" si="125">SUM(Q80:S80)</f>
        <v>0</v>
      </c>
      <c r="Q80" s="43">
        <v>0</v>
      </c>
      <c r="R80" s="43">
        <v>0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0.55806681999999996</v>
      </c>
      <c r="C81" s="43">
        <f t="shared" ref="C81" si="126">I81+O81</f>
        <v>0.55806681999999996</v>
      </c>
      <c r="D81" s="43">
        <f t="shared" ref="D81" si="127">J81+P81</f>
        <v>0</v>
      </c>
      <c r="E81" s="43">
        <f t="shared" ref="E81" si="128">K81+Q81</f>
        <v>0</v>
      </c>
      <c r="F81" s="43">
        <f t="shared" ref="F81" si="129">L81+R81</f>
        <v>0</v>
      </c>
      <c r="G81" s="43">
        <f t="shared" ref="G81" si="130">M81+S81</f>
        <v>0</v>
      </c>
      <c r="H81" s="43">
        <f t="shared" ref="H81" si="131">SUM(I81:J81)</f>
        <v>0.31809302</v>
      </c>
      <c r="I81" s="43">
        <v>0.31809302</v>
      </c>
      <c r="J81" s="43">
        <f t="shared" ref="J81" si="132">SUM(K81:M81)</f>
        <v>0</v>
      </c>
      <c r="K81" s="43">
        <v>0</v>
      </c>
      <c r="L81" s="43">
        <v>0</v>
      </c>
      <c r="M81" s="43">
        <v>0</v>
      </c>
      <c r="N81" s="43">
        <f t="shared" ref="N81" si="133">SUM(O81:P81)</f>
        <v>0.23997379999999999</v>
      </c>
      <c r="O81" s="43">
        <v>0.23997379999999999</v>
      </c>
      <c r="P81" s="43">
        <f t="shared" ref="P81" si="134">SUM(Q81:S81)</f>
        <v>0</v>
      </c>
      <c r="Q81" s="43">
        <v>0</v>
      </c>
      <c r="R81" s="43">
        <v>0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0.56920744999999995</v>
      </c>
      <c r="C82" s="43">
        <f t="shared" ref="C82" si="135">I82+O82</f>
        <v>0.56920744999999995</v>
      </c>
      <c r="D82" s="43">
        <f t="shared" ref="D82" si="136">J82+P82</f>
        <v>0</v>
      </c>
      <c r="E82" s="43">
        <f t="shared" ref="E82" si="137">K82+Q82</f>
        <v>0</v>
      </c>
      <c r="F82" s="43">
        <f t="shared" ref="F82" si="138">L82+R82</f>
        <v>0</v>
      </c>
      <c r="G82" s="43">
        <f t="shared" ref="G82" si="139">M82+S82</f>
        <v>0</v>
      </c>
      <c r="H82" s="43">
        <f t="shared" ref="H82" si="140">SUM(I82:J82)</f>
        <v>0.31506630999999996</v>
      </c>
      <c r="I82" s="43">
        <v>0.31506630999999996</v>
      </c>
      <c r="J82" s="43">
        <f t="shared" ref="J82" si="141">SUM(K82:M82)</f>
        <v>0</v>
      </c>
      <c r="K82" s="43">
        <v>0</v>
      </c>
      <c r="L82" s="43">
        <v>0</v>
      </c>
      <c r="M82" s="43">
        <v>0</v>
      </c>
      <c r="N82" s="43">
        <f t="shared" ref="N82" si="142">SUM(O82:P82)</f>
        <v>0.25414113999999999</v>
      </c>
      <c r="O82" s="43">
        <v>0.25414113999999999</v>
      </c>
      <c r="P82" s="43">
        <f t="shared" ref="P82" si="143">SUM(Q82:S82)</f>
        <v>0</v>
      </c>
      <c r="Q82" s="43">
        <v>0</v>
      </c>
      <c r="R82" s="43">
        <v>0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0.56236555999999993</v>
      </c>
      <c r="C83" s="43">
        <f t="shared" ref="C83" si="144">I83+O83</f>
        <v>0.56236555999999993</v>
      </c>
      <c r="D83" s="43">
        <f t="shared" ref="D83" si="145">J83+P83</f>
        <v>0</v>
      </c>
      <c r="E83" s="43">
        <f t="shared" ref="E83" si="146">K83+Q83</f>
        <v>0</v>
      </c>
      <c r="F83" s="43">
        <f t="shared" ref="F83" si="147">L83+R83</f>
        <v>0</v>
      </c>
      <c r="G83" s="43">
        <f t="shared" ref="G83" si="148">M83+S83</f>
        <v>0</v>
      </c>
      <c r="H83" s="43">
        <f t="shared" ref="H83" si="149">SUM(I83:J83)</f>
        <v>0.3070814</v>
      </c>
      <c r="I83" s="43">
        <v>0.3070814</v>
      </c>
      <c r="J83" s="43">
        <f t="shared" ref="J83" si="150">SUM(K83:M83)</f>
        <v>0</v>
      </c>
      <c r="K83" s="43">
        <v>0</v>
      </c>
      <c r="L83" s="43">
        <v>0</v>
      </c>
      <c r="M83" s="43">
        <v>0</v>
      </c>
      <c r="N83" s="43">
        <f t="shared" ref="N83" si="151">SUM(O83:P83)</f>
        <v>0.25528415999999998</v>
      </c>
      <c r="O83" s="43">
        <v>0.25528415999999998</v>
      </c>
      <c r="P83" s="43">
        <f t="shared" ref="P83" si="152">SUM(Q83:S83)</f>
        <v>0</v>
      </c>
      <c r="Q83" s="43">
        <v>0</v>
      </c>
      <c r="R83" s="43">
        <v>0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0.53735302000000007</v>
      </c>
      <c r="C84" s="43">
        <f t="shared" ref="C84" si="153">I84+O84</f>
        <v>0.53735302000000007</v>
      </c>
      <c r="D84" s="43">
        <f t="shared" ref="D84" si="154">J84+P84</f>
        <v>0</v>
      </c>
      <c r="E84" s="43">
        <f t="shared" ref="E84" si="155">K84+Q84</f>
        <v>0</v>
      </c>
      <c r="F84" s="43">
        <f t="shared" ref="F84" si="156">L84+R84</f>
        <v>0</v>
      </c>
      <c r="G84" s="43">
        <f t="shared" ref="G84" si="157">M84+S84</f>
        <v>0</v>
      </c>
      <c r="H84" s="43">
        <f t="shared" ref="H84" si="158">SUM(I84:J84)</f>
        <v>0.28277934999999998</v>
      </c>
      <c r="I84" s="43">
        <v>0.28277934999999998</v>
      </c>
      <c r="J84" s="43">
        <f t="shared" ref="J84" si="159">SUM(K84:M84)</f>
        <v>0</v>
      </c>
      <c r="K84" s="43">
        <v>0</v>
      </c>
      <c r="L84" s="43">
        <v>0</v>
      </c>
      <c r="M84" s="43">
        <v>0</v>
      </c>
      <c r="N84" s="43">
        <f t="shared" ref="N84" si="160">SUM(O84:P84)</f>
        <v>0.25457367000000003</v>
      </c>
      <c r="O84" s="43">
        <v>0.25457367000000003</v>
      </c>
      <c r="P84" s="43">
        <f t="shared" ref="P84" si="161">SUM(Q84:S84)</f>
        <v>0</v>
      </c>
      <c r="Q84" s="43">
        <v>0</v>
      </c>
      <c r="R84" s="43">
        <v>0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0.44718310999999999</v>
      </c>
      <c r="C85" s="43">
        <f t="shared" ref="C85" si="162">I85+O85</f>
        <v>0.44718310999999999</v>
      </c>
      <c r="D85" s="43">
        <f t="shared" ref="D85" si="163">J85+P85</f>
        <v>0</v>
      </c>
      <c r="E85" s="43">
        <f t="shared" ref="E85" si="164">K85+Q85</f>
        <v>0</v>
      </c>
      <c r="F85" s="43">
        <f t="shared" ref="F85" si="165">L85+R85</f>
        <v>0</v>
      </c>
      <c r="G85" s="43">
        <f t="shared" ref="G85" si="166">M85+S85</f>
        <v>0</v>
      </c>
      <c r="H85" s="43">
        <f t="shared" ref="H85" si="167">SUM(I85:J85)</f>
        <v>0.19175985000000001</v>
      </c>
      <c r="I85" s="43">
        <v>0.19175985000000001</v>
      </c>
      <c r="J85" s="43">
        <f t="shared" ref="J85" si="168">SUM(K85:M85)</f>
        <v>0</v>
      </c>
      <c r="K85" s="43">
        <v>0</v>
      </c>
      <c r="L85" s="43">
        <v>0</v>
      </c>
      <c r="M85" s="43">
        <v>0</v>
      </c>
      <c r="N85" s="43">
        <f t="shared" ref="N85" si="169">SUM(O85:P85)</f>
        <v>0.25542325999999999</v>
      </c>
      <c r="O85" s="43">
        <v>0.25542325999999999</v>
      </c>
      <c r="P85" s="43">
        <f t="shared" ref="P85" si="170">SUM(Q85:S85)</f>
        <v>0</v>
      </c>
      <c r="Q85" s="43">
        <v>0</v>
      </c>
      <c r="R85" s="43">
        <v>0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0.40401969999999998</v>
      </c>
      <c r="C86" s="43">
        <f t="shared" ref="C86" si="171">I86+O86</f>
        <v>0.40401969999999998</v>
      </c>
      <c r="D86" s="43">
        <f t="shared" ref="D86" si="172">J86+P86</f>
        <v>0</v>
      </c>
      <c r="E86" s="43">
        <f t="shared" ref="E86" si="173">K86+Q86</f>
        <v>0</v>
      </c>
      <c r="F86" s="43">
        <f t="shared" ref="F86" si="174">L86+R86</f>
        <v>0</v>
      </c>
      <c r="G86" s="43">
        <f t="shared" ref="G86" si="175">M86+S86</f>
        <v>0</v>
      </c>
      <c r="H86" s="43">
        <f t="shared" ref="H86" si="176">SUM(I86:J86)</f>
        <v>0.15111923999999999</v>
      </c>
      <c r="I86" s="43">
        <v>0.15111923999999999</v>
      </c>
      <c r="J86" s="43">
        <f t="shared" ref="J86" si="177">SUM(K86:M86)</f>
        <v>0</v>
      </c>
      <c r="K86" s="43">
        <v>0</v>
      </c>
      <c r="L86" s="43">
        <v>0</v>
      </c>
      <c r="M86" s="43">
        <v>0</v>
      </c>
      <c r="N86" s="43">
        <f t="shared" ref="N86" si="178">SUM(O86:P86)</f>
        <v>0.25290045999999999</v>
      </c>
      <c r="O86" s="43">
        <v>0.25290045999999999</v>
      </c>
      <c r="P86" s="43">
        <f t="shared" ref="P86" si="179">SUM(Q86:S86)</f>
        <v>0</v>
      </c>
      <c r="Q86" s="43">
        <v>0</v>
      </c>
      <c r="R86" s="43">
        <v>0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0.40758958000000001</v>
      </c>
      <c r="C87" s="43">
        <f t="shared" ref="C87" si="180">I87+O87</f>
        <v>0.40758958000000001</v>
      </c>
      <c r="D87" s="43">
        <f t="shared" ref="D87" si="181">J87+P87</f>
        <v>0</v>
      </c>
      <c r="E87" s="43">
        <f t="shared" ref="E87" si="182">K87+Q87</f>
        <v>0</v>
      </c>
      <c r="F87" s="43">
        <f t="shared" ref="F87" si="183">L87+R87</f>
        <v>0</v>
      </c>
      <c r="G87" s="43">
        <f t="shared" ref="G87" si="184">M87+S87</f>
        <v>0</v>
      </c>
      <c r="H87" s="43">
        <f t="shared" ref="H87" si="185">SUM(I87:J87)</f>
        <v>0.15384618999999999</v>
      </c>
      <c r="I87" s="43">
        <v>0.15384618999999999</v>
      </c>
      <c r="J87" s="43">
        <f t="shared" ref="J87" si="186">SUM(K87:M87)</f>
        <v>0</v>
      </c>
      <c r="K87" s="43">
        <v>0</v>
      </c>
      <c r="L87" s="43">
        <v>0</v>
      </c>
      <c r="M87" s="43">
        <v>0</v>
      </c>
      <c r="N87" s="43">
        <f t="shared" ref="N87" si="187">SUM(O87:P87)</f>
        <v>0.25374339000000001</v>
      </c>
      <c r="O87" s="43">
        <v>0.25374339000000001</v>
      </c>
      <c r="P87" s="43">
        <f t="shared" ref="P87" si="188">SUM(Q87:S87)</f>
        <v>0</v>
      </c>
      <c r="Q87" s="43">
        <v>0</v>
      </c>
      <c r="R87" s="43">
        <v>0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0.38847706999999998</v>
      </c>
      <c r="C88" s="43">
        <f t="shared" ref="C88" si="189">I88+O88</f>
        <v>0.38847706999999998</v>
      </c>
      <c r="D88" s="43">
        <f t="shared" ref="D88" si="190">J88+P88</f>
        <v>0</v>
      </c>
      <c r="E88" s="43">
        <f t="shared" ref="E88" si="191">K88+Q88</f>
        <v>0</v>
      </c>
      <c r="F88" s="43">
        <f t="shared" ref="F88" si="192">L88+R88</f>
        <v>0</v>
      </c>
      <c r="G88" s="43">
        <f t="shared" ref="G88" si="193">M88+S88</f>
        <v>0</v>
      </c>
      <c r="H88" s="43">
        <f t="shared" ref="H88" si="194">SUM(I88:J88)</f>
        <v>0.37832507999999998</v>
      </c>
      <c r="I88" s="43">
        <v>0.37832507999999998</v>
      </c>
      <c r="J88" s="43">
        <f t="shared" ref="J88" si="195">SUM(K88:M88)</f>
        <v>0</v>
      </c>
      <c r="K88" s="43">
        <v>0</v>
      </c>
      <c r="L88" s="43">
        <v>0</v>
      </c>
      <c r="M88" s="43">
        <v>0</v>
      </c>
      <c r="N88" s="43">
        <f t="shared" ref="N88" si="196">SUM(O88:P88)</f>
        <v>1.015199E-2</v>
      </c>
      <c r="O88" s="43">
        <v>1.015199E-2</v>
      </c>
      <c r="P88" s="43">
        <f t="shared" ref="P88" si="197">SUM(Q88:S88)</f>
        <v>0</v>
      </c>
      <c r="Q88" s="43">
        <v>0</v>
      </c>
      <c r="R88" s="43">
        <v>0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3.6349319999999997E-2</v>
      </c>
      <c r="C89" s="43">
        <f t="shared" ref="C89" si="198">I89+O89</f>
        <v>3.6349319999999997E-2</v>
      </c>
      <c r="D89" s="43">
        <f t="shared" ref="D89" si="199">J89+P89</f>
        <v>0</v>
      </c>
      <c r="E89" s="43">
        <f t="shared" ref="E89" si="200">K89+Q89</f>
        <v>0</v>
      </c>
      <c r="F89" s="43">
        <f t="shared" ref="F89" si="201">L89+R89</f>
        <v>0</v>
      </c>
      <c r="G89" s="43">
        <f t="shared" ref="G89" si="202">M89+S89</f>
        <v>0</v>
      </c>
      <c r="H89" s="43">
        <f t="shared" ref="H89" si="203">SUM(I89:J89)</f>
        <v>2.6268669999999997E-2</v>
      </c>
      <c r="I89" s="43">
        <v>2.6268669999999997E-2</v>
      </c>
      <c r="J89" s="43">
        <f t="shared" ref="J89" si="204">SUM(K89:M89)</f>
        <v>0</v>
      </c>
      <c r="K89" s="43">
        <v>0</v>
      </c>
      <c r="L89" s="43">
        <v>0</v>
      </c>
      <c r="M89" s="43">
        <v>0</v>
      </c>
      <c r="N89" s="43">
        <f t="shared" ref="N89" si="205">SUM(O89:P89)</f>
        <v>1.008065E-2</v>
      </c>
      <c r="O89" s="43">
        <v>1.008065E-2</v>
      </c>
      <c r="P89" s="43">
        <f t="shared" ref="P89" si="206">SUM(Q89:S89)</f>
        <v>0</v>
      </c>
      <c r="Q89" s="43">
        <v>0</v>
      </c>
      <c r="R89" s="43">
        <v>0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2.8629969999999998E-2</v>
      </c>
      <c r="C90" s="43">
        <f t="shared" ref="C90" si="207">I90+O90</f>
        <v>2.8629969999999998E-2</v>
      </c>
      <c r="D90" s="43">
        <f t="shared" ref="D90" si="208">J90+P90</f>
        <v>0</v>
      </c>
      <c r="E90" s="43">
        <f t="shared" ref="E90" si="209">K90+Q90</f>
        <v>0</v>
      </c>
      <c r="F90" s="43">
        <f t="shared" ref="F90" si="210">L90+R90</f>
        <v>0</v>
      </c>
      <c r="G90" s="43">
        <f t="shared" ref="G90" si="211">M90+S90</f>
        <v>0</v>
      </c>
      <c r="H90" s="43">
        <f t="shared" ref="H90" si="212">SUM(I90:J90)</f>
        <v>1.8680039999999998E-2</v>
      </c>
      <c r="I90" s="43">
        <v>1.8680039999999998E-2</v>
      </c>
      <c r="J90" s="43">
        <f t="shared" ref="J90" si="213">SUM(K90:M90)</f>
        <v>0</v>
      </c>
      <c r="K90" s="43">
        <v>0</v>
      </c>
      <c r="L90" s="43">
        <v>0</v>
      </c>
      <c r="M90" s="43">
        <v>0</v>
      </c>
      <c r="N90" s="43">
        <f t="shared" ref="N90" si="214">SUM(O90:P90)</f>
        <v>9.9499299999999992E-3</v>
      </c>
      <c r="O90" s="43">
        <v>9.9499299999999992E-3</v>
      </c>
      <c r="P90" s="43">
        <f t="shared" ref="P90" si="215">SUM(Q90:S90)</f>
        <v>0</v>
      </c>
      <c r="Q90" s="43">
        <v>0</v>
      </c>
      <c r="R90" s="43">
        <v>0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2.5946379999999998E-2</v>
      </c>
      <c r="C91" s="43">
        <f t="shared" ref="C91" si="216">I91+O91</f>
        <v>2.5946379999999998E-2</v>
      </c>
      <c r="D91" s="43">
        <f t="shared" ref="D91" si="217">J91+P91</f>
        <v>0</v>
      </c>
      <c r="E91" s="43">
        <f t="shared" ref="E91" si="218">K91+Q91</f>
        <v>0</v>
      </c>
      <c r="F91" s="43">
        <f t="shared" ref="F91" si="219">L91+R91</f>
        <v>0</v>
      </c>
      <c r="G91" s="43">
        <f t="shared" ref="G91" si="220">M91+S91</f>
        <v>0</v>
      </c>
      <c r="H91" s="43">
        <f t="shared" ref="H91" si="221">SUM(I91:J91)</f>
        <v>1.56302E-2</v>
      </c>
      <c r="I91" s="43">
        <v>1.56302E-2</v>
      </c>
      <c r="J91" s="43">
        <f t="shared" ref="J91" si="222">SUM(K91:M91)</f>
        <v>0</v>
      </c>
      <c r="K91" s="43">
        <v>0</v>
      </c>
      <c r="L91" s="43">
        <v>0</v>
      </c>
      <c r="M91" s="43">
        <v>0</v>
      </c>
      <c r="N91" s="43">
        <f t="shared" ref="N91" si="223">SUM(O91:P91)</f>
        <v>1.0316179999999999E-2</v>
      </c>
      <c r="O91" s="43">
        <v>1.0316179999999999E-2</v>
      </c>
      <c r="P91" s="43">
        <f t="shared" ref="P91" si="224">SUM(Q91:S91)</f>
        <v>0</v>
      </c>
      <c r="Q91" s="43">
        <v>0</v>
      </c>
      <c r="R91" s="43">
        <v>0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2.6066300000000001E-2</v>
      </c>
      <c r="C92" s="43">
        <f t="shared" ref="C92" si="225">I92+O92</f>
        <v>2.6066300000000001E-2</v>
      </c>
      <c r="D92" s="43">
        <f t="shared" ref="D92" si="226">J92+P92</f>
        <v>0</v>
      </c>
      <c r="E92" s="43">
        <f t="shared" ref="E92" si="227">K92+Q92</f>
        <v>0</v>
      </c>
      <c r="F92" s="43">
        <f t="shared" ref="F92" si="228">L92+R92</f>
        <v>0</v>
      </c>
      <c r="G92" s="43">
        <f t="shared" ref="G92" si="229">M92+S92</f>
        <v>0</v>
      </c>
      <c r="H92" s="43">
        <f t="shared" ref="H92" si="230">SUM(I92:J92)</f>
        <v>1.56302E-2</v>
      </c>
      <c r="I92" s="43">
        <v>1.56302E-2</v>
      </c>
      <c r="J92" s="43">
        <f t="shared" ref="J92" si="231">SUM(K92:M92)</f>
        <v>0</v>
      </c>
      <c r="K92" s="43">
        <v>0</v>
      </c>
      <c r="L92" s="43">
        <v>0</v>
      </c>
      <c r="M92" s="43">
        <v>0</v>
      </c>
      <c r="N92" s="43">
        <f t="shared" ref="N92" si="232">SUM(O92:P92)</f>
        <v>1.04361E-2</v>
      </c>
      <c r="O92" s="43">
        <v>1.04361E-2</v>
      </c>
      <c r="P92" s="43">
        <f t="shared" ref="P92" si="233">SUM(Q92:S92)</f>
        <v>0</v>
      </c>
      <c r="Q92" s="43">
        <v>0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2.5638080000000001E-2</v>
      </c>
      <c r="C93" s="43">
        <f t="shared" ref="C93" si="234">I93+O93</f>
        <v>2.5638080000000001E-2</v>
      </c>
      <c r="D93" s="43">
        <f t="shared" ref="D93" si="235">J93+P93</f>
        <v>0</v>
      </c>
      <c r="E93" s="43">
        <f t="shared" ref="E93" si="236">K93+Q93</f>
        <v>0</v>
      </c>
      <c r="F93" s="43">
        <f t="shared" ref="F93" si="237">L93+R93</f>
        <v>0</v>
      </c>
      <c r="G93" s="43">
        <f t="shared" ref="G93" si="238">M93+S93</f>
        <v>0</v>
      </c>
      <c r="H93" s="43">
        <f t="shared" ref="H93" si="239">SUM(I93:J93)</f>
        <v>1.51302E-2</v>
      </c>
      <c r="I93" s="43">
        <v>1.51302E-2</v>
      </c>
      <c r="J93" s="43">
        <f t="shared" ref="J93" si="240">SUM(K93:M93)</f>
        <v>0</v>
      </c>
      <c r="K93" s="43">
        <v>0</v>
      </c>
      <c r="L93" s="43">
        <v>0</v>
      </c>
      <c r="M93" s="43">
        <v>0</v>
      </c>
      <c r="N93" s="43">
        <f t="shared" ref="N93" si="241">SUM(O93:P93)</f>
        <v>1.0507880000000001E-2</v>
      </c>
      <c r="O93" s="43">
        <v>1.0507880000000001E-2</v>
      </c>
      <c r="P93" s="43">
        <f t="shared" ref="P93" si="242">SUM(Q93:S93)</f>
        <v>0</v>
      </c>
      <c r="Q93" s="43">
        <v>0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2.6047790000000001E-2</v>
      </c>
      <c r="C94" s="43">
        <f t="shared" ref="C94" si="243">I94+O94</f>
        <v>2.6047790000000001E-2</v>
      </c>
      <c r="D94" s="43">
        <f t="shared" ref="D94" si="244">J94+P94</f>
        <v>0</v>
      </c>
      <c r="E94" s="43">
        <f t="shared" ref="E94" si="245">K94+Q94</f>
        <v>0</v>
      </c>
      <c r="F94" s="43">
        <f t="shared" ref="F94" si="246">L94+R94</f>
        <v>0</v>
      </c>
      <c r="G94" s="43">
        <f t="shared" ref="G94" si="247">M94+S94</f>
        <v>0</v>
      </c>
      <c r="H94" s="43">
        <f t="shared" ref="H94" si="248">SUM(I94:J94)</f>
        <v>1.51302E-2</v>
      </c>
      <c r="I94" s="43">
        <v>1.51302E-2</v>
      </c>
      <c r="J94" s="43">
        <f t="shared" ref="J94" si="249">SUM(K94:M94)</f>
        <v>0</v>
      </c>
      <c r="K94" s="43">
        <v>0</v>
      </c>
      <c r="L94" s="43">
        <v>0</v>
      </c>
      <c r="M94" s="43">
        <v>0</v>
      </c>
      <c r="N94" s="43">
        <f t="shared" ref="N94" si="250">SUM(O94:P94)</f>
        <v>1.091759E-2</v>
      </c>
      <c r="O94" s="43">
        <v>1.091759E-2</v>
      </c>
      <c r="P94" s="43">
        <f t="shared" ref="P94" si="251">SUM(Q94:S94)</f>
        <v>0</v>
      </c>
      <c r="Q94" s="43">
        <v>0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2.5025059999999998E-2</v>
      </c>
      <c r="C95" s="43">
        <f t="shared" ref="C95" si="252">I95+O95</f>
        <v>2.5025059999999998E-2</v>
      </c>
      <c r="D95" s="43">
        <f t="shared" ref="D95" si="253">J95+P95</f>
        <v>0</v>
      </c>
      <c r="E95" s="43">
        <f t="shared" ref="E95" si="254">K95+Q95</f>
        <v>0</v>
      </c>
      <c r="F95" s="43">
        <f t="shared" ref="F95" si="255">L95+R95</f>
        <v>0</v>
      </c>
      <c r="G95" s="43">
        <f t="shared" ref="G95" si="256">M95+S95</f>
        <v>0</v>
      </c>
      <c r="H95" s="43">
        <f t="shared" ref="H95" si="257">SUM(I95:J95)</f>
        <v>1.4130199999999999E-2</v>
      </c>
      <c r="I95" s="43">
        <v>1.4130199999999999E-2</v>
      </c>
      <c r="J95" s="43">
        <f t="shared" ref="J95" si="258">SUM(K95:M95)</f>
        <v>0</v>
      </c>
      <c r="K95" s="43">
        <v>0</v>
      </c>
      <c r="L95" s="43">
        <v>0</v>
      </c>
      <c r="M95" s="43">
        <v>0</v>
      </c>
      <c r="N95" s="43">
        <f t="shared" ref="N95" si="259">SUM(O95:P95)</f>
        <v>1.0894859999999999E-2</v>
      </c>
      <c r="O95" s="43">
        <v>1.0894859999999999E-2</v>
      </c>
      <c r="P95" s="43">
        <f t="shared" ref="P95" si="260">SUM(Q95:S95)</f>
        <v>0</v>
      </c>
      <c r="Q95" s="43">
        <v>0</v>
      </c>
      <c r="R95" s="43">
        <v>0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2.4612509999999997E-2</v>
      </c>
      <c r="C96" s="43">
        <f t="shared" ref="C96" si="261">I96+O96</f>
        <v>2.4612509999999997E-2</v>
      </c>
      <c r="D96" s="43">
        <f t="shared" ref="D96" si="262">J96+P96</f>
        <v>0</v>
      </c>
      <c r="E96" s="43">
        <f t="shared" ref="E96" si="263">K96+Q96</f>
        <v>0</v>
      </c>
      <c r="F96" s="43">
        <f t="shared" ref="F96" si="264">L96+R96</f>
        <v>0</v>
      </c>
      <c r="G96" s="43">
        <f t="shared" ref="G96" si="265">M96+S96</f>
        <v>0</v>
      </c>
      <c r="H96" s="43">
        <f t="shared" ref="H96" si="266">SUM(I96:J96)</f>
        <v>1.4130199999999999E-2</v>
      </c>
      <c r="I96" s="43">
        <v>1.4130199999999999E-2</v>
      </c>
      <c r="J96" s="43">
        <f t="shared" ref="J96" si="267">SUM(K96:M96)</f>
        <v>0</v>
      </c>
      <c r="K96" s="43">
        <v>0</v>
      </c>
      <c r="L96" s="43">
        <v>0</v>
      </c>
      <c r="M96" s="43">
        <v>0</v>
      </c>
      <c r="N96" s="43">
        <f t="shared" ref="N96" si="268">SUM(O96:P96)</f>
        <v>1.048231E-2</v>
      </c>
      <c r="O96" s="43">
        <v>1.048231E-2</v>
      </c>
      <c r="P96" s="43">
        <f t="shared" ref="P96" si="269">SUM(Q96:S96)</f>
        <v>0</v>
      </c>
      <c r="Q96" s="43">
        <v>0</v>
      </c>
      <c r="R96" s="43">
        <v>0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2.4455089999999999E-2</v>
      </c>
      <c r="C97" s="43">
        <f t="shared" ref="C97" si="270">I97+O97</f>
        <v>2.4455089999999999E-2</v>
      </c>
      <c r="D97" s="43">
        <f t="shared" ref="D97" si="271">J97+P97</f>
        <v>0</v>
      </c>
      <c r="E97" s="43">
        <f t="shared" ref="E97" si="272">K97+Q97</f>
        <v>0</v>
      </c>
      <c r="F97" s="43">
        <f t="shared" ref="F97" si="273">L97+R97</f>
        <v>0</v>
      </c>
      <c r="G97" s="43">
        <f t="shared" ref="G97" si="274">M97+S97</f>
        <v>0</v>
      </c>
      <c r="H97" s="43">
        <f t="shared" ref="H97" si="275">SUM(I97:J97)</f>
        <v>1.4130199999999999E-2</v>
      </c>
      <c r="I97" s="43">
        <v>1.4130199999999999E-2</v>
      </c>
      <c r="J97" s="43">
        <f t="shared" ref="J97" si="276">SUM(K97:M97)</f>
        <v>0</v>
      </c>
      <c r="K97" s="43">
        <v>0</v>
      </c>
      <c r="L97" s="43">
        <v>0</v>
      </c>
      <c r="M97" s="43">
        <v>0</v>
      </c>
      <c r="N97" s="43">
        <f t="shared" ref="N97" si="277">SUM(O97:P97)</f>
        <v>1.032489E-2</v>
      </c>
      <c r="O97" s="43">
        <v>1.032489E-2</v>
      </c>
      <c r="P97" s="43">
        <f t="shared" ref="P97" si="278">SUM(Q97:S97)</f>
        <v>0</v>
      </c>
      <c r="Q97" s="43">
        <v>0</v>
      </c>
      <c r="R97" s="43">
        <v>0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2.2933160000000001E-2</v>
      </c>
      <c r="C98" s="43">
        <f t="shared" ref="C98" si="279">I98+O98</f>
        <v>2.2933160000000001E-2</v>
      </c>
      <c r="D98" s="43">
        <f t="shared" ref="D98" si="280">J98+P98</f>
        <v>0</v>
      </c>
      <c r="E98" s="43">
        <f t="shared" ref="E98" si="281">K98+Q98</f>
        <v>0</v>
      </c>
      <c r="F98" s="43">
        <f t="shared" ref="F98" si="282">L98+R98</f>
        <v>0</v>
      </c>
      <c r="G98" s="43">
        <f t="shared" ref="G98" si="283">M98+S98</f>
        <v>0</v>
      </c>
      <c r="H98" s="43">
        <f t="shared" ref="H98" si="284">SUM(I98:J98)</f>
        <v>1.2730199999999999E-2</v>
      </c>
      <c r="I98" s="43">
        <v>1.2730199999999999E-2</v>
      </c>
      <c r="J98" s="43">
        <f t="shared" ref="J98" si="285">SUM(K98:M98)</f>
        <v>0</v>
      </c>
      <c r="K98" s="43">
        <v>0</v>
      </c>
      <c r="L98" s="43">
        <v>0</v>
      </c>
      <c r="M98" s="43">
        <v>0</v>
      </c>
      <c r="N98" s="43">
        <f t="shared" ref="N98" si="286">SUM(O98:P98)</f>
        <v>1.0202960000000001E-2</v>
      </c>
      <c r="O98" s="43">
        <v>1.0202960000000001E-2</v>
      </c>
      <c r="P98" s="43">
        <f t="shared" ref="P98" si="287">SUM(Q98:S98)</f>
        <v>0</v>
      </c>
      <c r="Q98" s="43">
        <v>0</v>
      </c>
      <c r="R98" s="43">
        <v>0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2.146491E-2</v>
      </c>
      <c r="C99" s="43">
        <f t="shared" ref="C99" si="288">I99+O99</f>
        <v>2.146491E-2</v>
      </c>
      <c r="D99" s="43">
        <f t="shared" ref="D99" si="289">J99+P99</f>
        <v>0</v>
      </c>
      <c r="E99" s="43">
        <f t="shared" ref="E99" si="290">K99+Q99</f>
        <v>0</v>
      </c>
      <c r="F99" s="43">
        <f t="shared" ref="F99" si="291">L99+R99</f>
        <v>0</v>
      </c>
      <c r="G99" s="43">
        <f t="shared" ref="G99" si="292">M99+S99</f>
        <v>0</v>
      </c>
      <c r="H99" s="43">
        <f t="shared" ref="H99" si="293">SUM(I99:J99)</f>
        <v>1.1298600000000001E-2</v>
      </c>
      <c r="I99" s="43">
        <v>1.1298600000000001E-2</v>
      </c>
      <c r="J99" s="43">
        <f t="shared" ref="J99" si="294">SUM(K99:M99)</f>
        <v>0</v>
      </c>
      <c r="K99" s="43">
        <v>0</v>
      </c>
      <c r="L99" s="43">
        <v>0</v>
      </c>
      <c r="M99" s="43">
        <v>0</v>
      </c>
      <c r="N99" s="43">
        <f t="shared" ref="N99" si="295">SUM(O99:P99)</f>
        <v>1.016631E-2</v>
      </c>
      <c r="O99" s="43">
        <v>1.016631E-2</v>
      </c>
      <c r="P99" s="43">
        <f t="shared" ref="P99" si="296">SUM(Q99:S99)</f>
        <v>0</v>
      </c>
      <c r="Q99" s="43">
        <v>0</v>
      </c>
      <c r="R99" s="43">
        <v>0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2.0085659999999998E-2</v>
      </c>
      <c r="C100" s="43">
        <f t="shared" ref="C100" si="297">I100+O100</f>
        <v>2.0085659999999998E-2</v>
      </c>
      <c r="D100" s="43">
        <f t="shared" ref="D100" si="298">J100+P100</f>
        <v>0</v>
      </c>
      <c r="E100" s="43">
        <f t="shared" ref="E100" si="299">K100+Q100</f>
        <v>0</v>
      </c>
      <c r="F100" s="43">
        <f t="shared" ref="F100" si="300">L100+R100</f>
        <v>0</v>
      </c>
      <c r="G100" s="43">
        <f t="shared" ref="G100" si="301">M100+S100</f>
        <v>0</v>
      </c>
      <c r="H100" s="43">
        <f t="shared" ref="H100" si="302">SUM(I100:J100)</f>
        <v>9.8985999999999987E-3</v>
      </c>
      <c r="I100" s="43">
        <v>9.8985999999999987E-3</v>
      </c>
      <c r="J100" s="43">
        <f t="shared" ref="J100" si="303">SUM(K100:M100)</f>
        <v>0</v>
      </c>
      <c r="K100" s="43">
        <v>0</v>
      </c>
      <c r="L100" s="43">
        <v>0</v>
      </c>
      <c r="M100" s="43">
        <v>0</v>
      </c>
      <c r="N100" s="43">
        <f t="shared" ref="N100" si="304">SUM(O100:P100)</f>
        <v>1.018706E-2</v>
      </c>
      <c r="O100" s="43">
        <v>1.018706E-2</v>
      </c>
      <c r="P100" s="43">
        <f t="shared" ref="P100" si="305">SUM(Q100:S100)</f>
        <v>0</v>
      </c>
      <c r="Q100" s="43">
        <v>0</v>
      </c>
      <c r="R100" s="43">
        <v>0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1.890584E-2</v>
      </c>
      <c r="C101" s="43">
        <f t="shared" ref="C101" si="306">I101+O101</f>
        <v>1.890584E-2</v>
      </c>
      <c r="D101" s="43">
        <f t="shared" ref="D101" si="307">J101+P101</f>
        <v>0</v>
      </c>
      <c r="E101" s="43">
        <f t="shared" ref="E101" si="308">K101+Q101</f>
        <v>0</v>
      </c>
      <c r="F101" s="43">
        <f t="shared" ref="F101" si="309">L101+R101</f>
        <v>0</v>
      </c>
      <c r="G101" s="43">
        <f t="shared" ref="G101" si="310">M101+S101</f>
        <v>0</v>
      </c>
      <c r="H101" s="43">
        <f t="shared" ref="H101" si="311">SUM(I101:J101)</f>
        <v>8.4986000000000003E-3</v>
      </c>
      <c r="I101" s="43">
        <v>8.4986000000000003E-3</v>
      </c>
      <c r="J101" s="43">
        <f t="shared" ref="J101" si="312">SUM(K101:M101)</f>
        <v>0</v>
      </c>
      <c r="K101" s="43">
        <v>0</v>
      </c>
      <c r="L101" s="43">
        <v>0</v>
      </c>
      <c r="M101" s="43">
        <v>0</v>
      </c>
      <c r="N101" s="43">
        <f t="shared" ref="N101" si="313">SUM(O101:P101)</f>
        <v>1.040724E-2</v>
      </c>
      <c r="O101" s="43">
        <v>1.040724E-2</v>
      </c>
      <c r="P101" s="43">
        <f t="shared" ref="P101" si="314">SUM(Q101:S101)</f>
        <v>0</v>
      </c>
      <c r="Q101" s="43">
        <v>0</v>
      </c>
      <c r="R101" s="43">
        <v>0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1.9158170000000002E-2</v>
      </c>
      <c r="C102" s="43">
        <f t="shared" ref="C102" si="315">I102+O102</f>
        <v>1.9158170000000002E-2</v>
      </c>
      <c r="D102" s="43">
        <f t="shared" ref="D102" si="316">J102+P102</f>
        <v>0</v>
      </c>
      <c r="E102" s="43">
        <f t="shared" ref="E102" si="317">K102+Q102</f>
        <v>0</v>
      </c>
      <c r="F102" s="43">
        <f t="shared" ref="F102" si="318">L102+R102</f>
        <v>0</v>
      </c>
      <c r="G102" s="43">
        <f t="shared" ref="G102" si="319">M102+S102</f>
        <v>0</v>
      </c>
      <c r="H102" s="43">
        <f t="shared" ref="H102" si="320">SUM(I102:J102)</f>
        <v>8.1580300000000001E-3</v>
      </c>
      <c r="I102" s="43">
        <v>8.1580300000000001E-3</v>
      </c>
      <c r="J102" s="43">
        <f t="shared" ref="J102" si="321">SUM(K102:M102)</f>
        <v>0</v>
      </c>
      <c r="K102" s="43">
        <v>0</v>
      </c>
      <c r="L102" s="43">
        <v>0</v>
      </c>
      <c r="M102" s="43">
        <v>0</v>
      </c>
      <c r="N102" s="43">
        <f t="shared" ref="N102" si="322">SUM(O102:P102)</f>
        <v>1.100014E-2</v>
      </c>
      <c r="O102" s="43">
        <v>1.100014E-2</v>
      </c>
      <c r="P102" s="43">
        <f t="shared" ref="P102" si="323">SUM(Q102:S102)</f>
        <v>0</v>
      </c>
      <c r="Q102" s="43">
        <v>0</v>
      </c>
      <c r="R102" s="43">
        <v>0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1.7899519999999999E-2</v>
      </c>
      <c r="C103" s="43">
        <f t="shared" ref="C103" si="324">I103+O103</f>
        <v>1.7899519999999999E-2</v>
      </c>
      <c r="D103" s="43">
        <f t="shared" ref="D103" si="325">J103+P103</f>
        <v>0</v>
      </c>
      <c r="E103" s="43">
        <f t="shared" ref="E103" si="326">K103+Q103</f>
        <v>0</v>
      </c>
      <c r="F103" s="43">
        <f t="shared" ref="F103" si="327">L103+R103</f>
        <v>0</v>
      </c>
      <c r="G103" s="43">
        <f t="shared" ref="G103" si="328">M103+S103</f>
        <v>0</v>
      </c>
      <c r="H103" s="43">
        <f t="shared" ref="H103" si="329">SUM(I103:J103)</f>
        <v>7.45803E-3</v>
      </c>
      <c r="I103" s="43">
        <v>7.45803E-3</v>
      </c>
      <c r="J103" s="43">
        <f t="shared" ref="J103" si="330">SUM(K103:M103)</f>
        <v>0</v>
      </c>
      <c r="K103" s="43">
        <v>0</v>
      </c>
      <c r="L103" s="43">
        <v>0</v>
      </c>
      <c r="M103" s="43">
        <v>0</v>
      </c>
      <c r="N103" s="43">
        <f t="shared" ref="N103" si="331">SUM(O103:P103)</f>
        <v>1.0441489999999999E-2</v>
      </c>
      <c r="O103" s="43">
        <v>1.0441489999999999E-2</v>
      </c>
      <c r="P103" s="43">
        <f t="shared" ref="P103" si="332">SUM(Q103:S103)</f>
        <v>0</v>
      </c>
      <c r="Q103" s="43">
        <v>0</v>
      </c>
      <c r="R103" s="43">
        <v>0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1.6586860000000002E-2</v>
      </c>
      <c r="C104" s="43">
        <f t="shared" ref="C104" si="333">I104+O104</f>
        <v>1.6586860000000002E-2</v>
      </c>
      <c r="D104" s="43">
        <f t="shared" ref="D104" si="334">J104+P104</f>
        <v>0</v>
      </c>
      <c r="E104" s="43">
        <f t="shared" ref="E104" si="335">K104+Q104</f>
        <v>0</v>
      </c>
      <c r="F104" s="43">
        <f t="shared" ref="F104" si="336">L104+R104</f>
        <v>0</v>
      </c>
      <c r="G104" s="43">
        <f t="shared" ref="G104" si="337">M104+S104</f>
        <v>0</v>
      </c>
      <c r="H104" s="43">
        <f t="shared" ref="H104" si="338">SUM(I104:J104)</f>
        <v>6.7580299999999999E-3</v>
      </c>
      <c r="I104" s="43">
        <v>6.7580299999999999E-3</v>
      </c>
      <c r="J104" s="43">
        <f t="shared" ref="J104" si="339">SUM(K104:M104)</f>
        <v>0</v>
      </c>
      <c r="K104" s="43">
        <v>0</v>
      </c>
      <c r="L104" s="43">
        <v>0</v>
      </c>
      <c r="M104" s="43">
        <v>0</v>
      </c>
      <c r="N104" s="43">
        <f t="shared" ref="N104" si="340">SUM(O104:P104)</f>
        <v>9.8288300000000002E-3</v>
      </c>
      <c r="O104" s="43">
        <v>9.8288300000000002E-3</v>
      </c>
      <c r="P104" s="43">
        <f t="shared" ref="P104" si="341">SUM(Q104:S104)</f>
        <v>0</v>
      </c>
      <c r="Q104" s="43">
        <v>0</v>
      </c>
      <c r="R104" s="43">
        <v>0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1.513047E-2</v>
      </c>
      <c r="C105" s="43">
        <f t="shared" ref="C105" si="342">I105+O105</f>
        <v>1.513047E-2</v>
      </c>
      <c r="D105" s="43">
        <f t="shared" ref="D105" si="343">J105+P105</f>
        <v>0</v>
      </c>
      <c r="E105" s="43">
        <f t="shared" ref="E105" si="344">K105+Q105</f>
        <v>0</v>
      </c>
      <c r="F105" s="43">
        <f t="shared" ref="F105" si="345">L105+R105</f>
        <v>0</v>
      </c>
      <c r="G105" s="43">
        <f t="shared" ref="G105" si="346">M105+S105</f>
        <v>0</v>
      </c>
      <c r="H105" s="43">
        <f t="shared" ref="H105" si="347">SUM(I105:J105)</f>
        <v>5.7904200000000001E-3</v>
      </c>
      <c r="I105" s="43">
        <v>5.7904200000000001E-3</v>
      </c>
      <c r="J105" s="43">
        <f t="shared" ref="J105" si="348">SUM(K105:M105)</f>
        <v>0</v>
      </c>
      <c r="K105" s="43">
        <v>0</v>
      </c>
      <c r="L105" s="43">
        <v>0</v>
      </c>
      <c r="M105" s="43">
        <v>0</v>
      </c>
      <c r="N105" s="43">
        <f t="shared" ref="N105" si="349">SUM(O105:P105)</f>
        <v>9.3400500000000008E-3</v>
      </c>
      <c r="O105" s="43">
        <v>9.3400500000000008E-3</v>
      </c>
      <c r="P105" s="43">
        <f t="shared" ref="P105" si="350">SUM(Q105:S105)</f>
        <v>0</v>
      </c>
      <c r="Q105" s="43">
        <v>0</v>
      </c>
      <c r="R105" s="43">
        <v>0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1.2130479999999999E-2</v>
      </c>
      <c r="C106" s="43">
        <f t="shared" ref="C106" si="351">I106+O106</f>
        <v>1.2130479999999999E-2</v>
      </c>
      <c r="D106" s="43">
        <f t="shared" ref="D106" si="352">J106+P106</f>
        <v>0</v>
      </c>
      <c r="E106" s="43">
        <f t="shared" ref="E106" si="353">K106+Q106</f>
        <v>0</v>
      </c>
      <c r="F106" s="43">
        <f t="shared" ref="F106" si="354">L106+R106</f>
        <v>0</v>
      </c>
      <c r="G106" s="43">
        <f t="shared" ref="G106" si="355">M106+S106</f>
        <v>0</v>
      </c>
      <c r="H106" s="43">
        <f t="shared" ref="H106" si="356">SUM(I106:J106)</f>
        <v>5.7904200000000001E-3</v>
      </c>
      <c r="I106" s="43">
        <v>5.7904200000000001E-3</v>
      </c>
      <c r="J106" s="43">
        <f t="shared" ref="J106" si="357">SUM(K106:M106)</f>
        <v>0</v>
      </c>
      <c r="K106" s="43">
        <v>0</v>
      </c>
      <c r="L106" s="43">
        <v>0</v>
      </c>
      <c r="M106" s="43">
        <v>0</v>
      </c>
      <c r="N106" s="43">
        <f t="shared" ref="N106" si="358">SUM(O106:P106)</f>
        <v>6.3400599999999998E-3</v>
      </c>
      <c r="O106" s="43">
        <v>6.3400599999999998E-3</v>
      </c>
      <c r="P106" s="43">
        <f t="shared" ref="P106" si="359">SUM(Q106:S106)</f>
        <v>0</v>
      </c>
      <c r="Q106" s="43">
        <v>0</v>
      </c>
      <c r="R106" s="43">
        <v>0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9.3703299999999996E-3</v>
      </c>
      <c r="C107" s="43">
        <f t="shared" ref="C107" si="360">I107+O107</f>
        <v>9.3703299999999996E-3</v>
      </c>
      <c r="D107" s="43">
        <f t="shared" ref="D107" si="361">J107+P107</f>
        <v>0</v>
      </c>
      <c r="E107" s="43">
        <f t="shared" ref="E107" si="362">K107+Q107</f>
        <v>0</v>
      </c>
      <c r="F107" s="43">
        <f t="shared" ref="F107" si="363">L107+R107</f>
        <v>0</v>
      </c>
      <c r="G107" s="43">
        <f t="shared" ref="G107" si="364">M107+S107</f>
        <v>0</v>
      </c>
      <c r="H107" s="43">
        <f t="shared" ref="H107" si="365">SUM(I107:J107)</f>
        <v>5.7904200000000001E-3</v>
      </c>
      <c r="I107" s="43">
        <v>5.7904200000000001E-3</v>
      </c>
      <c r="J107" s="43">
        <f t="shared" ref="J107" si="366">SUM(K107:M107)</f>
        <v>0</v>
      </c>
      <c r="K107" s="43">
        <v>0</v>
      </c>
      <c r="L107" s="43">
        <v>0</v>
      </c>
      <c r="M107" s="43">
        <v>0</v>
      </c>
      <c r="N107" s="43">
        <f t="shared" ref="N107" si="367">SUM(O107:P107)</f>
        <v>3.5799099999999999E-3</v>
      </c>
      <c r="O107" s="43">
        <v>3.5799099999999999E-3</v>
      </c>
      <c r="P107" s="43">
        <f t="shared" ref="P107" si="368">SUM(Q107:S107)</f>
        <v>0</v>
      </c>
      <c r="Q107" s="43">
        <v>0</v>
      </c>
      <c r="R107" s="43">
        <v>0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3.34966E-3</v>
      </c>
      <c r="C108" s="43">
        <f t="shared" ref="C108" si="369">I108+O108</f>
        <v>3.34966E-3</v>
      </c>
      <c r="D108" s="43">
        <f t="shared" ref="D108" si="370">J108+P108</f>
        <v>0</v>
      </c>
      <c r="E108" s="43">
        <f t="shared" ref="E108" si="371">K108+Q108</f>
        <v>0</v>
      </c>
      <c r="F108" s="43">
        <f t="shared" ref="F108" si="372">L108+R108</f>
        <v>0</v>
      </c>
      <c r="G108" s="43">
        <f t="shared" ref="G108" si="373">M108+S108</f>
        <v>0</v>
      </c>
      <c r="H108" s="43">
        <f t="shared" ref="H108" si="374">SUM(I108:J108)</f>
        <v>2.56741E-3</v>
      </c>
      <c r="I108" s="43">
        <v>2.56741E-3</v>
      </c>
      <c r="J108" s="43">
        <f t="shared" ref="J108" si="375">SUM(K108:M108)</f>
        <v>0</v>
      </c>
      <c r="K108" s="43">
        <v>0</v>
      </c>
      <c r="L108" s="43">
        <v>0</v>
      </c>
      <c r="M108" s="43">
        <v>0</v>
      </c>
      <c r="N108" s="43">
        <f t="shared" ref="N108" si="376">SUM(O108:P108)</f>
        <v>7.8224999999999996E-4</v>
      </c>
      <c r="O108" s="43">
        <v>7.8224999999999996E-4</v>
      </c>
      <c r="P108" s="43">
        <f t="shared" ref="P108" si="377">SUM(Q108:S108)</f>
        <v>0</v>
      </c>
      <c r="Q108" s="43">
        <v>0</v>
      </c>
      <c r="R108" s="43">
        <v>0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2.56741E-3</v>
      </c>
      <c r="C109" s="43">
        <f t="shared" ref="C109" si="378">I109+O109</f>
        <v>2.56741E-3</v>
      </c>
      <c r="D109" s="43">
        <f t="shared" ref="D109" si="379">J109+P109</f>
        <v>0</v>
      </c>
      <c r="E109" s="43">
        <f t="shared" ref="E109" si="380">K109+Q109</f>
        <v>0</v>
      </c>
      <c r="F109" s="43">
        <f t="shared" ref="F109" si="381">L109+R109</f>
        <v>0</v>
      </c>
      <c r="G109" s="43">
        <f t="shared" ref="G109" si="382">M109+S109</f>
        <v>0</v>
      </c>
      <c r="H109" s="43">
        <f t="shared" ref="H109" si="383">SUM(I109:J109)</f>
        <v>2.56741E-3</v>
      </c>
      <c r="I109" s="43">
        <v>2.56741E-3</v>
      </c>
      <c r="J109" s="43">
        <f t="shared" ref="J109" si="384">SUM(K109:M109)</f>
        <v>0</v>
      </c>
      <c r="K109" s="43">
        <v>0</v>
      </c>
      <c r="L109" s="43">
        <v>0</v>
      </c>
      <c r="M109" s="43">
        <v>0</v>
      </c>
      <c r="N109" s="43">
        <f t="shared" ref="N109" si="385">SUM(O109:P109)</f>
        <v>0</v>
      </c>
      <c r="O109" s="43">
        <v>0</v>
      </c>
      <c r="P109" s="43">
        <f t="shared" ref="P109" si="386">SUM(Q109:S109)</f>
        <v>0</v>
      </c>
      <c r="Q109" s="43">
        <v>0</v>
      </c>
      <c r="R109" s="43">
        <v>0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2.56741E-3</v>
      </c>
      <c r="C110" s="43">
        <f t="shared" ref="C110" si="387">I110+O110</f>
        <v>2.56741E-3</v>
      </c>
      <c r="D110" s="43">
        <f t="shared" ref="D110" si="388">J110+P110</f>
        <v>0</v>
      </c>
      <c r="E110" s="43">
        <f t="shared" ref="E110" si="389">K110+Q110</f>
        <v>0</v>
      </c>
      <c r="F110" s="43">
        <f t="shared" ref="F110" si="390">L110+R110</f>
        <v>0</v>
      </c>
      <c r="G110" s="43">
        <f t="shared" ref="G110" si="391">M110+S110</f>
        <v>0</v>
      </c>
      <c r="H110" s="43">
        <f t="shared" ref="H110" si="392">SUM(I110:J110)</f>
        <v>2.56741E-3</v>
      </c>
      <c r="I110" s="43">
        <v>2.56741E-3</v>
      </c>
      <c r="J110" s="43">
        <f t="shared" ref="J110" si="393">SUM(K110:M110)</f>
        <v>0</v>
      </c>
      <c r="K110" s="43">
        <v>0</v>
      </c>
      <c r="L110" s="43">
        <v>0</v>
      </c>
      <c r="M110" s="43">
        <v>0</v>
      </c>
      <c r="N110" s="43">
        <f t="shared" ref="N110" si="394">SUM(O110:P110)</f>
        <v>0</v>
      </c>
      <c r="O110" s="43">
        <v>0</v>
      </c>
      <c r="P110" s="43">
        <f t="shared" ref="P110" si="395">SUM(Q110:S110)</f>
        <v>0</v>
      </c>
      <c r="Q110" s="43">
        <v>0</v>
      </c>
      <c r="R110" s="43">
        <v>0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2.56741E-3</v>
      </c>
      <c r="C111" s="43">
        <f t="shared" ref="C111" si="396">I111+O111</f>
        <v>2.56741E-3</v>
      </c>
      <c r="D111" s="43">
        <f t="shared" ref="D111" si="397">J111+P111</f>
        <v>0</v>
      </c>
      <c r="E111" s="43">
        <f t="shared" ref="E111" si="398">K111+Q111</f>
        <v>0</v>
      </c>
      <c r="F111" s="43">
        <f t="shared" ref="F111" si="399">L111+R111</f>
        <v>0</v>
      </c>
      <c r="G111" s="43">
        <f t="shared" ref="G111" si="400">M111+S111</f>
        <v>0</v>
      </c>
      <c r="H111" s="43">
        <f t="shared" ref="H111" si="401">SUM(I111:J111)</f>
        <v>2.56741E-3</v>
      </c>
      <c r="I111" s="43">
        <v>2.56741E-3</v>
      </c>
      <c r="J111" s="43">
        <f t="shared" ref="J111" si="402">SUM(K111:M111)</f>
        <v>0</v>
      </c>
      <c r="K111" s="43">
        <v>0</v>
      </c>
      <c r="L111" s="43">
        <v>0</v>
      </c>
      <c r="M111" s="43">
        <v>0</v>
      </c>
      <c r="N111" s="43">
        <f t="shared" ref="N111" si="403">SUM(O111:P111)</f>
        <v>0</v>
      </c>
      <c r="O111" s="43">
        <v>0</v>
      </c>
      <c r="P111" s="43">
        <f t="shared" ref="P111" si="404">SUM(Q111:S111)</f>
        <v>0</v>
      </c>
      <c r="Q111" s="43">
        <v>0</v>
      </c>
      <c r="R111" s="43">
        <v>0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3.8867999999999997E-4</v>
      </c>
      <c r="C112" s="43">
        <f t="shared" ref="C112" si="405">I112+O112</f>
        <v>3.8867999999999997E-4</v>
      </c>
      <c r="D112" s="43">
        <f t="shared" ref="D112" si="406">J112+P112</f>
        <v>0</v>
      </c>
      <c r="E112" s="43">
        <f t="shared" ref="E112" si="407">K112+Q112</f>
        <v>0</v>
      </c>
      <c r="F112" s="43">
        <f t="shared" ref="F112" si="408">L112+R112</f>
        <v>0</v>
      </c>
      <c r="G112" s="43">
        <f t="shared" ref="G112" si="409">M112+S112</f>
        <v>0</v>
      </c>
      <c r="H112" s="43">
        <f t="shared" ref="H112" si="410">SUM(I112:J112)</f>
        <v>3.8867999999999997E-4</v>
      </c>
      <c r="I112" s="43">
        <v>3.8867999999999997E-4</v>
      </c>
      <c r="J112" s="43">
        <f t="shared" ref="J112" si="411">SUM(K112:M112)</f>
        <v>0</v>
      </c>
      <c r="K112" s="43">
        <v>0</v>
      </c>
      <c r="L112" s="43">
        <v>0</v>
      </c>
      <c r="M112" s="43">
        <v>0</v>
      </c>
      <c r="N112" s="43">
        <f t="shared" ref="N112" si="412">SUM(O112:P112)</f>
        <v>0</v>
      </c>
      <c r="O112" s="43">
        <v>0</v>
      </c>
      <c r="P112" s="43">
        <f t="shared" ref="P112" si="413">SUM(Q112:S112)</f>
        <v>0</v>
      </c>
      <c r="Q112" s="43">
        <v>0</v>
      </c>
      <c r="R112" s="43">
        <v>0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1.8868000000000002E-4</v>
      </c>
      <c r="C113" s="43">
        <f t="shared" ref="C113" si="414">I113+O113</f>
        <v>1.8868000000000002E-4</v>
      </c>
      <c r="D113" s="43">
        <f t="shared" ref="D113" si="415">J113+P113</f>
        <v>0</v>
      </c>
      <c r="E113" s="43">
        <f t="shared" ref="E113" si="416">K113+Q113</f>
        <v>0</v>
      </c>
      <c r="F113" s="43">
        <f t="shared" ref="F113" si="417">L113+R113</f>
        <v>0</v>
      </c>
      <c r="G113" s="43">
        <f t="shared" ref="G113" si="418">M113+S113</f>
        <v>0</v>
      </c>
      <c r="H113" s="43">
        <f t="shared" ref="H113" si="419">SUM(I113:J113)</f>
        <v>1.8868000000000002E-4</v>
      </c>
      <c r="I113" s="43">
        <v>1.8868000000000002E-4</v>
      </c>
      <c r="J113" s="43">
        <f t="shared" ref="J113" si="420">SUM(K113:M113)</f>
        <v>0</v>
      </c>
      <c r="K113" s="43">
        <v>0</v>
      </c>
      <c r="L113" s="43">
        <v>0</v>
      </c>
      <c r="M113" s="43">
        <v>0</v>
      </c>
      <c r="N113" s="43">
        <f t="shared" ref="N113" si="421">SUM(O113:P113)</f>
        <v>0</v>
      </c>
      <c r="O113" s="43">
        <v>0</v>
      </c>
      <c r="P113" s="43">
        <f t="shared" ref="P113" si="422">SUM(Q113:S113)</f>
        <v>0</v>
      </c>
      <c r="Q113" s="43">
        <v>0</v>
      </c>
      <c r="R113" s="43">
        <v>0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1.8868000000000002E-4</v>
      </c>
      <c r="C114" s="43">
        <f t="shared" ref="C114" si="423">I114+O114</f>
        <v>1.8868000000000002E-4</v>
      </c>
      <c r="D114" s="43">
        <f t="shared" ref="D114" si="424">J114+P114</f>
        <v>0</v>
      </c>
      <c r="E114" s="43">
        <f t="shared" ref="E114" si="425">K114+Q114</f>
        <v>0</v>
      </c>
      <c r="F114" s="43">
        <f t="shared" ref="F114" si="426">L114+R114</f>
        <v>0</v>
      </c>
      <c r="G114" s="43">
        <f t="shared" ref="G114" si="427">M114+S114</f>
        <v>0</v>
      </c>
      <c r="H114" s="43">
        <f t="shared" ref="H114" si="428">SUM(I114:J114)</f>
        <v>1.8868000000000002E-4</v>
      </c>
      <c r="I114" s="43">
        <v>1.8868000000000002E-4</v>
      </c>
      <c r="J114" s="43">
        <f t="shared" ref="J114" si="429">SUM(K114:M114)</f>
        <v>0</v>
      </c>
      <c r="K114" s="43">
        <v>0</v>
      </c>
      <c r="L114" s="43">
        <v>0</v>
      </c>
      <c r="M114" s="43">
        <v>0</v>
      </c>
      <c r="N114" s="43">
        <f t="shared" ref="N114" si="430">SUM(O114:P114)</f>
        <v>0</v>
      </c>
      <c r="O114" s="43">
        <v>0</v>
      </c>
      <c r="P114" s="43">
        <f t="shared" ref="P114" si="431">SUM(Q114:S114)</f>
        <v>0</v>
      </c>
      <c r="Q114" s="43">
        <v>0</v>
      </c>
      <c r="R114" s="43">
        <v>0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1.8868000000000002E-4</v>
      </c>
      <c r="C115" s="43">
        <f t="shared" ref="C115" si="432">I115+O115</f>
        <v>1.8868000000000002E-4</v>
      </c>
      <c r="D115" s="43">
        <f t="shared" ref="D115" si="433">J115+P115</f>
        <v>0</v>
      </c>
      <c r="E115" s="43">
        <f t="shared" ref="E115" si="434">K115+Q115</f>
        <v>0</v>
      </c>
      <c r="F115" s="43">
        <f t="shared" ref="F115" si="435">L115+R115</f>
        <v>0</v>
      </c>
      <c r="G115" s="43">
        <f t="shared" ref="G115" si="436">M115+S115</f>
        <v>0</v>
      </c>
      <c r="H115" s="43">
        <f t="shared" ref="H115" si="437">SUM(I115:J115)</f>
        <v>1.8868000000000002E-4</v>
      </c>
      <c r="I115" s="43">
        <v>1.8868000000000002E-4</v>
      </c>
      <c r="J115" s="43">
        <f t="shared" ref="J115" si="438">SUM(K115:M115)</f>
        <v>0</v>
      </c>
      <c r="K115" s="43">
        <v>0</v>
      </c>
      <c r="L115" s="43">
        <v>0</v>
      </c>
      <c r="M115" s="43">
        <v>0</v>
      </c>
      <c r="N115" s="43">
        <f t="shared" ref="N115" si="439">SUM(O115:P115)</f>
        <v>0</v>
      </c>
      <c r="O115" s="43">
        <v>0</v>
      </c>
      <c r="P115" s="43">
        <f t="shared" ref="P115" si="440">SUM(Q115:S115)</f>
        <v>0</v>
      </c>
      <c r="Q115" s="43">
        <v>0</v>
      </c>
      <c r="R115" s="43">
        <v>0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1.8868000000000002E-4</v>
      </c>
      <c r="C116" s="43">
        <f t="shared" ref="C116" si="441">I116+O116</f>
        <v>1.8868000000000002E-4</v>
      </c>
      <c r="D116" s="43">
        <f t="shared" ref="D116" si="442">J116+P116</f>
        <v>0</v>
      </c>
      <c r="E116" s="43">
        <f t="shared" ref="E116" si="443">K116+Q116</f>
        <v>0</v>
      </c>
      <c r="F116" s="43">
        <f t="shared" ref="F116" si="444">L116+R116</f>
        <v>0</v>
      </c>
      <c r="G116" s="43">
        <f t="shared" ref="G116" si="445">M116+S116</f>
        <v>0</v>
      </c>
      <c r="H116" s="43">
        <f t="shared" ref="H116" si="446">SUM(I116:J116)</f>
        <v>1.8868000000000002E-4</v>
      </c>
      <c r="I116" s="43">
        <v>1.8868000000000002E-4</v>
      </c>
      <c r="J116" s="43">
        <f t="shared" ref="J116" si="447">SUM(K116:M116)</f>
        <v>0</v>
      </c>
      <c r="K116" s="43">
        <v>0</v>
      </c>
      <c r="L116" s="43">
        <v>0</v>
      </c>
      <c r="M116" s="43">
        <v>0</v>
      </c>
      <c r="N116" s="43">
        <f t="shared" ref="N116" si="448">SUM(O116:P116)</f>
        <v>0</v>
      </c>
      <c r="O116" s="43">
        <v>0</v>
      </c>
      <c r="P116" s="43">
        <f t="shared" ref="P116" si="449">SUM(Q116:S116)</f>
        <v>0</v>
      </c>
      <c r="Q116" s="43">
        <v>0</v>
      </c>
      <c r="R116" s="43">
        <v>0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1.8801000000000001E-4</v>
      </c>
      <c r="C117" s="43">
        <f t="shared" ref="C117" si="450">I117+O117</f>
        <v>1.8801000000000001E-4</v>
      </c>
      <c r="D117" s="43">
        <f t="shared" ref="D117" si="451">J117+P117</f>
        <v>0</v>
      </c>
      <c r="E117" s="43">
        <f t="shared" ref="E117" si="452">K117+Q117</f>
        <v>0</v>
      </c>
      <c r="F117" s="43">
        <f t="shared" ref="F117" si="453">L117+R117</f>
        <v>0</v>
      </c>
      <c r="G117" s="43">
        <f t="shared" ref="G117" si="454">M117+S117</f>
        <v>0</v>
      </c>
      <c r="H117" s="43">
        <f t="shared" ref="H117" si="455">SUM(I117:J117)</f>
        <v>1.8801000000000001E-4</v>
      </c>
      <c r="I117" s="43">
        <v>1.8801000000000001E-4</v>
      </c>
      <c r="J117" s="43">
        <f t="shared" ref="J117" si="456">SUM(K117:M117)</f>
        <v>0</v>
      </c>
      <c r="K117" s="43">
        <v>0</v>
      </c>
      <c r="L117" s="43">
        <v>0</v>
      </c>
      <c r="M117" s="43">
        <v>0</v>
      </c>
      <c r="N117" s="43">
        <f t="shared" ref="N117" si="457">SUM(O117:P117)</f>
        <v>0</v>
      </c>
      <c r="O117" s="43">
        <v>0</v>
      </c>
      <c r="P117" s="43">
        <f t="shared" ref="P117" si="458">SUM(Q117:S117)</f>
        <v>0</v>
      </c>
      <c r="Q117" s="43">
        <v>0</v>
      </c>
      <c r="R117" s="43">
        <v>0</v>
      </c>
      <c r="S117" s="43">
        <v>0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1.8801000000000001E-4</v>
      </c>
      <c r="C118" s="43">
        <f t="shared" ref="C118" si="459">I118+O118</f>
        <v>1.8801000000000001E-4</v>
      </c>
      <c r="D118" s="43">
        <f t="shared" ref="D118" si="460">J118+P118</f>
        <v>0</v>
      </c>
      <c r="E118" s="43">
        <f t="shared" ref="E118" si="461">K118+Q118</f>
        <v>0</v>
      </c>
      <c r="F118" s="43">
        <f t="shared" ref="F118" si="462">L118+R118</f>
        <v>0</v>
      </c>
      <c r="G118" s="43">
        <f t="shared" ref="G118" si="463">M118+S118</f>
        <v>0</v>
      </c>
      <c r="H118" s="43">
        <f t="shared" ref="H118" si="464">SUM(I118:J118)</f>
        <v>1.8801000000000001E-4</v>
      </c>
      <c r="I118" s="43">
        <v>1.8801000000000001E-4</v>
      </c>
      <c r="J118" s="43">
        <f t="shared" ref="J118" si="465">SUM(K118:M118)</f>
        <v>0</v>
      </c>
      <c r="K118" s="43">
        <v>0</v>
      </c>
      <c r="L118" s="43">
        <v>0</v>
      </c>
      <c r="M118" s="43">
        <v>0</v>
      </c>
      <c r="N118" s="43">
        <f t="shared" ref="N118" si="466">SUM(O118:P118)</f>
        <v>0</v>
      </c>
      <c r="O118" s="43">
        <v>0</v>
      </c>
      <c r="P118" s="43">
        <f t="shared" ref="P118" si="467">SUM(Q118:S118)</f>
        <v>0</v>
      </c>
      <c r="Q118" s="43">
        <v>0</v>
      </c>
      <c r="R118" s="43">
        <v>0</v>
      </c>
      <c r="S118" s="43">
        <v>0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0</v>
      </c>
      <c r="C119" s="43">
        <f t="shared" ref="C119" si="468">I119+O119</f>
        <v>0</v>
      </c>
      <c r="D119" s="43">
        <f t="shared" ref="D119" si="469">J119+P119</f>
        <v>0</v>
      </c>
      <c r="E119" s="43">
        <f t="shared" ref="E119" si="470">K119+Q119</f>
        <v>0</v>
      </c>
      <c r="F119" s="43">
        <f t="shared" ref="F119" si="471">L119+R119</f>
        <v>0</v>
      </c>
      <c r="G119" s="43">
        <f t="shared" ref="G119" si="472">M119+S119</f>
        <v>0</v>
      </c>
      <c r="H119" s="43">
        <f t="shared" ref="H119" si="473">SUM(I119:J119)</f>
        <v>0</v>
      </c>
      <c r="I119" s="43">
        <v>0</v>
      </c>
      <c r="J119" s="43">
        <f t="shared" ref="J119" si="474">SUM(K119:M119)</f>
        <v>0</v>
      </c>
      <c r="K119" s="43">
        <v>0</v>
      </c>
      <c r="L119" s="43">
        <v>0</v>
      </c>
      <c r="M119" s="43">
        <v>0</v>
      </c>
      <c r="N119" s="43">
        <f t="shared" ref="N119" si="475">SUM(O119:P119)</f>
        <v>0</v>
      </c>
      <c r="O119" s="43">
        <v>0</v>
      </c>
      <c r="P119" s="43">
        <f t="shared" ref="P119" si="476">SUM(Q119:S119)</f>
        <v>0</v>
      </c>
      <c r="Q119" s="43">
        <v>0</v>
      </c>
      <c r="R119" s="43">
        <v>0</v>
      </c>
      <c r="S119" s="43">
        <v>0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0</v>
      </c>
      <c r="C120" s="43">
        <f t="shared" ref="C120" si="477">I120+O120</f>
        <v>0</v>
      </c>
      <c r="D120" s="43">
        <f t="shared" ref="D120" si="478">J120+P120</f>
        <v>0</v>
      </c>
      <c r="E120" s="43">
        <f t="shared" ref="E120" si="479">K120+Q120</f>
        <v>0</v>
      </c>
      <c r="F120" s="43">
        <f t="shared" ref="F120" si="480">L120+R120</f>
        <v>0</v>
      </c>
      <c r="G120" s="43">
        <f t="shared" ref="G120" si="481">M120+S120</f>
        <v>0</v>
      </c>
      <c r="H120" s="43">
        <f t="shared" ref="H120" si="482">SUM(I120:J120)</f>
        <v>0</v>
      </c>
      <c r="I120" s="43">
        <v>0</v>
      </c>
      <c r="J120" s="43">
        <f t="shared" ref="J120" si="483">SUM(K120:M120)</f>
        <v>0</v>
      </c>
      <c r="K120" s="43">
        <v>0</v>
      </c>
      <c r="L120" s="43">
        <v>0</v>
      </c>
      <c r="M120" s="43">
        <v>0</v>
      </c>
      <c r="N120" s="43">
        <f t="shared" ref="N120" si="484">SUM(O120:P120)</f>
        <v>0</v>
      </c>
      <c r="O120" s="43">
        <v>0</v>
      </c>
      <c r="P120" s="43">
        <f t="shared" ref="P120" si="485">SUM(Q120:S120)</f>
        <v>0</v>
      </c>
      <c r="Q120" s="43">
        <v>0</v>
      </c>
      <c r="R120" s="43">
        <v>0</v>
      </c>
      <c r="S120" s="43">
        <v>0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0</v>
      </c>
      <c r="C121" s="43">
        <f t="shared" ref="C121" si="486">I121+O121</f>
        <v>0</v>
      </c>
      <c r="D121" s="43">
        <f t="shared" ref="D121" si="487">J121+P121</f>
        <v>0</v>
      </c>
      <c r="E121" s="43">
        <f t="shared" ref="E121" si="488">K121+Q121</f>
        <v>0</v>
      </c>
      <c r="F121" s="43">
        <f t="shared" ref="F121" si="489">L121+R121</f>
        <v>0</v>
      </c>
      <c r="G121" s="43">
        <f t="shared" ref="G121" si="490">M121+S121</f>
        <v>0</v>
      </c>
      <c r="H121" s="43">
        <f t="shared" ref="H121" si="491">SUM(I121:J121)</f>
        <v>0</v>
      </c>
      <c r="I121" s="43">
        <v>0</v>
      </c>
      <c r="J121" s="43">
        <f t="shared" ref="J121" si="492">SUM(K121:M121)</f>
        <v>0</v>
      </c>
      <c r="K121" s="43">
        <v>0</v>
      </c>
      <c r="L121" s="43">
        <v>0</v>
      </c>
      <c r="M121" s="43">
        <v>0</v>
      </c>
      <c r="N121" s="43">
        <f t="shared" ref="N121" si="493">SUM(O121:P121)</f>
        <v>0</v>
      </c>
      <c r="O121" s="43">
        <v>0</v>
      </c>
      <c r="P121" s="43">
        <f t="shared" ref="P121" si="494">SUM(Q121:S121)</f>
        <v>0</v>
      </c>
      <c r="Q121" s="43">
        <v>0</v>
      </c>
      <c r="R121" s="43">
        <v>0</v>
      </c>
      <c r="S121" s="43">
        <v>0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2.3218800000000001E-2</v>
      </c>
      <c r="C122" s="43">
        <f t="shared" ref="C122" si="495">I122+O122</f>
        <v>2.3218800000000001E-2</v>
      </c>
      <c r="D122" s="43">
        <f t="shared" ref="D122" si="496">J122+P122</f>
        <v>0</v>
      </c>
      <c r="E122" s="43">
        <f t="shared" ref="E122" si="497">K122+Q122</f>
        <v>0</v>
      </c>
      <c r="F122" s="43">
        <f t="shared" ref="F122" si="498">L122+R122</f>
        <v>0</v>
      </c>
      <c r="G122" s="43">
        <f t="shared" ref="G122" si="499">M122+S122</f>
        <v>0</v>
      </c>
      <c r="H122" s="43">
        <f t="shared" ref="H122" si="500">SUM(I122:J122)</f>
        <v>2.309392E-2</v>
      </c>
      <c r="I122" s="43">
        <v>2.309392E-2</v>
      </c>
      <c r="J122" s="43">
        <f t="shared" ref="J122" si="501">SUM(K122:M122)</f>
        <v>0</v>
      </c>
      <c r="K122" s="43">
        <v>0</v>
      </c>
      <c r="L122" s="43">
        <v>0</v>
      </c>
      <c r="M122" s="43">
        <v>0</v>
      </c>
      <c r="N122" s="43">
        <f t="shared" ref="N122" si="502">SUM(O122:P122)</f>
        <v>1.2488000000000001E-4</v>
      </c>
      <c r="O122" s="43">
        <v>1.2488000000000001E-4</v>
      </c>
      <c r="P122" s="43">
        <f t="shared" ref="P122" si="503">SUM(Q122:S122)</f>
        <v>0</v>
      </c>
      <c r="Q122" s="43">
        <v>0</v>
      </c>
      <c r="R122" s="43">
        <v>0</v>
      </c>
      <c r="S122" s="43">
        <v>0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1.4734000000000001E-4</v>
      </c>
      <c r="C123" s="43">
        <f t="shared" ref="C123" si="504">I123+O123</f>
        <v>1.4734000000000001E-4</v>
      </c>
      <c r="D123" s="43">
        <f t="shared" ref="D123" si="505">J123+P123</f>
        <v>0</v>
      </c>
      <c r="E123" s="43">
        <f t="shared" ref="E123" si="506">K123+Q123</f>
        <v>0</v>
      </c>
      <c r="F123" s="43">
        <f t="shared" ref="F123" si="507">L123+R123</f>
        <v>0</v>
      </c>
      <c r="G123" s="43">
        <f t="shared" ref="G123" si="508">M123+S123</f>
        <v>0</v>
      </c>
      <c r="H123" s="43">
        <f t="shared" ref="H123" si="509">SUM(I123:J123)</f>
        <v>1.4734000000000001E-4</v>
      </c>
      <c r="I123" s="43">
        <v>1.4734000000000001E-4</v>
      </c>
      <c r="J123" s="43">
        <f t="shared" ref="J123" si="510">SUM(K123:M123)</f>
        <v>0</v>
      </c>
      <c r="K123" s="43">
        <v>0</v>
      </c>
      <c r="L123" s="43">
        <v>0</v>
      </c>
      <c r="M123" s="43">
        <v>0</v>
      </c>
      <c r="N123" s="43">
        <f t="shared" ref="N123" si="511">SUM(O123:P123)</f>
        <v>0</v>
      </c>
      <c r="O123" s="43">
        <v>0</v>
      </c>
      <c r="P123" s="43">
        <f t="shared" ref="P123" si="512">SUM(Q123:S123)</f>
        <v>0</v>
      </c>
      <c r="Q123" s="43">
        <v>0</v>
      </c>
      <c r="R123" s="43">
        <v>0</v>
      </c>
      <c r="S123" s="43">
        <v>0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1.4734000000000001E-4</v>
      </c>
      <c r="C124" s="43">
        <f t="shared" ref="C124" si="513">I124+O124</f>
        <v>1.4734000000000001E-4</v>
      </c>
      <c r="D124" s="43">
        <f t="shared" ref="D124" si="514">J124+P124</f>
        <v>0</v>
      </c>
      <c r="E124" s="43">
        <f t="shared" ref="E124" si="515">K124+Q124</f>
        <v>0</v>
      </c>
      <c r="F124" s="43">
        <f t="shared" ref="F124" si="516">L124+R124</f>
        <v>0</v>
      </c>
      <c r="G124" s="43">
        <f t="shared" ref="G124" si="517">M124+S124</f>
        <v>0</v>
      </c>
      <c r="H124" s="43">
        <f t="shared" ref="H124" si="518">SUM(I124:J124)</f>
        <v>1.4734000000000001E-4</v>
      </c>
      <c r="I124" s="43">
        <v>1.4734000000000001E-4</v>
      </c>
      <c r="J124" s="43">
        <f t="shared" ref="J124" si="519">SUM(K124:M124)</f>
        <v>0</v>
      </c>
      <c r="K124" s="43">
        <v>0</v>
      </c>
      <c r="L124" s="43">
        <v>0</v>
      </c>
      <c r="M124" s="43">
        <v>0</v>
      </c>
      <c r="N124" s="43">
        <f t="shared" ref="N124" si="520">SUM(O124:P124)</f>
        <v>0</v>
      </c>
      <c r="O124" s="43">
        <v>0</v>
      </c>
      <c r="P124" s="43">
        <f t="shared" ref="P124" si="521">SUM(Q124:S124)</f>
        <v>0</v>
      </c>
      <c r="Q124" s="43">
        <v>0</v>
      </c>
      <c r="R124" s="43">
        <v>0</v>
      </c>
      <c r="S124" s="43">
        <v>0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1.4734000000000001E-4</v>
      </c>
      <c r="C125" s="43">
        <f t="shared" ref="C125" si="522">I125+O125</f>
        <v>1.4734000000000001E-4</v>
      </c>
      <c r="D125" s="43">
        <f t="shared" ref="D125" si="523">J125+P125</f>
        <v>0</v>
      </c>
      <c r="E125" s="43">
        <f t="shared" ref="E125" si="524">K125+Q125</f>
        <v>0</v>
      </c>
      <c r="F125" s="43">
        <f t="shared" ref="F125" si="525">L125+R125</f>
        <v>0</v>
      </c>
      <c r="G125" s="43">
        <f t="shared" ref="G125" si="526">M125+S125</f>
        <v>0</v>
      </c>
      <c r="H125" s="43">
        <f t="shared" ref="H125" si="527">SUM(I125:J125)</f>
        <v>1.4734000000000001E-4</v>
      </c>
      <c r="I125" s="43">
        <v>1.4734000000000001E-4</v>
      </c>
      <c r="J125" s="43">
        <f t="shared" ref="J125" si="528">SUM(K125:M125)</f>
        <v>0</v>
      </c>
      <c r="K125" s="43">
        <v>0</v>
      </c>
      <c r="L125" s="43">
        <v>0</v>
      </c>
      <c r="M125" s="43">
        <v>0</v>
      </c>
      <c r="N125" s="43">
        <f t="shared" ref="N125" si="529">SUM(O125:P125)</f>
        <v>0</v>
      </c>
      <c r="O125" s="43">
        <v>0</v>
      </c>
      <c r="P125" s="43">
        <f t="shared" ref="P125" si="530">SUM(Q125:S125)</f>
        <v>0</v>
      </c>
      <c r="Q125" s="43">
        <v>0</v>
      </c>
      <c r="R125" s="43">
        <v>0</v>
      </c>
      <c r="S125" s="43">
        <v>0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1.4734000000000001E-4</v>
      </c>
      <c r="C126" s="43">
        <f t="shared" ref="C126" si="531">I126+O126</f>
        <v>1.4734000000000001E-4</v>
      </c>
      <c r="D126" s="43">
        <f t="shared" ref="D126" si="532">J126+P126</f>
        <v>0</v>
      </c>
      <c r="E126" s="43">
        <f t="shared" ref="E126" si="533">K126+Q126</f>
        <v>0</v>
      </c>
      <c r="F126" s="43">
        <f t="shared" ref="F126" si="534">L126+R126</f>
        <v>0</v>
      </c>
      <c r="G126" s="43">
        <f t="shared" ref="G126" si="535">M126+S126</f>
        <v>0</v>
      </c>
      <c r="H126" s="43">
        <f t="shared" ref="H126" si="536">SUM(I126:J126)</f>
        <v>1.4734000000000001E-4</v>
      </c>
      <c r="I126" s="43">
        <v>1.4734000000000001E-4</v>
      </c>
      <c r="J126" s="43">
        <f t="shared" ref="J126" si="537">SUM(K126:M126)</f>
        <v>0</v>
      </c>
      <c r="K126" s="43">
        <v>0</v>
      </c>
      <c r="L126" s="43">
        <v>0</v>
      </c>
      <c r="M126" s="43">
        <v>0</v>
      </c>
      <c r="N126" s="43">
        <f t="shared" ref="N126" si="538">SUM(O126:P126)</f>
        <v>0</v>
      </c>
      <c r="O126" s="43">
        <v>0</v>
      </c>
      <c r="P126" s="43">
        <f t="shared" ref="P126" si="539">SUM(Q126:S126)</f>
        <v>0</v>
      </c>
      <c r="Q126" s="43">
        <v>0</v>
      </c>
      <c r="R126" s="43">
        <v>0</v>
      </c>
      <c r="S126" s="43">
        <v>0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1.4734000000000001E-4</v>
      </c>
      <c r="C127" s="43">
        <f t="shared" ref="C127" si="540">I127+O127</f>
        <v>1.4734000000000001E-4</v>
      </c>
      <c r="D127" s="43">
        <f t="shared" ref="D127" si="541">J127+P127</f>
        <v>0</v>
      </c>
      <c r="E127" s="43">
        <f t="shared" ref="E127" si="542">K127+Q127</f>
        <v>0</v>
      </c>
      <c r="F127" s="43">
        <f t="shared" ref="F127" si="543">L127+R127</f>
        <v>0</v>
      </c>
      <c r="G127" s="43">
        <f t="shared" ref="G127" si="544">M127+S127</f>
        <v>0</v>
      </c>
      <c r="H127" s="43">
        <f t="shared" ref="H127" si="545">SUM(I127:J127)</f>
        <v>1.4734000000000001E-4</v>
      </c>
      <c r="I127" s="43">
        <v>1.4734000000000001E-4</v>
      </c>
      <c r="J127" s="43">
        <f t="shared" ref="J127" si="546">SUM(K127:M127)</f>
        <v>0</v>
      </c>
      <c r="K127" s="43">
        <v>0</v>
      </c>
      <c r="L127" s="43">
        <v>0</v>
      </c>
      <c r="M127" s="43">
        <v>0</v>
      </c>
      <c r="N127" s="43">
        <f t="shared" ref="N127" si="547">SUM(O127:P127)</f>
        <v>0</v>
      </c>
      <c r="O127" s="43">
        <v>0</v>
      </c>
      <c r="P127" s="43">
        <f t="shared" ref="P127" si="548">SUM(Q127:S127)</f>
        <v>0</v>
      </c>
      <c r="Q127" s="43">
        <v>0</v>
      </c>
      <c r="R127" s="43">
        <v>0</v>
      </c>
      <c r="S127" s="43">
        <v>0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1.4734000000000001E-4</v>
      </c>
      <c r="C128" s="43">
        <f t="shared" ref="C128" si="549">I128+O128</f>
        <v>1.4734000000000001E-4</v>
      </c>
      <c r="D128" s="43">
        <f t="shared" ref="D128" si="550">J128+P128</f>
        <v>0</v>
      </c>
      <c r="E128" s="43">
        <f t="shared" ref="E128" si="551">K128+Q128</f>
        <v>0</v>
      </c>
      <c r="F128" s="43">
        <f t="shared" ref="F128" si="552">L128+R128</f>
        <v>0</v>
      </c>
      <c r="G128" s="43">
        <f t="shared" ref="G128" si="553">M128+S128</f>
        <v>0</v>
      </c>
      <c r="H128" s="43">
        <f t="shared" ref="H128" si="554">SUM(I128:J128)</f>
        <v>1.4734000000000001E-4</v>
      </c>
      <c r="I128" s="43">
        <v>1.4734000000000001E-4</v>
      </c>
      <c r="J128" s="43">
        <f t="shared" ref="J128" si="555">SUM(K128:M128)</f>
        <v>0</v>
      </c>
      <c r="K128" s="43">
        <v>0</v>
      </c>
      <c r="L128" s="43">
        <v>0</v>
      </c>
      <c r="M128" s="43">
        <v>0</v>
      </c>
      <c r="N128" s="43">
        <f t="shared" ref="N128" si="556">SUM(O128:P128)</f>
        <v>0</v>
      </c>
      <c r="O128" s="43">
        <v>0</v>
      </c>
      <c r="P128" s="43">
        <f t="shared" ref="P128" si="557">SUM(Q128:S128)</f>
        <v>0</v>
      </c>
      <c r="Q128" s="43">
        <v>0</v>
      </c>
      <c r="R128" s="43">
        <v>0</v>
      </c>
      <c r="S128" s="43">
        <v>0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1.4734000000000001E-4</v>
      </c>
      <c r="C129" s="43">
        <f t="shared" ref="C129" si="558">I129+O129</f>
        <v>1.4734000000000001E-4</v>
      </c>
      <c r="D129" s="43">
        <f t="shared" ref="D129" si="559">J129+P129</f>
        <v>0</v>
      </c>
      <c r="E129" s="43">
        <f t="shared" ref="E129" si="560">K129+Q129</f>
        <v>0</v>
      </c>
      <c r="F129" s="43">
        <f t="shared" ref="F129" si="561">L129+R129</f>
        <v>0</v>
      </c>
      <c r="G129" s="43">
        <f t="shared" ref="G129" si="562">M129+S129</f>
        <v>0</v>
      </c>
      <c r="H129" s="43">
        <f t="shared" ref="H129" si="563">SUM(I129:J129)</f>
        <v>1.4734000000000001E-4</v>
      </c>
      <c r="I129" s="43">
        <v>1.4734000000000001E-4</v>
      </c>
      <c r="J129" s="43">
        <f t="shared" ref="J129" si="564">SUM(K129:M129)</f>
        <v>0</v>
      </c>
      <c r="K129" s="43">
        <v>0</v>
      </c>
      <c r="L129" s="43">
        <v>0</v>
      </c>
      <c r="M129" s="43">
        <v>0</v>
      </c>
      <c r="N129" s="43">
        <f t="shared" ref="N129" si="565">SUM(O129:P129)</f>
        <v>0</v>
      </c>
      <c r="O129" s="43">
        <v>0</v>
      </c>
      <c r="P129" s="43">
        <f t="shared" ref="P129" si="566">SUM(Q129:S129)</f>
        <v>0</v>
      </c>
      <c r="Q129" s="43">
        <v>0</v>
      </c>
      <c r="R129" s="43">
        <v>0</v>
      </c>
      <c r="S129" s="43">
        <v>0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1.4734000000000001E-4</v>
      </c>
      <c r="C130" s="43">
        <f t="shared" ref="C130" si="567">I130+O130</f>
        <v>1.4734000000000001E-4</v>
      </c>
      <c r="D130" s="43">
        <f t="shared" ref="D130" si="568">J130+P130</f>
        <v>0</v>
      </c>
      <c r="E130" s="43">
        <f t="shared" ref="E130" si="569">K130+Q130</f>
        <v>0</v>
      </c>
      <c r="F130" s="43">
        <f t="shared" ref="F130" si="570">L130+R130</f>
        <v>0</v>
      </c>
      <c r="G130" s="43">
        <f t="shared" ref="G130" si="571">M130+S130</f>
        <v>0</v>
      </c>
      <c r="H130" s="43">
        <f t="shared" ref="H130" si="572">SUM(I130:J130)</f>
        <v>1.4734000000000001E-4</v>
      </c>
      <c r="I130" s="43">
        <v>1.4734000000000001E-4</v>
      </c>
      <c r="J130" s="43">
        <f t="shared" ref="J130" si="573">SUM(K130:M130)</f>
        <v>0</v>
      </c>
      <c r="K130" s="43">
        <v>0</v>
      </c>
      <c r="L130" s="43">
        <v>0</v>
      </c>
      <c r="M130" s="43">
        <v>0</v>
      </c>
      <c r="N130" s="43">
        <f t="shared" ref="N130" si="574">SUM(O130:P130)</f>
        <v>0</v>
      </c>
      <c r="O130" s="43">
        <v>0</v>
      </c>
      <c r="P130" s="43">
        <f t="shared" ref="P130" si="575">SUM(Q130:S130)</f>
        <v>0</v>
      </c>
      <c r="Q130" s="43">
        <v>0</v>
      </c>
      <c r="R130" s="43">
        <v>0</v>
      </c>
      <c r="S130" s="43">
        <v>0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1.4734000000000001E-4</v>
      </c>
      <c r="C131" s="43">
        <f t="shared" ref="C131" si="576">I131+O131</f>
        <v>1.4734000000000001E-4</v>
      </c>
      <c r="D131" s="43">
        <f t="shared" ref="D131" si="577">J131+P131</f>
        <v>0</v>
      </c>
      <c r="E131" s="43">
        <f t="shared" ref="E131" si="578">K131+Q131</f>
        <v>0</v>
      </c>
      <c r="F131" s="43">
        <f t="shared" ref="F131" si="579">L131+R131</f>
        <v>0</v>
      </c>
      <c r="G131" s="43">
        <f t="shared" ref="G131" si="580">M131+S131</f>
        <v>0</v>
      </c>
      <c r="H131" s="43">
        <f t="shared" ref="H131" si="581">SUM(I131:J131)</f>
        <v>1.4734000000000001E-4</v>
      </c>
      <c r="I131" s="43">
        <v>1.4734000000000001E-4</v>
      </c>
      <c r="J131" s="43">
        <f t="shared" ref="J131" si="582">SUM(K131:M131)</f>
        <v>0</v>
      </c>
      <c r="K131" s="43">
        <v>0</v>
      </c>
      <c r="L131" s="43">
        <v>0</v>
      </c>
      <c r="M131" s="43">
        <v>0</v>
      </c>
      <c r="N131" s="43">
        <f t="shared" ref="N131" si="583">SUM(O131:P131)</f>
        <v>0</v>
      </c>
      <c r="O131" s="43">
        <v>0</v>
      </c>
      <c r="P131" s="43">
        <f t="shared" ref="P131" si="584">SUM(Q131:S131)</f>
        <v>0</v>
      </c>
      <c r="Q131" s="43">
        <v>0</v>
      </c>
      <c r="R131" s="43">
        <v>0</v>
      </c>
      <c r="S131" s="43">
        <v>0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1.4734000000000001E-4</v>
      </c>
      <c r="C132" s="43">
        <f t="shared" ref="C132" si="585">I132+O132</f>
        <v>1.4734000000000001E-4</v>
      </c>
      <c r="D132" s="43">
        <f t="shared" ref="D132" si="586">J132+P132</f>
        <v>0</v>
      </c>
      <c r="E132" s="43">
        <f t="shared" ref="E132" si="587">K132+Q132</f>
        <v>0</v>
      </c>
      <c r="F132" s="43">
        <f t="shared" ref="F132" si="588">L132+R132</f>
        <v>0</v>
      </c>
      <c r="G132" s="43">
        <f t="shared" ref="G132" si="589">M132+S132</f>
        <v>0</v>
      </c>
      <c r="H132" s="43">
        <f t="shared" ref="H132" si="590">SUM(I132:J132)</f>
        <v>1.4734000000000001E-4</v>
      </c>
      <c r="I132" s="43">
        <v>1.4734000000000001E-4</v>
      </c>
      <c r="J132" s="43">
        <f t="shared" ref="J132" si="591">SUM(K132:M132)</f>
        <v>0</v>
      </c>
      <c r="K132" s="43">
        <v>0</v>
      </c>
      <c r="L132" s="43">
        <v>0</v>
      </c>
      <c r="M132" s="43">
        <v>0</v>
      </c>
      <c r="N132" s="43">
        <f t="shared" ref="N132" si="592">SUM(O132:P132)</f>
        <v>0</v>
      </c>
      <c r="O132" s="43">
        <v>0</v>
      </c>
      <c r="P132" s="43">
        <f t="shared" ref="P132" si="593">SUM(Q132:S132)</f>
        <v>0</v>
      </c>
      <c r="Q132" s="43">
        <v>0</v>
      </c>
      <c r="R132" s="43">
        <v>0</v>
      </c>
      <c r="S132" s="43">
        <v>0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1.4734000000000001E-4</v>
      </c>
      <c r="C133" s="43">
        <f t="shared" ref="C133" si="594">I133+O133</f>
        <v>1.4734000000000001E-4</v>
      </c>
      <c r="D133" s="43">
        <f t="shared" ref="D133" si="595">J133+P133</f>
        <v>0</v>
      </c>
      <c r="E133" s="43">
        <f t="shared" ref="E133" si="596">K133+Q133</f>
        <v>0</v>
      </c>
      <c r="F133" s="43">
        <f t="shared" ref="F133" si="597">L133+R133</f>
        <v>0</v>
      </c>
      <c r="G133" s="43">
        <f t="shared" ref="G133" si="598">M133+S133</f>
        <v>0</v>
      </c>
      <c r="H133" s="43">
        <f t="shared" ref="H133" si="599">SUM(I133:J133)</f>
        <v>1.4734000000000001E-4</v>
      </c>
      <c r="I133" s="43">
        <v>1.4734000000000001E-4</v>
      </c>
      <c r="J133" s="43">
        <f t="shared" ref="J133" si="600">SUM(K133:M133)</f>
        <v>0</v>
      </c>
      <c r="K133" s="43">
        <v>0</v>
      </c>
      <c r="L133" s="43">
        <v>0</v>
      </c>
      <c r="M133" s="43">
        <v>0</v>
      </c>
      <c r="N133" s="43">
        <f t="shared" ref="N133" si="601">SUM(O133:P133)</f>
        <v>0</v>
      </c>
      <c r="O133" s="43">
        <v>0</v>
      </c>
      <c r="P133" s="43">
        <f t="shared" ref="P133" si="602">SUM(Q133:S133)</f>
        <v>0</v>
      </c>
      <c r="Q133" s="43">
        <v>0</v>
      </c>
      <c r="R133" s="43">
        <v>0</v>
      </c>
      <c r="S133" s="43">
        <v>0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1.4734000000000001E-4</v>
      </c>
      <c r="C134" s="43">
        <f t="shared" ref="C134" si="603">I134+O134</f>
        <v>1.4734000000000001E-4</v>
      </c>
      <c r="D134" s="43">
        <f t="shared" ref="D134" si="604">J134+P134</f>
        <v>0</v>
      </c>
      <c r="E134" s="43">
        <f t="shared" ref="E134" si="605">K134+Q134</f>
        <v>0</v>
      </c>
      <c r="F134" s="43">
        <f t="shared" ref="F134" si="606">L134+R134</f>
        <v>0</v>
      </c>
      <c r="G134" s="43">
        <f t="shared" ref="G134" si="607">M134+S134</f>
        <v>0</v>
      </c>
      <c r="H134" s="43">
        <f t="shared" ref="H134" si="608">SUM(I134:J134)</f>
        <v>1.4734000000000001E-4</v>
      </c>
      <c r="I134" s="43">
        <v>1.4734000000000001E-4</v>
      </c>
      <c r="J134" s="43">
        <f t="shared" ref="J134" si="609">SUM(K134:M134)</f>
        <v>0</v>
      </c>
      <c r="K134" s="43">
        <v>0</v>
      </c>
      <c r="L134" s="43">
        <v>0</v>
      </c>
      <c r="M134" s="43">
        <v>0</v>
      </c>
      <c r="N134" s="43">
        <f t="shared" ref="N134" si="610">SUM(O134:P134)</f>
        <v>0</v>
      </c>
      <c r="O134" s="43">
        <v>0</v>
      </c>
      <c r="P134" s="43">
        <f t="shared" ref="P134" si="611">SUM(Q134:S134)</f>
        <v>0</v>
      </c>
      <c r="Q134" s="43">
        <v>0</v>
      </c>
      <c r="R134" s="43">
        <v>0</v>
      </c>
      <c r="S134" s="43">
        <v>0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1.4734000000000001E-4</v>
      </c>
      <c r="C135" s="43">
        <f t="shared" ref="C135" si="612">I135+O135</f>
        <v>1.4734000000000001E-4</v>
      </c>
      <c r="D135" s="43">
        <f t="shared" ref="D135" si="613">J135+P135</f>
        <v>0</v>
      </c>
      <c r="E135" s="43">
        <f t="shared" ref="E135" si="614">K135+Q135</f>
        <v>0</v>
      </c>
      <c r="F135" s="43">
        <f t="shared" ref="F135" si="615">L135+R135</f>
        <v>0</v>
      </c>
      <c r="G135" s="43">
        <f t="shared" ref="G135" si="616">M135+S135</f>
        <v>0</v>
      </c>
      <c r="H135" s="43">
        <f t="shared" ref="H135" si="617">SUM(I135:J135)</f>
        <v>1.4734000000000001E-4</v>
      </c>
      <c r="I135" s="43">
        <v>1.4734000000000001E-4</v>
      </c>
      <c r="J135" s="43">
        <f t="shared" ref="J135" si="618">SUM(K135:M135)</f>
        <v>0</v>
      </c>
      <c r="K135" s="43">
        <v>0</v>
      </c>
      <c r="L135" s="43">
        <v>0</v>
      </c>
      <c r="M135" s="43">
        <v>0</v>
      </c>
      <c r="N135" s="43">
        <f t="shared" ref="N135" si="619">SUM(O135:P135)</f>
        <v>0</v>
      </c>
      <c r="O135" s="43">
        <v>0</v>
      </c>
      <c r="P135" s="43">
        <f t="shared" ref="P135" si="620">SUM(Q135:S135)</f>
        <v>0</v>
      </c>
      <c r="Q135" s="43">
        <v>0</v>
      </c>
      <c r="R135" s="43">
        <v>0</v>
      </c>
      <c r="S135" s="43">
        <v>0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1.4734000000000001E-4</v>
      </c>
      <c r="C136" s="43">
        <f t="shared" ref="C136" si="621">I136+O136</f>
        <v>1.4734000000000001E-4</v>
      </c>
      <c r="D136" s="43">
        <f t="shared" ref="D136" si="622">J136+P136</f>
        <v>0</v>
      </c>
      <c r="E136" s="43">
        <f t="shared" ref="E136" si="623">K136+Q136</f>
        <v>0</v>
      </c>
      <c r="F136" s="43">
        <f t="shared" ref="F136" si="624">L136+R136</f>
        <v>0</v>
      </c>
      <c r="G136" s="43">
        <f t="shared" ref="G136" si="625">M136+S136</f>
        <v>0</v>
      </c>
      <c r="H136" s="43">
        <f t="shared" ref="H136" si="626">SUM(I136:J136)</f>
        <v>1.4734000000000001E-4</v>
      </c>
      <c r="I136" s="43">
        <v>1.4734000000000001E-4</v>
      </c>
      <c r="J136" s="43">
        <f t="shared" ref="J136" si="627">SUM(K136:M136)</f>
        <v>0</v>
      </c>
      <c r="K136" s="43">
        <v>0</v>
      </c>
      <c r="L136" s="43">
        <v>0</v>
      </c>
      <c r="M136" s="43">
        <v>0</v>
      </c>
      <c r="N136" s="43">
        <f t="shared" ref="N136" si="628">SUM(O136:P136)</f>
        <v>0</v>
      </c>
      <c r="O136" s="43">
        <v>0</v>
      </c>
      <c r="P136" s="43">
        <f t="shared" ref="P136" si="629">SUM(Q136:S136)</f>
        <v>0</v>
      </c>
      <c r="Q136" s="43">
        <v>0</v>
      </c>
      <c r="R136" s="43">
        <v>0</v>
      </c>
      <c r="S136" s="43">
        <v>0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1.4734000000000001E-4</v>
      </c>
      <c r="C137" s="43">
        <f t="shared" ref="C137" si="630">I137+O137</f>
        <v>1.4734000000000001E-4</v>
      </c>
      <c r="D137" s="43">
        <f t="shared" ref="D137" si="631">J137+P137</f>
        <v>0</v>
      </c>
      <c r="E137" s="43">
        <f t="shared" ref="E137" si="632">K137+Q137</f>
        <v>0</v>
      </c>
      <c r="F137" s="43">
        <f t="shared" ref="F137" si="633">L137+R137</f>
        <v>0</v>
      </c>
      <c r="G137" s="43">
        <f t="shared" ref="G137" si="634">M137+S137</f>
        <v>0</v>
      </c>
      <c r="H137" s="43">
        <f t="shared" ref="H137" si="635">SUM(I137:J137)</f>
        <v>1.4734000000000001E-4</v>
      </c>
      <c r="I137" s="43">
        <v>1.4734000000000001E-4</v>
      </c>
      <c r="J137" s="43">
        <f t="shared" ref="J137" si="636">SUM(K137:M137)</f>
        <v>0</v>
      </c>
      <c r="K137" s="43">
        <v>0</v>
      </c>
      <c r="L137" s="43">
        <v>0</v>
      </c>
      <c r="M137" s="43">
        <v>0</v>
      </c>
      <c r="N137" s="43">
        <f t="shared" ref="N137" si="637">SUM(O137:P137)</f>
        <v>0</v>
      </c>
      <c r="O137" s="43">
        <v>0</v>
      </c>
      <c r="P137" s="43">
        <f t="shared" ref="P137" si="638">SUM(Q137:S137)</f>
        <v>0</v>
      </c>
      <c r="Q137" s="43">
        <v>0</v>
      </c>
      <c r="R137" s="43">
        <v>0</v>
      </c>
      <c r="S137" s="43">
        <v>0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1.4734000000000001E-4</v>
      </c>
      <c r="C138" s="43">
        <f t="shared" ref="C138" si="639">I138+O138</f>
        <v>1.4734000000000001E-4</v>
      </c>
      <c r="D138" s="43">
        <f t="shared" ref="D138" si="640">J138+P138</f>
        <v>0</v>
      </c>
      <c r="E138" s="43">
        <f t="shared" ref="E138" si="641">K138+Q138</f>
        <v>0</v>
      </c>
      <c r="F138" s="43">
        <f t="shared" ref="F138" si="642">L138+R138</f>
        <v>0</v>
      </c>
      <c r="G138" s="43">
        <f t="shared" ref="G138" si="643">M138+S138</f>
        <v>0</v>
      </c>
      <c r="H138" s="43">
        <f t="shared" ref="H138" si="644">SUM(I138:J138)</f>
        <v>1.4734000000000001E-4</v>
      </c>
      <c r="I138" s="43">
        <v>1.4734000000000001E-4</v>
      </c>
      <c r="J138" s="43">
        <f t="shared" ref="J138" si="645">SUM(K138:M138)</f>
        <v>0</v>
      </c>
      <c r="K138" s="43">
        <v>0</v>
      </c>
      <c r="L138" s="43">
        <v>0</v>
      </c>
      <c r="M138" s="43">
        <v>0</v>
      </c>
      <c r="N138" s="43">
        <f t="shared" ref="N138" si="646">SUM(O138:P138)</f>
        <v>0</v>
      </c>
      <c r="O138" s="43">
        <v>0</v>
      </c>
      <c r="P138" s="43">
        <f t="shared" ref="P138" si="647">SUM(Q138:S138)</f>
        <v>0</v>
      </c>
      <c r="Q138" s="43">
        <v>0</v>
      </c>
      <c r="R138" s="43">
        <v>0</v>
      </c>
      <c r="S138" s="43">
        <v>0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1.4734000000000001E-4</v>
      </c>
      <c r="C139" s="43">
        <f t="shared" ref="C139" si="648">I139+O139</f>
        <v>1.4734000000000001E-4</v>
      </c>
      <c r="D139" s="43">
        <f t="shared" ref="D139" si="649">J139+P139</f>
        <v>0</v>
      </c>
      <c r="E139" s="43">
        <f t="shared" ref="E139" si="650">K139+Q139</f>
        <v>0</v>
      </c>
      <c r="F139" s="43">
        <f t="shared" ref="F139" si="651">L139+R139</f>
        <v>0</v>
      </c>
      <c r="G139" s="43">
        <f t="shared" ref="G139" si="652">M139+S139</f>
        <v>0</v>
      </c>
      <c r="H139" s="43">
        <f t="shared" ref="H139" si="653">SUM(I139:J139)</f>
        <v>1.4734000000000001E-4</v>
      </c>
      <c r="I139" s="43">
        <v>1.4734000000000001E-4</v>
      </c>
      <c r="J139" s="43">
        <f t="shared" ref="J139" si="654">SUM(K139:M139)</f>
        <v>0</v>
      </c>
      <c r="K139" s="43">
        <v>0</v>
      </c>
      <c r="L139" s="43">
        <v>0</v>
      </c>
      <c r="M139" s="43">
        <v>0</v>
      </c>
      <c r="N139" s="43">
        <f t="shared" ref="N139" si="655">SUM(O139:P139)</f>
        <v>0</v>
      </c>
      <c r="O139" s="43">
        <v>0</v>
      </c>
      <c r="P139" s="43">
        <f t="shared" ref="P139" si="656">SUM(Q139:S139)</f>
        <v>0</v>
      </c>
      <c r="Q139" s="43">
        <v>0</v>
      </c>
      <c r="R139" s="43">
        <v>0</v>
      </c>
      <c r="S139" s="43">
        <v>0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1.4734000000000001E-4</v>
      </c>
      <c r="C140" s="43">
        <f t="shared" ref="C140" si="657">I140+O140</f>
        <v>1.4734000000000001E-4</v>
      </c>
      <c r="D140" s="43">
        <f t="shared" ref="D140" si="658">J140+P140</f>
        <v>0</v>
      </c>
      <c r="E140" s="43">
        <f t="shared" ref="E140" si="659">K140+Q140</f>
        <v>0</v>
      </c>
      <c r="F140" s="43">
        <f t="shared" ref="F140" si="660">L140+R140</f>
        <v>0</v>
      </c>
      <c r="G140" s="43">
        <f t="shared" ref="G140" si="661">M140+S140</f>
        <v>0</v>
      </c>
      <c r="H140" s="43">
        <f t="shared" ref="H140" si="662">SUM(I140:J140)</f>
        <v>1.4734000000000001E-4</v>
      </c>
      <c r="I140" s="43">
        <v>1.4734000000000001E-4</v>
      </c>
      <c r="J140" s="43">
        <f t="shared" ref="J140" si="663">SUM(K140:M140)</f>
        <v>0</v>
      </c>
      <c r="K140" s="43">
        <v>0</v>
      </c>
      <c r="L140" s="43">
        <v>0</v>
      </c>
      <c r="M140" s="43">
        <v>0</v>
      </c>
      <c r="N140" s="43">
        <f t="shared" ref="N140" si="664">SUM(O140:P140)</f>
        <v>0</v>
      </c>
      <c r="O140" s="43">
        <v>0</v>
      </c>
      <c r="P140" s="43">
        <f t="shared" ref="P140" si="665">SUM(Q140:S140)</f>
        <v>0</v>
      </c>
      <c r="Q140" s="43">
        <v>0</v>
      </c>
      <c r="R140" s="43">
        <v>0</v>
      </c>
      <c r="S140" s="43">
        <v>0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1.4734000000000001E-4</v>
      </c>
      <c r="C141" s="43">
        <f t="shared" ref="C141" si="666">I141+O141</f>
        <v>1.4734000000000001E-4</v>
      </c>
      <c r="D141" s="43">
        <f t="shared" ref="D141" si="667">J141+P141</f>
        <v>0</v>
      </c>
      <c r="E141" s="43">
        <f t="shared" ref="E141" si="668">K141+Q141</f>
        <v>0</v>
      </c>
      <c r="F141" s="43">
        <f t="shared" ref="F141" si="669">L141+R141</f>
        <v>0</v>
      </c>
      <c r="G141" s="43">
        <f t="shared" ref="G141" si="670">M141+S141</f>
        <v>0</v>
      </c>
      <c r="H141" s="43">
        <f t="shared" ref="H141" si="671">SUM(I141:J141)</f>
        <v>1.4734000000000001E-4</v>
      </c>
      <c r="I141" s="43">
        <v>1.4734000000000001E-4</v>
      </c>
      <c r="J141" s="43">
        <f t="shared" ref="J141" si="672">SUM(K141:M141)</f>
        <v>0</v>
      </c>
      <c r="K141" s="43">
        <v>0</v>
      </c>
      <c r="L141" s="43">
        <v>0</v>
      </c>
      <c r="M141" s="43">
        <v>0</v>
      </c>
      <c r="N141" s="43">
        <f t="shared" ref="N141" si="673">SUM(O141:P141)</f>
        <v>0</v>
      </c>
      <c r="O141" s="43">
        <v>0</v>
      </c>
      <c r="P141" s="43">
        <f t="shared" ref="P141" si="674">SUM(Q141:S141)</f>
        <v>0</v>
      </c>
      <c r="Q141" s="43">
        <v>0</v>
      </c>
      <c r="R141" s="43">
        <v>0</v>
      </c>
      <c r="S141" s="43">
        <v>0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1.4734000000000001E-4</v>
      </c>
      <c r="C142" s="43">
        <f t="shared" ref="C142" si="675">I142+O142</f>
        <v>1.4734000000000001E-4</v>
      </c>
      <c r="D142" s="43">
        <f t="shared" ref="D142" si="676">J142+P142</f>
        <v>0</v>
      </c>
      <c r="E142" s="43">
        <f t="shared" ref="E142" si="677">K142+Q142</f>
        <v>0</v>
      </c>
      <c r="F142" s="43">
        <f t="shared" ref="F142" si="678">L142+R142</f>
        <v>0</v>
      </c>
      <c r="G142" s="43">
        <f t="shared" ref="G142" si="679">M142+S142</f>
        <v>0</v>
      </c>
      <c r="H142" s="43">
        <f t="shared" ref="H142" si="680">SUM(I142:J142)</f>
        <v>1.4734000000000001E-4</v>
      </c>
      <c r="I142" s="43">
        <v>1.4734000000000001E-4</v>
      </c>
      <c r="J142" s="43">
        <f t="shared" ref="J142" si="681">SUM(K142:M142)</f>
        <v>0</v>
      </c>
      <c r="K142" s="43">
        <v>0</v>
      </c>
      <c r="L142" s="43">
        <v>0</v>
      </c>
      <c r="M142" s="43">
        <v>0</v>
      </c>
      <c r="N142" s="43">
        <f t="shared" ref="N142" si="682">SUM(O142:P142)</f>
        <v>0</v>
      </c>
      <c r="O142" s="43">
        <v>0</v>
      </c>
      <c r="P142" s="43">
        <f t="shared" ref="P142" si="683">SUM(Q142:S142)</f>
        <v>0</v>
      </c>
      <c r="Q142" s="43">
        <v>0</v>
      </c>
      <c r="R142" s="43">
        <v>0</v>
      </c>
      <c r="S142" s="43">
        <v>0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0.12035542</v>
      </c>
      <c r="C143" s="43">
        <f t="shared" ref="C143" si="684">I143+O143</f>
        <v>0.12035542</v>
      </c>
      <c r="D143" s="43">
        <f t="shared" ref="D143" si="685">J143+P143</f>
        <v>0</v>
      </c>
      <c r="E143" s="43">
        <f t="shared" ref="E143" si="686">K143+Q143</f>
        <v>0</v>
      </c>
      <c r="F143" s="43">
        <f t="shared" ref="F143" si="687">L143+R143</f>
        <v>0</v>
      </c>
      <c r="G143" s="43">
        <f t="shared" ref="G143" si="688">M143+S143</f>
        <v>0</v>
      </c>
      <c r="H143" s="43">
        <f t="shared" ref="H143" si="689">SUM(I143:J143)</f>
        <v>0.11535927</v>
      </c>
      <c r="I143" s="43">
        <v>0.11535927</v>
      </c>
      <c r="J143" s="43">
        <f t="shared" ref="J143" si="690">SUM(K143:M143)</f>
        <v>0</v>
      </c>
      <c r="K143" s="43">
        <v>0</v>
      </c>
      <c r="L143" s="43">
        <v>0</v>
      </c>
      <c r="M143" s="43">
        <v>0</v>
      </c>
      <c r="N143" s="43">
        <f t="shared" ref="N143" si="691">SUM(O143:P143)</f>
        <v>4.9961499999999995E-3</v>
      </c>
      <c r="O143" s="43">
        <v>4.9961499999999995E-3</v>
      </c>
      <c r="P143" s="43">
        <f t="shared" ref="P143" si="692">SUM(Q143:S143)</f>
        <v>0</v>
      </c>
      <c r="Q143" s="43">
        <v>0</v>
      </c>
      <c r="R143" s="43">
        <v>0</v>
      </c>
      <c r="S143" s="43">
        <v>0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0.11806383000000002</v>
      </c>
      <c r="C144" s="43">
        <f t="shared" ref="C144" si="693">I144+O144</f>
        <v>0.11806383000000002</v>
      </c>
      <c r="D144" s="43">
        <f t="shared" ref="D144" si="694">J144+P144</f>
        <v>0</v>
      </c>
      <c r="E144" s="43">
        <f t="shared" ref="E144" si="695">K144+Q144</f>
        <v>0</v>
      </c>
      <c r="F144" s="43">
        <f t="shared" ref="F144" si="696">L144+R144</f>
        <v>0</v>
      </c>
      <c r="G144" s="43">
        <f t="shared" ref="G144" si="697">M144+S144</f>
        <v>0</v>
      </c>
      <c r="H144" s="43">
        <f t="shared" ref="H144" si="698">SUM(I144:J144)</f>
        <v>0.11302589000000002</v>
      </c>
      <c r="I144" s="43">
        <v>0.11302589000000002</v>
      </c>
      <c r="J144" s="43">
        <f t="shared" ref="J144" si="699">SUM(K144:M144)</f>
        <v>0</v>
      </c>
      <c r="K144" s="43">
        <v>0</v>
      </c>
      <c r="L144" s="43">
        <v>0</v>
      </c>
      <c r="M144" s="43">
        <v>0</v>
      </c>
      <c r="N144" s="43">
        <f t="shared" ref="N144" si="700">SUM(O144:P144)</f>
        <v>5.0379399999999994E-3</v>
      </c>
      <c r="O144" s="43">
        <v>5.0379399999999994E-3</v>
      </c>
      <c r="P144" s="43">
        <f t="shared" ref="P144" si="701">SUM(Q144:S144)</f>
        <v>0</v>
      </c>
      <c r="Q144" s="43">
        <v>0</v>
      </c>
      <c r="R144" s="43">
        <v>0</v>
      </c>
      <c r="S144" s="43">
        <v>0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0.11802353000000002</v>
      </c>
      <c r="C145" s="43">
        <f t="shared" ref="C145" si="702">I145+O145</f>
        <v>0.11802353000000002</v>
      </c>
      <c r="D145" s="43">
        <f t="shared" ref="D145" si="703">J145+P145</f>
        <v>0</v>
      </c>
      <c r="E145" s="43">
        <f t="shared" ref="E145" si="704">K145+Q145</f>
        <v>0</v>
      </c>
      <c r="F145" s="43">
        <f t="shared" ref="F145" si="705">L145+R145</f>
        <v>0</v>
      </c>
      <c r="G145" s="43">
        <f t="shared" ref="G145" si="706">M145+S145</f>
        <v>0</v>
      </c>
      <c r="H145" s="43">
        <f t="shared" ref="H145" si="707">SUM(I145:J145)</f>
        <v>0.11302589000000002</v>
      </c>
      <c r="I145" s="43">
        <v>0.11302589000000002</v>
      </c>
      <c r="J145" s="43">
        <f t="shared" ref="J145" si="708">SUM(K145:M145)</f>
        <v>0</v>
      </c>
      <c r="K145" s="43">
        <v>0</v>
      </c>
      <c r="L145" s="43">
        <v>0</v>
      </c>
      <c r="M145" s="43">
        <v>0</v>
      </c>
      <c r="N145" s="43">
        <f t="shared" ref="N145" si="709">SUM(O145:P145)</f>
        <v>4.9976400000000002E-3</v>
      </c>
      <c r="O145" s="43">
        <v>4.9976400000000002E-3</v>
      </c>
      <c r="P145" s="43">
        <f t="shared" ref="P145" si="710">SUM(Q145:S145)</f>
        <v>0</v>
      </c>
      <c r="Q145" s="43">
        <v>0</v>
      </c>
      <c r="R145" s="43">
        <v>0</v>
      </c>
      <c r="S145" s="43">
        <v>0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0.11819751000000002</v>
      </c>
      <c r="C146" s="43">
        <f t="shared" ref="C146" si="711">I146+O146</f>
        <v>0.11819751000000002</v>
      </c>
      <c r="D146" s="43">
        <f t="shared" ref="D146" si="712">J146+P146</f>
        <v>0</v>
      </c>
      <c r="E146" s="43">
        <f t="shared" ref="E146" si="713">K146+Q146</f>
        <v>0</v>
      </c>
      <c r="F146" s="43">
        <f t="shared" ref="F146" si="714">L146+R146</f>
        <v>0</v>
      </c>
      <c r="G146" s="43">
        <f t="shared" ref="G146" si="715">M146+S146</f>
        <v>0</v>
      </c>
      <c r="H146" s="43">
        <f t="shared" ref="H146" si="716">SUM(I146:J146)</f>
        <v>0.11302589000000002</v>
      </c>
      <c r="I146" s="43">
        <v>0.11302589000000002</v>
      </c>
      <c r="J146" s="43">
        <f t="shared" ref="J146" si="717">SUM(K146:M146)</f>
        <v>0</v>
      </c>
      <c r="K146" s="43">
        <v>0</v>
      </c>
      <c r="L146" s="43">
        <v>0</v>
      </c>
      <c r="M146" s="43">
        <v>0</v>
      </c>
      <c r="N146" s="43">
        <f t="shared" ref="N146" si="718">SUM(O146:P146)</f>
        <v>5.17162E-3</v>
      </c>
      <c r="O146" s="43">
        <v>5.17162E-3</v>
      </c>
      <c r="P146" s="43">
        <f t="shared" ref="P146" si="719">SUM(Q146:S146)</f>
        <v>0</v>
      </c>
      <c r="Q146" s="43">
        <v>0</v>
      </c>
      <c r="R146" s="43">
        <v>0</v>
      </c>
      <c r="S146" s="43">
        <v>0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0.11836671000000001</v>
      </c>
      <c r="C147" s="43">
        <f t="shared" ref="C147" si="720">I147+O147</f>
        <v>0.11836671000000001</v>
      </c>
      <c r="D147" s="43">
        <f t="shared" ref="D147" si="721">J147+P147</f>
        <v>0</v>
      </c>
      <c r="E147" s="43">
        <f t="shared" ref="E147" si="722">K147+Q147</f>
        <v>0</v>
      </c>
      <c r="F147" s="43">
        <f t="shared" ref="F147" si="723">L147+R147</f>
        <v>0</v>
      </c>
      <c r="G147" s="43">
        <f t="shared" ref="G147" si="724">M147+S147</f>
        <v>0</v>
      </c>
      <c r="H147" s="43">
        <f t="shared" ref="H147" si="725">SUM(I147:J147)</f>
        <v>0.11302589000000002</v>
      </c>
      <c r="I147" s="43">
        <v>0.11302589000000002</v>
      </c>
      <c r="J147" s="43">
        <f t="shared" ref="J147" si="726">SUM(K147:M147)</f>
        <v>0</v>
      </c>
      <c r="K147" s="43">
        <v>0</v>
      </c>
      <c r="L147" s="43">
        <v>0</v>
      </c>
      <c r="M147" s="43">
        <v>0</v>
      </c>
      <c r="N147" s="43">
        <f t="shared" ref="N147" si="727">SUM(O147:P147)</f>
        <v>5.3408199999999996E-3</v>
      </c>
      <c r="O147" s="43">
        <v>5.3408199999999996E-3</v>
      </c>
      <c r="P147" s="43">
        <f t="shared" ref="P147" si="728">SUM(Q147:S147)</f>
        <v>0</v>
      </c>
      <c r="Q147" s="43">
        <v>0</v>
      </c>
      <c r="R147" s="43">
        <v>0</v>
      </c>
      <c r="S147" s="43">
        <v>0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0.11865792000000001</v>
      </c>
      <c r="C148" s="43">
        <f t="shared" ref="C148" si="729">I148+O148</f>
        <v>0.11865792000000001</v>
      </c>
      <c r="D148" s="43">
        <f t="shared" ref="D148" si="730">J148+P148</f>
        <v>0</v>
      </c>
      <c r="E148" s="43">
        <f t="shared" ref="E148" si="731">K148+Q148</f>
        <v>0</v>
      </c>
      <c r="F148" s="43">
        <f t="shared" ref="F148" si="732">L148+R148</f>
        <v>0</v>
      </c>
      <c r="G148" s="43">
        <f t="shared" ref="G148" si="733">M148+S148</f>
        <v>0</v>
      </c>
      <c r="H148" s="43">
        <f t="shared" ref="H148" si="734">SUM(I148:J148)</f>
        <v>0.11302589000000002</v>
      </c>
      <c r="I148" s="43">
        <v>0.11302589000000002</v>
      </c>
      <c r="J148" s="43">
        <f t="shared" ref="J148" si="735">SUM(K148:M148)</f>
        <v>0</v>
      </c>
      <c r="K148" s="43">
        <v>0</v>
      </c>
      <c r="L148" s="43">
        <v>0</v>
      </c>
      <c r="M148" s="43">
        <v>0</v>
      </c>
      <c r="N148" s="43">
        <f t="shared" ref="N148" si="736">SUM(O148:P148)</f>
        <v>5.6320299999999997E-3</v>
      </c>
      <c r="O148" s="43">
        <v>5.6320299999999997E-3</v>
      </c>
      <c r="P148" s="43">
        <f t="shared" ref="P148" si="737">SUM(Q148:S148)</f>
        <v>0</v>
      </c>
      <c r="Q148" s="43">
        <v>0</v>
      </c>
      <c r="R148" s="43">
        <v>0</v>
      </c>
      <c r="S148" s="43">
        <v>0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0.11978044000000002</v>
      </c>
      <c r="C149" s="43">
        <f t="shared" ref="C149" si="738">I149+O149</f>
        <v>0.11978044000000002</v>
      </c>
      <c r="D149" s="43">
        <f t="shared" ref="D149" si="739">J149+P149</f>
        <v>0</v>
      </c>
      <c r="E149" s="43">
        <f t="shared" ref="E149" si="740">K149+Q149</f>
        <v>0</v>
      </c>
      <c r="F149" s="43">
        <f t="shared" ref="F149" si="741">L149+R149</f>
        <v>0</v>
      </c>
      <c r="G149" s="43">
        <f t="shared" ref="G149" si="742">M149+S149</f>
        <v>0</v>
      </c>
      <c r="H149" s="43">
        <f t="shared" ref="H149" si="743">SUM(I149:J149)</f>
        <v>0.11302589000000002</v>
      </c>
      <c r="I149" s="43">
        <v>0.11302589000000002</v>
      </c>
      <c r="J149" s="43">
        <f t="shared" ref="J149" si="744">SUM(K149:M149)</f>
        <v>0</v>
      </c>
      <c r="K149" s="43">
        <v>0</v>
      </c>
      <c r="L149" s="43">
        <v>0</v>
      </c>
      <c r="M149" s="43">
        <v>0</v>
      </c>
      <c r="N149" s="43">
        <f t="shared" ref="N149" si="745">SUM(O149:P149)</f>
        <v>6.7545499999999998E-3</v>
      </c>
      <c r="O149" s="43">
        <v>6.7545499999999998E-3</v>
      </c>
      <c r="P149" s="43">
        <f t="shared" ref="P149" si="746">SUM(Q149:S149)</f>
        <v>0</v>
      </c>
      <c r="Q149" s="43">
        <v>0</v>
      </c>
      <c r="R149" s="43">
        <v>0</v>
      </c>
      <c r="S149" s="43">
        <v>0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0.11977054000000002</v>
      </c>
      <c r="C150" s="43">
        <f t="shared" ref="C150" si="747">I150+O150</f>
        <v>0.11977054000000002</v>
      </c>
      <c r="D150" s="43">
        <f t="shared" ref="D150" si="748">J150+P150</f>
        <v>0</v>
      </c>
      <c r="E150" s="43">
        <f t="shared" ref="E150" si="749">K150+Q150</f>
        <v>0</v>
      </c>
      <c r="F150" s="43">
        <f t="shared" ref="F150" si="750">L150+R150</f>
        <v>0</v>
      </c>
      <c r="G150" s="43">
        <f t="shared" ref="G150" si="751">M150+S150</f>
        <v>0</v>
      </c>
      <c r="H150" s="43">
        <f t="shared" ref="H150" si="752">SUM(I150:J150)</f>
        <v>0.11302589000000002</v>
      </c>
      <c r="I150" s="43">
        <v>0.11302589000000002</v>
      </c>
      <c r="J150" s="43">
        <f t="shared" ref="J150" si="753">SUM(K150:M150)</f>
        <v>0</v>
      </c>
      <c r="K150" s="43">
        <v>0</v>
      </c>
      <c r="L150" s="43">
        <v>0</v>
      </c>
      <c r="M150" s="43">
        <v>0</v>
      </c>
      <c r="N150" s="43">
        <f t="shared" ref="N150" si="754">SUM(O150:P150)</f>
        <v>6.7446499999999996E-3</v>
      </c>
      <c r="O150" s="43">
        <v>6.7446499999999996E-3</v>
      </c>
      <c r="P150" s="43">
        <f t="shared" ref="P150" si="755">SUM(Q150:S150)</f>
        <v>0</v>
      </c>
      <c r="Q150" s="43">
        <v>0</v>
      </c>
      <c r="R150" s="43">
        <v>0</v>
      </c>
      <c r="S150" s="43">
        <v>0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0.11986717000000002</v>
      </c>
      <c r="C151" s="43">
        <f t="shared" ref="C151" si="756">I151+O151</f>
        <v>0.11986717000000002</v>
      </c>
      <c r="D151" s="43">
        <f t="shared" ref="D151" si="757">J151+P151</f>
        <v>0</v>
      </c>
      <c r="E151" s="43">
        <f t="shared" ref="E151" si="758">K151+Q151</f>
        <v>0</v>
      </c>
      <c r="F151" s="43">
        <f t="shared" ref="F151" si="759">L151+R151</f>
        <v>0</v>
      </c>
      <c r="G151" s="43">
        <f t="shared" ref="G151" si="760">M151+S151</f>
        <v>0</v>
      </c>
      <c r="H151" s="43">
        <f t="shared" ref="H151" si="761">SUM(I151:J151)</f>
        <v>0.11302589000000002</v>
      </c>
      <c r="I151" s="43">
        <v>0.11302589000000002</v>
      </c>
      <c r="J151" s="43">
        <f t="shared" ref="J151" si="762">SUM(K151:M151)</f>
        <v>0</v>
      </c>
      <c r="K151" s="43">
        <v>0</v>
      </c>
      <c r="L151" s="43">
        <v>0</v>
      </c>
      <c r="M151" s="43">
        <v>0</v>
      </c>
      <c r="N151" s="43">
        <f t="shared" ref="N151" si="763">SUM(O151:P151)</f>
        <v>6.8412799999999991E-3</v>
      </c>
      <c r="O151" s="43">
        <v>6.8412799999999991E-3</v>
      </c>
      <c r="P151" s="43">
        <f t="shared" ref="P151" si="764">SUM(Q151:S151)</f>
        <v>0</v>
      </c>
      <c r="Q151" s="43">
        <v>0</v>
      </c>
      <c r="R151" s="43">
        <v>0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0</v>
      </c>
      <c r="C152" s="43">
        <f t="shared" ref="C152" si="765">I152+O152</f>
        <v>0</v>
      </c>
      <c r="D152" s="43">
        <f t="shared" ref="D152" si="766">J152+P152</f>
        <v>0</v>
      </c>
      <c r="E152" s="43">
        <f t="shared" ref="E152" si="767">K152+Q152</f>
        <v>0</v>
      </c>
      <c r="F152" s="43">
        <f t="shared" ref="F152" si="768">L152+R152</f>
        <v>0</v>
      </c>
      <c r="G152" s="43">
        <f t="shared" ref="G152" si="769">M152+S152</f>
        <v>0</v>
      </c>
      <c r="H152" s="43">
        <f t="shared" ref="H152" si="770">SUM(I152:J152)</f>
        <v>0</v>
      </c>
      <c r="I152" s="43">
        <v>0</v>
      </c>
      <c r="J152" s="43">
        <f t="shared" ref="J152" si="771">SUM(K152:M152)</f>
        <v>0</v>
      </c>
      <c r="K152" s="43">
        <v>0</v>
      </c>
      <c r="L152" s="43">
        <v>0</v>
      </c>
      <c r="M152" s="43">
        <v>0</v>
      </c>
      <c r="N152" s="43">
        <f t="shared" ref="N152" si="772">SUM(O152:P152)</f>
        <v>0</v>
      </c>
      <c r="O152" s="43">
        <v>0</v>
      </c>
      <c r="P152" s="43">
        <f t="shared" ref="P152" si="773">SUM(Q152:S152)</f>
        <v>0</v>
      </c>
      <c r="Q152" s="43">
        <v>0</v>
      </c>
      <c r="R152" s="43">
        <v>0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0</v>
      </c>
      <c r="C153" s="43">
        <f t="shared" ref="C153" si="774">I153+O153</f>
        <v>0</v>
      </c>
      <c r="D153" s="43">
        <f t="shared" ref="D153" si="775">J153+P153</f>
        <v>0</v>
      </c>
      <c r="E153" s="43">
        <f t="shared" ref="E153" si="776">K153+Q153</f>
        <v>0</v>
      </c>
      <c r="F153" s="43">
        <f t="shared" ref="F153" si="777">L153+R153</f>
        <v>0</v>
      </c>
      <c r="G153" s="43">
        <f t="shared" ref="G153" si="778">M153+S153</f>
        <v>0</v>
      </c>
      <c r="H153" s="43">
        <f t="shared" ref="H153" si="779">SUM(I153:J153)</f>
        <v>0</v>
      </c>
      <c r="I153" s="43">
        <v>0</v>
      </c>
      <c r="J153" s="43">
        <f t="shared" ref="J153" si="780">SUM(K153:M153)</f>
        <v>0</v>
      </c>
      <c r="K153" s="43">
        <v>0</v>
      </c>
      <c r="L153" s="43">
        <v>0</v>
      </c>
      <c r="M153" s="43">
        <v>0</v>
      </c>
      <c r="N153" s="43">
        <f t="shared" ref="N153" si="781">SUM(O153:P153)</f>
        <v>0</v>
      </c>
      <c r="O153" s="43">
        <v>0</v>
      </c>
      <c r="P153" s="43">
        <f t="shared" ref="P153" si="782">SUM(Q153:S153)</f>
        <v>0</v>
      </c>
      <c r="Q153" s="43">
        <v>0</v>
      </c>
      <c r="R153" s="43">
        <v>0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0</v>
      </c>
      <c r="C154" s="43">
        <f t="shared" ref="C154" si="783">I154+O154</f>
        <v>0</v>
      </c>
      <c r="D154" s="43">
        <f t="shared" ref="D154" si="784">J154+P154</f>
        <v>0</v>
      </c>
      <c r="E154" s="43">
        <f t="shared" ref="E154" si="785">K154+Q154</f>
        <v>0</v>
      </c>
      <c r="F154" s="43">
        <f t="shared" ref="F154" si="786">L154+R154</f>
        <v>0</v>
      </c>
      <c r="G154" s="43">
        <f t="shared" ref="G154" si="787">M154+S154</f>
        <v>0</v>
      </c>
      <c r="H154" s="43">
        <f t="shared" ref="H154" si="788">SUM(I154:J154)</f>
        <v>0</v>
      </c>
      <c r="I154" s="43">
        <v>0</v>
      </c>
      <c r="J154" s="43">
        <f t="shared" ref="J154" si="789">SUM(K154:M154)</f>
        <v>0</v>
      </c>
      <c r="K154" s="43">
        <v>0</v>
      </c>
      <c r="L154" s="43">
        <v>0</v>
      </c>
      <c r="M154" s="43">
        <v>0</v>
      </c>
      <c r="N154" s="43">
        <f t="shared" ref="N154" si="790">SUM(O154:P154)</f>
        <v>0</v>
      </c>
      <c r="O154" s="43">
        <v>0</v>
      </c>
      <c r="P154" s="43">
        <f t="shared" ref="P154" si="791">SUM(Q154:S154)</f>
        <v>0</v>
      </c>
      <c r="Q154" s="43">
        <v>0</v>
      </c>
      <c r="R154" s="43">
        <v>0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0</v>
      </c>
      <c r="C155" s="43">
        <f t="shared" ref="C155" si="792">I155+O155</f>
        <v>0</v>
      </c>
      <c r="D155" s="43">
        <f t="shared" ref="D155" si="793">J155+P155</f>
        <v>0</v>
      </c>
      <c r="E155" s="43">
        <f t="shared" ref="E155" si="794">K155+Q155</f>
        <v>0</v>
      </c>
      <c r="F155" s="43">
        <f t="shared" ref="F155" si="795">L155+R155</f>
        <v>0</v>
      </c>
      <c r="G155" s="43">
        <f t="shared" ref="G155" si="796">M155+S155</f>
        <v>0</v>
      </c>
      <c r="H155" s="43">
        <f t="shared" ref="H155" si="797">SUM(I155:J155)</f>
        <v>0</v>
      </c>
      <c r="I155" s="43">
        <v>0</v>
      </c>
      <c r="J155" s="43">
        <f t="shared" ref="J155" si="798">SUM(K155:M155)</f>
        <v>0</v>
      </c>
      <c r="K155" s="43">
        <v>0</v>
      </c>
      <c r="L155" s="43">
        <v>0</v>
      </c>
      <c r="M155" s="43">
        <v>0</v>
      </c>
      <c r="N155" s="43">
        <f t="shared" ref="N155" si="799">SUM(O155:P155)</f>
        <v>0</v>
      </c>
      <c r="O155" s="43">
        <v>0</v>
      </c>
      <c r="P155" s="43">
        <f t="shared" ref="P155" si="800">SUM(Q155:S155)</f>
        <v>0</v>
      </c>
      <c r="Q155" s="43">
        <v>0</v>
      </c>
      <c r="R155" s="43">
        <v>0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0</v>
      </c>
      <c r="C156" s="43">
        <f t="shared" ref="C156" si="801">I156+O156</f>
        <v>0</v>
      </c>
      <c r="D156" s="43">
        <f t="shared" ref="D156" si="802">J156+P156</f>
        <v>0</v>
      </c>
      <c r="E156" s="43">
        <f t="shared" ref="E156" si="803">K156+Q156</f>
        <v>0</v>
      </c>
      <c r="F156" s="43">
        <f t="shared" ref="F156" si="804">L156+R156</f>
        <v>0</v>
      </c>
      <c r="G156" s="43">
        <f t="shared" ref="G156" si="805">M156+S156</f>
        <v>0</v>
      </c>
      <c r="H156" s="43">
        <f t="shared" ref="H156" si="806">SUM(I156:J156)</f>
        <v>0</v>
      </c>
      <c r="I156" s="43">
        <v>0</v>
      </c>
      <c r="J156" s="43">
        <f t="shared" ref="J156" si="807">SUM(K156:M156)</f>
        <v>0</v>
      </c>
      <c r="K156" s="43">
        <v>0</v>
      </c>
      <c r="L156" s="43">
        <v>0</v>
      </c>
      <c r="M156" s="43">
        <v>0</v>
      </c>
      <c r="N156" s="43">
        <f t="shared" ref="N156" si="808">SUM(O156:P156)</f>
        <v>0</v>
      </c>
      <c r="O156" s="43">
        <v>0</v>
      </c>
      <c r="P156" s="43">
        <f t="shared" ref="P156" si="809">SUM(Q156:S156)</f>
        <v>0</v>
      </c>
      <c r="Q156" s="43">
        <v>0</v>
      </c>
      <c r="R156" s="43">
        <v>0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0</v>
      </c>
      <c r="C157" s="43">
        <f t="shared" ref="C157" si="810">I157+O157</f>
        <v>0</v>
      </c>
      <c r="D157" s="43">
        <f t="shared" ref="D157" si="811">J157+P157</f>
        <v>0</v>
      </c>
      <c r="E157" s="43">
        <f t="shared" ref="E157" si="812">K157+Q157</f>
        <v>0</v>
      </c>
      <c r="F157" s="43">
        <f t="shared" ref="F157" si="813">L157+R157</f>
        <v>0</v>
      </c>
      <c r="G157" s="43">
        <f t="shared" ref="G157" si="814">M157+S157</f>
        <v>0</v>
      </c>
      <c r="H157" s="43">
        <f t="shared" ref="H157" si="815">SUM(I157:J157)</f>
        <v>0</v>
      </c>
      <c r="I157" s="43">
        <v>0</v>
      </c>
      <c r="J157" s="43">
        <f t="shared" ref="J157" si="816">SUM(K157:M157)</f>
        <v>0</v>
      </c>
      <c r="K157" s="43">
        <v>0</v>
      </c>
      <c r="L157" s="43">
        <v>0</v>
      </c>
      <c r="M157" s="43">
        <v>0</v>
      </c>
      <c r="N157" s="43">
        <f t="shared" ref="N157" si="817">SUM(O157:P157)</f>
        <v>0</v>
      </c>
      <c r="O157" s="43">
        <v>0</v>
      </c>
      <c r="P157" s="43">
        <f t="shared" ref="P157" si="818">SUM(Q157:S157)</f>
        <v>0</v>
      </c>
      <c r="Q157" s="43">
        <v>0</v>
      </c>
      <c r="R157" s="43">
        <v>0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0</v>
      </c>
      <c r="C158" s="43">
        <f t="shared" ref="C158" si="819">I158+O158</f>
        <v>0</v>
      </c>
      <c r="D158" s="43">
        <f t="shared" ref="D158" si="820">J158+P158</f>
        <v>0</v>
      </c>
      <c r="E158" s="43">
        <f t="shared" ref="E158" si="821">K158+Q158</f>
        <v>0</v>
      </c>
      <c r="F158" s="43">
        <f t="shared" ref="F158" si="822">L158+R158</f>
        <v>0</v>
      </c>
      <c r="G158" s="43">
        <f t="shared" ref="G158" si="823">M158+S158</f>
        <v>0</v>
      </c>
      <c r="H158" s="43">
        <f t="shared" ref="H158" si="824">SUM(I158:J158)</f>
        <v>0</v>
      </c>
      <c r="I158" s="43">
        <v>0</v>
      </c>
      <c r="J158" s="43">
        <f t="shared" ref="J158" si="825">SUM(K158:M158)</f>
        <v>0</v>
      </c>
      <c r="K158" s="43">
        <v>0</v>
      </c>
      <c r="L158" s="43">
        <v>0</v>
      </c>
      <c r="M158" s="43">
        <v>0</v>
      </c>
      <c r="N158" s="43">
        <f t="shared" ref="N158" si="826">SUM(O158:P158)</f>
        <v>0</v>
      </c>
      <c r="O158" s="43">
        <v>0</v>
      </c>
      <c r="P158" s="43">
        <f t="shared" ref="P158" si="827">SUM(Q158:S158)</f>
        <v>0</v>
      </c>
      <c r="Q158" s="43">
        <v>0</v>
      </c>
      <c r="R158" s="43">
        <v>0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0</v>
      </c>
      <c r="C159" s="43">
        <f t="shared" ref="C159" si="828">I159+O159</f>
        <v>0</v>
      </c>
      <c r="D159" s="43">
        <f t="shared" ref="D159" si="829">J159+P159</f>
        <v>0</v>
      </c>
      <c r="E159" s="43">
        <f t="shared" ref="E159" si="830">K159+Q159</f>
        <v>0</v>
      </c>
      <c r="F159" s="43">
        <f t="shared" ref="F159" si="831">L159+R159</f>
        <v>0</v>
      </c>
      <c r="G159" s="43">
        <f t="shared" ref="G159" si="832">M159+S159</f>
        <v>0</v>
      </c>
      <c r="H159" s="43">
        <f t="shared" ref="H159" si="833">SUM(I159:J159)</f>
        <v>0</v>
      </c>
      <c r="I159" s="43">
        <v>0</v>
      </c>
      <c r="J159" s="43">
        <f t="shared" ref="J159" si="834">SUM(K159:M159)</f>
        <v>0</v>
      </c>
      <c r="K159" s="43">
        <v>0</v>
      </c>
      <c r="L159" s="43">
        <v>0</v>
      </c>
      <c r="M159" s="43">
        <v>0</v>
      </c>
      <c r="N159" s="43">
        <f t="shared" ref="N159" si="835">SUM(O159:P159)</f>
        <v>0</v>
      </c>
      <c r="O159" s="43">
        <v>0</v>
      </c>
      <c r="P159" s="43">
        <f t="shared" ref="P159" si="836">SUM(Q159:S159)</f>
        <v>0</v>
      </c>
      <c r="Q159" s="43">
        <v>0</v>
      </c>
      <c r="R159" s="43">
        <v>0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0</v>
      </c>
      <c r="C160" s="43">
        <f t="shared" ref="C160" si="837">I160+O160</f>
        <v>0</v>
      </c>
      <c r="D160" s="43">
        <f t="shared" ref="D160" si="838">J160+P160</f>
        <v>0</v>
      </c>
      <c r="E160" s="43">
        <f t="shared" ref="E160" si="839">K160+Q160</f>
        <v>0</v>
      </c>
      <c r="F160" s="43">
        <f t="shared" ref="F160" si="840">L160+R160</f>
        <v>0</v>
      </c>
      <c r="G160" s="43">
        <f t="shared" ref="G160" si="841">M160+S160</f>
        <v>0</v>
      </c>
      <c r="H160" s="43">
        <f t="shared" ref="H160" si="842">SUM(I160:J160)</f>
        <v>0</v>
      </c>
      <c r="I160" s="43">
        <v>0</v>
      </c>
      <c r="J160" s="43">
        <f t="shared" ref="J160" si="843">SUM(K160:M160)</f>
        <v>0</v>
      </c>
      <c r="K160" s="43">
        <v>0</v>
      </c>
      <c r="L160" s="43">
        <v>0</v>
      </c>
      <c r="M160" s="43">
        <v>0</v>
      </c>
      <c r="N160" s="43">
        <f t="shared" ref="N160" si="844">SUM(O160:P160)</f>
        <v>0</v>
      </c>
      <c r="O160" s="43">
        <v>0</v>
      </c>
      <c r="P160" s="43">
        <f t="shared" ref="P160" si="845">SUM(Q160:S160)</f>
        <v>0</v>
      </c>
      <c r="Q160" s="43">
        <v>0</v>
      </c>
      <c r="R160" s="43">
        <v>0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0</v>
      </c>
      <c r="C161" s="43">
        <f t="shared" ref="C161" si="846">I161+O161</f>
        <v>0</v>
      </c>
      <c r="D161" s="43">
        <f t="shared" ref="D161" si="847">J161+P161</f>
        <v>0</v>
      </c>
      <c r="E161" s="43">
        <f t="shared" ref="E161" si="848">K161+Q161</f>
        <v>0</v>
      </c>
      <c r="F161" s="43">
        <f t="shared" ref="F161" si="849">L161+R161</f>
        <v>0</v>
      </c>
      <c r="G161" s="43">
        <f t="shared" ref="G161" si="850">M161+S161</f>
        <v>0</v>
      </c>
      <c r="H161" s="43">
        <f t="shared" ref="H161" si="851">SUM(I161:J161)</f>
        <v>0</v>
      </c>
      <c r="I161" s="43">
        <v>0</v>
      </c>
      <c r="J161" s="43">
        <f t="shared" ref="J161" si="852">SUM(K161:M161)</f>
        <v>0</v>
      </c>
      <c r="K161" s="43">
        <v>0</v>
      </c>
      <c r="L161" s="43">
        <v>0</v>
      </c>
      <c r="M161" s="43">
        <v>0</v>
      </c>
      <c r="N161" s="43">
        <f t="shared" ref="N161" si="853">SUM(O161:P161)</f>
        <v>0</v>
      </c>
      <c r="O161" s="43">
        <v>0</v>
      </c>
      <c r="P161" s="43">
        <f t="shared" ref="P161" si="854">SUM(Q161:S161)</f>
        <v>0</v>
      </c>
      <c r="Q161" s="43">
        <v>0</v>
      </c>
      <c r="R161" s="43">
        <v>0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0</v>
      </c>
      <c r="C162" s="43">
        <f t="shared" ref="C162" si="855">I162+O162</f>
        <v>0</v>
      </c>
      <c r="D162" s="43">
        <f t="shared" ref="D162" si="856">J162+P162</f>
        <v>0</v>
      </c>
      <c r="E162" s="43">
        <f t="shared" ref="E162" si="857">K162+Q162</f>
        <v>0</v>
      </c>
      <c r="F162" s="43">
        <f t="shared" ref="F162" si="858">L162+R162</f>
        <v>0</v>
      </c>
      <c r="G162" s="43">
        <f t="shared" ref="G162" si="859">M162+S162</f>
        <v>0</v>
      </c>
      <c r="H162" s="43">
        <f t="shared" ref="H162" si="860">SUM(I162:J162)</f>
        <v>0</v>
      </c>
      <c r="I162" s="43">
        <v>0</v>
      </c>
      <c r="J162" s="43">
        <f t="shared" ref="J162" si="861">SUM(K162:M162)</f>
        <v>0</v>
      </c>
      <c r="K162" s="43">
        <v>0</v>
      </c>
      <c r="L162" s="43">
        <v>0</v>
      </c>
      <c r="M162" s="43">
        <v>0</v>
      </c>
      <c r="N162" s="43">
        <f t="shared" ref="N162" si="862">SUM(O162:P162)</f>
        <v>0</v>
      </c>
      <c r="O162" s="43">
        <v>0</v>
      </c>
      <c r="P162" s="43">
        <f t="shared" ref="P162" si="863">SUM(Q162:S162)</f>
        <v>0</v>
      </c>
      <c r="Q162" s="43">
        <v>0</v>
      </c>
      <c r="R162" s="43">
        <v>0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0</v>
      </c>
      <c r="C163" s="43">
        <f t="shared" ref="C163" si="864">I163+O163</f>
        <v>0</v>
      </c>
      <c r="D163" s="43">
        <f t="shared" ref="D163" si="865">J163+P163</f>
        <v>0</v>
      </c>
      <c r="E163" s="43">
        <f t="shared" ref="E163" si="866">K163+Q163</f>
        <v>0</v>
      </c>
      <c r="F163" s="43">
        <f t="shared" ref="F163" si="867">L163+R163</f>
        <v>0</v>
      </c>
      <c r="G163" s="43">
        <f t="shared" ref="G163" si="868">M163+S163</f>
        <v>0</v>
      </c>
      <c r="H163" s="43">
        <f t="shared" ref="H163" si="869">SUM(I163:J163)</f>
        <v>0</v>
      </c>
      <c r="I163" s="43">
        <v>0</v>
      </c>
      <c r="J163" s="43">
        <f t="shared" ref="J163" si="870">SUM(K163:M163)</f>
        <v>0</v>
      </c>
      <c r="K163" s="43">
        <v>0</v>
      </c>
      <c r="L163" s="43">
        <v>0</v>
      </c>
      <c r="M163" s="43">
        <v>0</v>
      </c>
      <c r="N163" s="43">
        <f t="shared" ref="N163" si="871">SUM(O163:P163)</f>
        <v>0</v>
      </c>
      <c r="O163" s="43">
        <v>0</v>
      </c>
      <c r="P163" s="43">
        <f t="shared" ref="P163" si="872">SUM(Q163:S163)</f>
        <v>0</v>
      </c>
      <c r="Q163" s="43">
        <v>0</v>
      </c>
      <c r="R163" s="43">
        <v>0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0</v>
      </c>
      <c r="C164" s="43">
        <f t="shared" ref="C164" si="873">I164+O164</f>
        <v>0</v>
      </c>
      <c r="D164" s="43">
        <f t="shared" ref="D164" si="874">J164+P164</f>
        <v>0</v>
      </c>
      <c r="E164" s="43">
        <f t="shared" ref="E164" si="875">K164+Q164</f>
        <v>0</v>
      </c>
      <c r="F164" s="43">
        <f t="shared" ref="F164" si="876">L164+R164</f>
        <v>0</v>
      </c>
      <c r="G164" s="43">
        <f t="shared" ref="G164" si="877">M164+S164</f>
        <v>0</v>
      </c>
      <c r="H164" s="43">
        <f t="shared" ref="H164" si="878">SUM(I164:J164)</f>
        <v>0</v>
      </c>
      <c r="I164" s="43">
        <v>0</v>
      </c>
      <c r="J164" s="43">
        <f t="shared" ref="J164" si="879">SUM(K164:M164)</f>
        <v>0</v>
      </c>
      <c r="K164" s="43">
        <v>0</v>
      </c>
      <c r="L164" s="43">
        <v>0</v>
      </c>
      <c r="M164" s="43">
        <v>0</v>
      </c>
      <c r="N164" s="43">
        <f t="shared" ref="N164" si="880">SUM(O164:P164)</f>
        <v>0</v>
      </c>
      <c r="O164" s="43">
        <v>0</v>
      </c>
      <c r="P164" s="43">
        <f t="shared" ref="P164" si="881">SUM(Q164:S164)</f>
        <v>0</v>
      </c>
      <c r="Q164" s="43">
        <v>0</v>
      </c>
      <c r="R164" s="43">
        <v>0</v>
      </c>
      <c r="S164" s="43">
        <v>0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0</v>
      </c>
      <c r="C165" s="43">
        <f t="shared" ref="C165" si="882">I165+O165</f>
        <v>0</v>
      </c>
      <c r="D165" s="43">
        <f t="shared" ref="D165" si="883">J165+P165</f>
        <v>0</v>
      </c>
      <c r="E165" s="43">
        <f t="shared" ref="E165" si="884">K165+Q165</f>
        <v>0</v>
      </c>
      <c r="F165" s="43">
        <f t="shared" ref="F165" si="885">L165+R165</f>
        <v>0</v>
      </c>
      <c r="G165" s="43">
        <f t="shared" ref="G165" si="886">M165+S165</f>
        <v>0</v>
      </c>
      <c r="H165" s="43">
        <f t="shared" ref="H165" si="887">SUM(I165:J165)</f>
        <v>0</v>
      </c>
      <c r="I165" s="43">
        <v>0</v>
      </c>
      <c r="J165" s="43">
        <f t="shared" ref="J165" si="888">SUM(K165:M165)</f>
        <v>0</v>
      </c>
      <c r="K165" s="43">
        <v>0</v>
      </c>
      <c r="L165" s="43">
        <v>0</v>
      </c>
      <c r="M165" s="43">
        <v>0</v>
      </c>
      <c r="N165" s="43">
        <f t="shared" ref="N165" si="889">SUM(O165:P165)</f>
        <v>0</v>
      </c>
      <c r="O165" s="43">
        <v>0</v>
      </c>
      <c r="P165" s="43">
        <f t="shared" ref="P165" si="890">SUM(Q165:S165)</f>
        <v>0</v>
      </c>
      <c r="Q165" s="43">
        <v>0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0</v>
      </c>
      <c r="C166" s="43">
        <f t="shared" ref="C166" si="891">I166+O166</f>
        <v>0</v>
      </c>
      <c r="D166" s="43">
        <f t="shared" ref="D166" si="892">J166+P166</f>
        <v>0</v>
      </c>
      <c r="E166" s="43">
        <f t="shared" ref="E166" si="893">K166+Q166</f>
        <v>0</v>
      </c>
      <c r="F166" s="43">
        <f t="shared" ref="F166" si="894">L166+R166</f>
        <v>0</v>
      </c>
      <c r="G166" s="43">
        <f t="shared" ref="G166" si="895">M166+S166</f>
        <v>0</v>
      </c>
      <c r="H166" s="43">
        <f t="shared" ref="H166" si="896">SUM(I166:J166)</f>
        <v>0</v>
      </c>
      <c r="I166" s="43">
        <v>0</v>
      </c>
      <c r="J166" s="43">
        <f t="shared" ref="J166" si="897">SUM(K166:M166)</f>
        <v>0</v>
      </c>
      <c r="K166" s="43">
        <v>0</v>
      </c>
      <c r="L166" s="43">
        <v>0</v>
      </c>
      <c r="M166" s="43">
        <v>0</v>
      </c>
      <c r="N166" s="43">
        <f t="shared" ref="N166" si="898">SUM(O166:P166)</f>
        <v>0</v>
      </c>
      <c r="O166" s="43">
        <v>0</v>
      </c>
      <c r="P166" s="43">
        <f t="shared" ref="P166" si="899">SUM(Q166:S166)</f>
        <v>0</v>
      </c>
      <c r="Q166" s="43">
        <v>0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0</v>
      </c>
      <c r="C167" s="43">
        <f t="shared" ref="C167" si="900">I167+O167</f>
        <v>0</v>
      </c>
      <c r="D167" s="43">
        <f t="shared" ref="D167" si="901">J167+P167</f>
        <v>0</v>
      </c>
      <c r="E167" s="43">
        <f t="shared" ref="E167" si="902">K167+Q167</f>
        <v>0</v>
      </c>
      <c r="F167" s="43">
        <f t="shared" ref="F167" si="903">L167+R167</f>
        <v>0</v>
      </c>
      <c r="G167" s="43">
        <f t="shared" ref="G167" si="904">M167+S167</f>
        <v>0</v>
      </c>
      <c r="H167" s="43">
        <f t="shared" ref="H167" si="905">SUM(I167:J167)</f>
        <v>0</v>
      </c>
      <c r="I167" s="43">
        <v>0</v>
      </c>
      <c r="J167" s="43">
        <f t="shared" ref="J167" si="906">SUM(K167:M167)</f>
        <v>0</v>
      </c>
      <c r="K167" s="43">
        <v>0</v>
      </c>
      <c r="L167" s="43">
        <v>0</v>
      </c>
      <c r="M167" s="43">
        <v>0</v>
      </c>
      <c r="N167" s="43">
        <f t="shared" ref="N167" si="907">SUM(O167:P167)</f>
        <v>0</v>
      </c>
      <c r="O167" s="43">
        <v>0</v>
      </c>
      <c r="P167" s="43">
        <f t="shared" ref="P167" si="908">SUM(Q167:S167)</f>
        <v>0</v>
      </c>
      <c r="Q167" s="43">
        <v>0</v>
      </c>
      <c r="R167" s="43">
        <v>0</v>
      </c>
      <c r="S167" s="43">
        <v>0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0</v>
      </c>
      <c r="C168" s="43">
        <f t="shared" ref="C168" si="909">I168+O168</f>
        <v>0</v>
      </c>
      <c r="D168" s="43">
        <f t="shared" ref="D168" si="910">J168+P168</f>
        <v>0</v>
      </c>
      <c r="E168" s="43">
        <f t="shared" ref="E168" si="911">K168+Q168</f>
        <v>0</v>
      </c>
      <c r="F168" s="43">
        <f t="shared" ref="F168" si="912">L168+R168</f>
        <v>0</v>
      </c>
      <c r="G168" s="43">
        <f t="shared" ref="G168" si="913">M168+S168</f>
        <v>0</v>
      </c>
      <c r="H168" s="43">
        <f t="shared" ref="H168" si="914">SUM(I168:J168)</f>
        <v>0</v>
      </c>
      <c r="I168" s="43">
        <v>0</v>
      </c>
      <c r="J168" s="43">
        <f t="shared" ref="J168" si="915">SUM(K168:M168)</f>
        <v>0</v>
      </c>
      <c r="K168" s="43">
        <v>0</v>
      </c>
      <c r="L168" s="43">
        <v>0</v>
      </c>
      <c r="M168" s="43">
        <v>0</v>
      </c>
      <c r="N168" s="43">
        <f t="shared" ref="N168" si="916">SUM(O168:P168)</f>
        <v>0</v>
      </c>
      <c r="O168" s="43">
        <v>0</v>
      </c>
      <c r="P168" s="43">
        <f t="shared" ref="P168" si="917">SUM(Q168:S168)</f>
        <v>0</v>
      </c>
      <c r="Q168" s="43">
        <v>0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0</v>
      </c>
      <c r="C169" s="43">
        <f t="shared" ref="C169" si="918">I169+O169</f>
        <v>0</v>
      </c>
      <c r="D169" s="43">
        <f t="shared" ref="D169" si="919">J169+P169</f>
        <v>0</v>
      </c>
      <c r="E169" s="43">
        <f t="shared" ref="E169" si="920">K169+Q169</f>
        <v>0</v>
      </c>
      <c r="F169" s="43">
        <f t="shared" ref="F169" si="921">L169+R169</f>
        <v>0</v>
      </c>
      <c r="G169" s="43">
        <f t="shared" ref="G169" si="922">M169+S169</f>
        <v>0</v>
      </c>
      <c r="H169" s="43">
        <f t="shared" ref="H169" si="923">SUM(I169:J169)</f>
        <v>0</v>
      </c>
      <c r="I169" s="43">
        <v>0</v>
      </c>
      <c r="J169" s="43">
        <f t="shared" ref="J169" si="924">SUM(K169:M169)</f>
        <v>0</v>
      </c>
      <c r="K169" s="43">
        <v>0</v>
      </c>
      <c r="L169" s="43">
        <v>0</v>
      </c>
      <c r="M169" s="43">
        <v>0</v>
      </c>
      <c r="N169" s="43">
        <f t="shared" ref="N169" si="925">SUM(O169:P169)</f>
        <v>0</v>
      </c>
      <c r="O169" s="43">
        <v>0</v>
      </c>
      <c r="P169" s="43">
        <f t="shared" ref="P169" si="926">SUM(Q169:S169)</f>
        <v>0</v>
      </c>
      <c r="Q169" s="43">
        <v>0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0</v>
      </c>
      <c r="C170" s="43">
        <f t="shared" ref="C170" si="927">I170+O170</f>
        <v>0</v>
      </c>
      <c r="D170" s="43">
        <f t="shared" ref="D170" si="928">J170+P170</f>
        <v>0</v>
      </c>
      <c r="E170" s="43">
        <f t="shared" ref="E170" si="929">K170+Q170</f>
        <v>0</v>
      </c>
      <c r="F170" s="43">
        <f t="shared" ref="F170" si="930">L170+R170</f>
        <v>0</v>
      </c>
      <c r="G170" s="43">
        <f t="shared" ref="G170" si="931">M170+S170</f>
        <v>0</v>
      </c>
      <c r="H170" s="43">
        <f t="shared" ref="H170" si="932">SUM(I170:J170)</f>
        <v>0</v>
      </c>
      <c r="I170" s="43">
        <v>0</v>
      </c>
      <c r="J170" s="43">
        <f t="shared" ref="J170" si="933">SUM(K170:M170)</f>
        <v>0</v>
      </c>
      <c r="K170" s="43">
        <v>0</v>
      </c>
      <c r="L170" s="43">
        <v>0</v>
      </c>
      <c r="M170" s="43">
        <v>0</v>
      </c>
      <c r="N170" s="43">
        <f t="shared" ref="N170" si="934">SUM(O170:P170)</f>
        <v>0</v>
      </c>
      <c r="O170" s="43">
        <v>0</v>
      </c>
      <c r="P170" s="43">
        <f t="shared" ref="P170" si="935">SUM(Q170:S170)</f>
        <v>0</v>
      </c>
      <c r="Q170" s="43">
        <v>0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0</v>
      </c>
      <c r="C171" s="43">
        <f t="shared" ref="C171" si="936">I171+O171</f>
        <v>0</v>
      </c>
      <c r="D171" s="43">
        <f t="shared" ref="D171" si="937">J171+P171</f>
        <v>0</v>
      </c>
      <c r="E171" s="43">
        <f t="shared" ref="E171" si="938">K171+Q171</f>
        <v>0</v>
      </c>
      <c r="F171" s="43">
        <f t="shared" ref="F171" si="939">L171+R171</f>
        <v>0</v>
      </c>
      <c r="G171" s="43">
        <f t="shared" ref="G171" si="940">M171+S171</f>
        <v>0</v>
      </c>
      <c r="H171" s="43">
        <f t="shared" ref="H171" si="941">SUM(I171:J171)</f>
        <v>0</v>
      </c>
      <c r="I171" s="43">
        <v>0</v>
      </c>
      <c r="J171" s="43">
        <f t="shared" ref="J171" si="942">SUM(K171:M171)</f>
        <v>0</v>
      </c>
      <c r="K171" s="43">
        <v>0</v>
      </c>
      <c r="L171" s="43">
        <v>0</v>
      </c>
      <c r="M171" s="43">
        <v>0</v>
      </c>
      <c r="N171" s="43">
        <f t="shared" ref="N171" si="943">SUM(O171:P171)</f>
        <v>0</v>
      </c>
      <c r="O171" s="43">
        <v>0</v>
      </c>
      <c r="P171" s="43">
        <f t="shared" ref="P171" si="944">SUM(Q171:S171)</f>
        <v>0</v>
      </c>
      <c r="Q171" s="43">
        <v>0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0</v>
      </c>
      <c r="C172" s="43">
        <f t="shared" ref="C172" si="945">I172+O172</f>
        <v>0</v>
      </c>
      <c r="D172" s="43">
        <f t="shared" ref="D172" si="946">J172+P172</f>
        <v>0</v>
      </c>
      <c r="E172" s="43">
        <f t="shared" ref="E172" si="947">K172+Q172</f>
        <v>0</v>
      </c>
      <c r="F172" s="43">
        <f t="shared" ref="F172" si="948">L172+R172</f>
        <v>0</v>
      </c>
      <c r="G172" s="43">
        <f t="shared" ref="G172" si="949">M172+S172</f>
        <v>0</v>
      </c>
      <c r="H172" s="43">
        <f t="shared" ref="H172" si="950">SUM(I172:J172)</f>
        <v>0</v>
      </c>
      <c r="I172" s="43">
        <v>0</v>
      </c>
      <c r="J172" s="43">
        <f t="shared" ref="J172" si="951">SUM(K172:M172)</f>
        <v>0</v>
      </c>
      <c r="K172" s="43">
        <v>0</v>
      </c>
      <c r="L172" s="43">
        <v>0</v>
      </c>
      <c r="M172" s="43">
        <v>0</v>
      </c>
      <c r="N172" s="43">
        <f t="shared" ref="N172" si="952">SUM(O172:P172)</f>
        <v>0</v>
      </c>
      <c r="O172" s="43">
        <v>0</v>
      </c>
      <c r="P172" s="43">
        <f t="shared" ref="P172" si="953">SUM(Q172:S172)</f>
        <v>0</v>
      </c>
      <c r="Q172" s="43">
        <v>0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0</v>
      </c>
      <c r="C173" s="43">
        <f t="shared" ref="C173" si="954">I173+O173</f>
        <v>0</v>
      </c>
      <c r="D173" s="43">
        <f t="shared" ref="D173" si="955">J173+P173</f>
        <v>0</v>
      </c>
      <c r="E173" s="43">
        <f t="shared" ref="E173" si="956">K173+Q173</f>
        <v>0</v>
      </c>
      <c r="F173" s="43">
        <f t="shared" ref="F173" si="957">L173+R173</f>
        <v>0</v>
      </c>
      <c r="G173" s="43">
        <f t="shared" ref="G173" si="958">M173+S173</f>
        <v>0</v>
      </c>
      <c r="H173" s="43">
        <f t="shared" ref="H173" si="959">SUM(I173:J173)</f>
        <v>0</v>
      </c>
      <c r="I173" s="43">
        <v>0</v>
      </c>
      <c r="J173" s="43">
        <f t="shared" ref="J173" si="960">SUM(K173:M173)</f>
        <v>0</v>
      </c>
      <c r="K173" s="43">
        <v>0</v>
      </c>
      <c r="L173" s="43">
        <v>0</v>
      </c>
      <c r="M173" s="43">
        <v>0</v>
      </c>
      <c r="N173" s="43">
        <f t="shared" ref="N173" si="961">SUM(O173:P173)</f>
        <v>0</v>
      </c>
      <c r="O173" s="43">
        <v>0</v>
      </c>
      <c r="P173" s="43">
        <f t="shared" ref="P173" si="962">SUM(Q173:S173)</f>
        <v>0</v>
      </c>
      <c r="Q173" s="43">
        <v>0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0</v>
      </c>
      <c r="C174" s="43">
        <f t="shared" ref="C174" si="963">I174+O174</f>
        <v>0</v>
      </c>
      <c r="D174" s="43">
        <f t="shared" ref="D174" si="964">J174+P174</f>
        <v>0</v>
      </c>
      <c r="E174" s="43">
        <f t="shared" ref="E174" si="965">K174+Q174</f>
        <v>0</v>
      </c>
      <c r="F174" s="43">
        <f t="shared" ref="F174" si="966">L174+R174</f>
        <v>0</v>
      </c>
      <c r="G174" s="43">
        <f t="shared" ref="G174" si="967">M174+S174</f>
        <v>0</v>
      </c>
      <c r="H174" s="43">
        <f t="shared" ref="H174" si="968">SUM(I174:J174)</f>
        <v>0</v>
      </c>
      <c r="I174" s="43">
        <v>0</v>
      </c>
      <c r="J174" s="43">
        <f t="shared" ref="J174" si="969">SUM(K174:M174)</f>
        <v>0</v>
      </c>
      <c r="K174" s="43">
        <v>0</v>
      </c>
      <c r="L174" s="43">
        <v>0</v>
      </c>
      <c r="M174" s="43">
        <v>0</v>
      </c>
      <c r="N174" s="43">
        <f t="shared" ref="N174" si="970">SUM(O174:P174)</f>
        <v>0</v>
      </c>
      <c r="O174" s="43">
        <v>0</v>
      </c>
      <c r="P174" s="43">
        <f t="shared" ref="P174" si="971">SUM(Q174:S174)</f>
        <v>0</v>
      </c>
      <c r="Q174" s="43">
        <v>0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0</v>
      </c>
      <c r="C175" s="43">
        <f t="shared" ref="C175" si="972">I175+O175</f>
        <v>0</v>
      </c>
      <c r="D175" s="43">
        <f t="shared" ref="D175" si="973">J175+P175</f>
        <v>0</v>
      </c>
      <c r="E175" s="43">
        <f t="shared" ref="E175" si="974">K175+Q175</f>
        <v>0</v>
      </c>
      <c r="F175" s="43">
        <f t="shared" ref="F175" si="975">L175+R175</f>
        <v>0</v>
      </c>
      <c r="G175" s="43">
        <f t="shared" ref="G175" si="976">M175+S175</f>
        <v>0</v>
      </c>
      <c r="H175" s="43">
        <f t="shared" ref="H175" si="977">SUM(I175:J175)</f>
        <v>0</v>
      </c>
      <c r="I175" s="43">
        <v>0</v>
      </c>
      <c r="J175" s="43">
        <f t="shared" ref="J175" si="978">SUM(K175:M175)</f>
        <v>0</v>
      </c>
      <c r="K175" s="43">
        <v>0</v>
      </c>
      <c r="L175" s="43">
        <v>0</v>
      </c>
      <c r="M175" s="43">
        <v>0</v>
      </c>
      <c r="N175" s="43">
        <f t="shared" ref="N175" si="979">SUM(O175:P175)</f>
        <v>0</v>
      </c>
      <c r="O175" s="43">
        <v>0</v>
      </c>
      <c r="P175" s="43">
        <f t="shared" ref="P175" si="980">SUM(Q175:S175)</f>
        <v>0</v>
      </c>
      <c r="Q175" s="43">
        <v>0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0</v>
      </c>
      <c r="C176" s="43">
        <f t="shared" ref="C176" si="981">I176+O176</f>
        <v>0</v>
      </c>
      <c r="D176" s="43">
        <f t="shared" ref="D176" si="982">J176+P176</f>
        <v>0</v>
      </c>
      <c r="E176" s="43">
        <f t="shared" ref="E176" si="983">K176+Q176</f>
        <v>0</v>
      </c>
      <c r="F176" s="43">
        <f t="shared" ref="F176" si="984">L176+R176</f>
        <v>0</v>
      </c>
      <c r="G176" s="43">
        <f t="shared" ref="G176" si="985">M176+S176</f>
        <v>0</v>
      </c>
      <c r="H176" s="43">
        <f t="shared" ref="H176" si="986">SUM(I176:J176)</f>
        <v>0</v>
      </c>
      <c r="I176" s="43">
        <v>0</v>
      </c>
      <c r="J176" s="43">
        <f t="shared" ref="J176" si="987">SUM(K176:M176)</f>
        <v>0</v>
      </c>
      <c r="K176" s="43">
        <v>0</v>
      </c>
      <c r="L176" s="43">
        <v>0</v>
      </c>
      <c r="M176" s="43">
        <v>0</v>
      </c>
      <c r="N176" s="43">
        <f t="shared" ref="N176" si="988">SUM(O176:P176)</f>
        <v>0</v>
      </c>
      <c r="O176" s="43">
        <v>0</v>
      </c>
      <c r="P176" s="43">
        <f t="shared" ref="P176" si="989">SUM(Q176:S176)</f>
        <v>0</v>
      </c>
      <c r="Q176" s="43">
        <v>0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0</v>
      </c>
      <c r="C177" s="43">
        <f t="shared" ref="C177" si="990">I177+O177</f>
        <v>0</v>
      </c>
      <c r="D177" s="43">
        <f t="shared" ref="D177" si="991">J177+P177</f>
        <v>0</v>
      </c>
      <c r="E177" s="43">
        <f t="shared" ref="E177" si="992">K177+Q177</f>
        <v>0</v>
      </c>
      <c r="F177" s="43">
        <f t="shared" ref="F177" si="993">L177+R177</f>
        <v>0</v>
      </c>
      <c r="G177" s="43">
        <f t="shared" ref="G177" si="994">M177+S177</f>
        <v>0</v>
      </c>
      <c r="H177" s="43">
        <f t="shared" ref="H177" si="995">SUM(I177:J177)</f>
        <v>0</v>
      </c>
      <c r="I177" s="43">
        <v>0</v>
      </c>
      <c r="J177" s="43">
        <f t="shared" ref="J177" si="996">SUM(K177:M177)</f>
        <v>0</v>
      </c>
      <c r="K177" s="43">
        <v>0</v>
      </c>
      <c r="L177" s="43">
        <v>0</v>
      </c>
      <c r="M177" s="43">
        <v>0</v>
      </c>
      <c r="N177" s="43">
        <f t="shared" ref="N177" si="997">SUM(O177:P177)</f>
        <v>0</v>
      </c>
      <c r="O177" s="43">
        <v>0</v>
      </c>
      <c r="P177" s="43">
        <f t="shared" ref="P177" si="998">SUM(Q177:S177)</f>
        <v>0</v>
      </c>
      <c r="Q177" s="43">
        <v>0</v>
      </c>
      <c r="R177" s="43">
        <v>0</v>
      </c>
      <c r="S177" s="43">
        <v>0</v>
      </c>
      <c r="T177" s="43"/>
      <c r="U177" s="43"/>
      <c r="V177" s="43"/>
      <c r="W177" s="43"/>
      <c r="X177" s="43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6" t="s">
        <v>155</v>
      </c>
      <c r="B1" s="10"/>
      <c r="C1" s="27"/>
    </row>
    <row r="2" spans="1:25" ht="5.25" customHeight="1"/>
    <row r="3" spans="1:25" ht="27" customHeight="1">
      <c r="A3" s="225" t="s">
        <v>82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5" ht="12.75" customHeight="1">
      <c r="A4" s="226" t="s">
        <v>181</v>
      </c>
      <c r="B4" s="227"/>
      <c r="C4" s="227"/>
      <c r="D4" s="227"/>
      <c r="E4" s="227"/>
      <c r="F4" s="227"/>
    </row>
    <row r="5" spans="1:25" ht="12.75" customHeight="1">
      <c r="A5" s="37" t="s">
        <v>230</v>
      </c>
      <c r="B5" s="37"/>
      <c r="C5" s="37"/>
      <c r="D5" s="36"/>
      <c r="E5" s="36"/>
      <c r="F5" s="36"/>
    </row>
    <row r="6" spans="1:25" s="19" customFormat="1" ht="12.75" customHeight="1">
      <c r="A6" s="198" t="s">
        <v>0</v>
      </c>
      <c r="B6" s="187" t="s">
        <v>16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5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5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5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5" ht="12.75" hidden="1" customHeight="1" outlineLevel="1">
      <c r="A11" s="8">
        <v>40544</v>
      </c>
      <c r="B11" s="43">
        <v>11923.662449879999</v>
      </c>
      <c r="C11" s="43">
        <f>I11+O11</f>
        <v>2619.5469484899995</v>
      </c>
      <c r="D11" s="43">
        <f>J11+P11</f>
        <v>9304.1155013899988</v>
      </c>
      <c r="E11" s="43">
        <f>K11+Q11</f>
        <v>4412.3979999599997</v>
      </c>
      <c r="F11" s="43">
        <f>L11+R11</f>
        <v>3545.6148468300003</v>
      </c>
      <c r="G11" s="43">
        <f>M11+S11</f>
        <v>1346.1026545999998</v>
      </c>
      <c r="H11" s="43">
        <f>SUM(I11:J11)</f>
        <v>6050.38606918</v>
      </c>
      <c r="I11" s="43">
        <v>1614.2538309899999</v>
      </c>
      <c r="J11" s="43">
        <f>SUM(K11:M11)</f>
        <v>4436.13223819</v>
      </c>
      <c r="K11" s="43">
        <v>1751.13755406</v>
      </c>
      <c r="L11" s="43">
        <v>2029.8732383500001</v>
      </c>
      <c r="M11" s="43">
        <v>655.12144577999993</v>
      </c>
      <c r="N11" s="43">
        <f>SUM(O11:P11)</f>
        <v>5873.2763806999992</v>
      </c>
      <c r="O11" s="43">
        <v>1005.2931174999999</v>
      </c>
      <c r="P11" s="43">
        <f>SUM(Q11:S11)</f>
        <v>4867.9832631999998</v>
      </c>
      <c r="Q11" s="43">
        <v>2661.2604458999999</v>
      </c>
      <c r="R11" s="43">
        <v>1515.7416084800002</v>
      </c>
      <c r="S11" s="43">
        <v>690.98120882000001</v>
      </c>
    </row>
    <row r="12" spans="1:25" ht="12.75" hidden="1" customHeight="1" outlineLevel="1">
      <c r="A12" s="8">
        <v>40575</v>
      </c>
      <c r="B12" s="43">
        <v>12093.813396239999</v>
      </c>
      <c r="C12" s="43">
        <f t="shared" ref="C12:C67" si="0">I12+O12</f>
        <v>2698.4162897699998</v>
      </c>
      <c r="D12" s="43">
        <f t="shared" ref="D12:D67" si="1">J12+P12</f>
        <v>9395.3971064699999</v>
      </c>
      <c r="E12" s="43">
        <f t="shared" ref="E12:E67" si="2">K12+Q12</f>
        <v>4393.1640127400005</v>
      </c>
      <c r="F12" s="43">
        <f t="shared" ref="F12:F67" si="3">L12+R12</f>
        <v>3610.8611068099999</v>
      </c>
      <c r="G12" s="43">
        <f t="shared" ref="G12:G67" si="4">M12+S12</f>
        <v>1391.3719869199999</v>
      </c>
      <c r="H12" s="43">
        <f t="shared" ref="H12:H67" si="5">SUM(I12:J12)</f>
        <v>6189.6704856399992</v>
      </c>
      <c r="I12" s="43">
        <v>1686.4994789699999</v>
      </c>
      <c r="J12" s="43">
        <f t="shared" ref="J12:J67" si="6">SUM(K12:M12)</f>
        <v>4503.1710066699998</v>
      </c>
      <c r="K12" s="43">
        <v>1747.4245728800001</v>
      </c>
      <c r="L12" s="43">
        <v>2076.3384472799999</v>
      </c>
      <c r="M12" s="43">
        <v>679.40798651</v>
      </c>
      <c r="N12" s="43">
        <f t="shared" ref="N12:N67" si="7">SUM(O12:P12)</f>
        <v>5904.1429106000005</v>
      </c>
      <c r="O12" s="43">
        <v>1011.9168108</v>
      </c>
      <c r="P12" s="43">
        <f t="shared" ref="P12:P67" si="8">SUM(Q12:S12)</f>
        <v>4892.2260998000002</v>
      </c>
      <c r="Q12" s="43">
        <v>2645.7394398599999</v>
      </c>
      <c r="R12" s="43">
        <v>1534.5226595300001</v>
      </c>
      <c r="S12" s="43">
        <v>711.96400041000004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12283.17163329</v>
      </c>
      <c r="C13" s="43">
        <f t="shared" si="0"/>
        <v>2760.6590155899999</v>
      </c>
      <c r="D13" s="43">
        <f t="shared" si="1"/>
        <v>9522.5126177000002</v>
      </c>
      <c r="E13" s="43">
        <f t="shared" si="2"/>
        <v>4378.1744375899998</v>
      </c>
      <c r="F13" s="43">
        <f t="shared" si="3"/>
        <v>3702.6424437299997</v>
      </c>
      <c r="G13" s="43">
        <f t="shared" si="4"/>
        <v>1441.69573638</v>
      </c>
      <c r="H13" s="43">
        <f t="shared" si="5"/>
        <v>6305.1041685899991</v>
      </c>
      <c r="I13" s="43">
        <v>1709.5498900299999</v>
      </c>
      <c r="J13" s="43">
        <f t="shared" si="6"/>
        <v>4595.5542785599991</v>
      </c>
      <c r="K13" s="43">
        <v>1748.5307495899999</v>
      </c>
      <c r="L13" s="43">
        <v>2145.6209630599997</v>
      </c>
      <c r="M13" s="43">
        <v>701.40256591000002</v>
      </c>
      <c r="N13" s="43">
        <f t="shared" si="7"/>
        <v>5978.0674647000014</v>
      </c>
      <c r="O13" s="43">
        <v>1051.1091255599999</v>
      </c>
      <c r="P13" s="43">
        <f t="shared" si="8"/>
        <v>4926.958339140001</v>
      </c>
      <c r="Q13" s="43">
        <v>2629.6436880000001</v>
      </c>
      <c r="R13" s="43">
        <v>1557.0214806700001</v>
      </c>
      <c r="S13" s="43">
        <v>740.29317046999995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12309.444299930001</v>
      </c>
      <c r="C14" s="43">
        <f t="shared" si="0"/>
        <v>2771.3844077200001</v>
      </c>
      <c r="D14" s="43">
        <f t="shared" si="1"/>
        <v>9538.0598922099998</v>
      </c>
      <c r="E14" s="43">
        <f t="shared" si="2"/>
        <v>4278.91776553</v>
      </c>
      <c r="F14" s="43">
        <f t="shared" si="3"/>
        <v>3766.9714863500003</v>
      </c>
      <c r="G14" s="43">
        <f t="shared" si="4"/>
        <v>1492.17064033</v>
      </c>
      <c r="H14" s="43">
        <f t="shared" si="5"/>
        <v>6292.9165014199998</v>
      </c>
      <c r="I14" s="43">
        <v>1720.64401742</v>
      </c>
      <c r="J14" s="43">
        <f t="shared" si="6"/>
        <v>4572.2724840000001</v>
      </c>
      <c r="K14" s="43">
        <v>1664.1914482099999</v>
      </c>
      <c r="L14" s="43">
        <v>2187.5703604</v>
      </c>
      <c r="M14" s="43">
        <v>720.51067538999996</v>
      </c>
      <c r="N14" s="43">
        <f t="shared" si="7"/>
        <v>6016.5277985100001</v>
      </c>
      <c r="O14" s="43">
        <v>1050.7403902999999</v>
      </c>
      <c r="P14" s="43">
        <f t="shared" si="8"/>
        <v>4965.7874082100006</v>
      </c>
      <c r="Q14" s="43">
        <v>2614.7263173199999</v>
      </c>
      <c r="R14" s="43">
        <v>1579.4011259500001</v>
      </c>
      <c r="S14" s="43">
        <v>771.65996494000001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12237.460131899999</v>
      </c>
      <c r="C15" s="43">
        <f t="shared" si="0"/>
        <v>2681.8455708700003</v>
      </c>
      <c r="D15" s="43">
        <f t="shared" si="1"/>
        <v>9555.6145610300009</v>
      </c>
      <c r="E15" s="43">
        <f t="shared" si="2"/>
        <v>4187.4221764800004</v>
      </c>
      <c r="F15" s="43">
        <f t="shared" si="3"/>
        <v>3832.4809944899998</v>
      </c>
      <c r="G15" s="43">
        <f t="shared" si="4"/>
        <v>1535.71139006</v>
      </c>
      <c r="H15" s="43">
        <f t="shared" si="5"/>
        <v>6237.9621792899998</v>
      </c>
      <c r="I15" s="43">
        <v>1647.2355397400001</v>
      </c>
      <c r="J15" s="43">
        <f t="shared" si="6"/>
        <v>4590.7266395500001</v>
      </c>
      <c r="K15" s="43">
        <v>1595.71424751</v>
      </c>
      <c r="L15" s="43">
        <v>2244.9278327299999</v>
      </c>
      <c r="M15" s="43">
        <v>750.08455931000003</v>
      </c>
      <c r="N15" s="43">
        <f t="shared" si="7"/>
        <v>5999.4979526099996</v>
      </c>
      <c r="O15" s="43">
        <v>1034.6100311299999</v>
      </c>
      <c r="P15" s="43">
        <f t="shared" si="8"/>
        <v>4964.8879214799999</v>
      </c>
      <c r="Q15" s="43">
        <v>2591.70792897</v>
      </c>
      <c r="R15" s="43">
        <v>1587.55316176</v>
      </c>
      <c r="S15" s="43">
        <v>785.62683074999995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12446.71924264</v>
      </c>
      <c r="C16" s="43">
        <f t="shared" si="0"/>
        <v>2792.4884023599998</v>
      </c>
      <c r="D16" s="43">
        <f t="shared" si="1"/>
        <v>9654.2308402800008</v>
      </c>
      <c r="E16" s="43">
        <f t="shared" si="2"/>
        <v>4162.6742282799996</v>
      </c>
      <c r="F16" s="43">
        <f t="shared" si="3"/>
        <v>3916.5081129800001</v>
      </c>
      <c r="G16" s="43">
        <f t="shared" si="4"/>
        <v>1575.04849902</v>
      </c>
      <c r="H16" s="43">
        <f t="shared" si="5"/>
        <v>6342.64927033</v>
      </c>
      <c r="I16" s="43">
        <v>1737.0592140699998</v>
      </c>
      <c r="J16" s="43">
        <f t="shared" si="6"/>
        <v>4605.59005626</v>
      </c>
      <c r="K16" s="43">
        <v>1558.6956357899999</v>
      </c>
      <c r="L16" s="43">
        <v>2277.3218280999999</v>
      </c>
      <c r="M16" s="43">
        <v>769.57259236999994</v>
      </c>
      <c r="N16" s="43">
        <f t="shared" si="7"/>
        <v>6104.0699723099997</v>
      </c>
      <c r="O16" s="43">
        <v>1055.42918829</v>
      </c>
      <c r="P16" s="43">
        <f t="shared" si="8"/>
        <v>5048.64078402</v>
      </c>
      <c r="Q16" s="43">
        <v>2603.9785924899998</v>
      </c>
      <c r="R16" s="43">
        <v>1639.1862848799999</v>
      </c>
      <c r="S16" s="43">
        <v>805.47590665000007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12657.55813064</v>
      </c>
      <c r="C17" s="43">
        <f t="shared" si="0"/>
        <v>2859.6853130899999</v>
      </c>
      <c r="D17" s="43">
        <f t="shared" si="1"/>
        <v>9797.87281755</v>
      </c>
      <c r="E17" s="43">
        <f t="shared" si="2"/>
        <v>4181.2901945399999</v>
      </c>
      <c r="F17" s="43">
        <f t="shared" si="3"/>
        <v>4006.54683071</v>
      </c>
      <c r="G17" s="43">
        <f t="shared" si="4"/>
        <v>1610.0357923000001</v>
      </c>
      <c r="H17" s="43">
        <f t="shared" si="5"/>
        <v>6526.9774510700008</v>
      </c>
      <c r="I17" s="43">
        <v>1839.9409805300002</v>
      </c>
      <c r="J17" s="43">
        <f t="shared" si="6"/>
        <v>4687.0364705400007</v>
      </c>
      <c r="K17" s="43">
        <v>1566.9579510200001</v>
      </c>
      <c r="L17" s="43">
        <v>2345.5493298800002</v>
      </c>
      <c r="M17" s="43">
        <v>774.52918964000003</v>
      </c>
      <c r="N17" s="43">
        <f t="shared" si="7"/>
        <v>6130.5806795699991</v>
      </c>
      <c r="O17" s="43">
        <v>1019.74433256</v>
      </c>
      <c r="P17" s="43">
        <f t="shared" si="8"/>
        <v>5110.8363470099994</v>
      </c>
      <c r="Q17" s="43">
        <v>2614.3322435199998</v>
      </c>
      <c r="R17" s="43">
        <v>1660.9975008299998</v>
      </c>
      <c r="S17" s="43">
        <v>835.50660266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12910.006957839998</v>
      </c>
      <c r="C18" s="43">
        <f t="shared" si="0"/>
        <v>2995.7423228600001</v>
      </c>
      <c r="D18" s="43">
        <f t="shared" si="1"/>
        <v>9914.2646349799998</v>
      </c>
      <c r="E18" s="43">
        <f t="shared" si="2"/>
        <v>4215.7251226299995</v>
      </c>
      <c r="F18" s="43">
        <f t="shared" si="3"/>
        <v>4084.9151377600001</v>
      </c>
      <c r="G18" s="43">
        <f t="shared" si="4"/>
        <v>1613.6243745900001</v>
      </c>
      <c r="H18" s="43">
        <f t="shared" si="5"/>
        <v>6654.9684773900008</v>
      </c>
      <c r="I18" s="43">
        <v>1907.6949204099999</v>
      </c>
      <c r="J18" s="43">
        <f t="shared" si="6"/>
        <v>4747.2735569800006</v>
      </c>
      <c r="K18" s="43">
        <v>1575.09320256</v>
      </c>
      <c r="L18" s="43">
        <v>2392.7412608700001</v>
      </c>
      <c r="M18" s="43">
        <v>779.43909355000005</v>
      </c>
      <c r="N18" s="43">
        <f t="shared" si="7"/>
        <v>6255.038480449999</v>
      </c>
      <c r="O18" s="43">
        <v>1088.0474024499999</v>
      </c>
      <c r="P18" s="43">
        <f t="shared" si="8"/>
        <v>5166.9910779999991</v>
      </c>
      <c r="Q18" s="43">
        <v>2640.63192007</v>
      </c>
      <c r="R18" s="43">
        <v>1692.17387689</v>
      </c>
      <c r="S18" s="43">
        <v>834.18528104000006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12816.087940150001</v>
      </c>
      <c r="C19" s="43">
        <f t="shared" si="0"/>
        <v>2883.5068468600002</v>
      </c>
      <c r="D19" s="43">
        <f t="shared" si="1"/>
        <v>9932.5810932900004</v>
      </c>
      <c r="E19" s="43">
        <f t="shared" si="2"/>
        <v>4190.1652143400006</v>
      </c>
      <c r="F19" s="43">
        <f t="shared" si="3"/>
        <v>4115.3994778899996</v>
      </c>
      <c r="G19" s="43">
        <f t="shared" si="4"/>
        <v>1627.0164010600001</v>
      </c>
      <c r="H19" s="43">
        <f t="shared" si="5"/>
        <v>6489.3949279500002</v>
      </c>
      <c r="I19" s="43">
        <v>1796.2407721700001</v>
      </c>
      <c r="J19" s="43">
        <f t="shared" si="6"/>
        <v>4693.1541557800001</v>
      </c>
      <c r="K19" s="43">
        <v>1537.3162941600001</v>
      </c>
      <c r="L19" s="43">
        <v>2395.3666459599999</v>
      </c>
      <c r="M19" s="43">
        <v>760.47121565999998</v>
      </c>
      <c r="N19" s="43">
        <f t="shared" si="7"/>
        <v>6326.6930122000003</v>
      </c>
      <c r="O19" s="43">
        <v>1087.2660746900001</v>
      </c>
      <c r="P19" s="43">
        <f t="shared" si="8"/>
        <v>5239.4269375100002</v>
      </c>
      <c r="Q19" s="43">
        <v>2652.8489201800003</v>
      </c>
      <c r="R19" s="43">
        <v>1720.0328319299999</v>
      </c>
      <c r="S19" s="43">
        <v>866.54518540000004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12735.7799098</v>
      </c>
      <c r="C20" s="43">
        <f t="shared" si="0"/>
        <v>2877.8127834299999</v>
      </c>
      <c r="D20" s="43">
        <f t="shared" si="1"/>
        <v>9857.9671263700002</v>
      </c>
      <c r="E20" s="43">
        <f t="shared" si="2"/>
        <v>4134.2982973600001</v>
      </c>
      <c r="F20" s="43">
        <f t="shared" si="3"/>
        <v>4099.0827603300004</v>
      </c>
      <c r="G20" s="43">
        <f t="shared" si="4"/>
        <v>1624.5860686800002</v>
      </c>
      <c r="H20" s="43">
        <f t="shared" si="5"/>
        <v>6379.5538708300001</v>
      </c>
      <c r="I20" s="43">
        <v>1784.1252655799999</v>
      </c>
      <c r="J20" s="43">
        <f t="shared" si="6"/>
        <v>4595.4286052500001</v>
      </c>
      <c r="K20" s="43">
        <v>1470.6223485</v>
      </c>
      <c r="L20" s="43">
        <v>2379.3288305000001</v>
      </c>
      <c r="M20" s="43">
        <v>745.47742625000001</v>
      </c>
      <c r="N20" s="43">
        <f t="shared" si="7"/>
        <v>6356.2260389700004</v>
      </c>
      <c r="O20" s="43">
        <v>1093.6875178499999</v>
      </c>
      <c r="P20" s="43">
        <f t="shared" si="8"/>
        <v>5262.53852112</v>
      </c>
      <c r="Q20" s="43">
        <v>2663.6759488600001</v>
      </c>
      <c r="R20" s="43">
        <v>1719.7539298299998</v>
      </c>
      <c r="S20" s="43">
        <v>879.10864243000003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12783.167609189999</v>
      </c>
      <c r="C21" s="43">
        <f t="shared" si="0"/>
        <v>2773.4347705199998</v>
      </c>
      <c r="D21" s="43">
        <f t="shared" si="1"/>
        <v>10009.732838669999</v>
      </c>
      <c r="E21" s="43">
        <f t="shared" si="2"/>
        <v>4265.0804822700002</v>
      </c>
      <c r="F21" s="43">
        <f t="shared" si="3"/>
        <v>4069.8150893499997</v>
      </c>
      <c r="G21" s="43">
        <f t="shared" si="4"/>
        <v>1674.83726705</v>
      </c>
      <c r="H21" s="43">
        <f t="shared" si="5"/>
        <v>6390.5070898199992</v>
      </c>
      <c r="I21" s="43">
        <v>1721.3390799499998</v>
      </c>
      <c r="J21" s="43">
        <f t="shared" si="6"/>
        <v>4669.1680098699999</v>
      </c>
      <c r="K21" s="43">
        <v>1528.8192489099999</v>
      </c>
      <c r="L21" s="43">
        <v>2365.1064570999997</v>
      </c>
      <c r="M21" s="43">
        <v>775.24230385999999</v>
      </c>
      <c r="N21" s="43">
        <f t="shared" si="7"/>
        <v>6392.6605193699997</v>
      </c>
      <c r="O21" s="43">
        <v>1052.09569057</v>
      </c>
      <c r="P21" s="43">
        <f t="shared" si="8"/>
        <v>5340.5648288000002</v>
      </c>
      <c r="Q21" s="43">
        <v>2736.26123336</v>
      </c>
      <c r="R21" s="43">
        <v>1704.7086322499999</v>
      </c>
      <c r="S21" s="43">
        <v>899.59496319000004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12978.94933317</v>
      </c>
      <c r="C22" s="43">
        <f t="shared" si="0"/>
        <v>2679.67636786</v>
      </c>
      <c r="D22" s="43">
        <f t="shared" si="1"/>
        <v>10299.27296531</v>
      </c>
      <c r="E22" s="43">
        <f t="shared" si="2"/>
        <v>4544.2494007099995</v>
      </c>
      <c r="F22" s="43">
        <f t="shared" si="3"/>
        <v>4115.6411866100007</v>
      </c>
      <c r="G22" s="43">
        <f t="shared" si="4"/>
        <v>1639.3823779900001</v>
      </c>
      <c r="H22" s="43">
        <f t="shared" si="5"/>
        <v>6557.7462799099994</v>
      </c>
      <c r="I22" s="43">
        <v>1689.9991911899999</v>
      </c>
      <c r="J22" s="43">
        <f t="shared" si="6"/>
        <v>4867.7470887199997</v>
      </c>
      <c r="K22" s="43">
        <v>1755.1355910299999</v>
      </c>
      <c r="L22" s="43">
        <v>2361.6621445000001</v>
      </c>
      <c r="M22" s="43">
        <v>750.94935319000001</v>
      </c>
      <c r="N22" s="43">
        <f t="shared" si="7"/>
        <v>6421.2030532600002</v>
      </c>
      <c r="O22" s="43">
        <v>989.67717666999988</v>
      </c>
      <c r="P22" s="43">
        <f t="shared" si="8"/>
        <v>5431.5258765899998</v>
      </c>
      <c r="Q22" s="43">
        <v>2789.11380968</v>
      </c>
      <c r="R22" s="43">
        <v>1753.9790421100001</v>
      </c>
      <c r="S22" s="43">
        <v>888.43302480000011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13288.277927309999</v>
      </c>
      <c r="C23" s="43">
        <f t="shared" si="0"/>
        <v>2730.8540384399998</v>
      </c>
      <c r="D23" s="43">
        <f t="shared" si="1"/>
        <v>10557.423888869998</v>
      </c>
      <c r="E23" s="43">
        <f t="shared" si="2"/>
        <v>4733.0523821199995</v>
      </c>
      <c r="F23" s="43">
        <f t="shared" si="3"/>
        <v>4171.0671842900001</v>
      </c>
      <c r="G23" s="43">
        <f t="shared" si="4"/>
        <v>1653.3043224600001</v>
      </c>
      <c r="H23" s="43">
        <f t="shared" si="5"/>
        <v>6766.03692323</v>
      </c>
      <c r="I23" s="43">
        <v>1734.2200070399999</v>
      </c>
      <c r="J23" s="43">
        <f t="shared" si="6"/>
        <v>5031.8169161899996</v>
      </c>
      <c r="K23" s="43">
        <v>1907.8075727799999</v>
      </c>
      <c r="L23" s="43">
        <v>2367.4600200200002</v>
      </c>
      <c r="M23" s="43">
        <v>756.54932338999993</v>
      </c>
      <c r="N23" s="43">
        <f t="shared" si="7"/>
        <v>6522.2410040799996</v>
      </c>
      <c r="O23" s="43">
        <v>996.63403140000003</v>
      </c>
      <c r="P23" s="43">
        <f t="shared" si="8"/>
        <v>5525.6069726799997</v>
      </c>
      <c r="Q23" s="43">
        <v>2825.2448093399998</v>
      </c>
      <c r="R23" s="43">
        <v>1803.6071642699999</v>
      </c>
      <c r="S23" s="43">
        <v>896.75499907000005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13506.017357929999</v>
      </c>
      <c r="C24" s="43">
        <f t="shared" si="0"/>
        <v>2730.0586550499997</v>
      </c>
      <c r="D24" s="43">
        <f t="shared" si="1"/>
        <v>10775.958702879998</v>
      </c>
      <c r="E24" s="43">
        <f t="shared" si="2"/>
        <v>4861.8934420400001</v>
      </c>
      <c r="F24" s="43">
        <f t="shared" si="3"/>
        <v>4240.3138127599996</v>
      </c>
      <c r="G24" s="43">
        <f t="shared" si="4"/>
        <v>1673.75144808</v>
      </c>
      <c r="H24" s="43">
        <f t="shared" si="5"/>
        <v>6885.7044776899993</v>
      </c>
      <c r="I24" s="43">
        <v>1734.2485793599999</v>
      </c>
      <c r="J24" s="43">
        <f t="shared" si="6"/>
        <v>5151.4558983299994</v>
      </c>
      <c r="K24" s="43">
        <v>2002.4864610599998</v>
      </c>
      <c r="L24" s="43">
        <v>2383.1096917300001</v>
      </c>
      <c r="M24" s="43">
        <v>765.85974553999995</v>
      </c>
      <c r="N24" s="43">
        <f t="shared" si="7"/>
        <v>6620.3128802399997</v>
      </c>
      <c r="O24" s="43">
        <v>995.81007568999996</v>
      </c>
      <c r="P24" s="43">
        <f t="shared" si="8"/>
        <v>5624.5028045499994</v>
      </c>
      <c r="Q24" s="43">
        <v>2859.4069809799998</v>
      </c>
      <c r="R24" s="43">
        <v>1857.2041210299999</v>
      </c>
      <c r="S24" s="43">
        <v>907.89170253999998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13677.93005087</v>
      </c>
      <c r="C25" s="43">
        <f t="shared" si="0"/>
        <v>2786.0200769399999</v>
      </c>
      <c r="D25" s="43">
        <f t="shared" si="1"/>
        <v>10891.90997393</v>
      </c>
      <c r="E25" s="43">
        <f t="shared" si="2"/>
        <v>4859.5442886000001</v>
      </c>
      <c r="F25" s="43">
        <f t="shared" si="3"/>
        <v>4345.2960202800004</v>
      </c>
      <c r="G25" s="43">
        <f t="shared" si="4"/>
        <v>1687.0696650499999</v>
      </c>
      <c r="H25" s="43">
        <f t="shared" si="5"/>
        <v>7027.5757895799998</v>
      </c>
      <c r="I25" s="43">
        <v>1776.7374408599999</v>
      </c>
      <c r="J25" s="43">
        <f t="shared" si="6"/>
        <v>5250.8383487199999</v>
      </c>
      <c r="K25" s="43">
        <v>2031.6905316099999</v>
      </c>
      <c r="L25" s="43">
        <v>2439.62152238</v>
      </c>
      <c r="M25" s="43">
        <v>779.52629473000002</v>
      </c>
      <c r="N25" s="43">
        <f t="shared" si="7"/>
        <v>6650.3542612899992</v>
      </c>
      <c r="O25" s="43">
        <v>1009.28263608</v>
      </c>
      <c r="P25" s="43">
        <f t="shared" si="8"/>
        <v>5641.0716252099992</v>
      </c>
      <c r="Q25" s="43">
        <v>2827.85375699</v>
      </c>
      <c r="R25" s="43">
        <v>1905.6744979</v>
      </c>
      <c r="S25" s="43">
        <v>907.54337032000001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14100.489841710001</v>
      </c>
      <c r="C26" s="43">
        <f t="shared" si="0"/>
        <v>2859.61837268</v>
      </c>
      <c r="D26" s="43">
        <f t="shared" si="1"/>
        <v>11240.87146903</v>
      </c>
      <c r="E26" s="43">
        <f t="shared" si="2"/>
        <v>5031.4589848800006</v>
      </c>
      <c r="F26" s="43">
        <f t="shared" si="3"/>
        <v>4513.9150282400005</v>
      </c>
      <c r="G26" s="43">
        <f t="shared" si="4"/>
        <v>1695.4974559100001</v>
      </c>
      <c r="H26" s="43">
        <f t="shared" si="5"/>
        <v>7393.0546820700001</v>
      </c>
      <c r="I26" s="43">
        <v>1866.5664772600001</v>
      </c>
      <c r="J26" s="43">
        <f t="shared" si="6"/>
        <v>5526.4882048099998</v>
      </c>
      <c r="K26" s="43">
        <v>2199.31043748</v>
      </c>
      <c r="L26" s="43">
        <v>2542.50271759</v>
      </c>
      <c r="M26" s="43">
        <v>784.67504973999996</v>
      </c>
      <c r="N26" s="43">
        <f t="shared" si="7"/>
        <v>6707.4351596400002</v>
      </c>
      <c r="O26" s="43">
        <v>993.05189542000005</v>
      </c>
      <c r="P26" s="43">
        <f t="shared" si="8"/>
        <v>5714.3832642200005</v>
      </c>
      <c r="Q26" s="43">
        <v>2832.1485474000001</v>
      </c>
      <c r="R26" s="43">
        <v>1971.4123106500001</v>
      </c>
      <c r="S26" s="43">
        <v>910.82240617000002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14091.22331162</v>
      </c>
      <c r="C27" s="43">
        <f t="shared" si="0"/>
        <v>2850.5068484399999</v>
      </c>
      <c r="D27" s="43">
        <f t="shared" si="1"/>
        <v>11240.716463180001</v>
      </c>
      <c r="E27" s="43">
        <f t="shared" si="2"/>
        <v>5004.1944638100003</v>
      </c>
      <c r="F27" s="43">
        <f t="shared" si="3"/>
        <v>4542.9533615400005</v>
      </c>
      <c r="G27" s="43">
        <f t="shared" si="4"/>
        <v>1693.5686378300002</v>
      </c>
      <c r="H27" s="43">
        <f t="shared" si="5"/>
        <v>7419.5510567800011</v>
      </c>
      <c r="I27" s="43">
        <v>1854.9635956700001</v>
      </c>
      <c r="J27" s="43">
        <f t="shared" si="6"/>
        <v>5564.5874611100007</v>
      </c>
      <c r="K27" s="43">
        <v>2205.5832593300001</v>
      </c>
      <c r="L27" s="43">
        <v>2570.4211814700002</v>
      </c>
      <c r="M27" s="43">
        <v>788.58302031000005</v>
      </c>
      <c r="N27" s="43">
        <f t="shared" si="7"/>
        <v>6671.6722548400012</v>
      </c>
      <c r="O27" s="43">
        <v>995.54325276999998</v>
      </c>
      <c r="P27" s="43">
        <f t="shared" si="8"/>
        <v>5676.1290020700008</v>
      </c>
      <c r="Q27" s="43">
        <v>2798.6112044800002</v>
      </c>
      <c r="R27" s="43">
        <v>1972.5321800700001</v>
      </c>
      <c r="S27" s="43">
        <v>904.98561752000001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14305.7482848</v>
      </c>
      <c r="C28" s="43">
        <f t="shared" si="0"/>
        <v>2924.8884364800001</v>
      </c>
      <c r="D28" s="43">
        <f t="shared" si="1"/>
        <v>11380.85984832</v>
      </c>
      <c r="E28" s="43">
        <f t="shared" si="2"/>
        <v>5069.0176080000001</v>
      </c>
      <c r="F28" s="43">
        <f t="shared" si="3"/>
        <v>4617.9094757399998</v>
      </c>
      <c r="G28" s="43">
        <f t="shared" si="4"/>
        <v>1693.9327645799999</v>
      </c>
      <c r="H28" s="43">
        <f t="shared" si="5"/>
        <v>7548.4204106199995</v>
      </c>
      <c r="I28" s="43">
        <v>1952.4840138300001</v>
      </c>
      <c r="J28" s="43">
        <f t="shared" si="6"/>
        <v>5595.9363967899999</v>
      </c>
      <c r="K28" s="43">
        <v>2217.5496754800001</v>
      </c>
      <c r="L28" s="43">
        <v>2591.5332435300002</v>
      </c>
      <c r="M28" s="43">
        <v>786.85347777999993</v>
      </c>
      <c r="N28" s="43">
        <f t="shared" si="7"/>
        <v>6757.3278741799995</v>
      </c>
      <c r="O28" s="43">
        <v>972.40442265000001</v>
      </c>
      <c r="P28" s="43">
        <f t="shared" si="8"/>
        <v>5784.9234515299995</v>
      </c>
      <c r="Q28" s="43">
        <v>2851.46793252</v>
      </c>
      <c r="R28" s="43">
        <v>2026.3762322099999</v>
      </c>
      <c r="S28" s="43">
        <v>907.07928680000009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14732.566153929998</v>
      </c>
      <c r="C29" s="43">
        <f t="shared" si="0"/>
        <v>3064.6215115800001</v>
      </c>
      <c r="D29" s="43">
        <f t="shared" si="1"/>
        <v>11667.944642349998</v>
      </c>
      <c r="E29" s="43">
        <f t="shared" si="2"/>
        <v>5072.6078923499999</v>
      </c>
      <c r="F29" s="43">
        <f t="shared" si="3"/>
        <v>4798.0025531799993</v>
      </c>
      <c r="G29" s="43">
        <f t="shared" si="4"/>
        <v>1797.33419682</v>
      </c>
      <c r="H29" s="43">
        <f t="shared" si="5"/>
        <v>7675.4030551199994</v>
      </c>
      <c r="I29" s="43">
        <v>2036.02188142</v>
      </c>
      <c r="J29" s="43">
        <f t="shared" si="6"/>
        <v>5639.3811736999996</v>
      </c>
      <c r="K29" s="43">
        <v>2252.5123074600001</v>
      </c>
      <c r="L29" s="43">
        <v>2612.4263208599996</v>
      </c>
      <c r="M29" s="43">
        <v>774.44254537999996</v>
      </c>
      <c r="N29" s="43">
        <f t="shared" si="7"/>
        <v>7057.1630988099987</v>
      </c>
      <c r="O29" s="43">
        <v>1028.5996301600001</v>
      </c>
      <c r="P29" s="43">
        <f t="shared" si="8"/>
        <v>6028.5634686499989</v>
      </c>
      <c r="Q29" s="43">
        <v>2820.0955848899998</v>
      </c>
      <c r="R29" s="43">
        <v>2185.5762323199997</v>
      </c>
      <c r="S29" s="43">
        <v>1022.89165144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15274.309928530001</v>
      </c>
      <c r="C30" s="43">
        <f t="shared" si="0"/>
        <v>3171.96354909</v>
      </c>
      <c r="D30" s="43">
        <f t="shared" si="1"/>
        <v>12102.34637944</v>
      </c>
      <c r="E30" s="43">
        <f t="shared" si="2"/>
        <v>5208.9659669399998</v>
      </c>
      <c r="F30" s="43">
        <f t="shared" si="3"/>
        <v>4977.6712316100002</v>
      </c>
      <c r="G30" s="43">
        <f t="shared" si="4"/>
        <v>1915.70918089</v>
      </c>
      <c r="H30" s="43">
        <f t="shared" si="5"/>
        <v>7888.2041295399995</v>
      </c>
      <c r="I30" s="43">
        <v>2095.8962061799998</v>
      </c>
      <c r="J30" s="43">
        <f t="shared" si="6"/>
        <v>5792.3079233600001</v>
      </c>
      <c r="K30" s="43">
        <v>2346.7112523999999</v>
      </c>
      <c r="L30" s="43">
        <v>2664.8732235000002</v>
      </c>
      <c r="M30" s="43">
        <v>780.72344745999999</v>
      </c>
      <c r="N30" s="43">
        <f t="shared" si="7"/>
        <v>7386.1057989899991</v>
      </c>
      <c r="O30" s="43">
        <v>1076.06734291</v>
      </c>
      <c r="P30" s="43">
        <f t="shared" si="8"/>
        <v>6310.0384560799994</v>
      </c>
      <c r="Q30" s="43">
        <v>2862.2547145399999</v>
      </c>
      <c r="R30" s="43">
        <v>2312.79800811</v>
      </c>
      <c r="S30" s="43">
        <v>1134.98573343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15629.29632324</v>
      </c>
      <c r="C31" s="43">
        <f t="shared" si="0"/>
        <v>3176.6176264000005</v>
      </c>
      <c r="D31" s="43">
        <f t="shared" si="1"/>
        <v>12452.678696839999</v>
      </c>
      <c r="E31" s="43">
        <f t="shared" si="2"/>
        <v>5194.8192713799999</v>
      </c>
      <c r="F31" s="43">
        <f t="shared" si="3"/>
        <v>5142.1400129699996</v>
      </c>
      <c r="G31" s="43">
        <f t="shared" si="4"/>
        <v>2115.7194124899997</v>
      </c>
      <c r="H31" s="43">
        <f t="shared" si="5"/>
        <v>7920.6126435799997</v>
      </c>
      <c r="I31" s="43">
        <v>2096.6063448200002</v>
      </c>
      <c r="J31" s="43">
        <f t="shared" si="6"/>
        <v>5824.0062987599995</v>
      </c>
      <c r="K31" s="43">
        <v>2388.8699941999998</v>
      </c>
      <c r="L31" s="43">
        <v>2648.9467490699999</v>
      </c>
      <c r="M31" s="43">
        <v>786.18955548999998</v>
      </c>
      <c r="N31" s="43">
        <f t="shared" si="7"/>
        <v>7708.6836796600001</v>
      </c>
      <c r="O31" s="43">
        <v>1080.0112815800001</v>
      </c>
      <c r="P31" s="43">
        <f t="shared" si="8"/>
        <v>6628.6723980799998</v>
      </c>
      <c r="Q31" s="43">
        <v>2805.9492771800001</v>
      </c>
      <c r="R31" s="43">
        <v>2493.1932639000001</v>
      </c>
      <c r="S31" s="43">
        <v>1329.529857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15819.243155550001</v>
      </c>
      <c r="C32" s="43">
        <f t="shared" si="0"/>
        <v>3148.0088564600001</v>
      </c>
      <c r="D32" s="43">
        <f t="shared" si="1"/>
        <v>12671.23429909</v>
      </c>
      <c r="E32" s="43">
        <f t="shared" si="2"/>
        <v>5125.1589493000001</v>
      </c>
      <c r="F32" s="43">
        <f t="shared" si="3"/>
        <v>5315.5341718899999</v>
      </c>
      <c r="G32" s="43">
        <f t="shared" si="4"/>
        <v>2230.5411778999996</v>
      </c>
      <c r="H32" s="43">
        <f t="shared" si="5"/>
        <v>7878.320842430001</v>
      </c>
      <c r="I32" s="43">
        <v>2014.06944531</v>
      </c>
      <c r="J32" s="43">
        <f t="shared" si="6"/>
        <v>5864.2513971200005</v>
      </c>
      <c r="K32" s="43">
        <v>2426.1777139300002</v>
      </c>
      <c r="L32" s="43">
        <v>2655.8077664100001</v>
      </c>
      <c r="M32" s="43">
        <v>782.26591678</v>
      </c>
      <c r="N32" s="43">
        <f t="shared" si="7"/>
        <v>7940.9223131199997</v>
      </c>
      <c r="O32" s="43">
        <v>1133.9394111500001</v>
      </c>
      <c r="P32" s="43">
        <f t="shared" si="8"/>
        <v>6806.9829019699991</v>
      </c>
      <c r="Q32" s="43">
        <v>2698.9812353699999</v>
      </c>
      <c r="R32" s="43">
        <v>2659.7264054799998</v>
      </c>
      <c r="S32" s="43">
        <v>1448.2752611199999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16040.110229540001</v>
      </c>
      <c r="C33" s="43">
        <f t="shared" si="0"/>
        <v>3053.6898820500001</v>
      </c>
      <c r="D33" s="43">
        <f t="shared" si="1"/>
        <v>12986.42034749</v>
      </c>
      <c r="E33" s="43">
        <f t="shared" si="2"/>
        <v>5204.8407225199999</v>
      </c>
      <c r="F33" s="43">
        <f t="shared" si="3"/>
        <v>5450.6789960000006</v>
      </c>
      <c r="G33" s="43">
        <f t="shared" si="4"/>
        <v>2330.9006289700001</v>
      </c>
      <c r="H33" s="43">
        <f t="shared" si="5"/>
        <v>7944.2290993000006</v>
      </c>
      <c r="I33" s="43">
        <v>1965.8934985400001</v>
      </c>
      <c r="J33" s="43">
        <f t="shared" si="6"/>
        <v>5978.3356007600005</v>
      </c>
      <c r="K33" s="43">
        <v>2537.2403562700001</v>
      </c>
      <c r="L33" s="43">
        <v>2646.5602090900002</v>
      </c>
      <c r="M33" s="43">
        <v>794.53503540000008</v>
      </c>
      <c r="N33" s="43">
        <f t="shared" si="7"/>
        <v>8095.8811302399999</v>
      </c>
      <c r="O33" s="43">
        <v>1087.7963835099999</v>
      </c>
      <c r="P33" s="43">
        <f t="shared" si="8"/>
        <v>7008.08474673</v>
      </c>
      <c r="Q33" s="43">
        <v>2667.6003662499998</v>
      </c>
      <c r="R33" s="43">
        <v>2804.1187869099999</v>
      </c>
      <c r="S33" s="43">
        <v>1536.3655935699999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16260.702487409999</v>
      </c>
      <c r="C34" s="43">
        <f t="shared" si="0"/>
        <v>3027.89157931</v>
      </c>
      <c r="D34" s="43">
        <f t="shared" si="1"/>
        <v>13232.810908099998</v>
      </c>
      <c r="E34" s="43">
        <f t="shared" si="2"/>
        <v>5243.0252949699998</v>
      </c>
      <c r="F34" s="43">
        <f t="shared" si="3"/>
        <v>5584.3216434900005</v>
      </c>
      <c r="G34" s="43">
        <f t="shared" si="4"/>
        <v>2405.46396964</v>
      </c>
      <c r="H34" s="43">
        <f t="shared" si="5"/>
        <v>8151.4849397500002</v>
      </c>
      <c r="I34" s="43">
        <v>1976.24990862</v>
      </c>
      <c r="J34" s="43">
        <f t="shared" si="6"/>
        <v>6175.2350311299997</v>
      </c>
      <c r="K34" s="43">
        <v>2703.11101452</v>
      </c>
      <c r="L34" s="43">
        <v>2659.0564113</v>
      </c>
      <c r="M34" s="43">
        <v>813.06760530999998</v>
      </c>
      <c r="N34" s="43">
        <f t="shared" si="7"/>
        <v>8109.2175476599987</v>
      </c>
      <c r="O34" s="43">
        <v>1051.64167069</v>
      </c>
      <c r="P34" s="43">
        <f t="shared" si="8"/>
        <v>7057.5758769699987</v>
      </c>
      <c r="Q34" s="43">
        <v>2539.9142804499998</v>
      </c>
      <c r="R34" s="43">
        <v>2925.26523219</v>
      </c>
      <c r="S34" s="43">
        <v>1592.3963643299999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16612.353131510001</v>
      </c>
      <c r="C35" s="43">
        <f t="shared" si="0"/>
        <v>3012.53757111</v>
      </c>
      <c r="D35" s="43">
        <f t="shared" si="1"/>
        <v>13599.8155604</v>
      </c>
      <c r="E35" s="43">
        <f t="shared" si="2"/>
        <v>5405.0967942400002</v>
      </c>
      <c r="F35" s="43">
        <f t="shared" si="3"/>
        <v>5770.8376785700002</v>
      </c>
      <c r="G35" s="43">
        <f t="shared" si="4"/>
        <v>2423.8810875899999</v>
      </c>
      <c r="H35" s="43">
        <f t="shared" si="5"/>
        <v>8467.2599715199995</v>
      </c>
      <c r="I35" s="43">
        <v>1974.27506999</v>
      </c>
      <c r="J35" s="43">
        <f t="shared" si="6"/>
        <v>6492.9849015299997</v>
      </c>
      <c r="K35" s="43">
        <v>2907.2924524299997</v>
      </c>
      <c r="L35" s="43">
        <v>2757.92566076</v>
      </c>
      <c r="M35" s="43">
        <v>827.76678833999995</v>
      </c>
      <c r="N35" s="43">
        <f t="shared" si="7"/>
        <v>8145.0931599900005</v>
      </c>
      <c r="O35" s="43">
        <v>1038.26250112</v>
      </c>
      <c r="P35" s="43">
        <f t="shared" si="8"/>
        <v>7106.8306588700007</v>
      </c>
      <c r="Q35" s="43">
        <v>2497.8043418100001</v>
      </c>
      <c r="R35" s="43">
        <v>3012.9120178100002</v>
      </c>
      <c r="S35" s="43">
        <v>1596.1142992499999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16596.480768199999</v>
      </c>
      <c r="C36" s="43">
        <f t="shared" si="0"/>
        <v>2983.15149363</v>
      </c>
      <c r="D36" s="43">
        <f t="shared" si="1"/>
        <v>13613.329274569998</v>
      </c>
      <c r="E36" s="43">
        <f t="shared" si="2"/>
        <v>5349.5120767099997</v>
      </c>
      <c r="F36" s="43">
        <f t="shared" si="3"/>
        <v>8122.58050766</v>
      </c>
      <c r="G36" s="43">
        <f t="shared" si="4"/>
        <v>141.2366902</v>
      </c>
      <c r="H36" s="43">
        <f t="shared" si="5"/>
        <v>8641.0466714100003</v>
      </c>
      <c r="I36" s="43">
        <v>1987.8689383200001</v>
      </c>
      <c r="J36" s="43">
        <f t="shared" si="6"/>
        <v>6653.1777330899995</v>
      </c>
      <c r="K36" s="43">
        <v>2948.36492748</v>
      </c>
      <c r="L36" s="43">
        <v>3645.1859328299997</v>
      </c>
      <c r="M36" s="43">
        <v>59.626872779999999</v>
      </c>
      <c r="N36" s="43">
        <f t="shared" si="7"/>
        <v>7955.4340967899998</v>
      </c>
      <c r="O36" s="43">
        <v>995.28255531000002</v>
      </c>
      <c r="P36" s="43">
        <f t="shared" si="8"/>
        <v>6960.1515414799997</v>
      </c>
      <c r="Q36" s="43">
        <v>2401.1471492299997</v>
      </c>
      <c r="R36" s="43">
        <v>4477.3945748300002</v>
      </c>
      <c r="S36" s="43">
        <v>81.609817419999999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16592.421162400002</v>
      </c>
      <c r="C37" s="43">
        <f t="shared" si="0"/>
        <v>3054.5410390000002</v>
      </c>
      <c r="D37" s="43">
        <f t="shared" si="1"/>
        <v>13537.880123399998</v>
      </c>
      <c r="E37" s="43">
        <f t="shared" si="2"/>
        <v>5232.0981286300002</v>
      </c>
      <c r="F37" s="43">
        <f t="shared" si="3"/>
        <v>8148.5220648300001</v>
      </c>
      <c r="G37" s="43">
        <f t="shared" si="4"/>
        <v>157.25992994000001</v>
      </c>
      <c r="H37" s="43">
        <f t="shared" si="5"/>
        <v>8779.19344972</v>
      </c>
      <c r="I37" s="43">
        <v>2055.7402428800001</v>
      </c>
      <c r="J37" s="43">
        <f t="shared" si="6"/>
        <v>6723.4532068399994</v>
      </c>
      <c r="K37" s="43">
        <v>2992.9612311000001</v>
      </c>
      <c r="L37" s="43">
        <v>3646.2315022600001</v>
      </c>
      <c r="M37" s="43">
        <v>84.260473480000002</v>
      </c>
      <c r="N37" s="43">
        <f t="shared" si="7"/>
        <v>7813.22771268</v>
      </c>
      <c r="O37" s="43">
        <v>998.80079612000009</v>
      </c>
      <c r="P37" s="43">
        <f t="shared" si="8"/>
        <v>6814.4269165599999</v>
      </c>
      <c r="Q37" s="43">
        <v>2239.1368975300002</v>
      </c>
      <c r="R37" s="43">
        <v>4502.2905625699996</v>
      </c>
      <c r="S37" s="43">
        <v>72.999456460000005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16899.594494159999</v>
      </c>
      <c r="C38" s="43">
        <f t="shared" si="0"/>
        <v>3195.06971273</v>
      </c>
      <c r="D38" s="43">
        <f t="shared" si="1"/>
        <v>13704.524781429998</v>
      </c>
      <c r="E38" s="43">
        <f t="shared" si="2"/>
        <v>5121.84038057</v>
      </c>
      <c r="F38" s="43">
        <f t="shared" si="3"/>
        <v>8425.347205009999</v>
      </c>
      <c r="G38" s="43">
        <f t="shared" si="4"/>
        <v>157.33719585</v>
      </c>
      <c r="H38" s="43">
        <f t="shared" si="5"/>
        <v>9157.4716686899992</v>
      </c>
      <c r="I38" s="43">
        <v>2178.66202342</v>
      </c>
      <c r="J38" s="43">
        <f t="shared" si="6"/>
        <v>6978.8096452699992</v>
      </c>
      <c r="K38" s="43">
        <v>3000.3489437600001</v>
      </c>
      <c r="L38" s="43">
        <v>3893.2405778699999</v>
      </c>
      <c r="M38" s="43">
        <v>85.220123639999997</v>
      </c>
      <c r="N38" s="43">
        <f t="shared" si="7"/>
        <v>7742.122825469999</v>
      </c>
      <c r="O38" s="43">
        <v>1016.40768931</v>
      </c>
      <c r="P38" s="43">
        <f t="shared" si="8"/>
        <v>6725.715136159999</v>
      </c>
      <c r="Q38" s="43">
        <v>2121.4914368099999</v>
      </c>
      <c r="R38" s="43">
        <v>4532.1066271399995</v>
      </c>
      <c r="S38" s="43">
        <v>72.117072210000003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17069.327881239999</v>
      </c>
      <c r="C39" s="43">
        <f t="shared" si="0"/>
        <v>3182.4344379600002</v>
      </c>
      <c r="D39" s="43">
        <f t="shared" si="1"/>
        <v>13886.893443280002</v>
      </c>
      <c r="E39" s="43">
        <f t="shared" si="2"/>
        <v>5109.09258374</v>
      </c>
      <c r="F39" s="43">
        <f t="shared" si="3"/>
        <v>8613.6210796300002</v>
      </c>
      <c r="G39" s="43">
        <f t="shared" si="4"/>
        <v>164.17977990999998</v>
      </c>
      <c r="H39" s="43">
        <f t="shared" si="5"/>
        <v>9308.8209268099999</v>
      </c>
      <c r="I39" s="43">
        <v>2158.8562750700003</v>
      </c>
      <c r="J39" s="43">
        <f t="shared" si="6"/>
        <v>7149.9646517400006</v>
      </c>
      <c r="K39" s="43">
        <v>3033.40130821</v>
      </c>
      <c r="L39" s="43">
        <v>4022.6383150800002</v>
      </c>
      <c r="M39" s="43">
        <v>93.925028449999999</v>
      </c>
      <c r="N39" s="43">
        <f t="shared" si="7"/>
        <v>7760.5069544300004</v>
      </c>
      <c r="O39" s="43">
        <v>1023.57816289</v>
      </c>
      <c r="P39" s="43">
        <f t="shared" si="8"/>
        <v>6736.92879154</v>
      </c>
      <c r="Q39" s="43">
        <v>2075.69127553</v>
      </c>
      <c r="R39" s="43">
        <v>4590.98276455</v>
      </c>
      <c r="S39" s="43">
        <v>70.254751459999994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17541.866928219999</v>
      </c>
      <c r="C40" s="43">
        <f t="shared" si="0"/>
        <v>3400.05462644</v>
      </c>
      <c r="D40" s="43">
        <f t="shared" si="1"/>
        <v>14141.812301779999</v>
      </c>
      <c r="E40" s="43">
        <f t="shared" si="2"/>
        <v>5142.2459546600003</v>
      </c>
      <c r="F40" s="43">
        <f t="shared" si="3"/>
        <v>8846.3583783600006</v>
      </c>
      <c r="G40" s="43">
        <f t="shared" si="4"/>
        <v>153.20796876</v>
      </c>
      <c r="H40" s="43">
        <f t="shared" si="5"/>
        <v>9754.6200327299994</v>
      </c>
      <c r="I40" s="43">
        <v>2377.2857107599998</v>
      </c>
      <c r="J40" s="43">
        <f t="shared" si="6"/>
        <v>7377.33432197</v>
      </c>
      <c r="K40" s="43">
        <v>3101.47993524</v>
      </c>
      <c r="L40" s="43">
        <v>4192.3890696199996</v>
      </c>
      <c r="M40" s="43">
        <v>83.465317110000001</v>
      </c>
      <c r="N40" s="43">
        <f t="shared" si="7"/>
        <v>7787.2468954899996</v>
      </c>
      <c r="O40" s="43">
        <v>1022.76891568</v>
      </c>
      <c r="P40" s="43">
        <f t="shared" si="8"/>
        <v>6764.4779798099999</v>
      </c>
      <c r="Q40" s="43">
        <v>2040.7660194199998</v>
      </c>
      <c r="R40" s="43">
        <v>4653.9693087400001</v>
      </c>
      <c r="S40" s="43">
        <v>69.742651649999999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18081.118532829998</v>
      </c>
      <c r="C41" s="43">
        <f t="shared" si="0"/>
        <v>3499.76726551</v>
      </c>
      <c r="D41" s="43">
        <f t="shared" si="1"/>
        <v>14581.351267320002</v>
      </c>
      <c r="E41" s="43">
        <f t="shared" si="2"/>
        <v>4830.2402020999998</v>
      </c>
      <c r="F41" s="43">
        <f t="shared" si="3"/>
        <v>9600.3141271200002</v>
      </c>
      <c r="G41" s="43">
        <f t="shared" si="4"/>
        <v>150.79693810000001</v>
      </c>
      <c r="H41" s="43">
        <f t="shared" si="5"/>
        <v>10156.66350554</v>
      </c>
      <c r="I41" s="43">
        <v>2424.57044154</v>
      </c>
      <c r="J41" s="43">
        <f t="shared" si="6"/>
        <v>7732.0930640000006</v>
      </c>
      <c r="K41" s="43">
        <v>3220.5833346199997</v>
      </c>
      <c r="L41" s="43">
        <v>4425.2496686000004</v>
      </c>
      <c r="M41" s="43">
        <v>86.260060780000003</v>
      </c>
      <c r="N41" s="43">
        <f t="shared" si="7"/>
        <v>7924.4550272900005</v>
      </c>
      <c r="O41" s="43">
        <v>1075.19682397</v>
      </c>
      <c r="P41" s="43">
        <f t="shared" si="8"/>
        <v>6849.2582033200006</v>
      </c>
      <c r="Q41" s="43">
        <v>1609.6568674800001</v>
      </c>
      <c r="R41" s="43">
        <v>5175.0644585200007</v>
      </c>
      <c r="S41" s="43">
        <v>64.536877320000002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18622.896868169999</v>
      </c>
      <c r="C42" s="43">
        <f t="shared" si="0"/>
        <v>3615.1896272099998</v>
      </c>
      <c r="D42" s="43">
        <f t="shared" si="1"/>
        <v>15007.70724096</v>
      </c>
      <c r="E42" s="43">
        <f t="shared" si="2"/>
        <v>4961.50310102</v>
      </c>
      <c r="F42" s="43">
        <f t="shared" si="3"/>
        <v>9884.0968495099987</v>
      </c>
      <c r="G42" s="43">
        <f t="shared" si="4"/>
        <v>162.10729042999998</v>
      </c>
      <c r="H42" s="43">
        <f t="shared" si="5"/>
        <v>10583.543739799999</v>
      </c>
      <c r="I42" s="43">
        <v>2525.8212011699998</v>
      </c>
      <c r="J42" s="43">
        <f t="shared" si="6"/>
        <v>8057.7225386300006</v>
      </c>
      <c r="K42" s="43">
        <v>3331.22147154</v>
      </c>
      <c r="L42" s="43">
        <v>4620.3951493599998</v>
      </c>
      <c r="M42" s="43">
        <v>106.10591772999999</v>
      </c>
      <c r="N42" s="43">
        <f t="shared" si="7"/>
        <v>8039.3531283699995</v>
      </c>
      <c r="O42" s="43">
        <v>1089.36842604</v>
      </c>
      <c r="P42" s="43">
        <f t="shared" si="8"/>
        <v>6949.9847023299999</v>
      </c>
      <c r="Q42" s="43">
        <v>1630.28162948</v>
      </c>
      <c r="R42" s="43">
        <v>5263.7017001499999</v>
      </c>
      <c r="S42" s="43">
        <v>56.001372700000005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19016.939252710003</v>
      </c>
      <c r="C43" s="43">
        <f t="shared" si="0"/>
        <v>3614.6187064699998</v>
      </c>
      <c r="D43" s="43">
        <f t="shared" si="1"/>
        <v>15402.32054624</v>
      </c>
      <c r="E43" s="43">
        <f t="shared" si="2"/>
        <v>5058.3740073000008</v>
      </c>
      <c r="F43" s="43">
        <f t="shared" si="3"/>
        <v>10144.812418310001</v>
      </c>
      <c r="G43" s="43">
        <f t="shared" si="4"/>
        <v>199.13412063000001</v>
      </c>
      <c r="H43" s="43">
        <f t="shared" si="5"/>
        <v>10872.673636379999</v>
      </c>
      <c r="I43" s="43">
        <v>2535.50073905</v>
      </c>
      <c r="J43" s="43">
        <f t="shared" si="6"/>
        <v>8337.1728973299996</v>
      </c>
      <c r="K43" s="43">
        <v>3415.6386825100003</v>
      </c>
      <c r="L43" s="43">
        <v>4780.0032308299997</v>
      </c>
      <c r="M43" s="43">
        <v>141.53098399000001</v>
      </c>
      <c r="N43" s="43">
        <f t="shared" si="7"/>
        <v>8144.2656163300007</v>
      </c>
      <c r="O43" s="43">
        <v>1079.11796742</v>
      </c>
      <c r="P43" s="43">
        <f t="shared" si="8"/>
        <v>7065.1476489100005</v>
      </c>
      <c r="Q43" s="43">
        <v>1642.73532479</v>
      </c>
      <c r="R43" s="43">
        <v>5364.8091874800002</v>
      </c>
      <c r="S43" s="43">
        <v>57.603136639999995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19212.580066260001</v>
      </c>
      <c r="C44" s="43">
        <f t="shared" si="0"/>
        <v>3517.28326122</v>
      </c>
      <c r="D44" s="43">
        <f t="shared" si="1"/>
        <v>15695.296805040001</v>
      </c>
      <c r="E44" s="43">
        <f t="shared" si="2"/>
        <v>5152.1297261300006</v>
      </c>
      <c r="F44" s="43">
        <f t="shared" si="3"/>
        <v>10308.43355154</v>
      </c>
      <c r="G44" s="43">
        <f t="shared" si="4"/>
        <v>234.73352736999999</v>
      </c>
      <c r="H44" s="43">
        <f t="shared" si="5"/>
        <v>11112.227922120001</v>
      </c>
      <c r="I44" s="43">
        <v>2455.3381501899999</v>
      </c>
      <c r="J44" s="43">
        <f t="shared" si="6"/>
        <v>8656.8897719300003</v>
      </c>
      <c r="K44" s="43">
        <v>3532.78466467</v>
      </c>
      <c r="L44" s="43">
        <v>4958.0314768400003</v>
      </c>
      <c r="M44" s="43">
        <v>166.07363042</v>
      </c>
      <c r="N44" s="43">
        <f t="shared" si="7"/>
        <v>8100.3521441400007</v>
      </c>
      <c r="O44" s="43">
        <v>1061.9451110300001</v>
      </c>
      <c r="P44" s="43">
        <f t="shared" si="8"/>
        <v>7038.4070331100002</v>
      </c>
      <c r="Q44" s="43">
        <v>1619.3450614600001</v>
      </c>
      <c r="R44" s="43">
        <v>5350.4020746999995</v>
      </c>
      <c r="S44" s="43">
        <v>68.659896950000004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19376.684064969999</v>
      </c>
      <c r="C45" s="43">
        <f t="shared" si="0"/>
        <v>3521.8374443299999</v>
      </c>
      <c r="D45" s="43">
        <f t="shared" si="1"/>
        <v>15854.846620639999</v>
      </c>
      <c r="E45" s="43">
        <f t="shared" si="2"/>
        <v>5138.57563458</v>
      </c>
      <c r="F45" s="43">
        <f t="shared" si="3"/>
        <v>10454.190801509998</v>
      </c>
      <c r="G45" s="43">
        <f t="shared" si="4"/>
        <v>262.08018455000001</v>
      </c>
      <c r="H45" s="43">
        <f t="shared" si="5"/>
        <v>11310.960122009999</v>
      </c>
      <c r="I45" s="43">
        <v>2447.9328344099999</v>
      </c>
      <c r="J45" s="43">
        <f t="shared" si="6"/>
        <v>8863.0272875999999</v>
      </c>
      <c r="K45" s="43">
        <v>3555.1022418700004</v>
      </c>
      <c r="L45" s="43">
        <v>5118.3084313299996</v>
      </c>
      <c r="M45" s="43">
        <v>189.6166144</v>
      </c>
      <c r="N45" s="43">
        <f t="shared" si="7"/>
        <v>8065.7239429599995</v>
      </c>
      <c r="O45" s="43">
        <v>1073.90460992</v>
      </c>
      <c r="P45" s="43">
        <f t="shared" si="8"/>
        <v>6991.819333039999</v>
      </c>
      <c r="Q45" s="43">
        <v>1583.4733927099999</v>
      </c>
      <c r="R45" s="43">
        <v>5335.8823701799993</v>
      </c>
      <c r="S45" s="43">
        <v>72.463570149999995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19346.45401003</v>
      </c>
      <c r="C46" s="43">
        <f t="shared" si="0"/>
        <v>3362.4210547600001</v>
      </c>
      <c r="D46" s="43">
        <f t="shared" si="1"/>
        <v>15984.032955270002</v>
      </c>
      <c r="E46" s="43">
        <f t="shared" si="2"/>
        <v>5055.7366123100001</v>
      </c>
      <c r="F46" s="43">
        <f t="shared" si="3"/>
        <v>10660.08105289</v>
      </c>
      <c r="G46" s="43">
        <f t="shared" si="4"/>
        <v>268.21529007000004</v>
      </c>
      <c r="H46" s="43">
        <f t="shared" si="5"/>
        <v>11434.213859700001</v>
      </c>
      <c r="I46" s="43">
        <v>2382.2579722300002</v>
      </c>
      <c r="J46" s="43">
        <f t="shared" si="6"/>
        <v>9051.9558874700015</v>
      </c>
      <c r="K46" s="43">
        <v>3509.9870129800001</v>
      </c>
      <c r="L46" s="43">
        <v>5346.3706155300006</v>
      </c>
      <c r="M46" s="43">
        <v>195.59825896000001</v>
      </c>
      <c r="N46" s="43">
        <f t="shared" si="7"/>
        <v>7912.2401503299998</v>
      </c>
      <c r="O46" s="43">
        <v>980.16308253</v>
      </c>
      <c r="P46" s="43">
        <f t="shared" si="8"/>
        <v>6932.0770677999999</v>
      </c>
      <c r="Q46" s="43">
        <v>1545.7495993299999</v>
      </c>
      <c r="R46" s="43">
        <v>5313.7104373599996</v>
      </c>
      <c r="S46" s="43">
        <v>72.617031109999999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19126.115607960004</v>
      </c>
      <c r="C47" s="43">
        <f t="shared" si="0"/>
        <v>3245.25661292</v>
      </c>
      <c r="D47" s="43">
        <f t="shared" si="1"/>
        <v>15880.858995040002</v>
      </c>
      <c r="E47" s="43">
        <f t="shared" si="2"/>
        <v>4860.61758835</v>
      </c>
      <c r="F47" s="43">
        <f t="shared" si="3"/>
        <v>10734.314683299999</v>
      </c>
      <c r="G47" s="43">
        <f t="shared" si="4"/>
        <v>285.92672339000001</v>
      </c>
      <c r="H47" s="43">
        <f t="shared" si="5"/>
        <v>11367.381781280001</v>
      </c>
      <c r="I47" s="43">
        <v>2274.7901952500001</v>
      </c>
      <c r="J47" s="43">
        <f t="shared" si="6"/>
        <v>9092.5915860300011</v>
      </c>
      <c r="K47" s="43">
        <v>3365.89424848</v>
      </c>
      <c r="L47" s="43">
        <v>5513.6584049700004</v>
      </c>
      <c r="M47" s="43">
        <v>213.03893257999999</v>
      </c>
      <c r="N47" s="43">
        <f t="shared" si="7"/>
        <v>7758.7338266799998</v>
      </c>
      <c r="O47" s="43">
        <v>970.46641766999994</v>
      </c>
      <c r="P47" s="43">
        <f t="shared" si="8"/>
        <v>6788.2674090099999</v>
      </c>
      <c r="Q47" s="43">
        <v>1494.72333987</v>
      </c>
      <c r="R47" s="43">
        <v>5220.6562783299996</v>
      </c>
      <c r="S47" s="43">
        <v>72.887790809999998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18999.01349225</v>
      </c>
      <c r="C48" s="43">
        <f t="shared" si="0"/>
        <v>2937.2497780499998</v>
      </c>
      <c r="D48" s="43">
        <f t="shared" si="1"/>
        <v>16061.7637142</v>
      </c>
      <c r="E48" s="43">
        <f t="shared" si="2"/>
        <v>4606.5976155899998</v>
      </c>
      <c r="F48" s="43">
        <f t="shared" si="3"/>
        <v>11053.114390120001</v>
      </c>
      <c r="G48" s="43">
        <f t="shared" si="4"/>
        <v>402.05170849000001</v>
      </c>
      <c r="H48" s="43">
        <f t="shared" si="5"/>
        <v>10112.459797300002</v>
      </c>
      <c r="I48" s="43">
        <v>1781.3084719099998</v>
      </c>
      <c r="J48" s="43">
        <f t="shared" si="6"/>
        <v>8331.1513253900011</v>
      </c>
      <c r="K48" s="43">
        <v>2938.7934312699999</v>
      </c>
      <c r="L48" s="43">
        <v>5100.7617497400006</v>
      </c>
      <c r="M48" s="43">
        <v>291.59614438</v>
      </c>
      <c r="N48" s="43">
        <f t="shared" si="7"/>
        <v>8886.5536949499983</v>
      </c>
      <c r="O48" s="43">
        <v>1155.9413061400001</v>
      </c>
      <c r="P48" s="43">
        <f t="shared" si="8"/>
        <v>7730.6123888099992</v>
      </c>
      <c r="Q48" s="43">
        <v>1667.8041843199999</v>
      </c>
      <c r="R48" s="43">
        <v>5952.3526403799997</v>
      </c>
      <c r="S48" s="43">
        <v>110.45556411000001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16675.793489690001</v>
      </c>
      <c r="C49" s="43">
        <f t="shared" si="0"/>
        <v>3399.5021990699997</v>
      </c>
      <c r="D49" s="43">
        <f t="shared" si="1"/>
        <v>13276.29129062</v>
      </c>
      <c r="E49" s="43">
        <f t="shared" si="2"/>
        <v>3492.8537149799999</v>
      </c>
      <c r="F49" s="43">
        <f t="shared" si="3"/>
        <v>9477.5096547499998</v>
      </c>
      <c r="G49" s="43">
        <f t="shared" si="4"/>
        <v>305.92792089</v>
      </c>
      <c r="H49" s="43">
        <f t="shared" si="5"/>
        <v>8162.3944119300013</v>
      </c>
      <c r="I49" s="43">
        <v>1645.6398006300001</v>
      </c>
      <c r="J49" s="43">
        <f t="shared" si="6"/>
        <v>6516.7546113000008</v>
      </c>
      <c r="K49" s="43">
        <v>2142.8219139600001</v>
      </c>
      <c r="L49" s="43">
        <v>4121.7063337899999</v>
      </c>
      <c r="M49" s="43">
        <v>252.22636354999997</v>
      </c>
      <c r="N49" s="43">
        <f t="shared" si="7"/>
        <v>8513.3990777599993</v>
      </c>
      <c r="O49" s="43">
        <v>1753.8623984399999</v>
      </c>
      <c r="P49" s="43">
        <f t="shared" si="8"/>
        <v>6759.5366793200001</v>
      </c>
      <c r="Q49" s="43">
        <v>1350.0318010199999</v>
      </c>
      <c r="R49" s="43">
        <v>5355.8033209599998</v>
      </c>
      <c r="S49" s="43">
        <v>53.701557340000001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12749.661495140001</v>
      </c>
      <c r="C50" s="43">
        <f t="shared" si="0"/>
        <v>3170.9971557099998</v>
      </c>
      <c r="D50" s="43">
        <f t="shared" si="1"/>
        <v>9578.6643394300008</v>
      </c>
      <c r="E50" s="43">
        <f t="shared" si="2"/>
        <v>1824.0804276600002</v>
      </c>
      <c r="F50" s="43">
        <f t="shared" si="3"/>
        <v>7480.6486785400002</v>
      </c>
      <c r="G50" s="43">
        <f t="shared" si="4"/>
        <v>273.93523322999999</v>
      </c>
      <c r="H50" s="43">
        <f t="shared" si="5"/>
        <v>6102.5591314899993</v>
      </c>
      <c r="I50" s="43">
        <v>1639.7690061799999</v>
      </c>
      <c r="J50" s="43">
        <f t="shared" si="6"/>
        <v>4462.7901253099999</v>
      </c>
      <c r="K50" s="43">
        <v>1224.16450854</v>
      </c>
      <c r="L50" s="43">
        <v>3000.3837894899998</v>
      </c>
      <c r="M50" s="43">
        <v>238.24182728</v>
      </c>
      <c r="N50" s="43">
        <f t="shared" si="7"/>
        <v>6647.1023636499995</v>
      </c>
      <c r="O50" s="43">
        <v>1531.2281495299999</v>
      </c>
      <c r="P50" s="43">
        <f t="shared" si="8"/>
        <v>5115.87421412</v>
      </c>
      <c r="Q50" s="43">
        <v>599.91591912000001</v>
      </c>
      <c r="R50" s="43">
        <v>4480.2648890500004</v>
      </c>
      <c r="S50" s="43">
        <v>35.693405949999999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3227.8973033800003</v>
      </c>
      <c r="C51" s="43">
        <f t="shared" si="0"/>
        <v>760.97623869000006</v>
      </c>
      <c r="D51" s="43">
        <f t="shared" si="1"/>
        <v>2466.9210646900001</v>
      </c>
      <c r="E51" s="43">
        <f t="shared" si="2"/>
        <v>497.75942463000001</v>
      </c>
      <c r="F51" s="43">
        <f t="shared" si="3"/>
        <v>1944.4362208700002</v>
      </c>
      <c r="G51" s="43">
        <f t="shared" si="4"/>
        <v>24.72541919</v>
      </c>
      <c r="H51" s="43">
        <f t="shared" si="5"/>
        <v>2070.2912416500003</v>
      </c>
      <c r="I51" s="43">
        <v>533.67854722000004</v>
      </c>
      <c r="J51" s="43">
        <f t="shared" si="6"/>
        <v>1536.6126944300001</v>
      </c>
      <c r="K51" s="43">
        <v>313.83751088000002</v>
      </c>
      <c r="L51" s="43">
        <v>1206.0881657300001</v>
      </c>
      <c r="M51" s="43">
        <v>16.687017820000001</v>
      </c>
      <c r="N51" s="43">
        <f t="shared" si="7"/>
        <v>1157.60606173</v>
      </c>
      <c r="O51" s="43">
        <v>227.29769147000002</v>
      </c>
      <c r="P51" s="43">
        <f t="shared" si="8"/>
        <v>930.30837025999995</v>
      </c>
      <c r="Q51" s="43">
        <v>183.92191374999999</v>
      </c>
      <c r="R51" s="43">
        <v>738.34805514000004</v>
      </c>
      <c r="S51" s="43">
        <v>8.038401369999999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2526.9942170199997</v>
      </c>
      <c r="C52" s="43">
        <f t="shared" si="0"/>
        <v>706.61770175000004</v>
      </c>
      <c r="D52" s="43">
        <f t="shared" si="1"/>
        <v>1820.3765152699998</v>
      </c>
      <c r="E52" s="43">
        <f t="shared" si="2"/>
        <v>231.99972492000001</v>
      </c>
      <c r="F52" s="43">
        <f t="shared" si="3"/>
        <v>1579.85331176</v>
      </c>
      <c r="G52" s="43">
        <f t="shared" si="4"/>
        <v>8.5234785899999999</v>
      </c>
      <c r="H52" s="43">
        <f t="shared" si="5"/>
        <v>1690.2962818599999</v>
      </c>
      <c r="I52" s="43">
        <v>505.25361643000002</v>
      </c>
      <c r="J52" s="43">
        <f t="shared" si="6"/>
        <v>1185.0426654299999</v>
      </c>
      <c r="K52" s="43">
        <v>173.27996981000001</v>
      </c>
      <c r="L52" s="43">
        <v>1006.3130815899999</v>
      </c>
      <c r="M52" s="43">
        <v>5.4496140299999993</v>
      </c>
      <c r="N52" s="43">
        <f t="shared" si="7"/>
        <v>836.69793516000004</v>
      </c>
      <c r="O52" s="43">
        <v>201.36408532000002</v>
      </c>
      <c r="P52" s="43">
        <f t="shared" si="8"/>
        <v>635.33384983999997</v>
      </c>
      <c r="Q52" s="43">
        <v>58.719755110000001</v>
      </c>
      <c r="R52" s="43">
        <v>573.54023016999997</v>
      </c>
      <c r="S52" s="43">
        <v>3.0738645599999996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2532.9261240000005</v>
      </c>
      <c r="C53" s="43">
        <f t="shared" si="0"/>
        <v>699.21468590000006</v>
      </c>
      <c r="D53" s="43">
        <f t="shared" si="1"/>
        <v>1833.7114381000001</v>
      </c>
      <c r="E53" s="43">
        <f t="shared" si="2"/>
        <v>231.36012658999999</v>
      </c>
      <c r="F53" s="43">
        <f t="shared" si="3"/>
        <v>1593.6730845100001</v>
      </c>
      <c r="G53" s="43">
        <f t="shared" si="4"/>
        <v>8.6782269999999997</v>
      </c>
      <c r="H53" s="43">
        <f t="shared" si="5"/>
        <v>1692.08054984</v>
      </c>
      <c r="I53" s="43">
        <v>503.95407942000003</v>
      </c>
      <c r="J53" s="43">
        <f t="shared" si="6"/>
        <v>1188.12647042</v>
      </c>
      <c r="K53" s="43">
        <v>171.34941505</v>
      </c>
      <c r="L53" s="43">
        <v>1011.27899713</v>
      </c>
      <c r="M53" s="43">
        <v>5.4980582399999998</v>
      </c>
      <c r="N53" s="43">
        <f t="shared" si="7"/>
        <v>840.84557415999996</v>
      </c>
      <c r="O53" s="43">
        <v>195.26060648000001</v>
      </c>
      <c r="P53" s="43">
        <f t="shared" si="8"/>
        <v>645.58496767999998</v>
      </c>
      <c r="Q53" s="43">
        <v>60.010711540000003</v>
      </c>
      <c r="R53" s="43">
        <v>582.39408737999997</v>
      </c>
      <c r="S53" s="43">
        <v>3.1801687599999999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2597.28364792</v>
      </c>
      <c r="C54" s="43">
        <f t="shared" si="0"/>
        <v>703.55123518000005</v>
      </c>
      <c r="D54" s="43">
        <f t="shared" si="1"/>
        <v>1893.7324127399997</v>
      </c>
      <c r="E54" s="43">
        <f t="shared" si="2"/>
        <v>234.06024320999998</v>
      </c>
      <c r="F54" s="43">
        <f t="shared" si="3"/>
        <v>1650.22082181</v>
      </c>
      <c r="G54" s="43">
        <f t="shared" si="4"/>
        <v>9.4513477200000011</v>
      </c>
      <c r="H54" s="43">
        <f t="shared" si="5"/>
        <v>1683.5429069499999</v>
      </c>
      <c r="I54" s="43">
        <v>498.26035877999999</v>
      </c>
      <c r="J54" s="43">
        <f t="shared" si="6"/>
        <v>1185.2825481699999</v>
      </c>
      <c r="K54" s="43">
        <v>167.90043269999998</v>
      </c>
      <c r="L54" s="43">
        <v>1011.84358458</v>
      </c>
      <c r="M54" s="43">
        <v>5.5385308900000005</v>
      </c>
      <c r="N54" s="43">
        <f t="shared" si="7"/>
        <v>913.74074096999993</v>
      </c>
      <c r="O54" s="43">
        <v>205.2908764</v>
      </c>
      <c r="P54" s="43">
        <f t="shared" si="8"/>
        <v>708.44986456999993</v>
      </c>
      <c r="Q54" s="43">
        <v>66.15981051</v>
      </c>
      <c r="R54" s="43">
        <v>638.37723722999999</v>
      </c>
      <c r="S54" s="43">
        <v>3.9128168299999997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2516.8168073300003</v>
      </c>
      <c r="C55" s="43">
        <f t="shared" si="0"/>
        <v>679.89430404000007</v>
      </c>
      <c r="D55" s="43">
        <f t="shared" si="1"/>
        <v>1836.9225032899999</v>
      </c>
      <c r="E55" s="43">
        <f t="shared" si="2"/>
        <v>229.17757473</v>
      </c>
      <c r="F55" s="43">
        <f t="shared" si="3"/>
        <v>1596.74681321</v>
      </c>
      <c r="G55" s="43">
        <f t="shared" si="4"/>
        <v>10.998115349999999</v>
      </c>
      <c r="H55" s="43">
        <f t="shared" si="5"/>
        <v>1681.3468773599998</v>
      </c>
      <c r="I55" s="43">
        <v>496.90008806000003</v>
      </c>
      <c r="J55" s="43">
        <f t="shared" si="6"/>
        <v>1184.4467892999999</v>
      </c>
      <c r="K55" s="43">
        <v>166.97370610000002</v>
      </c>
      <c r="L55" s="43">
        <v>1010.55509236</v>
      </c>
      <c r="M55" s="43">
        <v>6.9179908399999999</v>
      </c>
      <c r="N55" s="43">
        <f t="shared" si="7"/>
        <v>835.46992997000007</v>
      </c>
      <c r="O55" s="43">
        <v>182.99421598000001</v>
      </c>
      <c r="P55" s="43">
        <f t="shared" si="8"/>
        <v>652.47571399000003</v>
      </c>
      <c r="Q55" s="43">
        <v>62.203868630000002</v>
      </c>
      <c r="R55" s="43">
        <v>586.19172085000002</v>
      </c>
      <c r="S55" s="43">
        <v>4.0801245100000001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2017.82095157</v>
      </c>
      <c r="C56" s="43">
        <f t="shared" si="0"/>
        <v>620.79936196999995</v>
      </c>
      <c r="D56" s="43">
        <f t="shared" si="1"/>
        <v>1397.0215896</v>
      </c>
      <c r="E56" s="43">
        <f t="shared" si="2"/>
        <v>124.00319382000001</v>
      </c>
      <c r="F56" s="43">
        <f t="shared" si="3"/>
        <v>1264.73796029</v>
      </c>
      <c r="G56" s="43">
        <f t="shared" si="4"/>
        <v>8.2804354900000003</v>
      </c>
      <c r="H56" s="43">
        <f t="shared" si="5"/>
        <v>1370.55741201</v>
      </c>
      <c r="I56" s="43">
        <v>462.93449151999994</v>
      </c>
      <c r="J56" s="43">
        <f t="shared" si="6"/>
        <v>907.62292049000007</v>
      </c>
      <c r="K56" s="43">
        <v>65.303235430000001</v>
      </c>
      <c r="L56" s="43">
        <v>835.95201162000012</v>
      </c>
      <c r="M56" s="43">
        <v>6.3676734400000008</v>
      </c>
      <c r="N56" s="43">
        <f t="shared" si="7"/>
        <v>647.26353956000003</v>
      </c>
      <c r="O56" s="43">
        <v>157.86487045000001</v>
      </c>
      <c r="P56" s="43">
        <f t="shared" si="8"/>
        <v>489.39866911000001</v>
      </c>
      <c r="Q56" s="43">
        <v>58.699958389999999</v>
      </c>
      <c r="R56" s="43">
        <v>428.78594866999998</v>
      </c>
      <c r="S56" s="43">
        <v>1.91276205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22.700736380000002</v>
      </c>
      <c r="C57" s="43">
        <f t="shared" si="0"/>
        <v>9.6312172900000004</v>
      </c>
      <c r="D57" s="43">
        <f t="shared" si="1"/>
        <v>13.06951909</v>
      </c>
      <c r="E57" s="43">
        <f t="shared" si="2"/>
        <v>2.3049230699999996</v>
      </c>
      <c r="F57" s="43">
        <f t="shared" si="3"/>
        <v>9.4461902099999993</v>
      </c>
      <c r="G57" s="43">
        <f t="shared" si="4"/>
        <v>1.31840581</v>
      </c>
      <c r="H57" s="43">
        <f t="shared" si="5"/>
        <v>13.70516127</v>
      </c>
      <c r="I57" s="43">
        <v>7.6626392800000005</v>
      </c>
      <c r="J57" s="43">
        <f t="shared" si="6"/>
        <v>6.0425219899999991</v>
      </c>
      <c r="K57" s="43">
        <v>2.2713979599999998</v>
      </c>
      <c r="L57" s="43">
        <v>2.4527182199999999</v>
      </c>
      <c r="M57" s="43">
        <v>1.31840581</v>
      </c>
      <c r="N57" s="43">
        <f t="shared" si="7"/>
        <v>8.9955751100000008</v>
      </c>
      <c r="O57" s="43">
        <v>1.9685780100000001</v>
      </c>
      <c r="P57" s="43">
        <f t="shared" si="8"/>
        <v>7.0269971</v>
      </c>
      <c r="Q57" s="43">
        <v>3.3525109999999997E-2</v>
      </c>
      <c r="R57" s="43">
        <v>6.9934719899999997</v>
      </c>
      <c r="S57" s="43">
        <v>0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23.3676563</v>
      </c>
      <c r="C58" s="43">
        <f t="shared" si="0"/>
        <v>10.53854145</v>
      </c>
      <c r="D58" s="43">
        <f t="shared" si="1"/>
        <v>12.82911485</v>
      </c>
      <c r="E58" s="43">
        <f t="shared" si="2"/>
        <v>2.2871235400000001</v>
      </c>
      <c r="F58" s="43">
        <f t="shared" si="3"/>
        <v>9.2387489299999999</v>
      </c>
      <c r="G58" s="43">
        <f t="shared" si="4"/>
        <v>1.3032423799999999</v>
      </c>
      <c r="H58" s="43">
        <f t="shared" si="5"/>
        <v>12.744097200000002</v>
      </c>
      <c r="I58" s="43">
        <v>7.4254498300000007</v>
      </c>
      <c r="J58" s="43">
        <f t="shared" si="6"/>
        <v>5.3186473700000008</v>
      </c>
      <c r="K58" s="43">
        <v>2.2547124699999999</v>
      </c>
      <c r="L58" s="43">
        <v>1.7606925200000001</v>
      </c>
      <c r="M58" s="43">
        <v>1.3032423799999999</v>
      </c>
      <c r="N58" s="43">
        <f t="shared" si="7"/>
        <v>10.6235591</v>
      </c>
      <c r="O58" s="43">
        <v>3.1130916200000001</v>
      </c>
      <c r="P58" s="43">
        <f t="shared" si="8"/>
        <v>7.51046748</v>
      </c>
      <c r="Q58" s="43">
        <v>3.241107E-2</v>
      </c>
      <c r="R58" s="43">
        <v>7.4780564099999998</v>
      </c>
      <c r="S58" s="43">
        <v>0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22.870001259999999</v>
      </c>
      <c r="C59" s="43">
        <f t="shared" si="0"/>
        <v>10.206030559999999</v>
      </c>
      <c r="D59" s="43">
        <f t="shared" si="1"/>
        <v>12.6639707</v>
      </c>
      <c r="E59" s="43">
        <f t="shared" si="2"/>
        <v>1.8775777</v>
      </c>
      <c r="F59" s="43">
        <f t="shared" si="3"/>
        <v>9.4796717800000003</v>
      </c>
      <c r="G59" s="43">
        <f t="shared" si="4"/>
        <v>1.30672122</v>
      </c>
      <c r="H59" s="43">
        <f t="shared" si="5"/>
        <v>12.155132869999999</v>
      </c>
      <c r="I59" s="43">
        <v>7.2259649699999997</v>
      </c>
      <c r="J59" s="43">
        <f t="shared" si="6"/>
        <v>4.9291678999999995</v>
      </c>
      <c r="K59" s="43">
        <v>1.85224648</v>
      </c>
      <c r="L59" s="43">
        <v>1.7702001999999999</v>
      </c>
      <c r="M59" s="43">
        <v>1.30672122</v>
      </c>
      <c r="N59" s="43">
        <f t="shared" si="7"/>
        <v>10.714868389999999</v>
      </c>
      <c r="O59" s="43">
        <v>2.9800655899999997</v>
      </c>
      <c r="P59" s="43">
        <f t="shared" si="8"/>
        <v>7.7348027999999998</v>
      </c>
      <c r="Q59" s="43">
        <v>2.5331220000000002E-2</v>
      </c>
      <c r="R59" s="43">
        <v>7.7094715799999998</v>
      </c>
      <c r="S59" s="43">
        <v>0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31.694767259999999</v>
      </c>
      <c r="C60" s="43">
        <f t="shared" si="0"/>
        <v>14.52723284</v>
      </c>
      <c r="D60" s="43">
        <f t="shared" si="1"/>
        <v>17.167534419999999</v>
      </c>
      <c r="E60" s="43">
        <f t="shared" si="2"/>
        <v>1.5570905900000001</v>
      </c>
      <c r="F60" s="43">
        <f t="shared" si="3"/>
        <v>14.300565169999999</v>
      </c>
      <c r="G60" s="43">
        <f t="shared" si="4"/>
        <v>1.3098786600000001</v>
      </c>
      <c r="H60" s="43">
        <f t="shared" si="5"/>
        <v>12.26773274</v>
      </c>
      <c r="I60" s="43">
        <v>7.77158426</v>
      </c>
      <c r="J60" s="43">
        <f t="shared" si="6"/>
        <v>4.4961484800000004</v>
      </c>
      <c r="K60" s="43">
        <v>1.5079913</v>
      </c>
      <c r="L60" s="43">
        <v>1.6782785200000001</v>
      </c>
      <c r="M60" s="43">
        <v>1.3098786600000001</v>
      </c>
      <c r="N60" s="43">
        <f t="shared" si="7"/>
        <v>19.427034519999999</v>
      </c>
      <c r="O60" s="43">
        <v>6.7556485799999999</v>
      </c>
      <c r="P60" s="43">
        <f t="shared" si="8"/>
        <v>12.671385939999999</v>
      </c>
      <c r="Q60" s="43">
        <v>4.9099289999999997E-2</v>
      </c>
      <c r="R60" s="43">
        <v>12.622286649999999</v>
      </c>
      <c r="S60" s="43">
        <v>0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17.673670099999999</v>
      </c>
      <c r="C61" s="43">
        <f t="shared" si="0"/>
        <v>5.7665770199999997</v>
      </c>
      <c r="D61" s="43">
        <f t="shared" si="1"/>
        <v>11.907093080000001</v>
      </c>
      <c r="E61" s="43">
        <f t="shared" si="2"/>
        <v>0.50929057</v>
      </c>
      <c r="F61" s="43">
        <f t="shared" si="3"/>
        <v>11.084428370000001</v>
      </c>
      <c r="G61" s="43">
        <f t="shared" si="4"/>
        <v>0.31337414000000002</v>
      </c>
      <c r="H61" s="43">
        <f t="shared" si="5"/>
        <v>3.0972106200000002</v>
      </c>
      <c r="I61" s="43">
        <v>1.22167395</v>
      </c>
      <c r="J61" s="43">
        <f t="shared" si="6"/>
        <v>1.87553667</v>
      </c>
      <c r="K61" s="43">
        <v>0.46574748999999999</v>
      </c>
      <c r="L61" s="43">
        <v>1.0964150399999999</v>
      </c>
      <c r="M61" s="43">
        <v>0.31337414000000002</v>
      </c>
      <c r="N61" s="43">
        <f t="shared" si="7"/>
        <v>14.57645948</v>
      </c>
      <c r="O61" s="43">
        <v>4.5449030700000002</v>
      </c>
      <c r="P61" s="43">
        <f t="shared" si="8"/>
        <v>10.03155641</v>
      </c>
      <c r="Q61" s="43">
        <v>4.3543079999999998E-2</v>
      </c>
      <c r="R61" s="43">
        <v>9.9880133300000011</v>
      </c>
      <c r="S61" s="43">
        <v>0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13.69825589</v>
      </c>
      <c r="C62" s="43">
        <f t="shared" si="0"/>
        <v>4.9783589700000004</v>
      </c>
      <c r="D62" s="43">
        <f t="shared" si="1"/>
        <v>8.7198969200000001</v>
      </c>
      <c r="E62" s="43">
        <f t="shared" si="2"/>
        <v>4.3812179999999999E-2</v>
      </c>
      <c r="F62" s="43">
        <f t="shared" si="3"/>
        <v>8.3746704300000001</v>
      </c>
      <c r="G62" s="43">
        <f t="shared" si="4"/>
        <v>0.30141431000000002</v>
      </c>
      <c r="H62" s="43">
        <f t="shared" si="5"/>
        <v>1.7832875100000001</v>
      </c>
      <c r="I62" s="43">
        <v>1.1710180299999999</v>
      </c>
      <c r="J62" s="43">
        <f t="shared" si="6"/>
        <v>0.61226948000000003</v>
      </c>
      <c r="K62" s="43">
        <v>1.2872700000000001E-3</v>
      </c>
      <c r="L62" s="43">
        <v>0.30956790000000001</v>
      </c>
      <c r="M62" s="43">
        <v>0.30141431000000002</v>
      </c>
      <c r="N62" s="43">
        <f t="shared" si="7"/>
        <v>11.914968379999999</v>
      </c>
      <c r="O62" s="43">
        <v>3.80734094</v>
      </c>
      <c r="P62" s="43">
        <f t="shared" si="8"/>
        <v>8.1076274399999999</v>
      </c>
      <c r="Q62" s="43">
        <v>4.2524909999999999E-2</v>
      </c>
      <c r="R62" s="43">
        <v>8.0651025300000008</v>
      </c>
      <c r="S62" s="43">
        <v>0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12.49619742</v>
      </c>
      <c r="C63" s="43">
        <f t="shared" si="0"/>
        <v>4.89343605</v>
      </c>
      <c r="D63" s="43">
        <f t="shared" si="1"/>
        <v>7.6027613700000005</v>
      </c>
      <c r="E63" s="43">
        <f t="shared" si="2"/>
        <v>1.2872700000000001E-3</v>
      </c>
      <c r="F63" s="43">
        <f t="shared" si="3"/>
        <v>7.5763956600000002</v>
      </c>
      <c r="G63" s="43">
        <f t="shared" si="4"/>
        <v>2.507844E-2</v>
      </c>
      <c r="H63" s="43">
        <f t="shared" si="5"/>
        <v>1.4602434299999998</v>
      </c>
      <c r="I63" s="43">
        <v>1.1279585299999999</v>
      </c>
      <c r="J63" s="43">
        <f t="shared" si="6"/>
        <v>0.33228489999999999</v>
      </c>
      <c r="K63" s="43">
        <v>1.2872700000000001E-3</v>
      </c>
      <c r="L63" s="43">
        <v>0.30591919000000001</v>
      </c>
      <c r="M63" s="43">
        <v>2.507844E-2</v>
      </c>
      <c r="N63" s="43">
        <f t="shared" si="7"/>
        <v>11.035953989999999</v>
      </c>
      <c r="O63" s="43">
        <v>3.7654775200000001</v>
      </c>
      <c r="P63" s="43">
        <f t="shared" si="8"/>
        <v>7.2704764700000002</v>
      </c>
      <c r="Q63" s="43">
        <v>0</v>
      </c>
      <c r="R63" s="43">
        <v>7.2704764700000002</v>
      </c>
      <c r="S63" s="43">
        <v>0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12.32641301</v>
      </c>
      <c r="C64" s="43">
        <f t="shared" si="0"/>
        <v>4.8612429700000002</v>
      </c>
      <c r="D64" s="43">
        <f t="shared" si="1"/>
        <v>7.4651700400000003</v>
      </c>
      <c r="E64" s="43">
        <f t="shared" si="2"/>
        <v>1.2872700000000001E-3</v>
      </c>
      <c r="F64" s="43">
        <f t="shared" si="3"/>
        <v>7.46279146</v>
      </c>
      <c r="G64" s="43">
        <f t="shared" si="4"/>
        <v>1.0913100000000001E-3</v>
      </c>
      <c r="H64" s="43">
        <f t="shared" si="5"/>
        <v>1.42089245</v>
      </c>
      <c r="I64" s="43">
        <v>1.23768308</v>
      </c>
      <c r="J64" s="43">
        <f t="shared" si="6"/>
        <v>0.18320937000000001</v>
      </c>
      <c r="K64" s="43">
        <v>1.2872700000000001E-3</v>
      </c>
      <c r="L64" s="43">
        <v>0.18083078999999999</v>
      </c>
      <c r="M64" s="43">
        <v>1.0913100000000001E-3</v>
      </c>
      <c r="N64" s="43">
        <f t="shared" si="7"/>
        <v>10.905520559999999</v>
      </c>
      <c r="O64" s="43">
        <v>3.6235598900000001</v>
      </c>
      <c r="P64" s="43">
        <f t="shared" si="8"/>
        <v>7.2819606700000001</v>
      </c>
      <c r="Q64" s="43">
        <v>0</v>
      </c>
      <c r="R64" s="43">
        <v>7.2819606700000001</v>
      </c>
      <c r="S64" s="43">
        <v>0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11.785525189999998</v>
      </c>
      <c r="C65" s="43">
        <f t="shared" si="0"/>
        <v>4.2403162499999993</v>
      </c>
      <c r="D65" s="43">
        <f t="shared" si="1"/>
        <v>7.5452089399999993</v>
      </c>
      <c r="E65" s="43">
        <f t="shared" si="2"/>
        <v>1.2872700000000001E-3</v>
      </c>
      <c r="F65" s="43">
        <f t="shared" si="3"/>
        <v>7.5428169199999999</v>
      </c>
      <c r="G65" s="43">
        <f t="shared" si="4"/>
        <v>1.10475E-3</v>
      </c>
      <c r="H65" s="43">
        <f t="shared" si="5"/>
        <v>1.3277718699999999</v>
      </c>
      <c r="I65" s="43">
        <v>1.14658182</v>
      </c>
      <c r="J65" s="43">
        <f t="shared" si="6"/>
        <v>0.18119004999999999</v>
      </c>
      <c r="K65" s="43">
        <v>1.2872700000000001E-3</v>
      </c>
      <c r="L65" s="43">
        <v>0.17879803</v>
      </c>
      <c r="M65" s="43">
        <v>1.10475E-3</v>
      </c>
      <c r="N65" s="43">
        <f t="shared" si="7"/>
        <v>10.457753319999998</v>
      </c>
      <c r="O65" s="43">
        <v>3.0937344299999996</v>
      </c>
      <c r="P65" s="43">
        <f t="shared" si="8"/>
        <v>7.3640188899999997</v>
      </c>
      <c r="Q65" s="43">
        <v>0</v>
      </c>
      <c r="R65" s="43">
        <v>7.3640188899999997</v>
      </c>
      <c r="S65" s="43">
        <v>0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10.009593750000001</v>
      </c>
      <c r="C66" s="43">
        <f t="shared" si="0"/>
        <v>3.6819616799999997</v>
      </c>
      <c r="D66" s="43">
        <f t="shared" si="1"/>
        <v>6.3276320699999999</v>
      </c>
      <c r="E66" s="43">
        <f t="shared" si="2"/>
        <v>1.2872700000000001E-3</v>
      </c>
      <c r="F66" s="43">
        <f t="shared" si="3"/>
        <v>6.3252264599999997</v>
      </c>
      <c r="G66" s="43">
        <f t="shared" si="4"/>
        <v>1.11834E-3</v>
      </c>
      <c r="H66" s="43">
        <f t="shared" si="5"/>
        <v>1.10502291</v>
      </c>
      <c r="I66" s="43">
        <v>1.09411927</v>
      </c>
      <c r="J66" s="43">
        <f t="shared" si="6"/>
        <v>1.0903640000000001E-2</v>
      </c>
      <c r="K66" s="43">
        <v>1.2872700000000001E-3</v>
      </c>
      <c r="L66" s="43">
        <v>8.4980300000000002E-3</v>
      </c>
      <c r="M66" s="43">
        <v>1.11834E-3</v>
      </c>
      <c r="N66" s="43">
        <f t="shared" si="7"/>
        <v>8.9045708399999999</v>
      </c>
      <c r="O66" s="43">
        <v>2.5878424099999999</v>
      </c>
      <c r="P66" s="43">
        <f t="shared" si="8"/>
        <v>6.3167284299999995</v>
      </c>
      <c r="Q66" s="43">
        <v>0</v>
      </c>
      <c r="R66" s="43">
        <v>6.3167284299999995</v>
      </c>
      <c r="S66" s="43">
        <v>0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11.49205201</v>
      </c>
      <c r="C67" s="43">
        <f t="shared" si="0"/>
        <v>5.0524249800000005</v>
      </c>
      <c r="D67" s="43">
        <f t="shared" si="1"/>
        <v>6.4396270300000005</v>
      </c>
      <c r="E67" s="43">
        <f t="shared" si="2"/>
        <v>1.2872700000000001E-3</v>
      </c>
      <c r="F67" s="43">
        <f t="shared" si="3"/>
        <v>6.4372080700000005</v>
      </c>
      <c r="G67" s="43">
        <f t="shared" si="4"/>
        <v>1.1316900000000001E-3</v>
      </c>
      <c r="H67" s="43">
        <f t="shared" si="5"/>
        <v>1.26642788</v>
      </c>
      <c r="I67" s="43">
        <v>1.25551089</v>
      </c>
      <c r="J67" s="43">
        <f t="shared" si="6"/>
        <v>1.091699E-2</v>
      </c>
      <c r="K67" s="43">
        <v>1.2872700000000001E-3</v>
      </c>
      <c r="L67" s="43">
        <v>8.4980300000000002E-3</v>
      </c>
      <c r="M67" s="43">
        <v>1.1316900000000001E-3</v>
      </c>
      <c r="N67" s="43">
        <f t="shared" si="7"/>
        <v>10.22562413</v>
      </c>
      <c r="O67" s="43">
        <v>3.7969140900000005</v>
      </c>
      <c r="P67" s="43">
        <f t="shared" si="8"/>
        <v>6.4287100400000003</v>
      </c>
      <c r="Q67" s="43">
        <v>0</v>
      </c>
      <c r="R67" s="43">
        <v>6.4287100400000003</v>
      </c>
      <c r="S67" s="43">
        <v>0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5.6250945199999993</v>
      </c>
      <c r="C68" s="43">
        <f t="shared" ref="C68" si="9">I68+O68</f>
        <v>3.9324331299999997</v>
      </c>
      <c r="D68" s="43">
        <f t="shared" ref="D68" si="10">J68+P68</f>
        <v>1.69266139</v>
      </c>
      <c r="E68" s="43">
        <f t="shared" ref="E68" si="11">K68+Q68</f>
        <v>1.2872700000000001E-3</v>
      </c>
      <c r="F68" s="43">
        <f t="shared" ref="F68" si="12">L68+R68</f>
        <v>1.69022848</v>
      </c>
      <c r="G68" s="43">
        <f t="shared" ref="G68" si="13">M68+S68</f>
        <v>1.1456400000000001E-3</v>
      </c>
      <c r="H68" s="43">
        <f t="shared" ref="H68" si="14">SUM(I68:J68)</f>
        <v>1.0181518999999999</v>
      </c>
      <c r="I68" s="43">
        <v>1.0072209599999999</v>
      </c>
      <c r="J68" s="43">
        <f t="shared" ref="J68" si="15">SUM(K68:M68)</f>
        <v>1.093094E-2</v>
      </c>
      <c r="K68" s="43">
        <v>1.2872700000000001E-3</v>
      </c>
      <c r="L68" s="43">
        <v>8.4980300000000002E-3</v>
      </c>
      <c r="M68" s="43">
        <v>1.1456400000000001E-3</v>
      </c>
      <c r="N68" s="43">
        <f t="shared" ref="N68" si="16">SUM(O68:P68)</f>
        <v>4.6069426199999999</v>
      </c>
      <c r="O68" s="43">
        <v>2.92521217</v>
      </c>
      <c r="P68" s="43">
        <f t="shared" ref="P68" si="17">SUM(Q68:S68)</f>
        <v>1.6817304500000001</v>
      </c>
      <c r="Q68" s="43">
        <v>0</v>
      </c>
      <c r="R68" s="43">
        <v>1.6817304500000001</v>
      </c>
      <c r="S68" s="43">
        <v>0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6.1585163099999995</v>
      </c>
      <c r="C69" s="43">
        <f t="shared" ref="C69" si="18">I69+O69</f>
        <v>4.4886698699999998</v>
      </c>
      <c r="D69" s="43">
        <f t="shared" ref="D69" si="19">J69+P69</f>
        <v>1.6698464399999999</v>
      </c>
      <c r="E69" s="43">
        <f t="shared" ref="E69" si="20">K69+Q69</f>
        <v>1.2872700000000001E-3</v>
      </c>
      <c r="F69" s="43">
        <f t="shared" ref="F69" si="21">L69+R69</f>
        <v>1.6673998800000001</v>
      </c>
      <c r="G69" s="43">
        <f t="shared" ref="G69" si="22">M69+S69</f>
        <v>1.1592900000000001E-3</v>
      </c>
      <c r="H69" s="43">
        <f t="shared" ref="H69" si="23">SUM(I69:J69)</f>
        <v>1.0153611499999999</v>
      </c>
      <c r="I69" s="43">
        <v>1.00139701</v>
      </c>
      <c r="J69" s="43">
        <f t="shared" ref="J69" si="24">SUM(K69:M69)</f>
        <v>1.396414E-2</v>
      </c>
      <c r="K69" s="43">
        <v>1.2872700000000001E-3</v>
      </c>
      <c r="L69" s="43">
        <v>1.1517579999999999E-2</v>
      </c>
      <c r="M69" s="43">
        <v>1.1592900000000001E-3</v>
      </c>
      <c r="N69" s="43">
        <f t="shared" ref="N69" si="25">SUM(O69:P69)</f>
        <v>5.1431551600000001</v>
      </c>
      <c r="O69" s="43">
        <v>3.48727286</v>
      </c>
      <c r="P69" s="43">
        <f t="shared" ref="P69" si="26">SUM(Q69:S69)</f>
        <v>1.6558823</v>
      </c>
      <c r="Q69" s="43">
        <v>0</v>
      </c>
      <c r="R69" s="43">
        <v>1.6558823</v>
      </c>
      <c r="S69" s="43">
        <v>0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7.7342772799999997</v>
      </c>
      <c r="C70" s="43">
        <f t="shared" ref="C70" si="27">I70+O70</f>
        <v>6.0579365899999997</v>
      </c>
      <c r="D70" s="43">
        <f t="shared" ref="D70" si="28">J70+P70</f>
        <v>1.67634069</v>
      </c>
      <c r="E70" s="43">
        <f t="shared" ref="E70" si="29">K70+Q70</f>
        <v>1.2872700000000001E-3</v>
      </c>
      <c r="F70" s="43">
        <f t="shared" ref="F70" si="30">L70+R70</f>
        <v>1.67387982</v>
      </c>
      <c r="G70" s="43">
        <f t="shared" ref="G70" si="31">M70+S70</f>
        <v>1.1735999999999999E-3</v>
      </c>
      <c r="H70" s="43">
        <f t="shared" ref="H70" si="32">SUM(I70:J70)</f>
        <v>1.14700051</v>
      </c>
      <c r="I70" s="43">
        <v>1.1330449</v>
      </c>
      <c r="J70" s="43">
        <f t="shared" ref="J70" si="33">SUM(K70:M70)</f>
        <v>1.395561E-2</v>
      </c>
      <c r="K70" s="43">
        <v>1.2872700000000001E-3</v>
      </c>
      <c r="L70" s="43">
        <v>1.149474E-2</v>
      </c>
      <c r="M70" s="43">
        <v>1.1735999999999999E-3</v>
      </c>
      <c r="N70" s="43">
        <f t="shared" ref="N70" si="34">SUM(O70:P70)</f>
        <v>6.5872767699999999</v>
      </c>
      <c r="O70" s="43">
        <v>4.9248916899999999</v>
      </c>
      <c r="P70" s="43">
        <f t="shared" ref="P70" si="35">SUM(Q70:S70)</f>
        <v>1.66238508</v>
      </c>
      <c r="Q70" s="43">
        <v>0</v>
      </c>
      <c r="R70" s="43">
        <v>1.66238508</v>
      </c>
      <c r="S70" s="43">
        <v>0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7.1785702699999998</v>
      </c>
      <c r="C71" s="43">
        <f t="shared" ref="C71" si="36">I71+O71</f>
        <v>6.8034447399999998</v>
      </c>
      <c r="D71" s="43">
        <f t="shared" ref="D71" si="37">J71+P71</f>
        <v>0.37512552999999998</v>
      </c>
      <c r="E71" s="43">
        <f t="shared" ref="E71" si="38">K71+Q71</f>
        <v>1.2872700000000001E-3</v>
      </c>
      <c r="F71" s="43">
        <f t="shared" ref="F71" si="39">L71+R71</f>
        <v>0.37264986999999999</v>
      </c>
      <c r="G71" s="43">
        <f t="shared" ref="G71" si="40">M71+S71</f>
        <v>1.1883900000000001E-3</v>
      </c>
      <c r="H71" s="43">
        <f t="shared" ref="H71" si="41">SUM(I71:J71)</f>
        <v>1.1471396299999999</v>
      </c>
      <c r="I71" s="43">
        <v>1.1361659399999999</v>
      </c>
      <c r="J71" s="43">
        <f t="shared" ref="J71" si="42">SUM(K71:M71)</f>
        <v>1.0973690000000001E-2</v>
      </c>
      <c r="K71" s="43">
        <v>1.2872700000000001E-3</v>
      </c>
      <c r="L71" s="43">
        <v>8.4980300000000002E-3</v>
      </c>
      <c r="M71" s="43">
        <v>1.1883900000000001E-3</v>
      </c>
      <c r="N71" s="43">
        <f t="shared" ref="N71" si="43">SUM(O71:P71)</f>
        <v>6.03143064</v>
      </c>
      <c r="O71" s="43">
        <v>5.6672788000000001</v>
      </c>
      <c r="P71" s="43">
        <f t="shared" ref="P71" si="44">SUM(Q71:S71)</f>
        <v>0.36415184</v>
      </c>
      <c r="Q71" s="43">
        <v>0</v>
      </c>
      <c r="R71" s="43">
        <v>0.36415184</v>
      </c>
      <c r="S71" s="43">
        <v>0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7.2430997000000001</v>
      </c>
      <c r="C72" s="43">
        <f t="shared" ref="C72" si="45">I72+O72</f>
        <v>6.8399204700000009</v>
      </c>
      <c r="D72" s="43">
        <f t="shared" ref="D72" si="46">J72+P72</f>
        <v>0.40317923</v>
      </c>
      <c r="E72" s="43">
        <f t="shared" ref="E72" si="47">K72+Q72</f>
        <v>1.2872700000000001E-3</v>
      </c>
      <c r="F72" s="43">
        <f t="shared" ref="F72" si="48">L72+R72</f>
        <v>0.40068956</v>
      </c>
      <c r="G72" s="43">
        <f t="shared" ref="G72" si="49">M72+S72</f>
        <v>1.2024E-3</v>
      </c>
      <c r="H72" s="43">
        <f t="shared" ref="H72" si="50">SUM(I72:J72)</f>
        <v>1.0696503500000001</v>
      </c>
      <c r="I72" s="43">
        <v>1.05866265</v>
      </c>
      <c r="J72" s="43">
        <f t="shared" ref="J72" si="51">SUM(K72:M72)</f>
        <v>1.09877E-2</v>
      </c>
      <c r="K72" s="43">
        <v>1.2872700000000001E-3</v>
      </c>
      <c r="L72" s="43">
        <v>8.4980300000000002E-3</v>
      </c>
      <c r="M72" s="43">
        <v>1.2024E-3</v>
      </c>
      <c r="N72" s="43">
        <f t="shared" ref="N72" si="52">SUM(O72:P72)</f>
        <v>6.1734493500000003</v>
      </c>
      <c r="O72" s="43">
        <v>5.7812578200000004</v>
      </c>
      <c r="P72" s="43">
        <f t="shared" ref="P72" si="53">SUM(Q72:S72)</f>
        <v>0.39219153000000001</v>
      </c>
      <c r="Q72" s="43">
        <v>0</v>
      </c>
      <c r="R72" s="43">
        <v>0.39219153000000001</v>
      </c>
      <c r="S72" s="43">
        <v>0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7.0292939499999996</v>
      </c>
      <c r="C73" s="43">
        <f t="shared" ref="C73" si="54">I73+O73</f>
        <v>6.6377118700000004</v>
      </c>
      <c r="D73" s="43">
        <f t="shared" ref="D73" si="55">J73+P73</f>
        <v>0.39158208</v>
      </c>
      <c r="E73" s="43">
        <f t="shared" ref="E73" si="56">K73+Q73</f>
        <v>1.2872700000000001E-3</v>
      </c>
      <c r="F73" s="43">
        <f t="shared" ref="F73" si="57">L73+R73</f>
        <v>0.38907723</v>
      </c>
      <c r="G73" s="43">
        <f t="shared" ref="G73" si="58">M73+S73</f>
        <v>1.21758E-3</v>
      </c>
      <c r="H73" s="43">
        <f t="shared" ref="H73" si="59">SUM(I73:J73)</f>
        <v>1.0107676999999999</v>
      </c>
      <c r="I73" s="43">
        <v>0.99976482</v>
      </c>
      <c r="J73" s="43">
        <f t="shared" ref="J73" si="60">SUM(K73:M73)</f>
        <v>1.100288E-2</v>
      </c>
      <c r="K73" s="43">
        <v>1.2872700000000001E-3</v>
      </c>
      <c r="L73" s="43">
        <v>8.4980300000000002E-3</v>
      </c>
      <c r="M73" s="43">
        <v>1.21758E-3</v>
      </c>
      <c r="N73" s="43">
        <f t="shared" ref="N73" si="61">SUM(O73:P73)</f>
        <v>6.0185262499999999</v>
      </c>
      <c r="O73" s="43">
        <v>5.6379470500000002</v>
      </c>
      <c r="P73" s="43">
        <f t="shared" ref="P73" si="62">SUM(Q73:S73)</f>
        <v>0.38057920000000001</v>
      </c>
      <c r="Q73" s="43">
        <v>0</v>
      </c>
      <c r="R73" s="43">
        <v>0.38057920000000001</v>
      </c>
      <c r="S73" s="43">
        <v>0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5.9569639199999997</v>
      </c>
      <c r="C74" s="43">
        <f t="shared" ref="C74" si="63">I74+O74</f>
        <v>5.5798761700000004</v>
      </c>
      <c r="D74" s="43">
        <f t="shared" ref="D74" si="64">J74+P74</f>
        <v>0.37708775</v>
      </c>
      <c r="E74" s="43">
        <f t="shared" ref="E74" si="65">K74+Q74</f>
        <v>1.2872700000000001E-3</v>
      </c>
      <c r="F74" s="43">
        <f t="shared" ref="F74" si="66">L74+R74</f>
        <v>0.37458044000000001</v>
      </c>
      <c r="G74" s="43">
        <f t="shared" ref="G74" si="67">M74+S74</f>
        <v>1.2200399999999999E-3</v>
      </c>
      <c r="H74" s="43">
        <f t="shared" ref="H74" si="68">SUM(I74:J74)</f>
        <v>1.0109256900000003</v>
      </c>
      <c r="I74" s="43">
        <v>0.99992035000000024</v>
      </c>
      <c r="J74" s="43">
        <f t="shared" ref="J74" si="69">SUM(K74:M74)</f>
        <v>1.1005340000000001E-2</v>
      </c>
      <c r="K74" s="43">
        <v>1.2872700000000001E-3</v>
      </c>
      <c r="L74" s="43">
        <v>8.4980300000000002E-3</v>
      </c>
      <c r="M74" s="43">
        <v>1.2200399999999999E-3</v>
      </c>
      <c r="N74" s="43">
        <f t="shared" ref="N74" si="70">SUM(O74:P74)</f>
        <v>4.9460382300000001</v>
      </c>
      <c r="O74" s="43">
        <v>4.5799558200000003</v>
      </c>
      <c r="P74" s="43">
        <f t="shared" ref="P74" si="71">SUM(Q74:S74)</f>
        <v>0.36608241000000002</v>
      </c>
      <c r="Q74" s="43">
        <v>0</v>
      </c>
      <c r="R74" s="43">
        <v>0.36608241000000002</v>
      </c>
      <c r="S74" s="43">
        <v>0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6.0553696299999995</v>
      </c>
      <c r="C75" s="43">
        <f t="shared" ref="C75" si="72">I75+O75</f>
        <v>5.6780867299999995</v>
      </c>
      <c r="D75" s="43">
        <f t="shared" ref="D75" si="73">J75+P75</f>
        <v>0.37728289999999998</v>
      </c>
      <c r="E75" s="43">
        <f t="shared" ref="E75" si="74">K75+Q75</f>
        <v>1.2872700000000001E-3</v>
      </c>
      <c r="F75" s="43">
        <f t="shared" ref="F75" si="75">L75+R75</f>
        <v>0.37477558999999999</v>
      </c>
      <c r="G75" s="43">
        <f t="shared" ref="G75" si="76">M75+S75</f>
        <v>1.2200399999999999E-3</v>
      </c>
      <c r="H75" s="43">
        <f t="shared" ref="H75" si="77">SUM(I75:J75)</f>
        <v>1.0428380500000001</v>
      </c>
      <c r="I75" s="43">
        <v>1.03183271</v>
      </c>
      <c r="J75" s="43">
        <f t="shared" ref="J75" si="78">SUM(K75:M75)</f>
        <v>1.1005340000000001E-2</v>
      </c>
      <c r="K75" s="43">
        <v>1.2872700000000001E-3</v>
      </c>
      <c r="L75" s="43">
        <v>8.4980300000000002E-3</v>
      </c>
      <c r="M75" s="43">
        <v>1.2200399999999999E-3</v>
      </c>
      <c r="N75" s="43">
        <f t="shared" ref="N75" si="79">SUM(O75:P75)</f>
        <v>5.0125315800000001</v>
      </c>
      <c r="O75" s="43">
        <v>4.6462540199999998</v>
      </c>
      <c r="P75" s="43">
        <f t="shared" ref="P75" si="80">SUM(Q75:S75)</f>
        <v>0.36627756</v>
      </c>
      <c r="Q75" s="43">
        <v>0</v>
      </c>
      <c r="R75" s="43">
        <v>0.36627756</v>
      </c>
      <c r="S75" s="43">
        <v>0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4.40841452</v>
      </c>
      <c r="C76" s="43">
        <f t="shared" ref="C76" si="81">I76+O76</f>
        <v>4.0364134900000002</v>
      </c>
      <c r="D76" s="43">
        <f t="shared" ref="D76" si="82">J76+P76</f>
        <v>0.37200103000000001</v>
      </c>
      <c r="E76" s="43">
        <f t="shared" ref="E76" si="83">K76+Q76</f>
        <v>1.2872700000000001E-3</v>
      </c>
      <c r="F76" s="43">
        <f t="shared" ref="F76" si="84">L76+R76</f>
        <v>0.37071376</v>
      </c>
      <c r="G76" s="43">
        <f t="shared" ref="G76" si="85">M76+S76</f>
        <v>0</v>
      </c>
      <c r="H76" s="43">
        <f t="shared" ref="H76" si="86">SUM(I76:J76)</f>
        <v>0.94525097999999996</v>
      </c>
      <c r="I76" s="43">
        <v>0.93546567999999997</v>
      </c>
      <c r="J76" s="43">
        <f t="shared" ref="J76" si="87">SUM(K76:M76)</f>
        <v>9.7853000000000002E-3</v>
      </c>
      <c r="K76" s="43">
        <v>1.2872700000000001E-3</v>
      </c>
      <c r="L76" s="43">
        <v>8.4980300000000002E-3</v>
      </c>
      <c r="M76" s="43">
        <v>0</v>
      </c>
      <c r="N76" s="43">
        <f t="shared" ref="N76" si="88">SUM(O76:P76)</f>
        <v>3.46316354</v>
      </c>
      <c r="O76" s="43">
        <v>3.1009478100000001</v>
      </c>
      <c r="P76" s="43">
        <f t="shared" ref="P76" si="89">SUM(Q76:S76)</f>
        <v>0.36221573000000001</v>
      </c>
      <c r="Q76" s="43">
        <v>0</v>
      </c>
      <c r="R76" s="43">
        <v>0.36221573000000001</v>
      </c>
      <c r="S76" s="43">
        <v>0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4.5592489499999997</v>
      </c>
      <c r="C77" s="43">
        <f t="shared" ref="C77" si="90">I77+O77</f>
        <v>4.1875784999999999</v>
      </c>
      <c r="D77" s="43">
        <f t="shared" ref="D77" si="91">J77+P77</f>
        <v>0.37167044999999999</v>
      </c>
      <c r="E77" s="43">
        <f t="shared" ref="E77" si="92">K77+Q77</f>
        <v>1.2872700000000001E-3</v>
      </c>
      <c r="F77" s="43">
        <f t="shared" ref="F77" si="93">L77+R77</f>
        <v>0.37038317999999998</v>
      </c>
      <c r="G77" s="43">
        <f t="shared" ref="G77" si="94">M77+S77</f>
        <v>0</v>
      </c>
      <c r="H77" s="43">
        <f t="shared" ref="H77" si="95">SUM(I77:J77)</f>
        <v>0.96558906999999994</v>
      </c>
      <c r="I77" s="43">
        <v>0.95580376999999994</v>
      </c>
      <c r="J77" s="43">
        <f t="shared" ref="J77" si="96">SUM(K77:M77)</f>
        <v>9.7853000000000002E-3</v>
      </c>
      <c r="K77" s="43">
        <v>1.2872700000000001E-3</v>
      </c>
      <c r="L77" s="43">
        <v>8.4980300000000002E-3</v>
      </c>
      <c r="M77" s="43">
        <v>0</v>
      </c>
      <c r="N77" s="43">
        <f t="shared" ref="N77" si="97">SUM(O77:P77)</f>
        <v>3.5936598799999997</v>
      </c>
      <c r="O77" s="43">
        <v>3.2317747299999997</v>
      </c>
      <c r="P77" s="43">
        <f t="shared" ref="P77" si="98">SUM(Q77:S77)</f>
        <v>0.36188514999999999</v>
      </c>
      <c r="Q77" s="43">
        <v>0</v>
      </c>
      <c r="R77" s="43">
        <v>0.36188514999999999</v>
      </c>
      <c r="S77" s="43">
        <v>0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11.515519809999999</v>
      </c>
      <c r="C78" s="43">
        <f t="shared" ref="C78" si="99">I78+O78</f>
        <v>11.130879849999999</v>
      </c>
      <c r="D78" s="43">
        <f t="shared" ref="D78" si="100">J78+P78</f>
        <v>0.38463996</v>
      </c>
      <c r="E78" s="43">
        <f t="shared" ref="E78" si="101">K78+Q78</f>
        <v>1.2872700000000001E-3</v>
      </c>
      <c r="F78" s="43">
        <f t="shared" ref="F78" si="102">L78+R78</f>
        <v>0.38335269</v>
      </c>
      <c r="G78" s="43">
        <f t="shared" ref="G78" si="103">M78+S78</f>
        <v>0</v>
      </c>
      <c r="H78" s="43">
        <f t="shared" ref="H78" si="104">SUM(I78:J78)</f>
        <v>1.00147122</v>
      </c>
      <c r="I78" s="43">
        <v>0.99168591999999989</v>
      </c>
      <c r="J78" s="43">
        <f t="shared" ref="J78" si="105">SUM(K78:M78)</f>
        <v>9.7853000000000002E-3</v>
      </c>
      <c r="K78" s="43">
        <v>1.2872700000000001E-3</v>
      </c>
      <c r="L78" s="43">
        <v>8.4980300000000002E-3</v>
      </c>
      <c r="M78" s="43">
        <v>0</v>
      </c>
      <c r="N78" s="43">
        <f t="shared" ref="N78" si="106">SUM(O78:P78)</f>
        <v>10.51404859</v>
      </c>
      <c r="O78" s="43">
        <v>10.139193929999999</v>
      </c>
      <c r="P78" s="43">
        <f t="shared" ref="P78" si="107">SUM(Q78:S78)</f>
        <v>0.37485466000000001</v>
      </c>
      <c r="Q78" s="43">
        <v>0</v>
      </c>
      <c r="R78" s="43">
        <v>0.37485466000000001</v>
      </c>
      <c r="S78" s="43">
        <v>0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11.777269499999999</v>
      </c>
      <c r="C79" s="43">
        <f t="shared" ref="C79" si="108">I79+O79</f>
        <v>11.388338730000001</v>
      </c>
      <c r="D79" s="43">
        <f t="shared" ref="D79" si="109">J79+P79</f>
        <v>0.38893076999999998</v>
      </c>
      <c r="E79" s="43">
        <f t="shared" ref="E79" si="110">K79+Q79</f>
        <v>1.2872700000000001E-3</v>
      </c>
      <c r="F79" s="43">
        <f t="shared" ref="F79" si="111">L79+R79</f>
        <v>0.38764349999999997</v>
      </c>
      <c r="G79" s="43">
        <f t="shared" ref="G79" si="112">M79+S79</f>
        <v>0</v>
      </c>
      <c r="H79" s="43">
        <f t="shared" ref="H79" si="113">SUM(I79:J79)</f>
        <v>1.1754958100000001</v>
      </c>
      <c r="I79" s="43">
        <v>1.16571051</v>
      </c>
      <c r="J79" s="43">
        <f t="shared" ref="J79" si="114">SUM(K79:M79)</f>
        <v>9.7853000000000002E-3</v>
      </c>
      <c r="K79" s="43">
        <v>1.2872700000000001E-3</v>
      </c>
      <c r="L79" s="43">
        <v>8.4980300000000002E-3</v>
      </c>
      <c r="M79" s="43">
        <v>0</v>
      </c>
      <c r="N79" s="43">
        <f t="shared" ref="N79" si="115">SUM(O79:P79)</f>
        <v>10.60177369</v>
      </c>
      <c r="O79" s="43">
        <v>10.222628220000001</v>
      </c>
      <c r="P79" s="43">
        <f t="shared" ref="P79" si="116">SUM(Q79:S79)</f>
        <v>0.37914546999999998</v>
      </c>
      <c r="Q79" s="43">
        <v>0</v>
      </c>
      <c r="R79" s="43">
        <v>0.37914546999999998</v>
      </c>
      <c r="S79" s="43">
        <v>0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12.0650712</v>
      </c>
      <c r="C80" s="43">
        <f t="shared" ref="C80" si="117">I80+O80</f>
        <v>11.68142611</v>
      </c>
      <c r="D80" s="43">
        <f t="shared" ref="D80" si="118">J80+P80</f>
        <v>0.38364508999999997</v>
      </c>
      <c r="E80" s="43">
        <f t="shared" ref="E80" si="119">K80+Q80</f>
        <v>1.5814100000000001E-3</v>
      </c>
      <c r="F80" s="43">
        <f t="shared" ref="F80" si="120">L80+R80</f>
        <v>0.38206367999999996</v>
      </c>
      <c r="G80" s="43">
        <f t="shared" ref="G80" si="121">M80+S80</f>
        <v>0</v>
      </c>
      <c r="H80" s="43">
        <f t="shared" ref="H80" si="122">SUM(I80:J80)</f>
        <v>0.9942985700000001</v>
      </c>
      <c r="I80" s="43">
        <v>0.98421913000000005</v>
      </c>
      <c r="J80" s="43">
        <f t="shared" ref="J80" si="123">SUM(K80:M80)</f>
        <v>1.007944E-2</v>
      </c>
      <c r="K80" s="43">
        <v>1.5814100000000001E-3</v>
      </c>
      <c r="L80" s="43">
        <v>8.4980300000000002E-3</v>
      </c>
      <c r="M80" s="43">
        <v>0</v>
      </c>
      <c r="N80" s="43">
        <f t="shared" ref="N80" si="124">SUM(O80:P80)</f>
        <v>11.07077263</v>
      </c>
      <c r="O80" s="43">
        <v>10.697206980000001</v>
      </c>
      <c r="P80" s="43">
        <f t="shared" ref="P80" si="125">SUM(Q80:S80)</f>
        <v>0.37356564999999997</v>
      </c>
      <c r="Q80" s="43">
        <v>0</v>
      </c>
      <c r="R80" s="43">
        <v>0.37356564999999997</v>
      </c>
      <c r="S80" s="43">
        <v>0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4.8068010699999997</v>
      </c>
      <c r="C81" s="43">
        <f t="shared" ref="C81" si="126">I81+O81</f>
        <v>4.4214419700000001</v>
      </c>
      <c r="D81" s="43">
        <f t="shared" ref="D81" si="127">J81+P81</f>
        <v>0.38535909999999995</v>
      </c>
      <c r="E81" s="43">
        <f t="shared" ref="E81" si="128">K81+Q81</f>
        <v>1.2872700000000001E-3</v>
      </c>
      <c r="F81" s="43">
        <f t="shared" ref="F81" si="129">L81+R81</f>
        <v>0.38407182999999995</v>
      </c>
      <c r="G81" s="43">
        <f t="shared" ref="G81" si="130">M81+S81</f>
        <v>0</v>
      </c>
      <c r="H81" s="43">
        <f t="shared" ref="H81" si="131">SUM(I81:J81)</f>
        <v>0.98140044000000004</v>
      </c>
      <c r="I81" s="43">
        <v>0.97161514000000004</v>
      </c>
      <c r="J81" s="43">
        <f t="shared" ref="J81" si="132">SUM(K81:M81)</f>
        <v>9.7853000000000002E-3</v>
      </c>
      <c r="K81" s="43">
        <v>1.2872700000000001E-3</v>
      </c>
      <c r="L81" s="43">
        <v>8.4980300000000002E-3</v>
      </c>
      <c r="M81" s="43">
        <v>0</v>
      </c>
      <c r="N81" s="43">
        <f t="shared" ref="N81" si="133">SUM(O81:P81)</f>
        <v>3.8254006299999999</v>
      </c>
      <c r="O81" s="43">
        <v>3.4498268300000001</v>
      </c>
      <c r="P81" s="43">
        <f t="shared" ref="P81" si="134">SUM(Q81:S81)</f>
        <v>0.37557379999999996</v>
      </c>
      <c r="Q81" s="43">
        <v>0</v>
      </c>
      <c r="R81" s="43">
        <v>0.37557379999999996</v>
      </c>
      <c r="S81" s="43">
        <v>0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4.7675386800000004</v>
      </c>
      <c r="C82" s="43">
        <f t="shared" ref="C82" si="135">I82+O82</f>
        <v>4.3582884000000002</v>
      </c>
      <c r="D82" s="43">
        <f t="shared" ref="D82" si="136">J82+P82</f>
        <v>0.40925027999999997</v>
      </c>
      <c r="E82" s="43">
        <f t="shared" ref="E82" si="137">K82+Q82</f>
        <v>1.2872700000000001E-3</v>
      </c>
      <c r="F82" s="43">
        <f t="shared" ref="F82" si="138">L82+R82</f>
        <v>0.40796300999999996</v>
      </c>
      <c r="G82" s="43">
        <f t="shared" ref="G82" si="139">M82+S82</f>
        <v>0</v>
      </c>
      <c r="H82" s="43">
        <f t="shared" ref="H82" si="140">SUM(I82:J82)</f>
        <v>0.96529549000000003</v>
      </c>
      <c r="I82" s="43">
        <v>0.95551019000000004</v>
      </c>
      <c r="J82" s="43">
        <f t="shared" ref="J82" si="141">SUM(K82:M82)</f>
        <v>9.7853000000000002E-3</v>
      </c>
      <c r="K82" s="43">
        <v>1.2872700000000001E-3</v>
      </c>
      <c r="L82" s="43">
        <v>8.4980300000000002E-3</v>
      </c>
      <c r="M82" s="43">
        <v>0</v>
      </c>
      <c r="N82" s="43">
        <f t="shared" ref="N82" si="142">SUM(O82:P82)</f>
        <v>3.80224319</v>
      </c>
      <c r="O82" s="43">
        <v>3.4027782100000001</v>
      </c>
      <c r="P82" s="43">
        <f t="shared" ref="P82" si="143">SUM(Q82:S82)</f>
        <v>0.39946497999999997</v>
      </c>
      <c r="Q82" s="43">
        <v>0</v>
      </c>
      <c r="R82" s="43">
        <v>0.39946497999999997</v>
      </c>
      <c r="S82" s="43">
        <v>0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4.9163380800000001</v>
      </c>
      <c r="C83" s="43">
        <f t="shared" ref="C83" si="144">I83+O83</f>
        <v>4.5137875200000002</v>
      </c>
      <c r="D83" s="43">
        <f t="shared" ref="D83" si="145">J83+P83</f>
        <v>0.40255056</v>
      </c>
      <c r="E83" s="43">
        <f t="shared" ref="E83" si="146">K83+Q83</f>
        <v>1.2872700000000001E-3</v>
      </c>
      <c r="F83" s="43">
        <f t="shared" ref="F83" si="147">L83+R83</f>
        <v>0.40126328999999999</v>
      </c>
      <c r="G83" s="43">
        <f t="shared" ref="G83" si="148">M83+S83</f>
        <v>0</v>
      </c>
      <c r="H83" s="43">
        <f t="shared" ref="H83" si="149">SUM(I83:J83)</f>
        <v>1.1020988200000001</v>
      </c>
      <c r="I83" s="43">
        <v>1.09231352</v>
      </c>
      <c r="J83" s="43">
        <f t="shared" ref="J83" si="150">SUM(K83:M83)</f>
        <v>9.7853000000000002E-3</v>
      </c>
      <c r="K83" s="43">
        <v>1.2872700000000001E-3</v>
      </c>
      <c r="L83" s="43">
        <v>8.4980300000000002E-3</v>
      </c>
      <c r="M83" s="43">
        <v>0</v>
      </c>
      <c r="N83" s="43">
        <f t="shared" ref="N83" si="151">SUM(O83:P83)</f>
        <v>3.8142392599999999</v>
      </c>
      <c r="O83" s="43">
        <v>3.4214739999999999</v>
      </c>
      <c r="P83" s="43">
        <f t="shared" ref="P83" si="152">SUM(Q83:S83)</f>
        <v>0.39276526</v>
      </c>
      <c r="Q83" s="43">
        <v>0</v>
      </c>
      <c r="R83" s="43">
        <v>0.39276526</v>
      </c>
      <c r="S83" s="43">
        <v>0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5.11955749</v>
      </c>
      <c r="C84" s="43">
        <f t="shared" ref="C84" si="153">I84+O84</f>
        <v>4.7177504199999998</v>
      </c>
      <c r="D84" s="43">
        <f t="shared" ref="D84" si="154">J84+P84</f>
        <v>0.40180706999999999</v>
      </c>
      <c r="E84" s="43">
        <f t="shared" ref="E84" si="155">K84+Q84</f>
        <v>1.2872700000000001E-3</v>
      </c>
      <c r="F84" s="43">
        <f t="shared" ref="F84" si="156">L84+R84</f>
        <v>0.40051979999999998</v>
      </c>
      <c r="G84" s="43">
        <f t="shared" ref="G84" si="157">M84+S84</f>
        <v>0</v>
      </c>
      <c r="H84" s="43">
        <f t="shared" ref="H84" si="158">SUM(I84:J84)</f>
        <v>1.1922019100000001</v>
      </c>
      <c r="I84" s="43">
        <v>1.18241661</v>
      </c>
      <c r="J84" s="43">
        <f t="shared" ref="J84" si="159">SUM(K84:M84)</f>
        <v>9.7853000000000002E-3</v>
      </c>
      <c r="K84" s="43">
        <v>1.2872700000000001E-3</v>
      </c>
      <c r="L84" s="43">
        <v>8.4980300000000002E-3</v>
      </c>
      <c r="M84" s="43">
        <v>0</v>
      </c>
      <c r="N84" s="43">
        <f t="shared" ref="N84" si="160">SUM(O84:P84)</f>
        <v>3.92735558</v>
      </c>
      <c r="O84" s="43">
        <v>3.53533381</v>
      </c>
      <c r="P84" s="43">
        <f t="shared" ref="P84" si="161">SUM(Q84:S84)</f>
        <v>0.39202176999999999</v>
      </c>
      <c r="Q84" s="43">
        <v>0</v>
      </c>
      <c r="R84" s="43">
        <v>0.39202176999999999</v>
      </c>
      <c r="S84" s="43">
        <v>0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4.8307155800000006</v>
      </c>
      <c r="C85" s="43">
        <f t="shared" ref="C85" si="162">I85+O85</f>
        <v>4.4298087299999995</v>
      </c>
      <c r="D85" s="43">
        <f t="shared" ref="D85" si="163">J85+P85</f>
        <v>0.40090685000000004</v>
      </c>
      <c r="E85" s="43">
        <f t="shared" ref="E85" si="164">K85+Q85</f>
        <v>1.2872700000000001E-3</v>
      </c>
      <c r="F85" s="43">
        <f t="shared" ref="F85" si="165">L85+R85</f>
        <v>0.39961958000000003</v>
      </c>
      <c r="G85" s="43">
        <f t="shared" ref="G85" si="166">M85+S85</f>
        <v>0</v>
      </c>
      <c r="H85" s="43">
        <f t="shared" ref="H85" si="167">SUM(I85:J85)</f>
        <v>0.95504672000000002</v>
      </c>
      <c r="I85" s="43">
        <v>0.94526142000000002</v>
      </c>
      <c r="J85" s="43">
        <f t="shared" ref="J85" si="168">SUM(K85:M85)</f>
        <v>9.7853000000000002E-3</v>
      </c>
      <c r="K85" s="43">
        <v>1.2872700000000001E-3</v>
      </c>
      <c r="L85" s="43">
        <v>8.4980300000000002E-3</v>
      </c>
      <c r="M85" s="43">
        <v>0</v>
      </c>
      <c r="N85" s="43">
        <f t="shared" ref="N85" si="169">SUM(O85:P85)</f>
        <v>3.8756688600000002</v>
      </c>
      <c r="O85" s="43">
        <v>3.48454731</v>
      </c>
      <c r="P85" s="43">
        <f t="shared" ref="P85" si="170">SUM(Q85:S85)</f>
        <v>0.39112155000000004</v>
      </c>
      <c r="Q85" s="43">
        <v>0</v>
      </c>
      <c r="R85" s="43">
        <v>0.39112155000000004</v>
      </c>
      <c r="S85" s="43">
        <v>0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5.2980845800000003</v>
      </c>
      <c r="C86" s="43">
        <f t="shared" ref="C86" si="171">I86+O86</f>
        <v>4.9031202600000006</v>
      </c>
      <c r="D86" s="43">
        <f t="shared" ref="D86" si="172">J86+P86</f>
        <v>0.39496432000000004</v>
      </c>
      <c r="E86" s="43">
        <f t="shared" ref="E86" si="173">K86+Q86</f>
        <v>1.2872700000000001E-3</v>
      </c>
      <c r="F86" s="43">
        <f t="shared" ref="F86" si="174">L86+R86</f>
        <v>0.39367705000000003</v>
      </c>
      <c r="G86" s="43">
        <f t="shared" ref="G86" si="175">M86+S86</f>
        <v>0</v>
      </c>
      <c r="H86" s="43">
        <f t="shared" ref="H86" si="176">SUM(I86:J86)</f>
        <v>1.0335880300000002</v>
      </c>
      <c r="I86" s="43">
        <v>1.0238027300000001</v>
      </c>
      <c r="J86" s="43">
        <f t="shared" ref="J86" si="177">SUM(K86:M86)</f>
        <v>9.7853000000000002E-3</v>
      </c>
      <c r="K86" s="43">
        <v>1.2872700000000001E-3</v>
      </c>
      <c r="L86" s="43">
        <v>8.4980300000000002E-3</v>
      </c>
      <c r="M86" s="43">
        <v>0</v>
      </c>
      <c r="N86" s="43">
        <f t="shared" ref="N86" si="178">SUM(O86:P86)</f>
        <v>4.2644965500000005</v>
      </c>
      <c r="O86" s="43">
        <v>3.8793175300000002</v>
      </c>
      <c r="P86" s="43">
        <f t="shared" ref="P86" si="179">SUM(Q86:S86)</f>
        <v>0.38517902000000004</v>
      </c>
      <c r="Q86" s="43">
        <v>0</v>
      </c>
      <c r="R86" s="43">
        <v>0.38517902000000004</v>
      </c>
      <c r="S86" s="43">
        <v>0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5.4353765100000002</v>
      </c>
      <c r="C87" s="43">
        <f t="shared" ref="C87" si="180">I87+O87</f>
        <v>5.0430748300000001</v>
      </c>
      <c r="D87" s="43">
        <f t="shared" ref="D87" si="181">J87+P87</f>
        <v>0.39230167999999999</v>
      </c>
      <c r="E87" s="43">
        <f t="shared" ref="E87" si="182">K87+Q87</f>
        <v>1.2872700000000001E-3</v>
      </c>
      <c r="F87" s="43">
        <f t="shared" ref="F87" si="183">L87+R87</f>
        <v>0.39101440999999998</v>
      </c>
      <c r="G87" s="43">
        <f t="shared" ref="G87" si="184">M87+S87</f>
        <v>0</v>
      </c>
      <c r="H87" s="43">
        <f t="shared" ref="H87" si="185">SUM(I87:J87)</f>
        <v>1.1130414700000002</v>
      </c>
      <c r="I87" s="43">
        <v>1.1032561700000001</v>
      </c>
      <c r="J87" s="43">
        <f t="shared" ref="J87" si="186">SUM(K87:M87)</f>
        <v>9.7853000000000002E-3</v>
      </c>
      <c r="K87" s="43">
        <v>1.2872700000000001E-3</v>
      </c>
      <c r="L87" s="43">
        <v>8.4980300000000002E-3</v>
      </c>
      <c r="M87" s="43">
        <v>0</v>
      </c>
      <c r="N87" s="43">
        <f t="shared" ref="N87" si="187">SUM(O87:P87)</f>
        <v>4.3223350400000005</v>
      </c>
      <c r="O87" s="43">
        <v>3.9398186600000002</v>
      </c>
      <c r="P87" s="43">
        <f t="shared" ref="P87" si="188">SUM(Q87:S87)</f>
        <v>0.38251637999999999</v>
      </c>
      <c r="Q87" s="43">
        <v>0</v>
      </c>
      <c r="R87" s="43">
        <v>0.38251637999999999</v>
      </c>
      <c r="S87" s="43">
        <v>0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4.8231119099999997</v>
      </c>
      <c r="C88" s="43">
        <f t="shared" ref="C88" si="189">I88+O88</f>
        <v>4.4342833500000003</v>
      </c>
      <c r="D88" s="43">
        <f t="shared" ref="D88" si="190">J88+P88</f>
        <v>0.38882855999999999</v>
      </c>
      <c r="E88" s="43">
        <f t="shared" ref="E88" si="191">K88+Q88</f>
        <v>1.2872700000000001E-3</v>
      </c>
      <c r="F88" s="43">
        <f t="shared" ref="F88" si="192">L88+R88</f>
        <v>0.38754128999999998</v>
      </c>
      <c r="G88" s="43">
        <f t="shared" ref="G88" si="193">M88+S88</f>
        <v>0</v>
      </c>
      <c r="H88" s="43">
        <f t="shared" ref="H88" si="194">SUM(I88:J88)</f>
        <v>1.0347676400000001</v>
      </c>
      <c r="I88" s="43">
        <v>1.02498234</v>
      </c>
      <c r="J88" s="43">
        <f t="shared" ref="J88" si="195">SUM(K88:M88)</f>
        <v>9.7853000000000002E-3</v>
      </c>
      <c r="K88" s="43">
        <v>1.2872700000000001E-3</v>
      </c>
      <c r="L88" s="43">
        <v>8.4980300000000002E-3</v>
      </c>
      <c r="M88" s="43">
        <v>0</v>
      </c>
      <c r="N88" s="43">
        <f t="shared" ref="N88" si="196">SUM(O88:P88)</f>
        <v>3.7883442700000001</v>
      </c>
      <c r="O88" s="43">
        <v>3.4093010100000001</v>
      </c>
      <c r="P88" s="43">
        <f t="shared" ref="P88" si="197">SUM(Q88:S88)</f>
        <v>0.37904325999999999</v>
      </c>
      <c r="Q88" s="43">
        <v>0</v>
      </c>
      <c r="R88" s="43">
        <v>0.37904325999999999</v>
      </c>
      <c r="S88" s="43">
        <v>0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4.6546690599999998</v>
      </c>
      <c r="C89" s="43">
        <f t="shared" ref="C89" si="198">I89+O89</f>
        <v>4.2682877500000007</v>
      </c>
      <c r="D89" s="43">
        <f t="shared" ref="D89" si="199">J89+P89</f>
        <v>0.38638131000000003</v>
      </c>
      <c r="E89" s="43">
        <f t="shared" ref="E89" si="200">K89+Q89</f>
        <v>1.2872700000000001E-3</v>
      </c>
      <c r="F89" s="43">
        <f t="shared" ref="F89" si="201">L89+R89</f>
        <v>0.38509404000000003</v>
      </c>
      <c r="G89" s="43">
        <f t="shared" ref="G89" si="202">M89+S89</f>
        <v>0</v>
      </c>
      <c r="H89" s="43">
        <f t="shared" ref="H89" si="203">SUM(I89:J89)</f>
        <v>1.0016058300000001</v>
      </c>
      <c r="I89" s="43">
        <v>0.99182053000000003</v>
      </c>
      <c r="J89" s="43">
        <f t="shared" ref="J89" si="204">SUM(K89:M89)</f>
        <v>9.7853000000000002E-3</v>
      </c>
      <c r="K89" s="43">
        <v>1.2872700000000001E-3</v>
      </c>
      <c r="L89" s="43">
        <v>8.4980300000000002E-3</v>
      </c>
      <c r="M89" s="43">
        <v>0</v>
      </c>
      <c r="N89" s="43">
        <f t="shared" ref="N89" si="205">SUM(O89:P89)</f>
        <v>3.6530632300000003</v>
      </c>
      <c r="O89" s="43">
        <v>3.2764672200000002</v>
      </c>
      <c r="P89" s="43">
        <f t="shared" ref="P89" si="206">SUM(Q89:S89)</f>
        <v>0.37659601000000004</v>
      </c>
      <c r="Q89" s="43">
        <v>0</v>
      </c>
      <c r="R89" s="43">
        <v>0.37659601000000004</v>
      </c>
      <c r="S89" s="43">
        <v>0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5.2354533499999993</v>
      </c>
      <c r="C90" s="43">
        <f t="shared" ref="C90" si="207">I90+O90</f>
        <v>4.8537415299999997</v>
      </c>
      <c r="D90" s="43">
        <f t="shared" ref="D90" si="208">J90+P90</f>
        <v>0.38171181999999998</v>
      </c>
      <c r="E90" s="43">
        <f t="shared" ref="E90" si="209">K90+Q90</f>
        <v>1.2872700000000001E-3</v>
      </c>
      <c r="F90" s="43">
        <f t="shared" ref="F90" si="210">L90+R90</f>
        <v>0.38042454999999997</v>
      </c>
      <c r="G90" s="43">
        <f t="shared" ref="G90" si="211">M90+S90</f>
        <v>0</v>
      </c>
      <c r="H90" s="43">
        <f t="shared" ref="H90" si="212">SUM(I90:J90)</f>
        <v>0.99270234999999996</v>
      </c>
      <c r="I90" s="43">
        <v>0.98291704999999996</v>
      </c>
      <c r="J90" s="43">
        <f t="shared" ref="J90" si="213">SUM(K90:M90)</f>
        <v>9.7853000000000002E-3</v>
      </c>
      <c r="K90" s="43">
        <v>1.2872700000000001E-3</v>
      </c>
      <c r="L90" s="43">
        <v>8.4980300000000002E-3</v>
      </c>
      <c r="M90" s="43">
        <v>0</v>
      </c>
      <c r="N90" s="43">
        <f t="shared" ref="N90" si="214">SUM(O90:P90)</f>
        <v>4.2427509999999993</v>
      </c>
      <c r="O90" s="43">
        <v>3.8708244799999996</v>
      </c>
      <c r="P90" s="43">
        <f t="shared" ref="P90" si="215">SUM(Q90:S90)</f>
        <v>0.37192651999999998</v>
      </c>
      <c r="Q90" s="43">
        <v>0</v>
      </c>
      <c r="R90" s="43">
        <v>0.37192651999999998</v>
      </c>
      <c r="S90" s="43">
        <v>0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5.4079866399999998</v>
      </c>
      <c r="C91" s="43">
        <f t="shared" ref="C91" si="216">I91+O91</f>
        <v>5.0123700800000002</v>
      </c>
      <c r="D91" s="43">
        <f t="shared" ref="D91" si="217">J91+P91</f>
        <v>0.39561656000000001</v>
      </c>
      <c r="E91" s="43">
        <f t="shared" ref="E91" si="218">K91+Q91</f>
        <v>1.2872700000000001E-3</v>
      </c>
      <c r="F91" s="43">
        <f t="shared" ref="F91" si="219">L91+R91</f>
        <v>0.39432929</v>
      </c>
      <c r="G91" s="43">
        <f t="shared" ref="G91" si="220">M91+S91</f>
        <v>0</v>
      </c>
      <c r="H91" s="43">
        <f t="shared" ref="H91" si="221">SUM(I91:J91)</f>
        <v>1.09205883</v>
      </c>
      <c r="I91" s="43">
        <v>1.0822735299999999</v>
      </c>
      <c r="J91" s="43">
        <f t="shared" ref="J91" si="222">SUM(K91:M91)</f>
        <v>9.7853000000000002E-3</v>
      </c>
      <c r="K91" s="43">
        <v>1.2872700000000001E-3</v>
      </c>
      <c r="L91" s="43">
        <v>8.4980300000000002E-3</v>
      </c>
      <c r="M91" s="43">
        <v>0</v>
      </c>
      <c r="N91" s="43">
        <f t="shared" ref="N91" si="223">SUM(O91:P91)</f>
        <v>4.3159278099999998</v>
      </c>
      <c r="O91" s="43">
        <v>3.93009655</v>
      </c>
      <c r="P91" s="43">
        <f t="shared" ref="P91" si="224">SUM(Q91:S91)</f>
        <v>0.38583126000000001</v>
      </c>
      <c r="Q91" s="43">
        <v>0</v>
      </c>
      <c r="R91" s="43">
        <v>0.38583126000000001</v>
      </c>
      <c r="S91" s="43">
        <v>0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6.0161465500000002</v>
      </c>
      <c r="C92" s="43">
        <f t="shared" ref="C92" si="225">I92+O92</f>
        <v>5.6158203000000002</v>
      </c>
      <c r="D92" s="43">
        <f t="shared" ref="D92" si="226">J92+P92</f>
        <v>0.40032624999999999</v>
      </c>
      <c r="E92" s="43">
        <f t="shared" ref="E92" si="227">K92+Q92</f>
        <v>1.2872700000000001E-3</v>
      </c>
      <c r="F92" s="43">
        <f t="shared" ref="F92" si="228">L92+R92</f>
        <v>0.39903897999999999</v>
      </c>
      <c r="G92" s="43">
        <f t="shared" ref="G92" si="229">M92+S92</f>
        <v>0</v>
      </c>
      <c r="H92" s="43">
        <f t="shared" ref="H92" si="230">SUM(I92:J92)</f>
        <v>1.39148012</v>
      </c>
      <c r="I92" s="43">
        <v>1.3816948199999999</v>
      </c>
      <c r="J92" s="43">
        <f t="shared" ref="J92" si="231">SUM(K92:M92)</f>
        <v>9.7853000000000002E-3</v>
      </c>
      <c r="K92" s="43">
        <v>1.2872700000000001E-3</v>
      </c>
      <c r="L92" s="43">
        <v>8.4980300000000002E-3</v>
      </c>
      <c r="M92" s="43">
        <v>0</v>
      </c>
      <c r="N92" s="43">
        <f t="shared" ref="N92" si="232">SUM(O92:P92)</f>
        <v>4.6246664300000004</v>
      </c>
      <c r="O92" s="43">
        <v>4.2341254800000003</v>
      </c>
      <c r="P92" s="43">
        <f t="shared" ref="P92" si="233">SUM(Q92:S92)</f>
        <v>0.39054095</v>
      </c>
      <c r="Q92" s="43">
        <v>0</v>
      </c>
      <c r="R92" s="43">
        <v>0.39054095</v>
      </c>
      <c r="S92" s="43">
        <v>0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5.4653445899999999</v>
      </c>
      <c r="C93" s="43">
        <f t="shared" ref="C93" si="234">I93+O93</f>
        <v>5.0621127499999998</v>
      </c>
      <c r="D93" s="43">
        <f t="shared" ref="D93" si="235">J93+P93</f>
        <v>0.40323184000000001</v>
      </c>
      <c r="E93" s="43">
        <f t="shared" ref="E93" si="236">K93+Q93</f>
        <v>1.2872700000000001E-3</v>
      </c>
      <c r="F93" s="43">
        <f t="shared" ref="F93" si="237">L93+R93</f>
        <v>0.40194457</v>
      </c>
      <c r="G93" s="43">
        <f t="shared" ref="G93" si="238">M93+S93</f>
        <v>0</v>
      </c>
      <c r="H93" s="43">
        <f t="shared" ref="H93" si="239">SUM(I93:J93)</f>
        <v>1.3614926600000001</v>
      </c>
      <c r="I93" s="43">
        <v>1.35170736</v>
      </c>
      <c r="J93" s="43">
        <f t="shared" ref="J93" si="240">SUM(K93:M93)</f>
        <v>9.7853000000000002E-3</v>
      </c>
      <c r="K93" s="43">
        <v>1.2872700000000001E-3</v>
      </c>
      <c r="L93" s="43">
        <v>8.4980300000000002E-3</v>
      </c>
      <c r="M93" s="43">
        <v>0</v>
      </c>
      <c r="N93" s="43">
        <f t="shared" ref="N93" si="241">SUM(O93:P93)</f>
        <v>4.1038519300000003</v>
      </c>
      <c r="O93" s="43">
        <v>3.71040539</v>
      </c>
      <c r="P93" s="43">
        <f t="shared" ref="P93" si="242">SUM(Q93:S93)</f>
        <v>0.39344654000000001</v>
      </c>
      <c r="Q93" s="43">
        <v>0</v>
      </c>
      <c r="R93" s="43">
        <v>0.39344654000000001</v>
      </c>
      <c r="S93" s="43">
        <v>0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5.5867845799999998</v>
      </c>
      <c r="C94" s="43">
        <f t="shared" ref="C94" si="243">I94+O94</f>
        <v>5.16797649</v>
      </c>
      <c r="D94" s="43">
        <f t="shared" ref="D94" si="244">J94+P94</f>
        <v>0.41880809000000002</v>
      </c>
      <c r="E94" s="43">
        <f t="shared" ref="E94" si="245">K94+Q94</f>
        <v>1.2872700000000001E-3</v>
      </c>
      <c r="F94" s="43">
        <f t="shared" ref="F94" si="246">L94+R94</f>
        <v>0.41752082000000001</v>
      </c>
      <c r="G94" s="43">
        <f t="shared" ref="G94" si="247">M94+S94</f>
        <v>0</v>
      </c>
      <c r="H94" s="43">
        <f t="shared" ref="H94" si="248">SUM(I94:J94)</f>
        <v>1.3543805200000001</v>
      </c>
      <c r="I94" s="43">
        <v>1.34459522</v>
      </c>
      <c r="J94" s="43">
        <f t="shared" ref="J94" si="249">SUM(K94:M94)</f>
        <v>9.7853000000000002E-3</v>
      </c>
      <c r="K94" s="43">
        <v>1.2872700000000001E-3</v>
      </c>
      <c r="L94" s="43">
        <v>8.4980300000000002E-3</v>
      </c>
      <c r="M94" s="43">
        <v>0</v>
      </c>
      <c r="N94" s="43">
        <f t="shared" ref="N94" si="250">SUM(O94:P94)</f>
        <v>4.2324040600000004</v>
      </c>
      <c r="O94" s="43">
        <v>3.8233812700000001</v>
      </c>
      <c r="P94" s="43">
        <f t="shared" ref="P94" si="251">SUM(Q94:S94)</f>
        <v>0.40902279000000002</v>
      </c>
      <c r="Q94" s="43">
        <v>0</v>
      </c>
      <c r="R94" s="43">
        <v>0.40902279000000002</v>
      </c>
      <c r="S94" s="43">
        <v>0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5.3517626300000005</v>
      </c>
      <c r="C95" s="43">
        <f t="shared" ref="C95" si="252">I95+O95</f>
        <v>4.9364559699999999</v>
      </c>
      <c r="D95" s="43">
        <f t="shared" ref="D95" si="253">J95+P95</f>
        <v>0.41530665999999999</v>
      </c>
      <c r="E95" s="43">
        <f t="shared" ref="E95" si="254">K95+Q95</f>
        <v>1.2872700000000001E-3</v>
      </c>
      <c r="F95" s="43">
        <f t="shared" ref="F95" si="255">L95+R95</f>
        <v>0.41401938999999999</v>
      </c>
      <c r="G95" s="43">
        <f t="shared" ref="G95" si="256">M95+S95</f>
        <v>0</v>
      </c>
      <c r="H95" s="43">
        <f t="shared" ref="H95" si="257">SUM(I95:J95)</f>
        <v>1.06679484</v>
      </c>
      <c r="I95" s="43">
        <v>1.0570095399999999</v>
      </c>
      <c r="J95" s="43">
        <f t="shared" ref="J95" si="258">SUM(K95:M95)</f>
        <v>9.7853000000000002E-3</v>
      </c>
      <c r="K95" s="43">
        <v>1.2872700000000001E-3</v>
      </c>
      <c r="L95" s="43">
        <v>8.4980300000000002E-3</v>
      </c>
      <c r="M95" s="43">
        <v>0</v>
      </c>
      <c r="N95" s="43">
        <f t="shared" ref="N95" si="259">SUM(O95:P95)</f>
        <v>4.2849677900000005</v>
      </c>
      <c r="O95" s="43">
        <v>3.8794464300000002</v>
      </c>
      <c r="P95" s="43">
        <f t="shared" ref="P95" si="260">SUM(Q95:S95)</f>
        <v>0.40552136</v>
      </c>
      <c r="Q95" s="43">
        <v>0</v>
      </c>
      <c r="R95" s="43">
        <v>0.40552136</v>
      </c>
      <c r="S95" s="43">
        <v>0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5.1482273599999999</v>
      </c>
      <c r="C96" s="43">
        <f t="shared" ref="C96" si="261">I96+O96</f>
        <v>4.7482752000000001</v>
      </c>
      <c r="D96" s="43">
        <f t="shared" ref="D96" si="262">J96+P96</f>
        <v>0.39995216</v>
      </c>
      <c r="E96" s="43">
        <f t="shared" ref="E96" si="263">K96+Q96</f>
        <v>1.2872700000000001E-3</v>
      </c>
      <c r="F96" s="43">
        <f t="shared" ref="F96" si="264">L96+R96</f>
        <v>0.39866488999999999</v>
      </c>
      <c r="G96" s="43">
        <f t="shared" ref="G96" si="265">M96+S96</f>
        <v>0</v>
      </c>
      <c r="H96" s="43">
        <f t="shared" ref="H96" si="266">SUM(I96:J96)</f>
        <v>1.0302612200000001</v>
      </c>
      <c r="I96" s="43">
        <v>1.02047592</v>
      </c>
      <c r="J96" s="43">
        <f t="shared" ref="J96" si="267">SUM(K96:M96)</f>
        <v>9.7853000000000002E-3</v>
      </c>
      <c r="K96" s="43">
        <v>1.2872700000000001E-3</v>
      </c>
      <c r="L96" s="43">
        <v>8.4980300000000002E-3</v>
      </c>
      <c r="M96" s="43">
        <v>0</v>
      </c>
      <c r="N96" s="43">
        <f t="shared" ref="N96" si="268">SUM(O96:P96)</f>
        <v>4.1179661400000001</v>
      </c>
      <c r="O96" s="43">
        <v>3.7277992800000002</v>
      </c>
      <c r="P96" s="43">
        <f t="shared" ref="P96" si="269">SUM(Q96:S96)</f>
        <v>0.39016686</v>
      </c>
      <c r="Q96" s="43">
        <v>0</v>
      </c>
      <c r="R96" s="43">
        <v>0.39016686</v>
      </c>
      <c r="S96" s="43">
        <v>0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5.1858707700000002</v>
      </c>
      <c r="C97" s="43">
        <f t="shared" ref="C97" si="270">I97+O97</f>
        <v>4.7917763000000004</v>
      </c>
      <c r="D97" s="43">
        <f t="shared" ref="D97" si="271">J97+P97</f>
        <v>0.39409446999999997</v>
      </c>
      <c r="E97" s="43">
        <f t="shared" ref="E97" si="272">K97+Q97</f>
        <v>1.2872700000000001E-3</v>
      </c>
      <c r="F97" s="43">
        <f t="shared" ref="F97" si="273">L97+R97</f>
        <v>0.39280719999999997</v>
      </c>
      <c r="G97" s="43">
        <f t="shared" ref="G97" si="274">M97+S97</f>
        <v>0</v>
      </c>
      <c r="H97" s="43">
        <f t="shared" ref="H97" si="275">SUM(I97:J97)</f>
        <v>1.0314991900000001</v>
      </c>
      <c r="I97" s="43">
        <v>1.02171389</v>
      </c>
      <c r="J97" s="43">
        <f t="shared" ref="J97" si="276">SUM(K97:M97)</f>
        <v>9.7853000000000002E-3</v>
      </c>
      <c r="K97" s="43">
        <v>1.2872700000000001E-3</v>
      </c>
      <c r="L97" s="43">
        <v>8.4980300000000002E-3</v>
      </c>
      <c r="M97" s="43">
        <v>0</v>
      </c>
      <c r="N97" s="43">
        <f t="shared" ref="N97" si="277">SUM(O97:P97)</f>
        <v>4.1543715800000003</v>
      </c>
      <c r="O97" s="43">
        <v>3.7700624100000004</v>
      </c>
      <c r="P97" s="43">
        <f t="shared" ref="P97" si="278">SUM(Q97:S97)</f>
        <v>0.38430916999999998</v>
      </c>
      <c r="Q97" s="43">
        <v>0</v>
      </c>
      <c r="R97" s="43">
        <v>0.38430916999999998</v>
      </c>
      <c r="S97" s="43">
        <v>0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5.0365718900000003</v>
      </c>
      <c r="C98" s="43">
        <f t="shared" ref="C98" si="279">I98+O98</f>
        <v>4.6470143300000002</v>
      </c>
      <c r="D98" s="43">
        <f t="shared" ref="D98" si="280">J98+P98</f>
        <v>0.38955755999999997</v>
      </c>
      <c r="E98" s="43">
        <f t="shared" ref="E98" si="281">K98+Q98</f>
        <v>1.2872700000000001E-3</v>
      </c>
      <c r="F98" s="43">
        <f t="shared" ref="F98" si="282">L98+R98</f>
        <v>0.38827028999999996</v>
      </c>
      <c r="G98" s="43">
        <f t="shared" ref="G98" si="283">M98+S98</f>
        <v>0</v>
      </c>
      <c r="H98" s="43">
        <f t="shared" ref="H98" si="284">SUM(I98:J98)</f>
        <v>1.1314599300000001</v>
      </c>
      <c r="I98" s="43">
        <v>1.12167463</v>
      </c>
      <c r="J98" s="43">
        <f t="shared" ref="J98" si="285">SUM(K98:M98)</f>
        <v>9.7853000000000002E-3</v>
      </c>
      <c r="K98" s="43">
        <v>1.2872700000000001E-3</v>
      </c>
      <c r="L98" s="43">
        <v>8.4980300000000002E-3</v>
      </c>
      <c r="M98" s="43">
        <v>0</v>
      </c>
      <c r="N98" s="43">
        <f t="shared" ref="N98" si="286">SUM(O98:P98)</f>
        <v>3.9051119600000002</v>
      </c>
      <c r="O98" s="43">
        <v>3.5253397</v>
      </c>
      <c r="P98" s="43">
        <f t="shared" ref="P98" si="287">SUM(Q98:S98)</f>
        <v>0.37977225999999997</v>
      </c>
      <c r="Q98" s="43">
        <v>0</v>
      </c>
      <c r="R98" s="43">
        <v>0.37977225999999997</v>
      </c>
      <c r="S98" s="43">
        <v>0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4.68169375</v>
      </c>
      <c r="C99" s="43">
        <f t="shared" ref="C99" si="288">I99+O99</f>
        <v>4.2934991900000004</v>
      </c>
      <c r="D99" s="43">
        <f t="shared" ref="D99" si="289">J99+P99</f>
        <v>0.38819455999999997</v>
      </c>
      <c r="E99" s="43">
        <f t="shared" ref="E99" si="290">K99+Q99</f>
        <v>1.2872700000000001E-3</v>
      </c>
      <c r="F99" s="43">
        <f t="shared" ref="F99" si="291">L99+R99</f>
        <v>0.38690728999999996</v>
      </c>
      <c r="G99" s="43">
        <f t="shared" ref="G99" si="292">M99+S99</f>
        <v>0</v>
      </c>
      <c r="H99" s="43">
        <f t="shared" ref="H99" si="293">SUM(I99:J99)</f>
        <v>1.1392654400000002</v>
      </c>
      <c r="I99" s="43">
        <v>1.1294801400000001</v>
      </c>
      <c r="J99" s="43">
        <f t="shared" ref="J99" si="294">SUM(K99:M99)</f>
        <v>9.7853000000000002E-3</v>
      </c>
      <c r="K99" s="43">
        <v>1.2872700000000001E-3</v>
      </c>
      <c r="L99" s="43">
        <v>8.4980300000000002E-3</v>
      </c>
      <c r="M99" s="43">
        <v>0</v>
      </c>
      <c r="N99" s="43">
        <f t="shared" ref="N99" si="295">SUM(O99:P99)</f>
        <v>3.54242831</v>
      </c>
      <c r="O99" s="43">
        <v>3.1640190500000003</v>
      </c>
      <c r="P99" s="43">
        <f t="shared" ref="P99" si="296">SUM(Q99:S99)</f>
        <v>0.37840925999999997</v>
      </c>
      <c r="Q99" s="43">
        <v>0</v>
      </c>
      <c r="R99" s="43">
        <v>0.37840925999999997</v>
      </c>
      <c r="S99" s="43">
        <v>0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4.6513432000000003</v>
      </c>
      <c r="C100" s="43">
        <f t="shared" ref="C100" si="297">I100+O100</f>
        <v>4.2623746000000002</v>
      </c>
      <c r="D100" s="43">
        <f t="shared" ref="D100" si="298">J100+P100</f>
        <v>0.3889686</v>
      </c>
      <c r="E100" s="43">
        <f t="shared" ref="E100" si="299">K100+Q100</f>
        <v>1.2872700000000001E-3</v>
      </c>
      <c r="F100" s="43">
        <f t="shared" ref="F100" si="300">L100+R100</f>
        <v>0.38768132999999999</v>
      </c>
      <c r="G100" s="43">
        <f t="shared" ref="G100" si="301">M100+S100</f>
        <v>0</v>
      </c>
      <c r="H100" s="43">
        <f t="shared" ref="H100" si="302">SUM(I100:J100)</f>
        <v>1.1280050000000001</v>
      </c>
      <c r="I100" s="43">
        <v>1.1182197</v>
      </c>
      <c r="J100" s="43">
        <f t="shared" ref="J100" si="303">SUM(K100:M100)</f>
        <v>9.7853000000000002E-3</v>
      </c>
      <c r="K100" s="43">
        <v>1.2872700000000001E-3</v>
      </c>
      <c r="L100" s="43">
        <v>8.4980300000000002E-3</v>
      </c>
      <c r="M100" s="43">
        <v>0</v>
      </c>
      <c r="N100" s="43">
        <f t="shared" ref="N100" si="304">SUM(O100:P100)</f>
        <v>3.5233382000000004</v>
      </c>
      <c r="O100" s="43">
        <v>3.1441549000000002</v>
      </c>
      <c r="P100" s="43">
        <f t="shared" ref="P100" si="305">SUM(Q100:S100)</f>
        <v>0.3791833</v>
      </c>
      <c r="Q100" s="43">
        <v>0</v>
      </c>
      <c r="R100" s="43">
        <v>0.3791833</v>
      </c>
      <c r="S100" s="43">
        <v>0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4.9466021300000005</v>
      </c>
      <c r="C101" s="43">
        <f t="shared" ref="C101" si="306">I101+O101</f>
        <v>4.5494363799999995</v>
      </c>
      <c r="D101" s="43">
        <f t="shared" ref="D101" si="307">J101+P101</f>
        <v>0.39716574999999998</v>
      </c>
      <c r="E101" s="43">
        <f t="shared" ref="E101" si="308">K101+Q101</f>
        <v>1.2872700000000001E-3</v>
      </c>
      <c r="F101" s="43">
        <f t="shared" ref="F101" si="309">L101+R101</f>
        <v>0.39587847999999998</v>
      </c>
      <c r="G101" s="43">
        <f t="shared" ref="G101" si="310">M101+S101</f>
        <v>0</v>
      </c>
      <c r="H101" s="43">
        <f t="shared" ref="H101" si="311">SUM(I101:J101)</f>
        <v>1.3464603100000001</v>
      </c>
      <c r="I101" s="43">
        <v>1.33667501</v>
      </c>
      <c r="J101" s="43">
        <f t="shared" ref="J101" si="312">SUM(K101:M101)</f>
        <v>9.7853000000000002E-3</v>
      </c>
      <c r="K101" s="43">
        <v>1.2872700000000001E-3</v>
      </c>
      <c r="L101" s="43">
        <v>8.4980300000000002E-3</v>
      </c>
      <c r="M101" s="43">
        <v>0</v>
      </c>
      <c r="N101" s="43">
        <f t="shared" ref="N101" si="313">SUM(O101:P101)</f>
        <v>3.6001418200000002</v>
      </c>
      <c r="O101" s="43">
        <v>3.2127613699999999</v>
      </c>
      <c r="P101" s="43">
        <f t="shared" ref="P101" si="314">SUM(Q101:S101)</f>
        <v>0.38738044999999999</v>
      </c>
      <c r="Q101" s="43">
        <v>0</v>
      </c>
      <c r="R101" s="43">
        <v>0.38738044999999999</v>
      </c>
      <c r="S101" s="43">
        <v>0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5.1391075599999994</v>
      </c>
      <c r="C102" s="43">
        <f t="shared" ref="C102" si="315">I102+O102</f>
        <v>4.71987164</v>
      </c>
      <c r="D102" s="43">
        <f t="shared" ref="D102" si="316">J102+P102</f>
        <v>0.41923591999999998</v>
      </c>
      <c r="E102" s="43">
        <f t="shared" ref="E102" si="317">K102+Q102</f>
        <v>1.2872700000000001E-3</v>
      </c>
      <c r="F102" s="43">
        <f t="shared" ref="F102" si="318">L102+R102</f>
        <v>0.41794864999999998</v>
      </c>
      <c r="G102" s="43">
        <f t="shared" ref="G102" si="319">M102+S102</f>
        <v>0</v>
      </c>
      <c r="H102" s="43">
        <f t="shared" ref="H102" si="320">SUM(I102:J102)</f>
        <v>1.3342606500000003</v>
      </c>
      <c r="I102" s="43">
        <v>1.3244753500000002</v>
      </c>
      <c r="J102" s="43">
        <f t="shared" ref="J102" si="321">SUM(K102:M102)</f>
        <v>9.7853000000000002E-3</v>
      </c>
      <c r="K102" s="43">
        <v>1.2872700000000001E-3</v>
      </c>
      <c r="L102" s="43">
        <v>8.4980300000000002E-3</v>
      </c>
      <c r="M102" s="43">
        <v>0</v>
      </c>
      <c r="N102" s="43">
        <f t="shared" ref="N102" si="322">SUM(O102:P102)</f>
        <v>3.8048469099999997</v>
      </c>
      <c r="O102" s="43">
        <v>3.3953962899999999</v>
      </c>
      <c r="P102" s="43">
        <f t="shared" ref="P102" si="323">SUM(Q102:S102)</f>
        <v>0.40945061999999999</v>
      </c>
      <c r="Q102" s="43">
        <v>0</v>
      </c>
      <c r="R102" s="43">
        <v>0.40945061999999999</v>
      </c>
      <c r="S102" s="43">
        <v>0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5.1624456500000004</v>
      </c>
      <c r="C103" s="43">
        <f t="shared" ref="C103" si="324">I103+O103</f>
        <v>4.7429357599999999</v>
      </c>
      <c r="D103" s="43">
        <f t="shared" ref="D103" si="325">J103+P103</f>
        <v>0.41950989</v>
      </c>
      <c r="E103" s="43">
        <f t="shared" ref="E103" si="326">K103+Q103</f>
        <v>1.2872700000000001E-3</v>
      </c>
      <c r="F103" s="43">
        <f t="shared" ref="F103" si="327">L103+R103</f>
        <v>0.41822261999999999</v>
      </c>
      <c r="G103" s="43">
        <f t="shared" ref="G103" si="328">M103+S103</f>
        <v>0</v>
      </c>
      <c r="H103" s="43">
        <f t="shared" ref="H103" si="329">SUM(I103:J103)</f>
        <v>1.3618832600000002</v>
      </c>
      <c r="I103" s="43">
        <v>1.35209796</v>
      </c>
      <c r="J103" s="43">
        <f t="shared" ref="J103" si="330">SUM(K103:M103)</f>
        <v>9.7853000000000002E-3</v>
      </c>
      <c r="K103" s="43">
        <v>1.2872700000000001E-3</v>
      </c>
      <c r="L103" s="43">
        <v>8.4980300000000002E-3</v>
      </c>
      <c r="M103" s="43">
        <v>0</v>
      </c>
      <c r="N103" s="43">
        <f t="shared" ref="N103" si="331">SUM(O103:P103)</f>
        <v>3.8005623900000001</v>
      </c>
      <c r="O103" s="43">
        <v>3.3908377999999999</v>
      </c>
      <c r="P103" s="43">
        <f t="shared" ref="P103" si="332">SUM(Q103:S103)</f>
        <v>0.40972459</v>
      </c>
      <c r="Q103" s="43">
        <v>0</v>
      </c>
      <c r="R103" s="43">
        <v>0.40972459</v>
      </c>
      <c r="S103" s="43">
        <v>0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4.8185265399999997</v>
      </c>
      <c r="C104" s="43">
        <f t="shared" ref="C104" si="333">I104+O104</f>
        <v>4.4009525799999993</v>
      </c>
      <c r="D104" s="43">
        <f t="shared" ref="D104" si="334">J104+P104</f>
        <v>0.41757395999999997</v>
      </c>
      <c r="E104" s="43">
        <f t="shared" ref="E104" si="335">K104+Q104</f>
        <v>1.2872700000000001E-3</v>
      </c>
      <c r="F104" s="43">
        <f t="shared" ref="F104" si="336">L104+R104</f>
        <v>0.41628668999999996</v>
      </c>
      <c r="G104" s="43">
        <f t="shared" ref="G104" si="337">M104+S104</f>
        <v>0</v>
      </c>
      <c r="H104" s="43">
        <f t="shared" ref="H104" si="338">SUM(I104:J104)</f>
        <v>1.1078490300000001</v>
      </c>
      <c r="I104" s="43">
        <v>1.09806373</v>
      </c>
      <c r="J104" s="43">
        <f t="shared" ref="J104" si="339">SUM(K104:M104)</f>
        <v>9.7853000000000002E-3</v>
      </c>
      <c r="K104" s="43">
        <v>1.2872700000000001E-3</v>
      </c>
      <c r="L104" s="43">
        <v>8.4980300000000002E-3</v>
      </c>
      <c r="M104" s="43">
        <v>0</v>
      </c>
      <c r="N104" s="43">
        <f t="shared" ref="N104" si="340">SUM(O104:P104)</f>
        <v>3.7106775099999996</v>
      </c>
      <c r="O104" s="43">
        <v>3.3028888499999995</v>
      </c>
      <c r="P104" s="43">
        <f t="shared" ref="P104" si="341">SUM(Q104:S104)</f>
        <v>0.40778865999999997</v>
      </c>
      <c r="Q104" s="43">
        <v>0</v>
      </c>
      <c r="R104" s="43">
        <v>0.40778865999999997</v>
      </c>
      <c r="S104" s="43">
        <v>0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4.8339849000000008</v>
      </c>
      <c r="C105" s="43">
        <f t="shared" ref="C105" si="342">I105+O105</f>
        <v>4.4131298500000007</v>
      </c>
      <c r="D105" s="43">
        <f t="shared" ref="D105" si="343">J105+P105</f>
        <v>0.42085505000000001</v>
      </c>
      <c r="E105" s="43">
        <f t="shared" ref="E105" si="344">K105+Q105</f>
        <v>1.2872700000000001E-3</v>
      </c>
      <c r="F105" s="43">
        <f t="shared" ref="F105" si="345">L105+R105</f>
        <v>0.41956778</v>
      </c>
      <c r="G105" s="43">
        <f t="shared" ref="G105" si="346">M105+S105</f>
        <v>0</v>
      </c>
      <c r="H105" s="43">
        <f t="shared" ref="H105" si="347">SUM(I105:J105)</f>
        <v>1.1088038100000002</v>
      </c>
      <c r="I105" s="43">
        <v>1.0990185100000001</v>
      </c>
      <c r="J105" s="43">
        <f t="shared" ref="J105" si="348">SUM(K105:M105)</f>
        <v>9.7853000000000002E-3</v>
      </c>
      <c r="K105" s="43">
        <v>1.2872700000000001E-3</v>
      </c>
      <c r="L105" s="43">
        <v>8.4980300000000002E-3</v>
      </c>
      <c r="M105" s="43">
        <v>0</v>
      </c>
      <c r="N105" s="43">
        <f t="shared" ref="N105" si="349">SUM(O105:P105)</f>
        <v>3.7251810900000004</v>
      </c>
      <c r="O105" s="43">
        <v>3.3141113400000002</v>
      </c>
      <c r="P105" s="43">
        <f t="shared" ref="P105" si="350">SUM(Q105:S105)</f>
        <v>0.41106975000000001</v>
      </c>
      <c r="Q105" s="43">
        <v>0</v>
      </c>
      <c r="R105" s="43">
        <v>0.41106975000000001</v>
      </c>
      <c r="S105" s="43">
        <v>0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4.6065860700000005</v>
      </c>
      <c r="C106" s="43">
        <f t="shared" ref="C106" si="351">I106+O106</f>
        <v>4.1959035</v>
      </c>
      <c r="D106" s="43">
        <f t="shared" ref="D106" si="352">J106+P106</f>
        <v>0.41068256999999997</v>
      </c>
      <c r="E106" s="43">
        <f t="shared" ref="E106" si="353">K106+Q106</f>
        <v>1.2872700000000001E-3</v>
      </c>
      <c r="F106" s="43">
        <f t="shared" ref="F106" si="354">L106+R106</f>
        <v>0.40939529999999996</v>
      </c>
      <c r="G106" s="43">
        <f t="shared" ref="G106" si="355">M106+S106</f>
        <v>0</v>
      </c>
      <c r="H106" s="43">
        <f t="shared" ref="H106" si="356">SUM(I106:J106)</f>
        <v>1.0937847600000001</v>
      </c>
      <c r="I106" s="43">
        <v>1.08399946</v>
      </c>
      <c r="J106" s="43">
        <f t="shared" ref="J106" si="357">SUM(K106:M106)</f>
        <v>9.7853000000000002E-3</v>
      </c>
      <c r="K106" s="43">
        <v>1.2872700000000001E-3</v>
      </c>
      <c r="L106" s="43">
        <v>8.4980300000000002E-3</v>
      </c>
      <c r="M106" s="43">
        <v>0</v>
      </c>
      <c r="N106" s="43">
        <f t="shared" ref="N106" si="358">SUM(O106:P106)</f>
        <v>3.5128013100000004</v>
      </c>
      <c r="O106" s="43">
        <v>3.1119040400000002</v>
      </c>
      <c r="P106" s="43">
        <f t="shared" ref="P106" si="359">SUM(Q106:S106)</f>
        <v>0.40089726999999997</v>
      </c>
      <c r="Q106" s="43">
        <v>0</v>
      </c>
      <c r="R106" s="43">
        <v>0.40089726999999997</v>
      </c>
      <c r="S106" s="43">
        <v>0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4.4277296899999996</v>
      </c>
      <c r="C107" s="43">
        <f t="shared" ref="C107" si="360">I107+O107</f>
        <v>4.3563826399999996</v>
      </c>
      <c r="D107" s="43">
        <f t="shared" ref="D107" si="361">J107+P107</f>
        <v>7.1347049999999995E-2</v>
      </c>
      <c r="E107" s="43">
        <f t="shared" ref="E107" si="362">K107+Q107</f>
        <v>1.2872700000000001E-3</v>
      </c>
      <c r="F107" s="43">
        <f t="shared" ref="F107" si="363">L107+R107</f>
        <v>7.0059780000000002E-2</v>
      </c>
      <c r="G107" s="43">
        <f t="shared" ref="G107" si="364">M107+S107</f>
        <v>0</v>
      </c>
      <c r="H107" s="43">
        <f t="shared" ref="H107" si="365">SUM(I107:J107)</f>
        <v>1.0855722000000001</v>
      </c>
      <c r="I107" s="43">
        <v>1.0757869</v>
      </c>
      <c r="J107" s="43">
        <f t="shared" ref="J107" si="366">SUM(K107:M107)</f>
        <v>9.7853000000000002E-3</v>
      </c>
      <c r="K107" s="43">
        <v>1.2872700000000001E-3</v>
      </c>
      <c r="L107" s="43">
        <v>8.4980300000000002E-3</v>
      </c>
      <c r="M107" s="43">
        <v>0</v>
      </c>
      <c r="N107" s="43">
        <f t="shared" ref="N107" si="367">SUM(O107:P107)</f>
        <v>3.34215749</v>
      </c>
      <c r="O107" s="43">
        <v>3.2805957399999999</v>
      </c>
      <c r="P107" s="43">
        <f t="shared" ref="P107" si="368">SUM(Q107:S107)</f>
        <v>6.1561749999999998E-2</v>
      </c>
      <c r="Q107" s="43">
        <v>0</v>
      </c>
      <c r="R107" s="43">
        <v>6.1561749999999998E-2</v>
      </c>
      <c r="S107" s="43">
        <v>0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4.4801883299999998</v>
      </c>
      <c r="C108" s="43">
        <f t="shared" ref="C108" si="369">I108+O108</f>
        <v>4.4105330799999996</v>
      </c>
      <c r="D108" s="43">
        <f t="shared" ref="D108" si="370">J108+P108</f>
        <v>6.9655250000000002E-2</v>
      </c>
      <c r="E108" s="43">
        <f t="shared" ref="E108" si="371">K108+Q108</f>
        <v>1.2872700000000001E-3</v>
      </c>
      <c r="F108" s="43">
        <f t="shared" ref="F108" si="372">L108+R108</f>
        <v>6.8367979999999995E-2</v>
      </c>
      <c r="G108" s="43">
        <f t="shared" ref="G108" si="373">M108+S108</f>
        <v>0</v>
      </c>
      <c r="H108" s="43">
        <f t="shared" ref="H108" si="374">SUM(I108:J108)</f>
        <v>1.0798704400000001</v>
      </c>
      <c r="I108" s="43">
        <v>1.07008514</v>
      </c>
      <c r="J108" s="43">
        <f t="shared" ref="J108" si="375">SUM(K108:M108)</f>
        <v>9.7853000000000002E-3</v>
      </c>
      <c r="K108" s="43">
        <v>1.2872700000000001E-3</v>
      </c>
      <c r="L108" s="43">
        <v>8.4980300000000002E-3</v>
      </c>
      <c r="M108" s="43">
        <v>0</v>
      </c>
      <c r="N108" s="43">
        <f t="shared" ref="N108" si="376">SUM(O108:P108)</f>
        <v>3.4003178899999997</v>
      </c>
      <c r="O108" s="43">
        <v>3.3404479399999998</v>
      </c>
      <c r="P108" s="43">
        <f t="shared" ref="P108" si="377">SUM(Q108:S108)</f>
        <v>5.9869949999999998E-2</v>
      </c>
      <c r="Q108" s="43">
        <v>0</v>
      </c>
      <c r="R108" s="43">
        <v>5.9869949999999998E-2</v>
      </c>
      <c r="S108" s="43">
        <v>0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4.57097628</v>
      </c>
      <c r="C109" s="43">
        <f t="shared" ref="C109" si="378">I109+O109</f>
        <v>4.50075322</v>
      </c>
      <c r="D109" s="43">
        <f t="shared" ref="D109" si="379">J109+P109</f>
        <v>7.0223060000000004E-2</v>
      </c>
      <c r="E109" s="43">
        <f t="shared" ref="E109" si="380">K109+Q109</f>
        <v>1.2872700000000001E-3</v>
      </c>
      <c r="F109" s="43">
        <f t="shared" ref="F109" si="381">L109+R109</f>
        <v>6.8935789999999997E-2</v>
      </c>
      <c r="G109" s="43">
        <f t="shared" ref="G109" si="382">M109+S109</f>
        <v>0</v>
      </c>
      <c r="H109" s="43">
        <f t="shared" ref="H109" si="383">SUM(I109:J109)</f>
        <v>1.0073250600000001</v>
      </c>
      <c r="I109" s="43">
        <v>0.99753976</v>
      </c>
      <c r="J109" s="43">
        <f t="shared" ref="J109" si="384">SUM(K109:M109)</f>
        <v>9.7853000000000002E-3</v>
      </c>
      <c r="K109" s="43">
        <v>1.2872700000000001E-3</v>
      </c>
      <c r="L109" s="43">
        <v>8.4980300000000002E-3</v>
      </c>
      <c r="M109" s="43">
        <v>0</v>
      </c>
      <c r="N109" s="43">
        <f t="shared" ref="N109" si="385">SUM(O109:P109)</f>
        <v>3.5636512200000001</v>
      </c>
      <c r="O109" s="43">
        <v>3.50321346</v>
      </c>
      <c r="P109" s="43">
        <f t="shared" ref="P109" si="386">SUM(Q109:S109)</f>
        <v>6.043776E-2</v>
      </c>
      <c r="Q109" s="43">
        <v>0</v>
      </c>
      <c r="R109" s="43">
        <v>6.043776E-2</v>
      </c>
      <c r="S109" s="43">
        <v>0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4.8136615999999997</v>
      </c>
      <c r="C110" s="43">
        <f t="shared" ref="C110" si="387">I110+O110</f>
        <v>4.7448346299999997</v>
      </c>
      <c r="D110" s="43">
        <f t="shared" ref="D110" si="388">J110+P110</f>
        <v>6.8826970000000001E-2</v>
      </c>
      <c r="E110" s="43">
        <f t="shared" ref="E110" si="389">K110+Q110</f>
        <v>1.2872700000000001E-3</v>
      </c>
      <c r="F110" s="43">
        <f t="shared" ref="F110" si="390">L110+R110</f>
        <v>6.7539699999999994E-2</v>
      </c>
      <c r="G110" s="43">
        <f t="shared" ref="G110" si="391">M110+S110</f>
        <v>0</v>
      </c>
      <c r="H110" s="43">
        <f t="shared" ref="H110" si="392">SUM(I110:J110)</f>
        <v>0.99894870000000002</v>
      </c>
      <c r="I110" s="43">
        <v>0.98916340000000003</v>
      </c>
      <c r="J110" s="43">
        <f t="shared" ref="J110" si="393">SUM(K110:M110)</f>
        <v>9.7853000000000002E-3</v>
      </c>
      <c r="K110" s="43">
        <v>1.2872700000000001E-3</v>
      </c>
      <c r="L110" s="43">
        <v>8.4980300000000002E-3</v>
      </c>
      <c r="M110" s="43">
        <v>0</v>
      </c>
      <c r="N110" s="43">
        <f t="shared" ref="N110" si="394">SUM(O110:P110)</f>
        <v>3.8147129</v>
      </c>
      <c r="O110" s="43">
        <v>3.7556712299999999</v>
      </c>
      <c r="P110" s="43">
        <f t="shared" ref="P110" si="395">SUM(Q110:S110)</f>
        <v>5.9041669999999997E-2</v>
      </c>
      <c r="Q110" s="43">
        <v>0</v>
      </c>
      <c r="R110" s="43">
        <v>5.9041669999999997E-2</v>
      </c>
      <c r="S110" s="43">
        <v>0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4.8491139700000003</v>
      </c>
      <c r="C111" s="43">
        <f t="shared" ref="C111" si="396">I111+O111</f>
        <v>4.7797253</v>
      </c>
      <c r="D111" s="43">
        <f t="shared" ref="D111" si="397">J111+P111</f>
        <v>6.938867E-2</v>
      </c>
      <c r="E111" s="43">
        <f t="shared" ref="E111" si="398">K111+Q111</f>
        <v>1.2872700000000001E-3</v>
      </c>
      <c r="F111" s="43">
        <f t="shared" ref="F111" si="399">L111+R111</f>
        <v>6.8101400000000006E-2</v>
      </c>
      <c r="G111" s="43">
        <f t="shared" ref="G111" si="400">M111+S111</f>
        <v>0</v>
      </c>
      <c r="H111" s="43">
        <f t="shared" ref="H111" si="401">SUM(I111:J111)</f>
        <v>0.99339436999999997</v>
      </c>
      <c r="I111" s="43">
        <v>0.98360906999999997</v>
      </c>
      <c r="J111" s="43">
        <f t="shared" ref="J111" si="402">SUM(K111:M111)</f>
        <v>9.7853000000000002E-3</v>
      </c>
      <c r="K111" s="43">
        <v>1.2872700000000001E-3</v>
      </c>
      <c r="L111" s="43">
        <v>8.4980300000000002E-3</v>
      </c>
      <c r="M111" s="43">
        <v>0</v>
      </c>
      <c r="N111" s="43">
        <f t="shared" ref="N111" si="403">SUM(O111:P111)</f>
        <v>3.8557196</v>
      </c>
      <c r="O111" s="43">
        <v>3.79611623</v>
      </c>
      <c r="P111" s="43">
        <f t="shared" ref="P111" si="404">SUM(Q111:S111)</f>
        <v>5.9603370000000003E-2</v>
      </c>
      <c r="Q111" s="43">
        <v>0</v>
      </c>
      <c r="R111" s="43">
        <v>5.9603370000000003E-2</v>
      </c>
      <c r="S111" s="43">
        <v>0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0.99878925000000007</v>
      </c>
      <c r="C112" s="43">
        <f t="shared" ref="C112" si="405">I112+O112</f>
        <v>0.93096692000000003</v>
      </c>
      <c r="D112" s="43">
        <f t="shared" ref="D112" si="406">J112+P112</f>
        <v>6.782233E-2</v>
      </c>
      <c r="E112" s="43">
        <f t="shared" ref="E112" si="407">K112+Q112</f>
        <v>1.2872700000000001E-3</v>
      </c>
      <c r="F112" s="43">
        <f t="shared" ref="F112" si="408">L112+R112</f>
        <v>6.6535060000000007E-2</v>
      </c>
      <c r="G112" s="43">
        <f t="shared" ref="G112" si="409">M112+S112</f>
        <v>0</v>
      </c>
      <c r="H112" s="43">
        <f t="shared" ref="H112" si="410">SUM(I112:J112)</f>
        <v>5.2611169999999999E-2</v>
      </c>
      <c r="I112" s="43">
        <v>4.2825870000000002E-2</v>
      </c>
      <c r="J112" s="43">
        <f t="shared" ref="J112" si="411">SUM(K112:M112)</f>
        <v>9.7853000000000002E-3</v>
      </c>
      <c r="K112" s="43">
        <v>1.2872700000000001E-3</v>
      </c>
      <c r="L112" s="43">
        <v>8.4980300000000002E-3</v>
      </c>
      <c r="M112" s="43">
        <v>0</v>
      </c>
      <c r="N112" s="43">
        <f t="shared" ref="N112" si="412">SUM(O112:P112)</f>
        <v>0.94617808000000003</v>
      </c>
      <c r="O112" s="43">
        <v>0.88814104999999999</v>
      </c>
      <c r="P112" s="43">
        <f t="shared" ref="P112" si="413">SUM(Q112:S112)</f>
        <v>5.8037030000000003E-2</v>
      </c>
      <c r="Q112" s="43">
        <v>0</v>
      </c>
      <c r="R112" s="43">
        <v>5.8037030000000003E-2</v>
      </c>
      <c r="S112" s="43">
        <v>0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0.95850726000000008</v>
      </c>
      <c r="C113" s="43">
        <f t="shared" ref="C113" si="414">I113+O113</f>
        <v>0.89308229000000006</v>
      </c>
      <c r="D113" s="43">
        <f t="shared" ref="D113" si="415">J113+P113</f>
        <v>6.5424969999999999E-2</v>
      </c>
      <c r="E113" s="43">
        <f t="shared" ref="E113" si="416">K113+Q113</f>
        <v>1.2872700000000001E-3</v>
      </c>
      <c r="F113" s="43">
        <f t="shared" ref="F113" si="417">L113+R113</f>
        <v>6.4137700000000006E-2</v>
      </c>
      <c r="G113" s="43">
        <f t="shared" ref="G113" si="418">M113+S113</f>
        <v>0</v>
      </c>
      <c r="H113" s="43">
        <f t="shared" ref="H113" si="419">SUM(I113:J113)</f>
        <v>5.2442320000000001E-2</v>
      </c>
      <c r="I113" s="43">
        <v>4.2657019999999997E-2</v>
      </c>
      <c r="J113" s="43">
        <f t="shared" ref="J113" si="420">SUM(K113:M113)</f>
        <v>9.7853000000000002E-3</v>
      </c>
      <c r="K113" s="43">
        <v>1.2872700000000001E-3</v>
      </c>
      <c r="L113" s="43">
        <v>8.4980300000000002E-3</v>
      </c>
      <c r="M113" s="43">
        <v>0</v>
      </c>
      <c r="N113" s="43">
        <f t="shared" ref="N113" si="421">SUM(O113:P113)</f>
        <v>0.90606494000000004</v>
      </c>
      <c r="O113" s="43">
        <v>0.85042527000000001</v>
      </c>
      <c r="P113" s="43">
        <f t="shared" ref="P113" si="422">SUM(Q113:S113)</f>
        <v>5.5639670000000002E-2</v>
      </c>
      <c r="Q113" s="43">
        <v>0</v>
      </c>
      <c r="R113" s="43">
        <v>5.5639670000000002E-2</v>
      </c>
      <c r="S113" s="43">
        <v>0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0.96379085000000009</v>
      </c>
      <c r="C114" s="43">
        <f t="shared" ref="C114" si="423">I114+O114</f>
        <v>0.89804030999999995</v>
      </c>
      <c r="D114" s="43">
        <f t="shared" ref="D114" si="424">J114+P114</f>
        <v>6.5750539999999996E-2</v>
      </c>
      <c r="E114" s="43">
        <f t="shared" ref="E114" si="425">K114+Q114</f>
        <v>1.2872700000000001E-3</v>
      </c>
      <c r="F114" s="43">
        <f t="shared" ref="F114" si="426">L114+R114</f>
        <v>6.4463270000000003E-2</v>
      </c>
      <c r="G114" s="43">
        <f t="shared" ref="G114" si="427">M114+S114</f>
        <v>0</v>
      </c>
      <c r="H114" s="43">
        <f t="shared" ref="H114" si="428">SUM(I114:J114)</f>
        <v>5.2268900000000007E-2</v>
      </c>
      <c r="I114" s="43">
        <v>4.2483600000000003E-2</v>
      </c>
      <c r="J114" s="43">
        <f t="shared" ref="J114" si="429">SUM(K114:M114)</f>
        <v>9.7853000000000002E-3</v>
      </c>
      <c r="K114" s="43">
        <v>1.2872700000000001E-3</v>
      </c>
      <c r="L114" s="43">
        <v>8.4980300000000002E-3</v>
      </c>
      <c r="M114" s="43">
        <v>0</v>
      </c>
      <c r="N114" s="43">
        <f t="shared" ref="N114" si="430">SUM(O114:P114)</f>
        <v>0.91152195000000003</v>
      </c>
      <c r="O114" s="43">
        <v>0.85555671</v>
      </c>
      <c r="P114" s="43">
        <f t="shared" ref="P114" si="431">SUM(Q114:S114)</f>
        <v>5.5965239999999999E-2</v>
      </c>
      <c r="Q114" s="43">
        <v>0</v>
      </c>
      <c r="R114" s="43">
        <v>5.5965239999999999E-2</v>
      </c>
      <c r="S114" s="43">
        <v>0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1.1127373199999999</v>
      </c>
      <c r="C115" s="43">
        <f t="shared" ref="C115" si="432">I115+O115</f>
        <v>1.0495363500000001</v>
      </c>
      <c r="D115" s="43">
        <f t="shared" ref="D115" si="433">J115+P115</f>
        <v>6.3200969999999995E-2</v>
      </c>
      <c r="E115" s="43">
        <f t="shared" ref="E115" si="434">K115+Q115</f>
        <v>1.2872700000000001E-3</v>
      </c>
      <c r="F115" s="43">
        <f t="shared" ref="F115" si="435">L115+R115</f>
        <v>6.1913700000000002E-2</v>
      </c>
      <c r="G115" s="43">
        <f t="shared" ref="G115" si="436">M115+S115</f>
        <v>0</v>
      </c>
      <c r="H115" s="43">
        <f t="shared" ref="H115" si="437">SUM(I115:J115)</f>
        <v>5.2092849999999996E-2</v>
      </c>
      <c r="I115" s="43">
        <v>4.2307549999999999E-2</v>
      </c>
      <c r="J115" s="43">
        <f t="shared" ref="J115" si="438">SUM(K115:M115)</f>
        <v>9.7853000000000002E-3</v>
      </c>
      <c r="K115" s="43">
        <v>1.2872700000000001E-3</v>
      </c>
      <c r="L115" s="43">
        <v>8.4980300000000002E-3</v>
      </c>
      <c r="M115" s="43">
        <v>0</v>
      </c>
      <c r="N115" s="43">
        <f t="shared" ref="N115" si="439">SUM(O115:P115)</f>
        <v>1.06064447</v>
      </c>
      <c r="O115" s="43">
        <v>1.0072288</v>
      </c>
      <c r="P115" s="43">
        <f t="shared" ref="P115" si="440">SUM(Q115:S115)</f>
        <v>5.3415669999999998E-2</v>
      </c>
      <c r="Q115" s="43">
        <v>0</v>
      </c>
      <c r="R115" s="43">
        <v>5.3415669999999998E-2</v>
      </c>
      <c r="S115" s="43">
        <v>0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1.3266483199999999</v>
      </c>
      <c r="C116" s="43">
        <f t="shared" ref="C116" si="441">I116+O116</f>
        <v>1.26142318</v>
      </c>
      <c r="D116" s="43">
        <f t="shared" ref="D116" si="442">J116+P116</f>
        <v>6.5225140000000001E-2</v>
      </c>
      <c r="E116" s="43">
        <f t="shared" ref="E116" si="443">K116+Q116</f>
        <v>1.2872700000000001E-3</v>
      </c>
      <c r="F116" s="43">
        <f t="shared" ref="F116" si="444">L116+R116</f>
        <v>6.3937869999999994E-2</v>
      </c>
      <c r="G116" s="43">
        <f t="shared" ref="G116" si="445">M116+S116</f>
        <v>0</v>
      </c>
      <c r="H116" s="43">
        <f t="shared" ref="H116" si="446">SUM(I116:J116)</f>
        <v>5.1920889999999997E-2</v>
      </c>
      <c r="I116" s="43">
        <v>4.2135590000000001E-2</v>
      </c>
      <c r="J116" s="43">
        <f t="shared" ref="J116" si="447">SUM(K116:M116)</f>
        <v>9.7853000000000002E-3</v>
      </c>
      <c r="K116" s="43">
        <v>1.2872700000000001E-3</v>
      </c>
      <c r="L116" s="43">
        <v>8.4980300000000002E-3</v>
      </c>
      <c r="M116" s="43">
        <v>0</v>
      </c>
      <c r="N116" s="43">
        <f t="shared" ref="N116" si="448">SUM(O116:P116)</f>
        <v>1.27472743</v>
      </c>
      <c r="O116" s="43">
        <v>1.21928759</v>
      </c>
      <c r="P116" s="43">
        <f t="shared" ref="P116" si="449">SUM(Q116:S116)</f>
        <v>5.5439839999999997E-2</v>
      </c>
      <c r="Q116" s="43">
        <v>0</v>
      </c>
      <c r="R116" s="43">
        <v>5.5439839999999997E-2</v>
      </c>
      <c r="S116" s="43">
        <v>0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1.4679077200000001</v>
      </c>
      <c r="C117" s="43">
        <f t="shared" ref="C117" si="450">I117+O117</f>
        <v>1.4048115100000003</v>
      </c>
      <c r="D117" s="43">
        <f t="shared" ref="D117" si="451">J117+P117</f>
        <v>6.309621E-2</v>
      </c>
      <c r="E117" s="43">
        <f t="shared" ref="E117" si="452">K117+Q117</f>
        <v>1.2872700000000001E-3</v>
      </c>
      <c r="F117" s="43">
        <f t="shared" ref="F117" si="453">L117+R117</f>
        <v>6.1808940000000007E-2</v>
      </c>
      <c r="G117" s="43">
        <f t="shared" ref="G117" si="454">M117+S117</f>
        <v>0</v>
      </c>
      <c r="H117" s="43">
        <f t="shared" ref="H117" si="455">SUM(I117:J117)</f>
        <v>5.1736550000000006E-2</v>
      </c>
      <c r="I117" s="43">
        <v>4.1951250000000002E-2</v>
      </c>
      <c r="J117" s="43">
        <f t="shared" ref="J117" si="456">SUM(K117:M117)</f>
        <v>9.7853000000000002E-3</v>
      </c>
      <c r="K117" s="43">
        <v>1.2872700000000001E-3</v>
      </c>
      <c r="L117" s="43">
        <v>8.4980300000000002E-3</v>
      </c>
      <c r="M117" s="43">
        <v>0</v>
      </c>
      <c r="N117" s="43">
        <f t="shared" ref="N117" si="457">SUM(O117:P117)</f>
        <v>1.4161711700000001</v>
      </c>
      <c r="O117" s="43">
        <v>1.3628602600000002</v>
      </c>
      <c r="P117" s="43">
        <f t="shared" ref="P117" si="458">SUM(Q117:S117)</f>
        <v>5.3310910000000003E-2</v>
      </c>
      <c r="Q117" s="43">
        <v>0</v>
      </c>
      <c r="R117" s="43">
        <v>5.3310910000000003E-2</v>
      </c>
      <c r="S117" s="43">
        <v>0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1.5651519100000002</v>
      </c>
      <c r="C118" s="43">
        <f t="shared" ref="C118" si="459">I118+O118</f>
        <v>1.5028306200000001</v>
      </c>
      <c r="D118" s="43">
        <f t="shared" ref="D118" si="460">J118+P118</f>
        <v>6.2321290000000001E-2</v>
      </c>
      <c r="E118" s="43">
        <f t="shared" ref="E118" si="461">K118+Q118</f>
        <v>1.2872700000000001E-3</v>
      </c>
      <c r="F118" s="43">
        <f t="shared" ref="F118" si="462">L118+R118</f>
        <v>6.1034019999999994E-2</v>
      </c>
      <c r="G118" s="43">
        <f t="shared" ref="G118" si="463">M118+S118</f>
        <v>0</v>
      </c>
      <c r="H118" s="43">
        <f t="shared" ref="H118" si="464">SUM(I118:J118)</f>
        <v>5.1558679999999996E-2</v>
      </c>
      <c r="I118" s="43">
        <v>4.1773379999999999E-2</v>
      </c>
      <c r="J118" s="43">
        <f t="shared" ref="J118" si="465">SUM(K118:M118)</f>
        <v>9.7853000000000002E-3</v>
      </c>
      <c r="K118" s="43">
        <v>1.2872700000000001E-3</v>
      </c>
      <c r="L118" s="43">
        <v>8.4980300000000002E-3</v>
      </c>
      <c r="M118" s="43">
        <v>0</v>
      </c>
      <c r="N118" s="43">
        <f t="shared" ref="N118" si="466">SUM(O118:P118)</f>
        <v>1.5135932300000001</v>
      </c>
      <c r="O118" s="43">
        <v>1.4610572400000001</v>
      </c>
      <c r="P118" s="43">
        <f t="shared" ref="P118" si="467">SUM(Q118:S118)</f>
        <v>5.2535989999999998E-2</v>
      </c>
      <c r="Q118" s="43">
        <v>0</v>
      </c>
      <c r="R118" s="43">
        <v>5.2535989999999998E-2</v>
      </c>
      <c r="S118" s="43">
        <v>0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1.64019129</v>
      </c>
      <c r="C119" s="43">
        <f t="shared" ref="C119" si="468">I119+O119</f>
        <v>1.5751343200000001</v>
      </c>
      <c r="D119" s="43">
        <f t="shared" ref="D119" si="469">J119+P119</f>
        <v>6.5056970000000006E-2</v>
      </c>
      <c r="E119" s="43">
        <f t="shared" ref="E119" si="470">K119+Q119</f>
        <v>1.2872700000000001E-3</v>
      </c>
      <c r="F119" s="43">
        <f t="shared" ref="F119" si="471">L119+R119</f>
        <v>6.3769699999999999E-2</v>
      </c>
      <c r="G119" s="43">
        <f t="shared" ref="G119" si="472">M119+S119</f>
        <v>0</v>
      </c>
      <c r="H119" s="43">
        <f t="shared" ref="H119" si="473">SUM(I119:J119)</f>
        <v>5.1383520000000002E-2</v>
      </c>
      <c r="I119" s="43">
        <v>4.1598219999999998E-2</v>
      </c>
      <c r="J119" s="43">
        <f t="shared" ref="J119" si="474">SUM(K119:M119)</f>
        <v>9.7853000000000002E-3</v>
      </c>
      <c r="K119" s="43">
        <v>1.2872700000000001E-3</v>
      </c>
      <c r="L119" s="43">
        <v>8.4980300000000002E-3</v>
      </c>
      <c r="M119" s="43">
        <v>0</v>
      </c>
      <c r="N119" s="43">
        <f t="shared" ref="N119" si="475">SUM(O119:P119)</f>
        <v>1.5888077700000001</v>
      </c>
      <c r="O119" s="43">
        <v>1.5335361000000001</v>
      </c>
      <c r="P119" s="43">
        <f t="shared" ref="P119" si="476">SUM(Q119:S119)</f>
        <v>5.5271670000000002E-2</v>
      </c>
      <c r="Q119" s="43">
        <v>0</v>
      </c>
      <c r="R119" s="43">
        <v>5.5271670000000002E-2</v>
      </c>
      <c r="S119" s="43">
        <v>0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1.6167682299999999</v>
      </c>
      <c r="C120" s="43">
        <f t="shared" ref="C120" si="477">I120+O120</f>
        <v>1.5525066300000001</v>
      </c>
      <c r="D120" s="43">
        <f t="shared" ref="D120" si="478">J120+P120</f>
        <v>6.4261600000000002E-2</v>
      </c>
      <c r="E120" s="43">
        <f t="shared" ref="E120" si="479">K120+Q120</f>
        <v>1.2872700000000001E-3</v>
      </c>
      <c r="F120" s="43">
        <f t="shared" ref="F120" si="480">L120+R120</f>
        <v>6.2974329999999995E-2</v>
      </c>
      <c r="G120" s="43">
        <f t="shared" ref="G120" si="481">M120+S120</f>
        <v>0</v>
      </c>
      <c r="H120" s="43">
        <f t="shared" ref="H120" si="482">SUM(I120:J120)</f>
        <v>5.1202919999999999E-2</v>
      </c>
      <c r="I120" s="43">
        <v>4.1417620000000002E-2</v>
      </c>
      <c r="J120" s="43">
        <f t="shared" ref="J120" si="483">SUM(K120:M120)</f>
        <v>9.7853000000000002E-3</v>
      </c>
      <c r="K120" s="43">
        <v>1.2872700000000001E-3</v>
      </c>
      <c r="L120" s="43">
        <v>8.4980300000000002E-3</v>
      </c>
      <c r="M120" s="43">
        <v>0</v>
      </c>
      <c r="N120" s="43">
        <f t="shared" ref="N120" si="484">SUM(O120:P120)</f>
        <v>1.56556531</v>
      </c>
      <c r="O120" s="43">
        <v>1.5110890100000001</v>
      </c>
      <c r="P120" s="43">
        <f t="shared" ref="P120" si="485">SUM(Q120:S120)</f>
        <v>5.4476299999999998E-2</v>
      </c>
      <c r="Q120" s="43">
        <v>0</v>
      </c>
      <c r="R120" s="43">
        <v>5.4476299999999998E-2</v>
      </c>
      <c r="S120" s="43">
        <v>0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0.17078227000000001</v>
      </c>
      <c r="C121" s="43">
        <f t="shared" ref="C121" si="486">I121+O121</f>
        <v>9.8756560000000007E-2</v>
      </c>
      <c r="D121" s="43">
        <f t="shared" ref="D121" si="487">J121+P121</f>
        <v>7.2025710000000007E-2</v>
      </c>
      <c r="E121" s="43">
        <f t="shared" ref="E121" si="488">K121+Q121</f>
        <v>1.2872700000000001E-3</v>
      </c>
      <c r="F121" s="43">
        <f t="shared" ref="F121" si="489">L121+R121</f>
        <v>7.073844E-2</v>
      </c>
      <c r="G121" s="43">
        <f t="shared" ref="G121" si="490">M121+S121</f>
        <v>0</v>
      </c>
      <c r="H121" s="43">
        <f t="shared" ref="H121" si="491">SUM(I121:J121)</f>
        <v>4.581934E-2</v>
      </c>
      <c r="I121" s="43">
        <v>3.6034040000000003E-2</v>
      </c>
      <c r="J121" s="43">
        <f t="shared" ref="J121" si="492">SUM(K121:M121)</f>
        <v>9.7853000000000002E-3</v>
      </c>
      <c r="K121" s="43">
        <v>1.2872700000000001E-3</v>
      </c>
      <c r="L121" s="43">
        <v>8.4980300000000002E-3</v>
      </c>
      <c r="M121" s="43">
        <v>0</v>
      </c>
      <c r="N121" s="43">
        <f t="shared" ref="N121" si="493">SUM(O121:P121)</f>
        <v>0.12496293</v>
      </c>
      <c r="O121" s="43">
        <v>6.2722520000000004E-2</v>
      </c>
      <c r="P121" s="43">
        <f t="shared" ref="P121" si="494">SUM(Q121:S121)</f>
        <v>6.2240410000000003E-2</v>
      </c>
      <c r="Q121" s="43">
        <v>0</v>
      </c>
      <c r="R121" s="43">
        <v>6.2240410000000003E-2</v>
      </c>
      <c r="S121" s="43">
        <v>0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200.88392224999998</v>
      </c>
      <c r="C122" s="43">
        <f t="shared" ref="C122" si="495">I122+O122</f>
        <v>188.41312101</v>
      </c>
      <c r="D122" s="43">
        <f t="shared" ref="D122" si="496">J122+P122</f>
        <v>12.47080124</v>
      </c>
      <c r="E122" s="43">
        <f t="shared" ref="E122" si="497">K122+Q122</f>
        <v>3.72059396</v>
      </c>
      <c r="F122" s="43">
        <f t="shared" ref="F122" si="498">L122+R122</f>
        <v>4.9811408000000004</v>
      </c>
      <c r="G122" s="43">
        <f t="shared" ref="G122" si="499">M122+S122</f>
        <v>3.7690664800000002</v>
      </c>
      <c r="H122" s="43">
        <f t="shared" ref="H122" si="500">SUM(I122:J122)</f>
        <v>140.38020545000001</v>
      </c>
      <c r="I122" s="43">
        <v>133.11133101999999</v>
      </c>
      <c r="J122" s="43">
        <f t="shared" ref="J122" si="501">SUM(K122:M122)</f>
        <v>7.2688744300000003</v>
      </c>
      <c r="K122" s="43">
        <v>3.6054468499999999</v>
      </c>
      <c r="L122" s="43">
        <v>0.99326645999999996</v>
      </c>
      <c r="M122" s="43">
        <v>2.6701611199999999</v>
      </c>
      <c r="N122" s="43">
        <f t="shared" ref="N122" si="502">SUM(O122:P122)</f>
        <v>60.503716799999992</v>
      </c>
      <c r="O122" s="43">
        <v>55.301789989999996</v>
      </c>
      <c r="P122" s="43">
        <f t="shared" ref="P122" si="503">SUM(Q122:S122)</f>
        <v>5.2019268099999998</v>
      </c>
      <c r="Q122" s="43">
        <v>0.11514711</v>
      </c>
      <c r="R122" s="43">
        <v>3.9878743400000003</v>
      </c>
      <c r="S122" s="43">
        <v>1.0989053600000001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200.37061118999998</v>
      </c>
      <c r="C123" s="43">
        <f t="shared" ref="C123" si="504">I123+O123</f>
        <v>187.89032044999999</v>
      </c>
      <c r="D123" s="43">
        <f t="shared" ref="D123" si="505">J123+P123</f>
        <v>12.480290740000001</v>
      </c>
      <c r="E123" s="43">
        <f t="shared" ref="E123" si="506">K123+Q123</f>
        <v>3.7204204600000002</v>
      </c>
      <c r="F123" s="43">
        <f t="shared" ref="F123" si="507">L123+R123</f>
        <v>4.97418373</v>
      </c>
      <c r="G123" s="43">
        <f t="shared" ref="G123" si="508">M123+S123</f>
        <v>3.7856865499999999</v>
      </c>
      <c r="H123" s="43">
        <f t="shared" ref="H123" si="509">SUM(I123:J123)</f>
        <v>139.82316036999998</v>
      </c>
      <c r="I123" s="43">
        <v>132.54600153999999</v>
      </c>
      <c r="J123" s="43">
        <f t="shared" ref="J123" si="510">SUM(K123:M123)</f>
        <v>7.2771588300000003</v>
      </c>
      <c r="K123" s="43">
        <v>3.6055524400000003</v>
      </c>
      <c r="L123" s="43">
        <v>0.99326645999999996</v>
      </c>
      <c r="M123" s="43">
        <v>2.6783399299999999</v>
      </c>
      <c r="N123" s="43">
        <f t="shared" ref="N123" si="511">SUM(O123:P123)</f>
        <v>60.547450820000009</v>
      </c>
      <c r="O123" s="43">
        <v>55.344318910000005</v>
      </c>
      <c r="P123" s="43">
        <f t="shared" ref="P123" si="512">SUM(Q123:S123)</f>
        <v>5.2031319099999997</v>
      </c>
      <c r="Q123" s="43">
        <v>0.11486802</v>
      </c>
      <c r="R123" s="43">
        <v>3.98091727</v>
      </c>
      <c r="S123" s="43">
        <v>1.1073466199999999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199.51359887000001</v>
      </c>
      <c r="C124" s="43">
        <f t="shared" ref="C124" si="513">I124+O124</f>
        <v>187.05100895000001</v>
      </c>
      <c r="D124" s="43">
        <f t="shared" ref="D124" si="514">J124+P124</f>
        <v>12.462589919999999</v>
      </c>
      <c r="E124" s="43">
        <f t="shared" ref="E124" si="515">K124+Q124</f>
        <v>3.7226506899999996</v>
      </c>
      <c r="F124" s="43">
        <f t="shared" ref="F124" si="516">L124+R124</f>
        <v>4.9459557400000005</v>
      </c>
      <c r="G124" s="43">
        <f t="shared" ref="G124" si="517">M124+S124</f>
        <v>3.79398349</v>
      </c>
      <c r="H124" s="43">
        <f t="shared" ref="H124" si="518">SUM(I124:J124)</f>
        <v>139.25877217000001</v>
      </c>
      <c r="I124" s="43">
        <v>131.97071325000002</v>
      </c>
      <c r="J124" s="43">
        <f t="shared" ref="J124" si="519">SUM(K124:M124)</f>
        <v>7.2880589199999992</v>
      </c>
      <c r="K124" s="43">
        <v>3.6086944799999996</v>
      </c>
      <c r="L124" s="43">
        <v>0.99326645999999996</v>
      </c>
      <c r="M124" s="43">
        <v>2.68609798</v>
      </c>
      <c r="N124" s="43">
        <f t="shared" ref="N124" si="520">SUM(O124:P124)</f>
        <v>60.254826699999995</v>
      </c>
      <c r="O124" s="43">
        <v>55.080295699999994</v>
      </c>
      <c r="P124" s="43">
        <f t="shared" ref="P124" si="521">SUM(Q124:S124)</f>
        <v>5.1745310000000009</v>
      </c>
      <c r="Q124" s="43">
        <v>0.11395621</v>
      </c>
      <c r="R124" s="43">
        <v>3.9526892800000004</v>
      </c>
      <c r="S124" s="43">
        <v>1.10788551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200.55514022000003</v>
      </c>
      <c r="C125" s="43">
        <f t="shared" ref="C125" si="522">I125+O125</f>
        <v>187.87282019000003</v>
      </c>
      <c r="D125" s="43">
        <f t="shared" ref="D125" si="523">J125+P125</f>
        <v>12.68232003</v>
      </c>
      <c r="E125" s="43">
        <f t="shared" ref="E125" si="524">K125+Q125</f>
        <v>3.7289996899999998</v>
      </c>
      <c r="F125" s="43">
        <f t="shared" ref="F125" si="525">L125+R125</f>
        <v>5.1028124999999998</v>
      </c>
      <c r="G125" s="43">
        <f t="shared" ref="G125" si="526">M125+S125</f>
        <v>3.8505078399999997</v>
      </c>
      <c r="H125" s="43">
        <f t="shared" ref="H125" si="527">SUM(I125:J125)</f>
        <v>137.73880871</v>
      </c>
      <c r="I125" s="43">
        <v>130.44073402000001</v>
      </c>
      <c r="J125" s="43">
        <f t="shared" ref="J125" si="528">SUM(K125:M125)</f>
        <v>7.29807469</v>
      </c>
      <c r="K125" s="43">
        <v>3.61076782</v>
      </c>
      <c r="L125" s="43">
        <v>0.99326645999999996</v>
      </c>
      <c r="M125" s="43">
        <v>2.6940404099999999</v>
      </c>
      <c r="N125" s="43">
        <f t="shared" ref="N125" si="529">SUM(O125:P125)</f>
        <v>62.816331510000005</v>
      </c>
      <c r="O125" s="43">
        <v>57.432086170000005</v>
      </c>
      <c r="P125" s="43">
        <f t="shared" ref="P125" si="530">SUM(Q125:S125)</f>
        <v>5.3842453399999997</v>
      </c>
      <c r="Q125" s="43">
        <v>0.11823186999999999</v>
      </c>
      <c r="R125" s="43">
        <v>4.1095460399999997</v>
      </c>
      <c r="S125" s="43">
        <v>1.15646743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198.70289173000003</v>
      </c>
      <c r="C126" s="43">
        <f t="shared" ref="C126" si="531">I126+O126</f>
        <v>186.04492711</v>
      </c>
      <c r="D126" s="43">
        <f t="shared" ref="D126" si="532">J126+P126</f>
        <v>12.65796462</v>
      </c>
      <c r="E126" s="43">
        <f t="shared" ref="E126" si="533">K126+Q126</f>
        <v>3.7300936199999999</v>
      </c>
      <c r="F126" s="43">
        <f t="shared" ref="F126" si="534">L126+R126</f>
        <v>5.0734983199999997</v>
      </c>
      <c r="G126" s="43">
        <f t="shared" ref="G126" si="535">M126+S126</f>
        <v>3.85437268</v>
      </c>
      <c r="H126" s="43">
        <f t="shared" ref="H126" si="536">SUM(I126:J126)</f>
        <v>136.28837327000002</v>
      </c>
      <c r="I126" s="43">
        <v>128.98046562000002</v>
      </c>
      <c r="J126" s="43">
        <f t="shared" ref="J126" si="537">SUM(K126:M126)</f>
        <v>7.3079076499999998</v>
      </c>
      <c r="K126" s="43">
        <v>3.6127808699999999</v>
      </c>
      <c r="L126" s="43">
        <v>0.99326645999999996</v>
      </c>
      <c r="M126" s="43">
        <v>2.7018603199999998</v>
      </c>
      <c r="N126" s="43">
        <f t="shared" ref="N126" si="538">SUM(O126:P126)</f>
        <v>62.414518459999996</v>
      </c>
      <c r="O126" s="43">
        <v>57.064461489999999</v>
      </c>
      <c r="P126" s="43">
        <f t="shared" ref="P126" si="539">SUM(Q126:S126)</f>
        <v>5.3500569699999998</v>
      </c>
      <c r="Q126" s="43">
        <v>0.11731274999999999</v>
      </c>
      <c r="R126" s="43">
        <v>4.0802318599999996</v>
      </c>
      <c r="S126" s="43">
        <v>1.15251236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158.76694064</v>
      </c>
      <c r="C127" s="43">
        <f t="shared" ref="C127" si="540">I127+O127</f>
        <v>148.00000912000002</v>
      </c>
      <c r="D127" s="43">
        <f t="shared" ref="D127" si="541">J127+P127</f>
        <v>10.76693152</v>
      </c>
      <c r="E127" s="43">
        <f t="shared" ref="E127" si="542">K127+Q127</f>
        <v>3.7312231200000001</v>
      </c>
      <c r="F127" s="43">
        <f t="shared" ref="F127" si="543">L127+R127</f>
        <v>3.6502108799999999</v>
      </c>
      <c r="G127" s="43">
        <f t="shared" ref="G127" si="544">M127+S127</f>
        <v>3.3854975200000004</v>
      </c>
      <c r="H127" s="43">
        <f t="shared" ref="H127" si="545">SUM(I127:J127)</f>
        <v>134.59517473</v>
      </c>
      <c r="I127" s="43">
        <v>127.82254098</v>
      </c>
      <c r="J127" s="43">
        <f t="shared" ref="J127" si="546">SUM(K127:M127)</f>
        <v>6.7726337499999998</v>
      </c>
      <c r="K127" s="43">
        <v>3.6103958700000001</v>
      </c>
      <c r="L127" s="43">
        <v>0.82421670999999996</v>
      </c>
      <c r="M127" s="43">
        <v>2.3380211700000002</v>
      </c>
      <c r="N127" s="43">
        <f t="shared" ref="N127" si="547">SUM(O127:P127)</f>
        <v>24.171765910000001</v>
      </c>
      <c r="O127" s="43">
        <v>20.177468140000002</v>
      </c>
      <c r="P127" s="43">
        <f t="shared" ref="P127" si="548">SUM(Q127:S127)</f>
        <v>3.9942977700000002</v>
      </c>
      <c r="Q127" s="43">
        <v>0.12082725000000001</v>
      </c>
      <c r="R127" s="43">
        <v>2.82599417</v>
      </c>
      <c r="S127" s="43">
        <v>1.0474763499999999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157.54853413999996</v>
      </c>
      <c r="C128" s="43">
        <f t="shared" ref="C128" si="549">I128+O128</f>
        <v>146.74984559999999</v>
      </c>
      <c r="D128" s="43">
        <f t="shared" ref="D128" si="550">J128+P128</f>
        <v>10.798688540000001</v>
      </c>
      <c r="E128" s="43">
        <f t="shared" ref="E128" si="551">K128+Q128</f>
        <v>3.7335017599999998</v>
      </c>
      <c r="F128" s="43">
        <f t="shared" ref="F128" si="552">L128+R128</f>
        <v>3.6641576200000001</v>
      </c>
      <c r="G128" s="43">
        <f t="shared" ref="G128" si="553">M128+S128</f>
        <v>3.4010291599999998</v>
      </c>
      <c r="H128" s="43">
        <f t="shared" ref="H128" si="554">SUM(I128:J128)</f>
        <v>133.28419685</v>
      </c>
      <c r="I128" s="43">
        <v>126.50234155999999</v>
      </c>
      <c r="J128" s="43">
        <f t="shared" ref="J128" si="555">SUM(K128:M128)</f>
        <v>6.7818552900000002</v>
      </c>
      <c r="K128" s="43">
        <v>3.61200623</v>
      </c>
      <c r="L128" s="43">
        <v>0.82421670999999996</v>
      </c>
      <c r="M128" s="43">
        <v>2.3456323499999998</v>
      </c>
      <c r="N128" s="43">
        <f t="shared" ref="N128" si="556">SUM(O128:P128)</f>
        <v>24.26433729</v>
      </c>
      <c r="O128" s="43">
        <v>20.247504039999999</v>
      </c>
      <c r="P128" s="43">
        <f t="shared" ref="P128" si="557">SUM(Q128:S128)</f>
        <v>4.0168332499999995</v>
      </c>
      <c r="Q128" s="43">
        <v>0.12149552999999999</v>
      </c>
      <c r="R128" s="43">
        <v>2.8399409100000002</v>
      </c>
      <c r="S128" s="43">
        <v>1.05539681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156.34618388000001</v>
      </c>
      <c r="C129" s="43">
        <f t="shared" ref="C129" si="558">I129+O129</f>
        <v>145.52384461</v>
      </c>
      <c r="D129" s="43">
        <f t="shared" ref="D129" si="559">J129+P129</f>
        <v>10.822339270000001</v>
      </c>
      <c r="E129" s="43">
        <f t="shared" ref="E129" si="560">K129+Q129</f>
        <v>3.73443404</v>
      </c>
      <c r="F129" s="43">
        <f t="shared" ref="F129" si="561">L129+R129</f>
        <v>3.6709126999999997</v>
      </c>
      <c r="G129" s="43">
        <f t="shared" ref="G129" si="562">M129+S129</f>
        <v>3.4169925300000004</v>
      </c>
      <c r="H129" s="43">
        <f t="shared" ref="H129" si="563">SUM(I129:J129)</f>
        <v>132.04268725</v>
      </c>
      <c r="I129" s="43">
        <v>125.25266221</v>
      </c>
      <c r="J129" s="43">
        <f t="shared" ref="J129" si="564">SUM(K129:M129)</f>
        <v>6.7900250400000006</v>
      </c>
      <c r="K129" s="43">
        <v>3.6128106299999998</v>
      </c>
      <c r="L129" s="43">
        <v>0.82421670999999996</v>
      </c>
      <c r="M129" s="43">
        <v>2.3529977000000004</v>
      </c>
      <c r="N129" s="43">
        <f t="shared" ref="N129" si="565">SUM(O129:P129)</f>
        <v>24.303496629999998</v>
      </c>
      <c r="O129" s="43">
        <v>20.271182400000001</v>
      </c>
      <c r="P129" s="43">
        <f t="shared" ref="P129" si="566">SUM(Q129:S129)</f>
        <v>4.032314229999999</v>
      </c>
      <c r="Q129" s="43">
        <v>0.12162340999999999</v>
      </c>
      <c r="R129" s="43">
        <v>2.8466959899999997</v>
      </c>
      <c r="S129" s="43">
        <v>1.0639948299999999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155.04810673000003</v>
      </c>
      <c r="C130" s="43">
        <f t="shared" ref="C130" si="567">I130+O130</f>
        <v>144.22895253000002</v>
      </c>
      <c r="D130" s="43">
        <f t="shared" ref="D130" si="568">J130+P130</f>
        <v>10.8191542</v>
      </c>
      <c r="E130" s="43">
        <f t="shared" ref="E130" si="569">K130+Q130</f>
        <v>3.7335471399999998</v>
      </c>
      <c r="F130" s="43">
        <f t="shared" ref="F130" si="570">L130+R130</f>
        <v>3.6588381999999999</v>
      </c>
      <c r="G130" s="43">
        <f t="shared" ref="G130" si="571">M130+S130</f>
        <v>3.4267688600000001</v>
      </c>
      <c r="H130" s="43">
        <f t="shared" ref="H130" si="572">SUM(I130:J130)</f>
        <v>130.86690685000002</v>
      </c>
      <c r="I130" s="43">
        <v>124.06934064000001</v>
      </c>
      <c r="J130" s="43">
        <f t="shared" ref="J130" si="573">SUM(K130:M130)</f>
        <v>6.7975662099999994</v>
      </c>
      <c r="K130" s="43">
        <v>3.6127498399999998</v>
      </c>
      <c r="L130" s="43">
        <v>0.82539209999999996</v>
      </c>
      <c r="M130" s="43">
        <v>2.3594242699999999</v>
      </c>
      <c r="N130" s="43">
        <f t="shared" ref="N130" si="574">SUM(O130:P130)</f>
        <v>24.181199880000001</v>
      </c>
      <c r="O130" s="43">
        <v>20.159611890000001</v>
      </c>
      <c r="P130" s="43">
        <f t="shared" ref="P130" si="575">SUM(Q130:S130)</f>
        <v>4.0215879899999996</v>
      </c>
      <c r="Q130" s="43">
        <v>0.1207973</v>
      </c>
      <c r="R130" s="43">
        <v>2.8334460999999997</v>
      </c>
      <c r="S130" s="43">
        <v>1.06734459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153.7750418</v>
      </c>
      <c r="C131" s="43">
        <f t="shared" ref="C131" si="576">I131+O131</f>
        <v>142.96318754999999</v>
      </c>
      <c r="D131" s="43">
        <f t="shared" ref="D131" si="577">J131+P131</f>
        <v>10.81185425</v>
      </c>
      <c r="E131" s="43">
        <f t="shared" ref="E131" si="578">K131+Q131</f>
        <v>3.7346601699999997</v>
      </c>
      <c r="F131" s="43">
        <f t="shared" ref="F131" si="579">L131+R131</f>
        <v>3.6474183800000004</v>
      </c>
      <c r="G131" s="43">
        <f t="shared" ref="G131" si="580">M131+S131</f>
        <v>3.4297757</v>
      </c>
      <c r="H131" s="43">
        <f t="shared" ref="H131" si="581">SUM(I131:J131)</f>
        <v>129.75018824</v>
      </c>
      <c r="I131" s="43">
        <v>122.94364686999999</v>
      </c>
      <c r="J131" s="43">
        <f t="shared" ref="J131" si="582">SUM(K131:M131)</f>
        <v>6.8065413699999997</v>
      </c>
      <c r="K131" s="43">
        <v>3.6142113699999996</v>
      </c>
      <c r="L131" s="43">
        <v>0.82539209999999996</v>
      </c>
      <c r="M131" s="43">
        <v>2.3669378999999999</v>
      </c>
      <c r="N131" s="43">
        <f t="shared" ref="N131" si="583">SUM(O131:P131)</f>
        <v>24.024853559999997</v>
      </c>
      <c r="O131" s="43">
        <v>20.019540679999999</v>
      </c>
      <c r="P131" s="43">
        <f t="shared" ref="P131" si="584">SUM(Q131:S131)</f>
        <v>4.00531288</v>
      </c>
      <c r="Q131" s="43">
        <v>0.12044879999999999</v>
      </c>
      <c r="R131" s="43">
        <v>2.8220262800000002</v>
      </c>
      <c r="S131" s="43">
        <v>1.0628378000000001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152.66936278999998</v>
      </c>
      <c r="C132" s="43">
        <f t="shared" ref="C132" si="585">I132+O132</f>
        <v>141.87939531999999</v>
      </c>
      <c r="D132" s="43">
        <f t="shared" ref="D132" si="586">J132+P132</f>
        <v>10.789967470000001</v>
      </c>
      <c r="E132" s="43">
        <f t="shared" ref="E132" si="587">K132+Q132</f>
        <v>3.7348612499999998</v>
      </c>
      <c r="F132" s="43">
        <f t="shared" ref="F132" si="588">L132+R132</f>
        <v>3.6232869000000001</v>
      </c>
      <c r="G132" s="43">
        <f t="shared" ref="G132" si="589">M132+S132</f>
        <v>3.4318193199999998</v>
      </c>
      <c r="H132" s="43">
        <f t="shared" ref="H132" si="590">SUM(I132:J132)</f>
        <v>128.86948101999999</v>
      </c>
      <c r="I132" s="43">
        <v>122.0549334</v>
      </c>
      <c r="J132" s="43">
        <f t="shared" ref="J132" si="591">SUM(K132:M132)</f>
        <v>6.8145476199999999</v>
      </c>
      <c r="K132" s="43">
        <v>3.6155346499999998</v>
      </c>
      <c r="L132" s="43">
        <v>0.82539209999999996</v>
      </c>
      <c r="M132" s="43">
        <v>2.3736208699999999</v>
      </c>
      <c r="N132" s="43">
        <f t="shared" ref="N132" si="592">SUM(O132:P132)</f>
        <v>23.799881769999999</v>
      </c>
      <c r="O132" s="43">
        <v>19.824461920000001</v>
      </c>
      <c r="P132" s="43">
        <f t="shared" ref="P132" si="593">SUM(Q132:S132)</f>
        <v>3.9754198499999998</v>
      </c>
      <c r="Q132" s="43">
        <v>0.1193266</v>
      </c>
      <c r="R132" s="43">
        <v>2.7978947999999999</v>
      </c>
      <c r="S132" s="43">
        <v>1.0581984499999999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128.74248894000002</v>
      </c>
      <c r="C133" s="43">
        <f t="shared" ref="C133" si="594">I133+O133</f>
        <v>122.10243327000001</v>
      </c>
      <c r="D133" s="43">
        <f t="shared" ref="D133" si="595">J133+P133</f>
        <v>6.6400556700000006</v>
      </c>
      <c r="E133" s="43">
        <f t="shared" ref="E133" si="596">K133+Q133</f>
        <v>0.55808678999999994</v>
      </c>
      <c r="F133" s="43">
        <f t="shared" ref="F133" si="597">L133+R133</f>
        <v>2.8418199999999998</v>
      </c>
      <c r="G133" s="43">
        <f t="shared" ref="G133" si="598">M133+S133</f>
        <v>3.24014888</v>
      </c>
      <c r="H133" s="43">
        <f t="shared" ref="H133" si="599">SUM(I133:J133)</f>
        <v>105.09770062</v>
      </c>
      <c r="I133" s="43">
        <v>102.41037783</v>
      </c>
      <c r="J133" s="43">
        <f t="shared" ref="J133" si="600">SUM(K133:M133)</f>
        <v>2.6873227900000001</v>
      </c>
      <c r="K133" s="43">
        <v>0.43895144999999997</v>
      </c>
      <c r="L133" s="43">
        <v>5.6675860000000002E-2</v>
      </c>
      <c r="M133" s="43">
        <v>2.1916954799999999</v>
      </c>
      <c r="N133" s="43">
        <f t="shared" ref="N133" si="601">SUM(O133:P133)</f>
        <v>23.64478832</v>
      </c>
      <c r="O133" s="43">
        <v>19.692055440000001</v>
      </c>
      <c r="P133" s="43">
        <f t="shared" ref="P133" si="602">SUM(Q133:S133)</f>
        <v>3.9527328800000001</v>
      </c>
      <c r="Q133" s="43">
        <v>0.11913534000000001</v>
      </c>
      <c r="R133" s="43">
        <v>2.7851441399999999</v>
      </c>
      <c r="S133" s="43">
        <v>1.0484534000000001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127.31549016999999</v>
      </c>
      <c r="C134" s="43">
        <f t="shared" ref="C134" si="603">I134+O134</f>
        <v>120.66852273999999</v>
      </c>
      <c r="D134" s="43">
        <f t="shared" ref="D134" si="604">J134+P134</f>
        <v>6.6469674300000001</v>
      </c>
      <c r="E134" s="43">
        <f t="shared" ref="E134" si="605">K134+Q134</f>
        <v>0.55893916999999993</v>
      </c>
      <c r="F134" s="43">
        <f t="shared" ref="F134" si="606">L134+R134</f>
        <v>2.8348214600000001</v>
      </c>
      <c r="G134" s="43">
        <f t="shared" ref="G134" si="607">M134+S134</f>
        <v>3.2532068000000001</v>
      </c>
      <c r="H134" s="43">
        <f t="shared" ref="H134" si="608">SUM(I134:J134)</f>
        <v>103.73683362</v>
      </c>
      <c r="I134" s="43">
        <v>101.04096919999999</v>
      </c>
      <c r="J134" s="43">
        <f t="shared" ref="J134" si="609">SUM(K134:M134)</f>
        <v>2.6958644199999999</v>
      </c>
      <c r="K134" s="43">
        <v>0.44038089999999996</v>
      </c>
      <c r="L134" s="43">
        <v>5.6675860000000002E-2</v>
      </c>
      <c r="M134" s="43">
        <v>2.1988076599999999</v>
      </c>
      <c r="N134" s="43">
        <f t="shared" ref="N134" si="610">SUM(O134:P134)</f>
        <v>23.578656550000002</v>
      </c>
      <c r="O134" s="43">
        <v>19.627553540000001</v>
      </c>
      <c r="P134" s="43">
        <f t="shared" ref="P134" si="611">SUM(Q134:S134)</f>
        <v>3.9511030100000002</v>
      </c>
      <c r="Q134" s="43">
        <v>0.11855826999999999</v>
      </c>
      <c r="R134" s="43">
        <v>2.7781456000000002</v>
      </c>
      <c r="S134" s="43">
        <v>1.0543991400000001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125.78499623999998</v>
      </c>
      <c r="C135" s="43">
        <f t="shared" ref="C135" si="612">I135+O135</f>
        <v>119.16196377999999</v>
      </c>
      <c r="D135" s="43">
        <f t="shared" ref="D135" si="613">J135+P135</f>
        <v>6.623032460000001</v>
      </c>
      <c r="E135" s="43">
        <f t="shared" ref="E135" si="614">K135+Q135</f>
        <v>0.55880313000000004</v>
      </c>
      <c r="F135" s="43">
        <f t="shared" ref="F135" si="615">L135+R135</f>
        <v>2.8101318399999999</v>
      </c>
      <c r="G135" s="43">
        <f t="shared" ref="G135" si="616">M135+S135</f>
        <v>3.2540974900000004</v>
      </c>
      <c r="H135" s="43">
        <f t="shared" ref="H135" si="617">SUM(I135:J135)</f>
        <v>102.43547796999999</v>
      </c>
      <c r="I135" s="43">
        <v>99.73133485999999</v>
      </c>
      <c r="J135" s="43">
        <f t="shared" ref="J135" si="618">SUM(K135:M135)</f>
        <v>2.7041431100000004</v>
      </c>
      <c r="K135" s="43">
        <v>0.44131042000000004</v>
      </c>
      <c r="L135" s="43">
        <v>5.6675860000000002E-2</v>
      </c>
      <c r="M135" s="43">
        <v>2.2061568300000003</v>
      </c>
      <c r="N135" s="43">
        <f t="shared" ref="N135" si="619">SUM(O135:P135)</f>
        <v>23.349518270000001</v>
      </c>
      <c r="O135" s="43">
        <v>19.43062892</v>
      </c>
      <c r="P135" s="43">
        <f t="shared" ref="P135" si="620">SUM(Q135:S135)</f>
        <v>3.9188893500000002</v>
      </c>
      <c r="Q135" s="43">
        <v>0.11749271</v>
      </c>
      <c r="R135" s="43">
        <v>2.75345598</v>
      </c>
      <c r="S135" s="43">
        <v>1.0479406600000001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124.18190019000001</v>
      </c>
      <c r="C136" s="43">
        <f t="shared" ref="C136" si="621">I136+O136</f>
        <v>117.603938</v>
      </c>
      <c r="D136" s="43">
        <f t="shared" ref="D136" si="622">J136+P136</f>
        <v>6.5779621900000009</v>
      </c>
      <c r="E136" s="43">
        <f t="shared" ref="E136" si="623">K136+Q136</f>
        <v>0.55859652999999998</v>
      </c>
      <c r="F136" s="43">
        <f t="shared" ref="F136" si="624">L136+R136</f>
        <v>2.7734921799999999</v>
      </c>
      <c r="G136" s="43">
        <f t="shared" ref="G136" si="625">M136+S136</f>
        <v>3.2458734800000002</v>
      </c>
      <c r="H136" s="43">
        <f t="shared" ref="H136" si="626">SUM(I136:J136)</f>
        <v>101.1789059</v>
      </c>
      <c r="I136" s="43">
        <v>98.466480470000008</v>
      </c>
      <c r="J136" s="43">
        <f t="shared" ref="J136" si="627">SUM(K136:M136)</f>
        <v>2.7124254300000001</v>
      </c>
      <c r="K136" s="43">
        <v>0.44248795999999996</v>
      </c>
      <c r="L136" s="43">
        <v>5.6675860000000002E-2</v>
      </c>
      <c r="M136" s="43">
        <v>2.21326161</v>
      </c>
      <c r="N136" s="43">
        <f t="shared" ref="N136" si="628">SUM(O136:P136)</f>
        <v>23.00299429</v>
      </c>
      <c r="O136" s="43">
        <v>19.137457529999999</v>
      </c>
      <c r="P136" s="43">
        <f t="shared" ref="P136" si="629">SUM(Q136:S136)</f>
        <v>3.8655367600000003</v>
      </c>
      <c r="Q136" s="43">
        <v>0.11610856999999999</v>
      </c>
      <c r="R136" s="43">
        <v>2.71681632</v>
      </c>
      <c r="S136" s="43">
        <v>1.03261187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123.09372108999999</v>
      </c>
      <c r="C137" s="43">
        <f t="shared" ref="C137" si="630">I137+O137</f>
        <v>116.54631961</v>
      </c>
      <c r="D137" s="43">
        <f t="shared" ref="D137" si="631">J137+P137</f>
        <v>6.5474014799999996</v>
      </c>
      <c r="E137" s="43">
        <f t="shared" ref="E137" si="632">K137+Q137</f>
        <v>0.55859374000000006</v>
      </c>
      <c r="F137" s="43">
        <f t="shared" ref="F137" si="633">L137+R137</f>
        <v>2.7443376000000002</v>
      </c>
      <c r="G137" s="43">
        <f t="shared" ref="G137" si="634">M137+S137</f>
        <v>3.2444701399999998</v>
      </c>
      <c r="H137" s="43">
        <f t="shared" ref="H137" si="635">SUM(I137:J137)</f>
        <v>100.35118041999999</v>
      </c>
      <c r="I137" s="43">
        <v>97.630229929999999</v>
      </c>
      <c r="J137" s="43">
        <f t="shared" ref="J137" si="636">SUM(K137:M137)</f>
        <v>2.7209504899999999</v>
      </c>
      <c r="K137" s="43">
        <v>0.44370499000000002</v>
      </c>
      <c r="L137" s="43">
        <v>5.6675860000000002E-2</v>
      </c>
      <c r="M137" s="43">
        <v>2.2205696399999999</v>
      </c>
      <c r="N137" s="43">
        <f t="shared" ref="N137" si="637">SUM(O137:P137)</f>
        <v>22.742540670000004</v>
      </c>
      <c r="O137" s="43">
        <v>18.916089680000002</v>
      </c>
      <c r="P137" s="43">
        <f t="shared" ref="P137" si="638">SUM(Q137:S137)</f>
        <v>3.8264509900000001</v>
      </c>
      <c r="Q137" s="43">
        <v>0.11488875</v>
      </c>
      <c r="R137" s="43">
        <v>2.6876617400000002</v>
      </c>
      <c r="S137" s="43">
        <v>1.0239004999999999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121.83120896</v>
      </c>
      <c r="C138" s="43">
        <f t="shared" ref="C138" si="639">I138+O138</f>
        <v>115.27925418999999</v>
      </c>
      <c r="D138" s="43">
        <f t="shared" ref="D138" si="640">J138+P138</f>
        <v>6.55195477</v>
      </c>
      <c r="E138" s="43">
        <f t="shared" ref="E138" si="641">K138+Q138</f>
        <v>0.55970966</v>
      </c>
      <c r="F138" s="43">
        <f t="shared" ref="F138" si="642">L138+R138</f>
        <v>2.74049582</v>
      </c>
      <c r="G138" s="43">
        <f t="shared" ref="G138" si="643">M138+S138</f>
        <v>3.2517492899999998</v>
      </c>
      <c r="H138" s="43">
        <f t="shared" ref="H138" si="644">SUM(I138:J138)</f>
        <v>99.145607589999997</v>
      </c>
      <c r="I138" s="43">
        <v>96.416136909999992</v>
      </c>
      <c r="J138" s="43">
        <f t="shared" ref="J138" si="645">SUM(K138:M138)</f>
        <v>2.7294706799999995</v>
      </c>
      <c r="K138" s="43">
        <v>0.44492677999999997</v>
      </c>
      <c r="L138" s="43">
        <v>5.6675860000000002E-2</v>
      </c>
      <c r="M138" s="43">
        <v>2.2278680399999997</v>
      </c>
      <c r="N138" s="43">
        <f t="shared" ref="N138" si="646">SUM(O138:P138)</f>
        <v>22.685601370000001</v>
      </c>
      <c r="O138" s="43">
        <v>18.863117280000001</v>
      </c>
      <c r="P138" s="43">
        <f t="shared" ref="P138" si="647">SUM(Q138:S138)</f>
        <v>3.8224840900000001</v>
      </c>
      <c r="Q138" s="43">
        <v>0.11478288</v>
      </c>
      <c r="R138" s="43">
        <v>2.6838199600000001</v>
      </c>
      <c r="S138" s="43">
        <v>1.0238812500000001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120.39963478999999</v>
      </c>
      <c r="C139" s="43">
        <f t="shared" ref="C139" si="648">I139+O139</f>
        <v>113.88274762</v>
      </c>
      <c r="D139" s="43">
        <f t="shared" ref="D139" si="649">J139+P139</f>
        <v>6.5168871700000004</v>
      </c>
      <c r="E139" s="43">
        <f t="shared" ref="E139" si="650">K139+Q139</f>
        <v>0.55969170000000001</v>
      </c>
      <c r="F139" s="43">
        <f t="shared" ref="F139" si="651">L139+R139</f>
        <v>2.7098157899999999</v>
      </c>
      <c r="G139" s="43">
        <f t="shared" ref="G139" si="652">M139+S139</f>
        <v>3.2473796799999999</v>
      </c>
      <c r="H139" s="43">
        <f t="shared" ref="H139" si="653">SUM(I139:J139)</f>
        <v>98.001511440000002</v>
      </c>
      <c r="I139" s="43">
        <v>95.263795119999997</v>
      </c>
      <c r="J139" s="43">
        <f t="shared" ref="J139" si="654">SUM(K139:M139)</f>
        <v>2.7377163200000001</v>
      </c>
      <c r="K139" s="43">
        <v>0.44611544000000003</v>
      </c>
      <c r="L139" s="43">
        <v>5.6675860000000002E-2</v>
      </c>
      <c r="M139" s="43">
        <v>2.2349250199999999</v>
      </c>
      <c r="N139" s="43">
        <f t="shared" ref="N139" si="655">SUM(O139:P139)</f>
        <v>22.398123349999999</v>
      </c>
      <c r="O139" s="43">
        <v>18.618952499999999</v>
      </c>
      <c r="P139" s="43">
        <f t="shared" ref="P139" si="656">SUM(Q139:S139)</f>
        <v>3.7791708499999999</v>
      </c>
      <c r="Q139" s="43">
        <v>0.11357626</v>
      </c>
      <c r="R139" s="43">
        <v>2.65313993</v>
      </c>
      <c r="S139" s="43">
        <v>1.01245466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117.08788475</v>
      </c>
      <c r="C140" s="43">
        <f t="shared" ref="C140" si="657">I140+O140</f>
        <v>112.21688054000001</v>
      </c>
      <c r="D140" s="43">
        <f t="shared" ref="D140" si="658">J140+P140</f>
        <v>4.8710042099999997</v>
      </c>
      <c r="E140" s="43">
        <f t="shared" ref="E140" si="659">K140+Q140</f>
        <v>0.55992867999999996</v>
      </c>
      <c r="F140" s="43">
        <f t="shared" ref="F140" si="660">L140+R140</f>
        <v>1.4902119899999999</v>
      </c>
      <c r="G140" s="43">
        <f t="shared" ref="G140" si="661">M140+S140</f>
        <v>2.8208635399999999</v>
      </c>
      <c r="H140" s="43">
        <f t="shared" ref="H140" si="662">SUM(I140:J140)</f>
        <v>96.495088940000002</v>
      </c>
      <c r="I140" s="43">
        <v>94.052600380000001</v>
      </c>
      <c r="J140" s="43">
        <f t="shared" ref="J140" si="663">SUM(K140:M140)</f>
        <v>2.4424885600000001</v>
      </c>
      <c r="K140" s="43">
        <v>0.44734393</v>
      </c>
      <c r="L140" s="43">
        <v>2.7297120000000001E-2</v>
      </c>
      <c r="M140" s="43">
        <v>1.9678475099999999</v>
      </c>
      <c r="N140" s="43">
        <f t="shared" ref="N140" si="664">SUM(O140:P140)</f>
        <v>20.592795809999998</v>
      </c>
      <c r="O140" s="43">
        <v>18.164280160000001</v>
      </c>
      <c r="P140" s="43">
        <f t="shared" ref="P140" si="665">SUM(Q140:S140)</f>
        <v>2.4285156499999996</v>
      </c>
      <c r="Q140" s="43">
        <v>0.11258475</v>
      </c>
      <c r="R140" s="43">
        <v>1.4629148699999999</v>
      </c>
      <c r="S140" s="43">
        <v>0.85301603000000004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116.60804416999999</v>
      </c>
      <c r="C141" s="43">
        <f t="shared" ref="C141" si="666">I141+O141</f>
        <v>111.65743977999999</v>
      </c>
      <c r="D141" s="43">
        <f t="shared" ref="D141" si="667">J141+P141</f>
        <v>4.9506043900000005</v>
      </c>
      <c r="E141" s="43">
        <f t="shared" ref="E141" si="668">K141+Q141</f>
        <v>0.56440110999999993</v>
      </c>
      <c r="F141" s="43">
        <f t="shared" ref="F141" si="669">L141+R141</f>
        <v>1.53476111</v>
      </c>
      <c r="G141" s="43">
        <f t="shared" ref="G141" si="670">M141+S141</f>
        <v>2.8514421700000003</v>
      </c>
      <c r="H141" s="43">
        <f t="shared" ref="H141" si="671">SUM(I141:J141)</f>
        <v>95.425917159999997</v>
      </c>
      <c r="I141" s="43">
        <v>92.975530679999991</v>
      </c>
      <c r="J141" s="43">
        <f t="shared" ref="J141" si="672">SUM(K141:M141)</f>
        <v>2.4503864800000001</v>
      </c>
      <c r="K141" s="43">
        <v>0.44818485999999996</v>
      </c>
      <c r="L141" s="43">
        <v>2.7297120000000001E-2</v>
      </c>
      <c r="M141" s="43">
        <v>1.9749045000000001</v>
      </c>
      <c r="N141" s="43">
        <f t="shared" ref="N141" si="673">SUM(O141:P141)</f>
        <v>21.182127009999999</v>
      </c>
      <c r="O141" s="43">
        <v>18.681909099999999</v>
      </c>
      <c r="P141" s="43">
        <f t="shared" ref="P141" si="674">SUM(Q141:S141)</f>
        <v>2.5002179099999999</v>
      </c>
      <c r="Q141" s="43">
        <v>0.11621624999999999</v>
      </c>
      <c r="R141" s="43">
        <v>1.50746399</v>
      </c>
      <c r="S141" s="43">
        <v>0.87653767000000005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115.64215621</v>
      </c>
      <c r="C142" s="43">
        <f t="shared" ref="C142" si="675">I142+O142</f>
        <v>110.66918661</v>
      </c>
      <c r="D142" s="43">
        <f t="shared" ref="D142" si="676">J142+P142</f>
        <v>4.9729695999999999</v>
      </c>
      <c r="E142" s="43">
        <f t="shared" ref="E142" si="677">K142+Q142</f>
        <v>0.5660868</v>
      </c>
      <c r="F142" s="43">
        <f t="shared" ref="F142" si="678">L142+R142</f>
        <v>1.54102304</v>
      </c>
      <c r="G142" s="43">
        <f t="shared" ref="G142" si="679">M142+S142</f>
        <v>2.8658597600000002</v>
      </c>
      <c r="H142" s="43">
        <f t="shared" ref="H142" si="680">SUM(I142:J142)</f>
        <v>94.390300799999991</v>
      </c>
      <c r="I142" s="43">
        <v>91.931382979999995</v>
      </c>
      <c r="J142" s="43">
        <f t="shared" ref="J142" si="681">SUM(K142:M142)</f>
        <v>2.4589178199999999</v>
      </c>
      <c r="K142" s="43">
        <v>0.44942392999999997</v>
      </c>
      <c r="L142" s="43">
        <v>2.7297120000000001E-2</v>
      </c>
      <c r="M142" s="43">
        <v>1.9821967700000001</v>
      </c>
      <c r="N142" s="43">
        <f t="shared" ref="N142" si="682">SUM(O142:P142)</f>
        <v>21.251855410000001</v>
      </c>
      <c r="O142" s="43">
        <v>18.737803630000002</v>
      </c>
      <c r="P142" s="43">
        <f t="shared" ref="P142" si="683">SUM(Q142:S142)</f>
        <v>2.51405178</v>
      </c>
      <c r="Q142" s="43">
        <v>0.11666287</v>
      </c>
      <c r="R142" s="43">
        <v>1.5137259199999999</v>
      </c>
      <c r="S142" s="43">
        <v>0.88366299000000004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115.74683281</v>
      </c>
      <c r="C143" s="43">
        <f t="shared" ref="C143" si="684">I143+O143</f>
        <v>110.63031594000002</v>
      </c>
      <c r="D143" s="43">
        <f t="shared" ref="D143" si="685">J143+P143</f>
        <v>5.1165168699999999</v>
      </c>
      <c r="E143" s="43">
        <f t="shared" ref="E143" si="686">K143+Q143</f>
        <v>0.57376541999999997</v>
      </c>
      <c r="F143" s="43">
        <f t="shared" ref="F143" si="687">L143+R143</f>
        <v>1.6227566099999999</v>
      </c>
      <c r="G143" s="43">
        <f t="shared" ref="G143" si="688">M143+S143</f>
        <v>2.9199948399999998</v>
      </c>
      <c r="H143" s="43">
        <f t="shared" ref="H143" si="689">SUM(I143:J143)</f>
        <v>93.380596010000019</v>
      </c>
      <c r="I143" s="43">
        <v>90.913147470000013</v>
      </c>
      <c r="J143" s="43">
        <f t="shared" ref="J143" si="690">SUM(K143:M143)</f>
        <v>2.4674485399999999</v>
      </c>
      <c r="K143" s="43">
        <v>0.45066243</v>
      </c>
      <c r="L143" s="43">
        <v>2.7297120000000001E-2</v>
      </c>
      <c r="M143" s="43">
        <v>1.9894889899999999</v>
      </c>
      <c r="N143" s="43">
        <f t="shared" ref="N143" si="691">SUM(O143:P143)</f>
        <v>22.366236799999999</v>
      </c>
      <c r="O143" s="43">
        <v>19.717168470000001</v>
      </c>
      <c r="P143" s="43">
        <f t="shared" ref="P143" si="692">SUM(Q143:S143)</f>
        <v>2.64906833</v>
      </c>
      <c r="Q143" s="43">
        <v>0.12310299</v>
      </c>
      <c r="R143" s="43">
        <v>1.5954594899999999</v>
      </c>
      <c r="S143" s="43">
        <v>0.93050584999999997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115.17329518</v>
      </c>
      <c r="C144" s="43">
        <f t="shared" ref="C144" si="693">I144+O144</f>
        <v>109.99679365</v>
      </c>
      <c r="D144" s="43">
        <f t="shared" ref="D144" si="694">J144+P144</f>
        <v>5.1765015299999995</v>
      </c>
      <c r="E144" s="43">
        <f t="shared" ref="E144" si="695">K144+Q144</f>
        <v>0.57690391000000008</v>
      </c>
      <c r="F144" s="43">
        <f t="shared" ref="F144" si="696">L144+R144</f>
        <v>1.65073655</v>
      </c>
      <c r="G144" s="43">
        <f t="shared" ref="G144" si="697">M144+S144</f>
        <v>2.9488610699999995</v>
      </c>
      <c r="H144" s="43">
        <f t="shared" ref="H144" si="698">SUM(I144:J144)</f>
        <v>92.417241930000003</v>
      </c>
      <c r="I144" s="43">
        <v>89.942160490000006</v>
      </c>
      <c r="J144" s="43">
        <f t="shared" ref="J144" si="699">SUM(K144:M144)</f>
        <v>2.4750814399999999</v>
      </c>
      <c r="K144" s="43">
        <v>0.45178597000000004</v>
      </c>
      <c r="L144" s="43">
        <v>2.7297120000000001E-2</v>
      </c>
      <c r="M144" s="43">
        <v>1.9959983499999998</v>
      </c>
      <c r="N144" s="43">
        <f t="shared" ref="N144" si="700">SUM(O144:P144)</f>
        <v>22.756053249999997</v>
      </c>
      <c r="O144" s="43">
        <v>20.054633159999998</v>
      </c>
      <c r="P144" s="43">
        <f t="shared" ref="P144" si="701">SUM(Q144:S144)</f>
        <v>2.7014200900000001</v>
      </c>
      <c r="Q144" s="43">
        <v>0.12511794000000001</v>
      </c>
      <c r="R144" s="43">
        <v>1.6234394299999999</v>
      </c>
      <c r="S144" s="43">
        <v>0.95286271999999994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114.25530508</v>
      </c>
      <c r="C145" s="43">
        <f t="shared" ref="C145" si="702">I145+O145</f>
        <v>109.07495123000001</v>
      </c>
      <c r="D145" s="43">
        <f t="shared" ref="D145" si="703">J145+P145</f>
        <v>5.1803538500000004</v>
      </c>
      <c r="E145" s="43">
        <f t="shared" ref="E145" si="704">K145+Q145</f>
        <v>0.57815382999999998</v>
      </c>
      <c r="F145" s="43">
        <f t="shared" ref="F145" si="705">L145+R145</f>
        <v>1.6489613000000001</v>
      </c>
      <c r="G145" s="43">
        <f t="shared" ref="G145" si="706">M145+S145</f>
        <v>2.9532387200000003</v>
      </c>
      <c r="H145" s="43">
        <f t="shared" ref="H145" si="707">SUM(I145:J145)</f>
        <v>91.547494130000004</v>
      </c>
      <c r="I145" s="43">
        <v>89.063966790000009</v>
      </c>
      <c r="J145" s="43">
        <f t="shared" ref="J145" si="708">SUM(K145:M145)</f>
        <v>2.4835273400000002</v>
      </c>
      <c r="K145" s="43">
        <v>0.45303530000000003</v>
      </c>
      <c r="L145" s="43">
        <v>2.7297120000000001E-2</v>
      </c>
      <c r="M145" s="43">
        <v>2.0031949200000003</v>
      </c>
      <c r="N145" s="43">
        <f t="shared" ref="N145" si="709">SUM(O145:P145)</f>
        <v>22.707810950000002</v>
      </c>
      <c r="O145" s="43">
        <v>20.010984440000001</v>
      </c>
      <c r="P145" s="43">
        <f t="shared" ref="P145" si="710">SUM(Q145:S145)</f>
        <v>2.6968265100000002</v>
      </c>
      <c r="Q145" s="43">
        <v>0.12511853000000001</v>
      </c>
      <c r="R145" s="43">
        <v>1.62166418</v>
      </c>
      <c r="S145" s="43">
        <v>0.95004379999999999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113.17543133000001</v>
      </c>
      <c r="C146" s="43">
        <f t="shared" ref="C146" si="711">I146+O146</f>
        <v>108.00626574</v>
      </c>
      <c r="D146" s="43">
        <f t="shared" ref="D146" si="712">J146+P146</f>
        <v>5.1691655900000004</v>
      </c>
      <c r="E146" s="43">
        <f t="shared" ref="E146" si="713">K146+Q146</f>
        <v>0.57936365999999995</v>
      </c>
      <c r="F146" s="43">
        <f t="shared" ref="F146" si="714">L146+R146</f>
        <v>1.64320048</v>
      </c>
      <c r="G146" s="43">
        <f t="shared" ref="G146" si="715">M146+S146</f>
        <v>2.9466014500000002</v>
      </c>
      <c r="H146" s="43">
        <f t="shared" ref="H146" si="716">SUM(I146:J146)</f>
        <v>90.600831040000003</v>
      </c>
      <c r="I146" s="43">
        <v>88.109136980000002</v>
      </c>
      <c r="J146" s="43">
        <f t="shared" ref="J146" si="717">SUM(K146:M146)</f>
        <v>2.4916940599999999</v>
      </c>
      <c r="K146" s="43">
        <v>0.45424454999999997</v>
      </c>
      <c r="L146" s="43">
        <v>2.7297120000000001E-2</v>
      </c>
      <c r="M146" s="43">
        <v>2.01015239</v>
      </c>
      <c r="N146" s="43">
        <f t="shared" ref="N146" si="718">SUM(O146:P146)</f>
        <v>22.574600289999999</v>
      </c>
      <c r="O146" s="43">
        <v>19.897128760000001</v>
      </c>
      <c r="P146" s="43">
        <f t="shared" ref="P146" si="719">SUM(Q146:S146)</f>
        <v>2.67747153</v>
      </c>
      <c r="Q146" s="43">
        <v>0.12511911000000001</v>
      </c>
      <c r="R146" s="43">
        <v>1.6159033599999999</v>
      </c>
      <c r="S146" s="43">
        <v>0.93644906000000006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112.31324873</v>
      </c>
      <c r="C147" s="43">
        <f t="shared" ref="C147" si="720">I147+O147</f>
        <v>107.12610604</v>
      </c>
      <c r="D147" s="43">
        <f t="shared" ref="D147" si="721">J147+P147</f>
        <v>5.1871426899999999</v>
      </c>
      <c r="E147" s="43">
        <f t="shared" ref="E147" si="722">K147+Q147</f>
        <v>0.58026509999999998</v>
      </c>
      <c r="F147" s="43">
        <f t="shared" ref="F147" si="723">L147+R147</f>
        <v>1.6456769</v>
      </c>
      <c r="G147" s="43">
        <f t="shared" ref="G147" si="724">M147+S147</f>
        <v>2.9612006899999996</v>
      </c>
      <c r="H147" s="43">
        <f t="shared" ref="H147" si="725">SUM(I147:J147)</f>
        <v>89.710395869999985</v>
      </c>
      <c r="I147" s="43">
        <v>87.21074295999999</v>
      </c>
      <c r="J147" s="43">
        <f t="shared" ref="J147" si="726">SUM(K147:M147)</f>
        <v>2.49965291</v>
      </c>
      <c r="K147" s="43">
        <v>0.45514539999999998</v>
      </c>
      <c r="L147" s="43">
        <v>2.7297120000000001E-2</v>
      </c>
      <c r="M147" s="43">
        <v>2.0172103899999998</v>
      </c>
      <c r="N147" s="43">
        <f t="shared" ref="N147" si="727">SUM(O147:P147)</f>
        <v>22.602852859999999</v>
      </c>
      <c r="O147" s="43">
        <v>19.915363079999999</v>
      </c>
      <c r="P147" s="43">
        <f t="shared" ref="P147" si="728">SUM(Q147:S147)</f>
        <v>2.6874897799999999</v>
      </c>
      <c r="Q147" s="43">
        <v>0.1251197</v>
      </c>
      <c r="R147" s="43">
        <v>1.6183797799999999</v>
      </c>
      <c r="S147" s="43">
        <v>0.94399029999999995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111.32455965</v>
      </c>
      <c r="C148" s="43">
        <f t="shared" ref="C148" si="729">I148+O148</f>
        <v>106.13613747999999</v>
      </c>
      <c r="D148" s="43">
        <f t="shared" ref="D148" si="730">J148+P148</f>
        <v>5.1884221700000008</v>
      </c>
      <c r="E148" s="43">
        <f t="shared" ref="E148" si="731">K148+Q148</f>
        <v>0.58148423999999999</v>
      </c>
      <c r="F148" s="43">
        <f t="shared" ref="F148" si="732">L148+R148</f>
        <v>1.64347566</v>
      </c>
      <c r="G148" s="43">
        <f t="shared" ref="G148" si="733">M148+S148</f>
        <v>2.96346227</v>
      </c>
      <c r="H148" s="43">
        <f t="shared" ref="H148" si="734">SUM(I148:J148)</f>
        <v>88.786120159999982</v>
      </c>
      <c r="I148" s="43">
        <v>86.278479479999987</v>
      </c>
      <c r="J148" s="43">
        <f t="shared" ref="J148" si="735">SUM(K148:M148)</f>
        <v>2.5076406800000002</v>
      </c>
      <c r="K148" s="43">
        <v>0.45636396000000001</v>
      </c>
      <c r="L148" s="43">
        <v>2.7297120000000001E-2</v>
      </c>
      <c r="M148" s="43">
        <v>2.0239796000000001</v>
      </c>
      <c r="N148" s="43">
        <f t="shared" ref="N148" si="736">SUM(O148:P148)</f>
        <v>22.538439490000002</v>
      </c>
      <c r="O148" s="43">
        <v>19.857658000000001</v>
      </c>
      <c r="P148" s="43">
        <f t="shared" ref="P148" si="737">SUM(Q148:S148)</f>
        <v>2.6807814900000002</v>
      </c>
      <c r="Q148" s="43">
        <v>0.12512028</v>
      </c>
      <c r="R148" s="43">
        <v>1.6161785399999999</v>
      </c>
      <c r="S148" s="43">
        <v>0.93948267000000008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115.94195436000003</v>
      </c>
      <c r="C149" s="43">
        <f t="shared" ref="C149" si="738">I149+O149</f>
        <v>110.08978163000002</v>
      </c>
      <c r="D149" s="43">
        <f t="shared" ref="D149" si="739">J149+P149</f>
        <v>5.8521727299999995</v>
      </c>
      <c r="E149" s="43">
        <f t="shared" ref="E149" si="740">K149+Q149</f>
        <v>0.61403692999999993</v>
      </c>
      <c r="F149" s="43">
        <f t="shared" ref="F149" si="741">L149+R149</f>
        <v>2.04304218</v>
      </c>
      <c r="G149" s="43">
        <f t="shared" ref="G149" si="742">M149+S149</f>
        <v>3.1950936199999997</v>
      </c>
      <c r="H149" s="43">
        <f t="shared" ref="H149" si="743">SUM(I149:J149)</f>
        <v>87.896993230000007</v>
      </c>
      <c r="I149" s="43">
        <v>85.381271610000013</v>
      </c>
      <c r="J149" s="43">
        <f t="shared" ref="J149" si="744">SUM(K149:M149)</f>
        <v>2.5157216199999999</v>
      </c>
      <c r="K149" s="43">
        <v>0.45762314999999998</v>
      </c>
      <c r="L149" s="43">
        <v>2.7297120000000001E-2</v>
      </c>
      <c r="M149" s="43">
        <v>2.0308013499999999</v>
      </c>
      <c r="N149" s="43">
        <f t="shared" ref="N149" si="745">SUM(O149:P149)</f>
        <v>28.044961130000001</v>
      </c>
      <c r="O149" s="43">
        <v>24.708510020000002</v>
      </c>
      <c r="P149" s="43">
        <f t="shared" ref="P149" si="746">SUM(Q149:S149)</f>
        <v>3.3364511099999996</v>
      </c>
      <c r="Q149" s="43">
        <v>0.15641378</v>
      </c>
      <c r="R149" s="43">
        <v>2.01574506</v>
      </c>
      <c r="S149" s="43">
        <v>1.16429227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115.02562589000001</v>
      </c>
      <c r="C150" s="43">
        <f t="shared" ref="C150" si="747">I150+O150</f>
        <v>109.16786952000001</v>
      </c>
      <c r="D150" s="43">
        <f t="shared" ref="D150" si="748">J150+P150</f>
        <v>5.8577563700000006</v>
      </c>
      <c r="E150" s="43">
        <f t="shared" ref="E150" si="749">K150+Q150</f>
        <v>0.61520900000000001</v>
      </c>
      <c r="F150" s="43">
        <f t="shared" ref="F150" si="750">L150+R150</f>
        <v>2.0420103000000003</v>
      </c>
      <c r="G150" s="43">
        <f t="shared" ref="G150" si="751">M150+S150</f>
        <v>3.2005370700000002</v>
      </c>
      <c r="H150" s="43">
        <f t="shared" ref="H150" si="752">SUM(I150:J150)</f>
        <v>87.028081860000015</v>
      </c>
      <c r="I150" s="43">
        <v>84.504447160000012</v>
      </c>
      <c r="J150" s="43">
        <f t="shared" ref="J150" si="753">SUM(K150:M150)</f>
        <v>2.5236347000000001</v>
      </c>
      <c r="K150" s="43">
        <v>0.45879449</v>
      </c>
      <c r="L150" s="43">
        <v>2.7297120000000001E-2</v>
      </c>
      <c r="M150" s="43">
        <v>2.0375430900000002</v>
      </c>
      <c r="N150" s="43">
        <f t="shared" ref="N150" si="754">SUM(O150:P150)</f>
        <v>27.99754403</v>
      </c>
      <c r="O150" s="43">
        <v>24.663422359999998</v>
      </c>
      <c r="P150" s="43">
        <f t="shared" ref="P150" si="755">SUM(Q150:S150)</f>
        <v>3.33412167</v>
      </c>
      <c r="Q150" s="43">
        <v>0.15641451000000001</v>
      </c>
      <c r="R150" s="43">
        <v>2.0147131800000002</v>
      </c>
      <c r="S150" s="43">
        <v>1.16299398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114.0803737</v>
      </c>
      <c r="C151" s="43">
        <f t="shared" ref="C151" si="756">I151+O151</f>
        <v>108.2260307</v>
      </c>
      <c r="D151" s="43">
        <f t="shared" ref="D151" si="757">J151+P151</f>
        <v>5.8543430000000001</v>
      </c>
      <c r="E151" s="43">
        <f t="shared" ref="E151" si="758">K151+Q151</f>
        <v>0.61630907999999995</v>
      </c>
      <c r="F151" s="43">
        <f t="shared" ref="F151" si="759">L151+R151</f>
        <v>2.0386870500000001</v>
      </c>
      <c r="G151" s="43">
        <f t="shared" ref="G151" si="760">M151+S151</f>
        <v>3.1993468700000003</v>
      </c>
      <c r="H151" s="43">
        <f t="shared" ref="H151" si="761">SUM(I151:J151)</f>
        <v>86.177757019999987</v>
      </c>
      <c r="I151" s="43">
        <v>83.646675989999991</v>
      </c>
      <c r="J151" s="43">
        <f t="shared" ref="J151" si="762">SUM(K151:M151)</f>
        <v>2.5310810300000002</v>
      </c>
      <c r="K151" s="43">
        <v>0.45989384</v>
      </c>
      <c r="L151" s="43">
        <v>2.7297120000000001E-2</v>
      </c>
      <c r="M151" s="43">
        <v>2.0438900700000002</v>
      </c>
      <c r="N151" s="43">
        <f t="shared" ref="N151" si="763">SUM(O151:P151)</f>
        <v>27.902616680000001</v>
      </c>
      <c r="O151" s="43">
        <v>24.57935471</v>
      </c>
      <c r="P151" s="43">
        <f t="shared" ref="P151" si="764">SUM(Q151:S151)</f>
        <v>3.3232619699999999</v>
      </c>
      <c r="Q151" s="43">
        <v>0.15641524000000001</v>
      </c>
      <c r="R151" s="43">
        <v>2.01138993</v>
      </c>
      <c r="S151" s="43">
        <v>1.1554568000000001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64.449291470000006</v>
      </c>
      <c r="C152" s="43">
        <f t="shared" ref="C152" si="765">I152+O152</f>
        <v>59.564342410000002</v>
      </c>
      <c r="D152" s="43">
        <f t="shared" ref="D152" si="766">J152+P152</f>
        <v>4.8849490600000003</v>
      </c>
      <c r="E152" s="43">
        <f t="shared" ref="E152" si="767">K152+Q152</f>
        <v>0</v>
      </c>
      <c r="F152" s="43">
        <f t="shared" ref="F152" si="768">L152+R152</f>
        <v>1.9008272799999999</v>
      </c>
      <c r="G152" s="43">
        <f t="shared" ref="G152" si="769">M152+S152</f>
        <v>2.9841217799999997</v>
      </c>
      <c r="H152" s="43">
        <f t="shared" ref="H152" si="770">SUM(I152:J152)</f>
        <v>38.98039756</v>
      </c>
      <c r="I152" s="43">
        <v>37.08615923</v>
      </c>
      <c r="J152" s="43">
        <f t="shared" ref="J152" si="771">SUM(K152:M152)</f>
        <v>1.8942383299999999</v>
      </c>
      <c r="K152" s="43">
        <v>0</v>
      </c>
      <c r="L152" s="43">
        <v>8.5153799999999995E-3</v>
      </c>
      <c r="M152" s="43">
        <v>1.8857229499999999</v>
      </c>
      <c r="N152" s="43">
        <f t="shared" ref="N152" si="772">SUM(O152:P152)</f>
        <v>25.468893910000002</v>
      </c>
      <c r="O152" s="43">
        <v>22.478183180000002</v>
      </c>
      <c r="P152" s="43">
        <f t="shared" ref="P152" si="773">SUM(Q152:S152)</f>
        <v>2.99071073</v>
      </c>
      <c r="Q152" s="43">
        <v>0</v>
      </c>
      <c r="R152" s="43">
        <v>1.8923118999999999</v>
      </c>
      <c r="S152" s="43">
        <v>1.0983988299999998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64.059183939999997</v>
      </c>
      <c r="C153" s="43">
        <f t="shared" ref="C153" si="774">I153+O153</f>
        <v>59.170130990000004</v>
      </c>
      <c r="D153" s="43">
        <f t="shared" ref="D153" si="775">J153+P153</f>
        <v>4.88905295</v>
      </c>
      <c r="E153" s="43">
        <f t="shared" ref="E153" si="776">K153+Q153</f>
        <v>0</v>
      </c>
      <c r="F153" s="43">
        <f t="shared" ref="F153" si="777">L153+R153</f>
        <v>1.90479281</v>
      </c>
      <c r="G153" s="43">
        <f t="shared" ref="G153" si="778">M153+S153</f>
        <v>2.98426014</v>
      </c>
      <c r="H153" s="43">
        <f t="shared" ref="H153" si="779">SUM(I153:J153)</f>
        <v>38.530992390000002</v>
      </c>
      <c r="I153" s="43">
        <v>36.649498530000002</v>
      </c>
      <c r="J153" s="43">
        <f t="shared" ref="J153" si="780">SUM(K153:M153)</f>
        <v>1.88149386</v>
      </c>
      <c r="K153" s="43">
        <v>0</v>
      </c>
      <c r="L153" s="43">
        <v>8.5153799999999995E-3</v>
      </c>
      <c r="M153" s="43">
        <v>1.87297848</v>
      </c>
      <c r="N153" s="43">
        <f t="shared" ref="N153" si="781">SUM(O153:P153)</f>
        <v>25.528191550000003</v>
      </c>
      <c r="O153" s="43">
        <v>22.520632460000002</v>
      </c>
      <c r="P153" s="43">
        <f t="shared" ref="P153" si="782">SUM(Q153:S153)</f>
        <v>3.00755909</v>
      </c>
      <c r="Q153" s="43">
        <v>0</v>
      </c>
      <c r="R153" s="43">
        <v>1.89627743</v>
      </c>
      <c r="S153" s="43">
        <v>1.1112816599999999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60.964826920000007</v>
      </c>
      <c r="C154" s="43">
        <f t="shared" ref="C154" si="783">I154+O154</f>
        <v>56.058243740000002</v>
      </c>
      <c r="D154" s="43">
        <f t="shared" ref="D154" si="784">J154+P154</f>
        <v>4.9065831800000002</v>
      </c>
      <c r="E154" s="43">
        <f t="shared" ref="E154" si="785">K154+Q154</f>
        <v>0</v>
      </c>
      <c r="F154" s="43">
        <f t="shared" ref="F154" si="786">L154+R154</f>
        <v>1.9074365</v>
      </c>
      <c r="G154" s="43">
        <f t="shared" ref="G154" si="787">M154+S154</f>
        <v>2.99914668</v>
      </c>
      <c r="H154" s="43">
        <f t="shared" ref="H154" si="788">SUM(I154:J154)</f>
        <v>37.279873180000003</v>
      </c>
      <c r="I154" s="43">
        <v>35.392267060000002</v>
      </c>
      <c r="J154" s="43">
        <f t="shared" ref="J154" si="789">SUM(K154:M154)</f>
        <v>1.8876061200000001</v>
      </c>
      <c r="K154" s="43">
        <v>0</v>
      </c>
      <c r="L154" s="43">
        <v>8.5153799999999995E-3</v>
      </c>
      <c r="M154" s="43">
        <v>1.8790907400000001</v>
      </c>
      <c r="N154" s="43">
        <f t="shared" ref="N154" si="790">SUM(O154:P154)</f>
        <v>23.684953740000001</v>
      </c>
      <c r="O154" s="43">
        <v>20.66597668</v>
      </c>
      <c r="P154" s="43">
        <f t="shared" ref="P154" si="791">SUM(Q154:S154)</f>
        <v>3.0189770600000001</v>
      </c>
      <c r="Q154" s="43">
        <v>0</v>
      </c>
      <c r="R154" s="43">
        <v>1.89892112</v>
      </c>
      <c r="S154" s="43">
        <v>1.1200559400000001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60.44887559</v>
      </c>
      <c r="C155" s="43">
        <f t="shared" ref="C155" si="792">I155+O155</f>
        <v>55.525757040000002</v>
      </c>
      <c r="D155" s="43">
        <f t="shared" ref="D155" si="793">J155+P155</f>
        <v>4.9231185499999999</v>
      </c>
      <c r="E155" s="43">
        <f t="shared" ref="E155" si="794">K155+Q155</f>
        <v>0</v>
      </c>
      <c r="F155" s="43">
        <f t="shared" ref="F155" si="795">L155+R155</f>
        <v>1.9098424899999999</v>
      </c>
      <c r="G155" s="43">
        <f t="shared" ref="G155" si="796">M155+S155</f>
        <v>3.0132760599999999</v>
      </c>
      <c r="H155" s="43">
        <f t="shared" ref="H155" si="797">SUM(I155:J155)</f>
        <v>36.735709270000001</v>
      </c>
      <c r="I155" s="43">
        <v>34.842043750000002</v>
      </c>
      <c r="J155" s="43">
        <f t="shared" ref="J155" si="798">SUM(K155:M155)</f>
        <v>1.8936655199999999</v>
      </c>
      <c r="K155" s="43">
        <v>0</v>
      </c>
      <c r="L155" s="43">
        <v>8.5153799999999995E-3</v>
      </c>
      <c r="M155" s="43">
        <v>1.8851501399999999</v>
      </c>
      <c r="N155" s="43">
        <f t="shared" ref="N155" si="799">SUM(O155:P155)</f>
        <v>23.713166319999999</v>
      </c>
      <c r="O155" s="43">
        <v>20.68371329</v>
      </c>
      <c r="P155" s="43">
        <f t="shared" ref="P155" si="800">SUM(Q155:S155)</f>
        <v>3.02945303</v>
      </c>
      <c r="Q155" s="43">
        <v>0</v>
      </c>
      <c r="R155" s="43">
        <v>1.90132711</v>
      </c>
      <c r="S155" s="43">
        <v>1.12812592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60.243976370000006</v>
      </c>
      <c r="C156" s="43">
        <f t="shared" ref="C156" si="801">I156+O156</f>
        <v>55.327423620000005</v>
      </c>
      <c r="D156" s="43">
        <f t="shared" ref="D156" si="802">J156+P156</f>
        <v>4.9165527500000001</v>
      </c>
      <c r="E156" s="43">
        <f t="shared" ref="E156" si="803">K156+Q156</f>
        <v>5.0000000000000001E-4</v>
      </c>
      <c r="F156" s="43">
        <f t="shared" ref="F156" si="804">L156+R156</f>
        <v>1.9065523200000001</v>
      </c>
      <c r="G156" s="43">
        <f t="shared" ref="G156" si="805">M156+S156</f>
        <v>3.0095004300000001</v>
      </c>
      <c r="H156" s="43">
        <f t="shared" ref="H156" si="806">SUM(I156:J156)</f>
        <v>36.606003790000003</v>
      </c>
      <c r="I156" s="43">
        <v>34.706365230000003</v>
      </c>
      <c r="J156" s="43">
        <f t="shared" ref="J156" si="807">SUM(K156:M156)</f>
        <v>1.8996385599999999</v>
      </c>
      <c r="K156" s="43">
        <v>5.0000000000000001E-4</v>
      </c>
      <c r="L156" s="43">
        <v>8.5153799999999995E-3</v>
      </c>
      <c r="M156" s="43">
        <v>1.89062318</v>
      </c>
      <c r="N156" s="43">
        <f t="shared" ref="N156" si="808">SUM(O156:P156)</f>
        <v>23.637972580000003</v>
      </c>
      <c r="O156" s="43">
        <v>20.621058390000002</v>
      </c>
      <c r="P156" s="43">
        <f t="shared" ref="P156" si="809">SUM(Q156:S156)</f>
        <v>3.0169141900000001</v>
      </c>
      <c r="Q156" s="43">
        <v>0</v>
      </c>
      <c r="R156" s="43">
        <v>1.8980369400000001</v>
      </c>
      <c r="S156" s="43">
        <v>1.1188772499999999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59.769127139999995</v>
      </c>
      <c r="C157" s="43">
        <f t="shared" ref="C157" si="810">I157+O157</f>
        <v>54.833966340000003</v>
      </c>
      <c r="D157" s="43">
        <f t="shared" ref="D157" si="811">J157+P157</f>
        <v>4.9351608000000002</v>
      </c>
      <c r="E157" s="43">
        <f t="shared" ref="E157" si="812">K157+Q157</f>
        <v>0</v>
      </c>
      <c r="F157" s="43">
        <f t="shared" ref="F157" si="813">L157+R157</f>
        <v>1.9095954500000001</v>
      </c>
      <c r="G157" s="43">
        <f t="shared" ref="G157" si="814">M157+S157</f>
        <v>3.0255653499999999</v>
      </c>
      <c r="H157" s="43">
        <f t="shared" ref="H157" si="815">SUM(I157:J157)</f>
        <v>36.096016239999997</v>
      </c>
      <c r="I157" s="43">
        <v>34.190826250000001</v>
      </c>
      <c r="J157" s="43">
        <f t="shared" ref="J157" si="816">SUM(K157:M157)</f>
        <v>1.90518999</v>
      </c>
      <c r="K157" s="43">
        <v>0</v>
      </c>
      <c r="L157" s="43">
        <v>8.5153799999999995E-3</v>
      </c>
      <c r="M157" s="43">
        <v>1.89667461</v>
      </c>
      <c r="N157" s="43">
        <f t="shared" ref="N157" si="817">SUM(O157:P157)</f>
        <v>23.673110899999998</v>
      </c>
      <c r="O157" s="43">
        <v>20.643140089999999</v>
      </c>
      <c r="P157" s="43">
        <f t="shared" ref="P157" si="818">SUM(Q157:S157)</f>
        <v>3.02997081</v>
      </c>
      <c r="Q157" s="43">
        <v>0</v>
      </c>
      <c r="R157" s="43">
        <v>1.9010800700000001</v>
      </c>
      <c r="S157" s="43">
        <v>1.1288907400000001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58.803804389999996</v>
      </c>
      <c r="C158" s="43">
        <f t="shared" ref="C158" si="819">I158+O158</f>
        <v>53.856188719999992</v>
      </c>
      <c r="D158" s="43">
        <f t="shared" ref="D158" si="820">J158+P158</f>
        <v>4.9476156699999994</v>
      </c>
      <c r="E158" s="43">
        <f t="shared" ref="E158" si="821">K158+Q158</f>
        <v>0</v>
      </c>
      <c r="F158" s="43">
        <f t="shared" ref="F158" si="822">L158+R158</f>
        <v>1.9110644800000001</v>
      </c>
      <c r="G158" s="43">
        <f t="shared" ref="G158" si="823">M158+S158</f>
        <v>3.03655119</v>
      </c>
      <c r="H158" s="43">
        <f t="shared" ref="H158" si="824">SUM(I158:J158)</f>
        <v>35.146827989999998</v>
      </c>
      <c r="I158" s="43">
        <v>33.235796389999997</v>
      </c>
      <c r="J158" s="43">
        <f t="shared" ref="J158" si="825">SUM(K158:M158)</f>
        <v>1.9110315999999998</v>
      </c>
      <c r="K158" s="43">
        <v>0</v>
      </c>
      <c r="L158" s="43">
        <v>8.5153799999999995E-3</v>
      </c>
      <c r="M158" s="43">
        <v>1.9025162199999999</v>
      </c>
      <c r="N158" s="43">
        <f t="shared" ref="N158" si="826">SUM(O158:P158)</f>
        <v>23.656976399999998</v>
      </c>
      <c r="O158" s="43">
        <v>20.620392329999998</v>
      </c>
      <c r="P158" s="43">
        <f t="shared" ref="P158" si="827">SUM(Q158:S158)</f>
        <v>3.03658407</v>
      </c>
      <c r="Q158" s="43">
        <v>0</v>
      </c>
      <c r="R158" s="43">
        <v>1.9025491000000001</v>
      </c>
      <c r="S158" s="43">
        <v>1.1340349699999999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57.774975429999998</v>
      </c>
      <c r="C159" s="43">
        <f t="shared" ref="C159" si="828">I159+O159</f>
        <v>52.831935619999996</v>
      </c>
      <c r="D159" s="43">
        <f t="shared" ref="D159" si="829">J159+P159</f>
        <v>4.9430398100000001</v>
      </c>
      <c r="E159" s="43">
        <f t="shared" ref="E159" si="830">K159+Q159</f>
        <v>0</v>
      </c>
      <c r="F159" s="43">
        <f t="shared" ref="F159" si="831">L159+R159</f>
        <v>1.9082925799999999</v>
      </c>
      <c r="G159" s="43">
        <f t="shared" ref="G159" si="832">M159+S159</f>
        <v>3.0347472299999998</v>
      </c>
      <c r="H159" s="43">
        <f t="shared" ref="H159" si="833">SUM(I159:J159)</f>
        <v>34.215190280000002</v>
      </c>
      <c r="I159" s="43">
        <v>32.298124749999999</v>
      </c>
      <c r="J159" s="43">
        <f t="shared" ref="J159" si="834">SUM(K159:M159)</f>
        <v>1.9170655299999999</v>
      </c>
      <c r="K159" s="43">
        <v>0</v>
      </c>
      <c r="L159" s="43">
        <v>8.5153799999999995E-3</v>
      </c>
      <c r="M159" s="43">
        <v>1.9085501499999999</v>
      </c>
      <c r="N159" s="43">
        <f t="shared" ref="N159" si="835">SUM(O159:P159)</f>
        <v>23.55978515</v>
      </c>
      <c r="O159" s="43">
        <v>20.53381087</v>
      </c>
      <c r="P159" s="43">
        <f t="shared" ref="P159" si="836">SUM(Q159:S159)</f>
        <v>3.0259742799999998</v>
      </c>
      <c r="Q159" s="43">
        <v>0</v>
      </c>
      <c r="R159" s="43">
        <v>1.8997771999999999</v>
      </c>
      <c r="S159" s="43">
        <v>1.1261970800000001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56.922825490000001</v>
      </c>
      <c r="C160" s="43">
        <f t="shared" ref="C160" si="837">I160+O160</f>
        <v>51.965865149999999</v>
      </c>
      <c r="D160" s="43">
        <f t="shared" ref="D160" si="838">J160+P160</f>
        <v>4.9569603400000002</v>
      </c>
      <c r="E160" s="43">
        <f t="shared" ref="E160" si="839">K160+Q160</f>
        <v>0</v>
      </c>
      <c r="F160" s="43">
        <f t="shared" ref="F160" si="840">L160+R160</f>
        <v>1.910166</v>
      </c>
      <c r="G160" s="43">
        <f t="shared" ref="G160" si="841">M160+S160</f>
        <v>3.0467943399999999</v>
      </c>
      <c r="H160" s="43">
        <f t="shared" ref="H160" si="842">SUM(I160:J160)</f>
        <v>33.37173396</v>
      </c>
      <c r="I160" s="43">
        <v>31.448861780000001</v>
      </c>
      <c r="J160" s="43">
        <f t="shared" ref="J160" si="843">SUM(K160:M160)</f>
        <v>1.9228721799999999</v>
      </c>
      <c r="K160" s="43">
        <v>0</v>
      </c>
      <c r="L160" s="43">
        <v>8.5153799999999995E-3</v>
      </c>
      <c r="M160" s="43">
        <v>1.9143568</v>
      </c>
      <c r="N160" s="43">
        <f t="shared" ref="N160" si="844">SUM(O160:P160)</f>
        <v>23.551091529999997</v>
      </c>
      <c r="O160" s="43">
        <v>20.517003369999998</v>
      </c>
      <c r="P160" s="43">
        <f t="shared" ref="P160" si="845">SUM(Q160:S160)</f>
        <v>3.0340881600000005</v>
      </c>
      <c r="Q160" s="43">
        <v>0</v>
      </c>
      <c r="R160" s="43">
        <v>1.9016506200000001</v>
      </c>
      <c r="S160" s="43">
        <v>1.1324375400000002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56.088651529999993</v>
      </c>
      <c r="C161" s="43">
        <f t="shared" ref="C161" si="846">I161+O161</f>
        <v>51.122465419999997</v>
      </c>
      <c r="D161" s="43">
        <f t="shared" ref="D161" si="847">J161+P161</f>
        <v>4.9661861099999998</v>
      </c>
      <c r="E161" s="43">
        <f t="shared" ref="E161" si="848">K161+Q161</f>
        <v>0</v>
      </c>
      <c r="F161" s="43">
        <f t="shared" ref="F161" si="849">L161+R161</f>
        <v>1.9108364200000001</v>
      </c>
      <c r="G161" s="43">
        <f t="shared" ref="G161" si="850">M161+S161</f>
        <v>3.0553496899999999</v>
      </c>
      <c r="H161" s="43">
        <f t="shared" ref="H161" si="851">SUM(I161:J161)</f>
        <v>32.566699910000004</v>
      </c>
      <c r="I161" s="43">
        <v>30.637882130000001</v>
      </c>
      <c r="J161" s="43">
        <f t="shared" ref="J161" si="852">SUM(K161:M161)</f>
        <v>1.9288177799999999</v>
      </c>
      <c r="K161" s="43">
        <v>0</v>
      </c>
      <c r="L161" s="43">
        <v>8.5153799999999995E-3</v>
      </c>
      <c r="M161" s="43">
        <v>1.9203024</v>
      </c>
      <c r="N161" s="43">
        <f t="shared" ref="N161" si="853">SUM(O161:P161)</f>
        <v>23.521951619999999</v>
      </c>
      <c r="O161" s="43">
        <v>20.48458329</v>
      </c>
      <c r="P161" s="43">
        <f t="shared" ref="P161" si="854">SUM(Q161:S161)</f>
        <v>3.0373683300000001</v>
      </c>
      <c r="Q161" s="43">
        <v>0</v>
      </c>
      <c r="R161" s="43">
        <v>1.9023210400000001</v>
      </c>
      <c r="S161" s="43">
        <v>1.1350472899999999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55.251640600000002</v>
      </c>
      <c r="C162" s="43">
        <f t="shared" ref="C162" si="855">I162+O162</f>
        <v>50.283928990000007</v>
      </c>
      <c r="D162" s="43">
        <f t="shared" ref="D162" si="856">J162+P162</f>
        <v>4.9677116100000003</v>
      </c>
      <c r="E162" s="43">
        <f t="shared" ref="E162" si="857">K162+Q162</f>
        <v>0</v>
      </c>
      <c r="F162" s="43">
        <f t="shared" ref="F162" si="858">L162+R162</f>
        <v>1.90961911</v>
      </c>
      <c r="G162" s="43">
        <f t="shared" ref="G162" si="859">M162+S162</f>
        <v>3.0580924999999999</v>
      </c>
      <c r="H162" s="43">
        <f t="shared" ref="H162" si="860">SUM(I162:J162)</f>
        <v>31.795202680000003</v>
      </c>
      <c r="I162" s="43">
        <v>29.860515280000001</v>
      </c>
      <c r="J162" s="43">
        <f t="shared" ref="J162" si="861">SUM(K162:M162)</f>
        <v>1.9346874000000001</v>
      </c>
      <c r="K162" s="43">
        <v>0</v>
      </c>
      <c r="L162" s="43">
        <v>8.5153799999999995E-3</v>
      </c>
      <c r="M162" s="43">
        <v>1.9261720200000001</v>
      </c>
      <c r="N162" s="43">
        <f t="shared" ref="N162" si="862">SUM(O162:P162)</f>
        <v>23.456437920000003</v>
      </c>
      <c r="O162" s="43">
        <v>20.423413710000002</v>
      </c>
      <c r="P162" s="43">
        <f t="shared" ref="P162" si="863">SUM(Q162:S162)</f>
        <v>3.0330242099999998</v>
      </c>
      <c r="Q162" s="43">
        <v>0</v>
      </c>
      <c r="R162" s="43">
        <v>1.90110373</v>
      </c>
      <c r="S162" s="43">
        <v>1.13192048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54.408734959999997</v>
      </c>
      <c r="C163" s="43">
        <f t="shared" ref="C163" si="864">I163+O163</f>
        <v>49.447786010000002</v>
      </c>
      <c r="D163" s="43">
        <f t="shared" ref="D163" si="865">J163+P163</f>
        <v>4.9609489500000006</v>
      </c>
      <c r="E163" s="43">
        <f t="shared" ref="E163" si="866">K163+Q163</f>
        <v>0</v>
      </c>
      <c r="F163" s="43">
        <f t="shared" ref="F163" si="867">L163+R163</f>
        <v>1.90640487</v>
      </c>
      <c r="G163" s="43">
        <f t="shared" ref="G163" si="868">M163+S163</f>
        <v>3.0545440800000003</v>
      </c>
      <c r="H163" s="43">
        <f t="shared" ref="H163" si="869">SUM(I163:J163)</f>
        <v>31.054814110000002</v>
      </c>
      <c r="I163" s="43">
        <v>29.114454550000001</v>
      </c>
      <c r="J163" s="43">
        <f t="shared" ref="J163" si="870">SUM(K163:M163)</f>
        <v>1.9403595600000001</v>
      </c>
      <c r="K163" s="43">
        <v>0</v>
      </c>
      <c r="L163" s="43">
        <v>8.5153799999999995E-3</v>
      </c>
      <c r="M163" s="43">
        <v>1.9318441800000001</v>
      </c>
      <c r="N163" s="43">
        <f t="shared" ref="N163" si="871">SUM(O163:P163)</f>
        <v>23.353920849999998</v>
      </c>
      <c r="O163" s="43">
        <v>20.333331459999997</v>
      </c>
      <c r="P163" s="43">
        <f t="shared" ref="P163" si="872">SUM(Q163:S163)</f>
        <v>3.02058939</v>
      </c>
      <c r="Q163" s="43">
        <v>0</v>
      </c>
      <c r="R163" s="43">
        <v>1.8978894900000001</v>
      </c>
      <c r="S163" s="43">
        <v>1.1226999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53.097419989999999</v>
      </c>
      <c r="C164" s="43">
        <f t="shared" ref="C164" si="873">I164+O164</f>
        <v>48.501607210000003</v>
      </c>
      <c r="D164" s="43">
        <f t="shared" ref="D164" si="874">J164+P164</f>
        <v>4.5958127799999993</v>
      </c>
      <c r="E164" s="43">
        <f t="shared" ref="E164" si="875">K164+Q164</f>
        <v>0</v>
      </c>
      <c r="F164" s="43">
        <f t="shared" ref="F164" si="876">L164+R164</f>
        <v>1.8964616799999998</v>
      </c>
      <c r="G164" s="43">
        <f t="shared" ref="G164" si="877">M164+S164</f>
        <v>2.6993510999999999</v>
      </c>
      <c r="H164" s="43">
        <f t="shared" ref="H164" si="878">SUM(I164:J164)</f>
        <v>30.008271479999998</v>
      </c>
      <c r="I164" s="43">
        <v>28.31064915</v>
      </c>
      <c r="J164" s="43">
        <f t="shared" ref="J164" si="879">SUM(K164:M164)</f>
        <v>1.6976223299999997</v>
      </c>
      <c r="K164" s="43">
        <v>0</v>
      </c>
      <c r="L164" s="43">
        <v>8.5153799999999995E-3</v>
      </c>
      <c r="M164" s="43">
        <v>1.6891069499999998</v>
      </c>
      <c r="N164" s="43">
        <f t="shared" ref="N164" si="880">SUM(O164:P164)</f>
        <v>23.089148510000001</v>
      </c>
      <c r="O164" s="43">
        <v>20.19095806</v>
      </c>
      <c r="P164" s="43">
        <f t="shared" ref="P164" si="881">SUM(Q164:S164)</f>
        <v>2.89819045</v>
      </c>
      <c r="Q164" s="43">
        <v>0</v>
      </c>
      <c r="R164" s="43">
        <v>1.8879462999999999</v>
      </c>
      <c r="S164" s="43">
        <v>1.0102441500000001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52.417534339999996</v>
      </c>
      <c r="C165" s="43">
        <f t="shared" ref="C165" si="882">I165+O165</f>
        <v>47.800481349999998</v>
      </c>
      <c r="D165" s="43">
        <f t="shared" ref="D165" si="883">J165+P165</f>
        <v>4.6170529899999995</v>
      </c>
      <c r="E165" s="43">
        <f t="shared" ref="E165" si="884">K165+Q165</f>
        <v>0</v>
      </c>
      <c r="F165" s="43">
        <f t="shared" ref="F165" si="885">L165+R165</f>
        <v>1.9005486599999999</v>
      </c>
      <c r="G165" s="43">
        <f t="shared" ref="G165" si="886">M165+S165</f>
        <v>2.7165043299999998</v>
      </c>
      <c r="H165" s="43">
        <f t="shared" ref="H165" si="887">SUM(I165:J165)</f>
        <v>29.329856039999999</v>
      </c>
      <c r="I165" s="43">
        <v>27.626561549999998</v>
      </c>
      <c r="J165" s="43">
        <f t="shared" ref="J165" si="888">SUM(K165:M165)</f>
        <v>1.7032944899999998</v>
      </c>
      <c r="K165" s="43">
        <v>0</v>
      </c>
      <c r="L165" s="43">
        <v>8.5153799999999995E-3</v>
      </c>
      <c r="M165" s="43">
        <v>1.6947791099999998</v>
      </c>
      <c r="N165" s="43">
        <f t="shared" ref="N165" si="889">SUM(O165:P165)</f>
        <v>23.0876783</v>
      </c>
      <c r="O165" s="43">
        <v>20.1739198</v>
      </c>
      <c r="P165" s="43">
        <f t="shared" ref="P165" si="890">SUM(Q165:S165)</f>
        <v>2.9137585000000001</v>
      </c>
      <c r="Q165" s="43">
        <v>0</v>
      </c>
      <c r="R165" s="43">
        <v>1.8920332799999999</v>
      </c>
      <c r="S165" s="43">
        <v>1.02172522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52.77316063</v>
      </c>
      <c r="C166" s="43">
        <f t="shared" ref="C166" si="891">I166+O166</f>
        <v>48.016020960000006</v>
      </c>
      <c r="D166" s="43">
        <f t="shared" ref="D166" si="892">J166+P166</f>
        <v>4.7571396700000008</v>
      </c>
      <c r="E166" s="43">
        <f t="shared" ref="E166" si="893">K166+Q166</f>
        <v>0</v>
      </c>
      <c r="F166" s="43">
        <f t="shared" ref="F166" si="894">L166+R166</f>
        <v>1.9854052800000002</v>
      </c>
      <c r="G166" s="43">
        <f t="shared" ref="G166" si="895">M166+S166</f>
        <v>2.7717343900000002</v>
      </c>
      <c r="H166" s="43">
        <f t="shared" ref="H166" si="896">SUM(I166:J166)</f>
        <v>28.68160512</v>
      </c>
      <c r="I166" s="43">
        <v>26.972449480000002</v>
      </c>
      <c r="J166" s="43">
        <f t="shared" ref="J166" si="897">SUM(K166:M166)</f>
        <v>1.7091556400000001</v>
      </c>
      <c r="K166" s="43">
        <v>0</v>
      </c>
      <c r="L166" s="43">
        <v>8.5153799999999995E-3</v>
      </c>
      <c r="M166" s="43">
        <v>1.7006402600000001</v>
      </c>
      <c r="N166" s="43">
        <f t="shared" ref="N166" si="898">SUM(O166:P166)</f>
        <v>24.091555509999999</v>
      </c>
      <c r="O166" s="43">
        <v>21.043571480000001</v>
      </c>
      <c r="P166" s="43">
        <f t="shared" ref="P166" si="899">SUM(Q166:S166)</f>
        <v>3.0479840300000003</v>
      </c>
      <c r="Q166" s="43">
        <v>0</v>
      </c>
      <c r="R166" s="43">
        <v>1.9768899000000002</v>
      </c>
      <c r="S166" s="43">
        <v>1.0710941300000001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51.996830289999991</v>
      </c>
      <c r="C167" s="43">
        <f t="shared" ref="C167" si="900">I167+O167</f>
        <v>47.252451559999997</v>
      </c>
      <c r="D167" s="43">
        <f t="shared" ref="D167" si="901">J167+P167</f>
        <v>4.7443787300000002</v>
      </c>
      <c r="E167" s="43">
        <f t="shared" ref="E167" si="902">K167+Q167</f>
        <v>0</v>
      </c>
      <c r="F167" s="43">
        <f t="shared" ref="F167" si="903">L167+R167</f>
        <v>1.9771846499999999</v>
      </c>
      <c r="G167" s="43">
        <f t="shared" ref="G167" si="904">M167+S167</f>
        <v>2.7671940800000003</v>
      </c>
      <c r="H167" s="43">
        <f t="shared" ref="H167" si="905">SUM(I167:J167)</f>
        <v>28.059749489999998</v>
      </c>
      <c r="I167" s="43">
        <v>26.344748639999999</v>
      </c>
      <c r="J167" s="43">
        <f t="shared" ref="J167" si="906">SUM(K167:M167)</f>
        <v>1.71500085</v>
      </c>
      <c r="K167" s="43">
        <v>0</v>
      </c>
      <c r="L167" s="43">
        <v>8.5153799999999995E-3</v>
      </c>
      <c r="M167" s="43">
        <v>1.7064854700000001</v>
      </c>
      <c r="N167" s="43">
        <f t="shared" ref="N167" si="907">SUM(O167:P167)</f>
        <v>23.937080799999997</v>
      </c>
      <c r="O167" s="43">
        <v>20.907702919999998</v>
      </c>
      <c r="P167" s="43">
        <f t="shared" ref="P167" si="908">SUM(Q167:S167)</f>
        <v>3.0293778800000002</v>
      </c>
      <c r="Q167" s="43">
        <v>0</v>
      </c>
      <c r="R167" s="43">
        <v>1.9686692699999999</v>
      </c>
      <c r="S167" s="43">
        <v>1.0607086100000001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51.629644470000002</v>
      </c>
      <c r="C168" s="43">
        <f t="shared" ref="C168" si="909">I168+O168</f>
        <v>46.854321839999997</v>
      </c>
      <c r="D168" s="43">
        <f t="shared" ref="D168" si="910">J168+P168</f>
        <v>4.7753226299999998</v>
      </c>
      <c r="E168" s="43">
        <f t="shared" ref="E168" si="911">K168+Q168</f>
        <v>0</v>
      </c>
      <c r="F168" s="43">
        <f t="shared" ref="F168" si="912">L168+R168</f>
        <v>1.99411118</v>
      </c>
      <c r="G168" s="43">
        <f t="shared" ref="G168" si="913">M168+S168</f>
        <v>2.7812114499999998</v>
      </c>
      <c r="H168" s="43">
        <f t="shared" ref="H168" si="914">SUM(I168:J168)</f>
        <v>27.617524450000001</v>
      </c>
      <c r="I168" s="43">
        <v>25.897108450000001</v>
      </c>
      <c r="J168" s="43">
        <f t="shared" ref="J168" si="915">SUM(K168:M168)</f>
        <v>1.7204159999999999</v>
      </c>
      <c r="K168" s="43">
        <v>0</v>
      </c>
      <c r="L168" s="43">
        <v>8.5153799999999995E-3</v>
      </c>
      <c r="M168" s="43">
        <v>1.71190062</v>
      </c>
      <c r="N168" s="43">
        <f t="shared" ref="N168" si="916">SUM(O168:P168)</f>
        <v>24.012120020000001</v>
      </c>
      <c r="O168" s="43">
        <v>20.95721339</v>
      </c>
      <c r="P168" s="43">
        <f t="shared" ref="P168" si="917">SUM(Q168:S168)</f>
        <v>3.0549066300000001</v>
      </c>
      <c r="Q168" s="43">
        <v>0</v>
      </c>
      <c r="R168" s="43">
        <v>1.9855958</v>
      </c>
      <c r="S168" s="43">
        <v>1.06931083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51.626582510000006</v>
      </c>
      <c r="C169" s="43">
        <f t="shared" ref="C169" si="918">I169+O169</f>
        <v>46.764338010000003</v>
      </c>
      <c r="D169" s="43">
        <f t="shared" ref="D169" si="919">J169+P169</f>
        <v>4.8622444999999992</v>
      </c>
      <c r="E169" s="43">
        <f t="shared" ref="E169" si="920">K169+Q169</f>
        <v>0</v>
      </c>
      <c r="F169" s="43">
        <f t="shared" ref="F169" si="921">L169+R169</f>
        <v>2.0467254399999999</v>
      </c>
      <c r="G169" s="43">
        <f t="shared" ref="G169" si="922">M169+S169</f>
        <v>2.8155190599999997</v>
      </c>
      <c r="H169" s="43">
        <f t="shared" ref="H169" si="923">SUM(I169:J169)</f>
        <v>27.011577930000001</v>
      </c>
      <c r="I169" s="43">
        <v>25.285499360000003</v>
      </c>
      <c r="J169" s="43">
        <f t="shared" ref="J169" si="924">SUM(K169:M169)</f>
        <v>1.7260785699999999</v>
      </c>
      <c r="K169" s="43">
        <v>0</v>
      </c>
      <c r="L169" s="43">
        <v>8.5153799999999995E-3</v>
      </c>
      <c r="M169" s="43">
        <v>1.7175631899999999</v>
      </c>
      <c r="N169" s="43">
        <f t="shared" ref="N169" si="925">SUM(O169:P169)</f>
        <v>24.615004580000001</v>
      </c>
      <c r="O169" s="43">
        <v>21.47883865</v>
      </c>
      <c r="P169" s="43">
        <f t="shared" ref="P169" si="926">SUM(Q169:S169)</f>
        <v>3.1361659299999998</v>
      </c>
      <c r="Q169" s="43">
        <v>0</v>
      </c>
      <c r="R169" s="43">
        <v>2.0382100599999999</v>
      </c>
      <c r="S169" s="43">
        <v>1.0979558700000001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51.300018839999993</v>
      </c>
      <c r="C170" s="43">
        <f t="shared" ref="C170" si="927">I170+O170</f>
        <v>46.399727229999996</v>
      </c>
      <c r="D170" s="43">
        <f t="shared" ref="D170" si="928">J170+P170</f>
        <v>4.90029161</v>
      </c>
      <c r="E170" s="43">
        <f t="shared" ref="E170" si="929">K170+Q170</f>
        <v>0</v>
      </c>
      <c r="F170" s="43">
        <f t="shared" ref="F170" si="930">L170+R170</f>
        <v>2.0690571900000001</v>
      </c>
      <c r="G170" s="43">
        <f t="shared" ref="G170" si="931">M170+S170</f>
        <v>2.8312344200000004</v>
      </c>
      <c r="H170" s="43">
        <f t="shared" ref="H170" si="932">SUM(I170:J170)</f>
        <v>26.454977470000003</v>
      </c>
      <c r="I170" s="43">
        <v>24.723418940000002</v>
      </c>
      <c r="J170" s="43">
        <f t="shared" ref="J170" si="933">SUM(K170:M170)</f>
        <v>1.73155853</v>
      </c>
      <c r="K170" s="43">
        <v>0</v>
      </c>
      <c r="L170" s="43">
        <v>8.5153799999999995E-3</v>
      </c>
      <c r="M170" s="43">
        <v>1.7230431500000001</v>
      </c>
      <c r="N170" s="43">
        <f t="shared" ref="N170" si="934">SUM(O170:P170)</f>
        <v>24.845041369999997</v>
      </c>
      <c r="O170" s="43">
        <v>21.676308289999998</v>
      </c>
      <c r="P170" s="43">
        <f t="shared" ref="P170" si="935">SUM(Q170:S170)</f>
        <v>3.16873308</v>
      </c>
      <c r="Q170" s="43">
        <v>0</v>
      </c>
      <c r="R170" s="43">
        <v>2.0605418100000001</v>
      </c>
      <c r="S170" s="43">
        <v>1.1081912700000001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51.264690259999995</v>
      </c>
      <c r="C171" s="43">
        <f t="shared" ref="C171" si="936">I171+O171</f>
        <v>46.287401090000003</v>
      </c>
      <c r="D171" s="43">
        <f t="shared" ref="D171" si="937">J171+P171</f>
        <v>4.9772891699999997</v>
      </c>
      <c r="E171" s="43">
        <f t="shared" ref="E171" si="938">K171+Q171</f>
        <v>0</v>
      </c>
      <c r="F171" s="43">
        <f t="shared" ref="F171" si="939">L171+R171</f>
        <v>2.11335439</v>
      </c>
      <c r="G171" s="43">
        <f t="shared" ref="G171" si="940">M171+S171</f>
        <v>2.8639347799999997</v>
      </c>
      <c r="H171" s="43">
        <f t="shared" ref="H171" si="941">SUM(I171:J171)</f>
        <v>25.916068879999997</v>
      </c>
      <c r="I171" s="43">
        <v>24.178847709999999</v>
      </c>
      <c r="J171" s="43">
        <f t="shared" ref="J171" si="942">SUM(K171:M171)</f>
        <v>1.7372211699999998</v>
      </c>
      <c r="K171" s="43">
        <v>0</v>
      </c>
      <c r="L171" s="43">
        <v>8.5153799999999995E-3</v>
      </c>
      <c r="M171" s="43">
        <v>1.7287057899999998</v>
      </c>
      <c r="N171" s="43">
        <f t="shared" ref="N171" si="943">SUM(O171:P171)</f>
        <v>25.348621380000001</v>
      </c>
      <c r="O171" s="43">
        <v>22.10855338</v>
      </c>
      <c r="P171" s="43">
        <f t="shared" ref="P171" si="944">SUM(Q171:S171)</f>
        <v>3.2400679999999999</v>
      </c>
      <c r="Q171" s="43">
        <v>0</v>
      </c>
      <c r="R171" s="43">
        <v>2.1048390100000001</v>
      </c>
      <c r="S171" s="43">
        <v>1.1352289899999999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50.712473469999992</v>
      </c>
      <c r="C172" s="43">
        <f t="shared" ref="C172" si="945">I172+O172</f>
        <v>45.731493009999994</v>
      </c>
      <c r="D172" s="43">
        <f t="shared" ref="D172" si="946">J172+P172</f>
        <v>4.9809804599999996</v>
      </c>
      <c r="E172" s="43">
        <f t="shared" ref="E172" si="947">K172+Q172</f>
        <v>0</v>
      </c>
      <c r="F172" s="43">
        <f t="shared" ref="F172" si="948">L172+R172</f>
        <v>2.11398552</v>
      </c>
      <c r="G172" s="43">
        <f t="shared" ref="G172" si="949">M172+S172</f>
        <v>2.8669949399999997</v>
      </c>
      <c r="H172" s="43">
        <f t="shared" ref="H172" si="950">SUM(I172:J172)</f>
        <v>25.400773170000001</v>
      </c>
      <c r="I172" s="43">
        <v>23.65808831</v>
      </c>
      <c r="J172" s="43">
        <f t="shared" ref="J172" si="951">SUM(K172:M172)</f>
        <v>1.74268486</v>
      </c>
      <c r="K172" s="43">
        <v>0</v>
      </c>
      <c r="L172" s="43">
        <v>8.5153799999999995E-3</v>
      </c>
      <c r="M172" s="43">
        <v>1.73416948</v>
      </c>
      <c r="N172" s="43">
        <f t="shared" ref="N172" si="952">SUM(O172:P172)</f>
        <v>25.311700299999998</v>
      </c>
      <c r="O172" s="43">
        <v>22.073404699999998</v>
      </c>
      <c r="P172" s="43">
        <f t="shared" ref="P172" si="953">SUM(Q172:S172)</f>
        <v>3.2382955999999998</v>
      </c>
      <c r="Q172" s="43">
        <v>0</v>
      </c>
      <c r="R172" s="43">
        <v>2.10547014</v>
      </c>
      <c r="S172" s="43">
        <v>1.1328254599999998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50.531576059999992</v>
      </c>
      <c r="C173" s="43">
        <f t="shared" ref="C173" si="954">I173+O173</f>
        <v>45.499619619999997</v>
      </c>
      <c r="D173" s="43">
        <f t="shared" ref="D173" si="955">J173+P173</f>
        <v>5.0319564400000001</v>
      </c>
      <c r="E173" s="43">
        <f t="shared" ref="E173" si="956">K173+Q173</f>
        <v>0</v>
      </c>
      <c r="F173" s="43">
        <f t="shared" ref="F173" si="957">L173+R173</f>
        <v>2.14092174</v>
      </c>
      <c r="G173" s="43">
        <f t="shared" ref="G173" si="958">M173+S173</f>
        <v>2.8910347000000005</v>
      </c>
      <c r="H173" s="43">
        <f t="shared" ref="H173" si="959">SUM(I173:J173)</f>
        <v>24.921554440000001</v>
      </c>
      <c r="I173" s="43">
        <v>23.1732321</v>
      </c>
      <c r="J173" s="43">
        <f t="shared" ref="J173" si="960">SUM(K173:M173)</f>
        <v>1.7483223400000001</v>
      </c>
      <c r="K173" s="43">
        <v>0</v>
      </c>
      <c r="L173" s="43">
        <v>8.5153799999999995E-3</v>
      </c>
      <c r="M173" s="43">
        <v>1.7398069600000001</v>
      </c>
      <c r="N173" s="43">
        <f t="shared" ref="N173" si="961">SUM(O173:P173)</f>
        <v>25.610021619999998</v>
      </c>
      <c r="O173" s="43">
        <v>22.326387519999997</v>
      </c>
      <c r="P173" s="43">
        <f t="shared" ref="P173" si="962">SUM(Q173:S173)</f>
        <v>3.2836341000000004</v>
      </c>
      <c r="Q173" s="43">
        <v>0</v>
      </c>
      <c r="R173" s="43">
        <v>2.1324063600000001</v>
      </c>
      <c r="S173" s="43">
        <v>1.1512277400000002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50.176362839999996</v>
      </c>
      <c r="C174" s="43">
        <f t="shared" ref="C174" si="963">I174+O174</f>
        <v>45.113885760000002</v>
      </c>
      <c r="D174" s="43">
        <f t="shared" ref="D174" si="964">J174+P174</f>
        <v>5.0624770799999999</v>
      </c>
      <c r="E174" s="43">
        <f t="shared" ref="E174" si="965">K174+Q174</f>
        <v>0</v>
      </c>
      <c r="F174" s="43">
        <f t="shared" ref="F174" si="966">L174+R174</f>
        <v>2.1521814400000001</v>
      </c>
      <c r="G174" s="43">
        <f t="shared" ref="G174" si="967">M174+S174</f>
        <v>2.9102956400000002</v>
      </c>
      <c r="H174" s="43">
        <f t="shared" ref="H174" si="968">SUM(I174:J174)</f>
        <v>24.445732360000001</v>
      </c>
      <c r="I174" s="43">
        <v>22.691790709999999</v>
      </c>
      <c r="J174" s="43">
        <f t="shared" ref="J174" si="969">SUM(K174:M174)</f>
        <v>1.75394165</v>
      </c>
      <c r="K174" s="43">
        <v>0</v>
      </c>
      <c r="L174" s="43">
        <v>8.5153799999999995E-3</v>
      </c>
      <c r="M174" s="43">
        <v>1.7454262700000001</v>
      </c>
      <c r="N174" s="43">
        <f t="shared" ref="N174" si="970">SUM(O174:P174)</f>
        <v>25.730630479999999</v>
      </c>
      <c r="O174" s="43">
        <v>22.422095049999999</v>
      </c>
      <c r="P174" s="43">
        <f t="shared" ref="P174" si="971">SUM(Q174:S174)</f>
        <v>3.3085354300000001</v>
      </c>
      <c r="Q174" s="43">
        <v>0</v>
      </c>
      <c r="R174" s="43">
        <v>2.1436660600000002</v>
      </c>
      <c r="S174" s="43">
        <v>1.1648693700000001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49.685219109999991</v>
      </c>
      <c r="C175" s="43">
        <f t="shared" ref="C175" si="972">I175+O175</f>
        <v>44.615953199999993</v>
      </c>
      <c r="D175" s="43">
        <f t="shared" ref="D175" si="973">J175+P175</f>
        <v>5.0692659100000004</v>
      </c>
      <c r="E175" s="43">
        <f t="shared" ref="E175" si="974">K175+Q175</f>
        <v>0</v>
      </c>
      <c r="F175" s="43">
        <f t="shared" ref="F175" si="975">L175+R175</f>
        <v>2.1516654900000001</v>
      </c>
      <c r="G175" s="43">
        <f t="shared" ref="G175" si="976">M175+S175</f>
        <v>2.9176004199999999</v>
      </c>
      <c r="H175" s="43">
        <f t="shared" ref="H175" si="977">SUM(I175:J175)</f>
        <v>23.985916939999999</v>
      </c>
      <c r="I175" s="43">
        <v>22.226594079999998</v>
      </c>
      <c r="J175" s="43">
        <f t="shared" ref="J175" si="978">SUM(K175:M175)</f>
        <v>1.7593228599999999</v>
      </c>
      <c r="K175" s="43">
        <v>0</v>
      </c>
      <c r="L175" s="43">
        <v>8.5153799999999995E-3</v>
      </c>
      <c r="M175" s="43">
        <v>1.75080748</v>
      </c>
      <c r="N175" s="43">
        <f t="shared" ref="N175" si="979">SUM(O175:P175)</f>
        <v>25.699302169999999</v>
      </c>
      <c r="O175" s="43">
        <v>22.389359119999998</v>
      </c>
      <c r="P175" s="43">
        <f t="shared" ref="P175" si="980">SUM(Q175:S175)</f>
        <v>3.3099430500000002</v>
      </c>
      <c r="Q175" s="43">
        <v>0</v>
      </c>
      <c r="R175" s="43">
        <v>2.1431501100000001</v>
      </c>
      <c r="S175" s="43">
        <v>1.1667929399999999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48.961019569999998</v>
      </c>
      <c r="C176" s="43">
        <f t="shared" ref="C176" si="981">I176+O176</f>
        <v>43.97916412</v>
      </c>
      <c r="D176" s="43">
        <f t="shared" ref="D176" si="982">J176+P176</f>
        <v>4.9818554500000003</v>
      </c>
      <c r="E176" s="43">
        <f t="shared" ref="E176" si="983">K176+Q176</f>
        <v>0</v>
      </c>
      <c r="F176" s="43">
        <f t="shared" ref="F176" si="984">L176+R176</f>
        <v>2.1537702800000003</v>
      </c>
      <c r="G176" s="43">
        <f t="shared" ref="G176" si="985">M176+S176</f>
        <v>2.82808517</v>
      </c>
      <c r="H176" s="43">
        <f t="shared" ref="H176" si="986">SUM(I176:J176)</f>
        <v>23.310783929999999</v>
      </c>
      <c r="I176" s="43">
        <v>21.613820440000001</v>
      </c>
      <c r="J176" s="43">
        <f t="shared" ref="J176" si="987">SUM(K176:M176)</f>
        <v>1.6969634899999999</v>
      </c>
      <c r="K176" s="43">
        <v>0</v>
      </c>
      <c r="L176" s="43">
        <v>8.5153799999999995E-3</v>
      </c>
      <c r="M176" s="43">
        <v>1.6884481099999999</v>
      </c>
      <c r="N176" s="43">
        <f t="shared" ref="N176" si="988">SUM(O176:P176)</f>
        <v>25.650235639999998</v>
      </c>
      <c r="O176" s="43">
        <v>22.365343679999999</v>
      </c>
      <c r="P176" s="43">
        <f t="shared" ref="P176" si="989">SUM(Q176:S176)</f>
        <v>3.2848919600000004</v>
      </c>
      <c r="Q176" s="43">
        <v>0</v>
      </c>
      <c r="R176" s="43">
        <v>2.1452549000000003</v>
      </c>
      <c r="S176" s="43">
        <v>1.1396370600000001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48.647029969999998</v>
      </c>
      <c r="C177" s="43">
        <f t="shared" ref="C177" si="990">I177+O177</f>
        <v>43.645726249999996</v>
      </c>
      <c r="D177" s="43">
        <f t="shared" ref="D177" si="991">J177+P177</f>
        <v>5.0013037200000001</v>
      </c>
      <c r="E177" s="43">
        <f t="shared" ref="E177" si="992">K177+Q177</f>
        <v>0</v>
      </c>
      <c r="F177" s="43">
        <f t="shared" ref="F177" si="993">L177+R177</f>
        <v>2.1673249700000001</v>
      </c>
      <c r="G177" s="43">
        <f t="shared" ref="G177" si="994">M177+S177</f>
        <v>2.83397875</v>
      </c>
      <c r="H177" s="43">
        <f t="shared" ref="H177" si="995">SUM(I177:J177)</f>
        <v>22.890954569999998</v>
      </c>
      <c r="I177" s="43">
        <v>21.188622219999999</v>
      </c>
      <c r="J177" s="43">
        <f t="shared" ref="J177" si="996">SUM(K177:M177)</f>
        <v>1.7023323499999998</v>
      </c>
      <c r="K177" s="43">
        <v>0</v>
      </c>
      <c r="L177" s="43">
        <v>8.5153799999999995E-3</v>
      </c>
      <c r="M177" s="43">
        <v>1.6938169699999999</v>
      </c>
      <c r="N177" s="43">
        <f t="shared" ref="N177" si="997">SUM(O177:P177)</f>
        <v>25.7560754</v>
      </c>
      <c r="O177" s="43">
        <v>22.45710403</v>
      </c>
      <c r="P177" s="43">
        <f t="shared" ref="P177" si="998">SUM(Q177:S177)</f>
        <v>3.2989713700000003</v>
      </c>
      <c r="Q177" s="43">
        <v>0</v>
      </c>
      <c r="R177" s="43">
        <v>2.1588095900000002</v>
      </c>
      <c r="S177" s="43">
        <v>1.1401617800000001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8.6640625" style="21" customWidth="1"/>
    <col min="3" max="3" width="13.33203125" style="21" customWidth="1"/>
    <col min="4" max="4" width="12.88671875" style="21" customWidth="1"/>
    <col min="5" max="5" width="14" style="21" customWidth="1"/>
    <col min="6" max="6" width="13.109375" style="21" customWidth="1"/>
    <col min="7" max="7" width="15.6640625" style="21" customWidth="1"/>
    <col min="8" max="8" width="11.88671875" style="21" customWidth="1"/>
    <col min="9" max="9" width="15.88671875" style="21" customWidth="1"/>
    <col min="10" max="10" width="13.109375" style="21" customWidth="1"/>
    <col min="11" max="11" width="13.44140625" style="21" customWidth="1"/>
    <col min="12" max="12" width="13.6640625" style="21" customWidth="1"/>
    <col min="13" max="13" width="10.88671875" style="21" customWidth="1"/>
    <col min="14" max="14" width="12.6640625" style="21" customWidth="1"/>
    <col min="15" max="15" width="13.6640625" style="21" customWidth="1"/>
    <col min="16" max="16" width="7.109375" style="21" customWidth="1"/>
    <col min="17" max="17" width="10.33203125" style="21" customWidth="1"/>
    <col min="18" max="18" width="10.6640625" style="21" customWidth="1"/>
    <col min="19" max="16384" width="9.109375" style="21"/>
  </cols>
  <sheetData>
    <row r="1" spans="1:23">
      <c r="A1" s="16" t="s">
        <v>155</v>
      </c>
      <c r="B1" s="10"/>
    </row>
    <row r="2" spans="1:23" ht="5.25" customHeight="1"/>
    <row r="3" spans="1:23" ht="25.5" customHeight="1">
      <c r="A3" s="219" t="s">
        <v>106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ht="12.75" customHeight="1">
      <c r="A4" s="226" t="s">
        <v>181</v>
      </c>
      <c r="B4" s="227"/>
      <c r="C4" s="227"/>
      <c r="D4" s="227"/>
      <c r="E4" s="227"/>
      <c r="F4" s="227"/>
    </row>
    <row r="5" spans="1:23" ht="12.75" customHeight="1">
      <c r="A5" s="25" t="s">
        <v>230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6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263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6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6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6" customFormat="1" collapsed="1">
      <c r="A10" s="172">
        <v>1</v>
      </c>
      <c r="B10" s="132">
        <v>2</v>
      </c>
      <c r="C10" s="173">
        <v>3</v>
      </c>
      <c r="D10" s="132">
        <v>4</v>
      </c>
      <c r="E10" s="173">
        <v>5</v>
      </c>
      <c r="F10" s="132">
        <v>6</v>
      </c>
      <c r="G10" s="173">
        <v>7</v>
      </c>
      <c r="H10" s="132">
        <v>8</v>
      </c>
      <c r="I10" s="173">
        <v>9</v>
      </c>
      <c r="J10" s="132">
        <v>10</v>
      </c>
      <c r="K10" s="173">
        <v>11</v>
      </c>
      <c r="L10" s="132">
        <v>12</v>
      </c>
      <c r="M10" s="173">
        <v>13</v>
      </c>
      <c r="N10" s="132">
        <v>14</v>
      </c>
      <c r="O10" s="173">
        <v>15</v>
      </c>
      <c r="P10" s="132">
        <v>16</v>
      </c>
      <c r="Q10" s="173">
        <v>17</v>
      </c>
      <c r="R10" s="132">
        <v>18</v>
      </c>
      <c r="S10" s="173">
        <v>19</v>
      </c>
      <c r="T10" s="132">
        <v>20</v>
      </c>
      <c r="U10" s="133"/>
      <c r="V10" s="133"/>
      <c r="W10" s="133"/>
    </row>
    <row r="11" spans="1:23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3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3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3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3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1:2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1:2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1:2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9">
        <v>2833.6005781399999</v>
      </c>
      <c r="C35" s="129">
        <v>143.58257717000001</v>
      </c>
      <c r="D35" s="129">
        <v>76.140904710000015</v>
      </c>
      <c r="E35" s="129">
        <v>428.22771906000003</v>
      </c>
      <c r="F35" s="129">
        <v>367.01245756000003</v>
      </c>
      <c r="G35" s="129">
        <v>26.232715299999995</v>
      </c>
      <c r="H35" s="129">
        <v>247.47470880999998</v>
      </c>
      <c r="I35" s="129">
        <v>287.66979499999997</v>
      </c>
      <c r="J35" s="129">
        <v>502.54175559999999</v>
      </c>
      <c r="K35" s="129">
        <v>116.54792995</v>
      </c>
      <c r="L35" s="129">
        <v>38.649847719999997</v>
      </c>
      <c r="M35" s="170" t="s">
        <v>188</v>
      </c>
      <c r="N35" s="129">
        <v>150.17351263999998</v>
      </c>
      <c r="O35" s="129">
        <v>184.53743782999999</v>
      </c>
      <c r="P35" s="129">
        <v>73.062982230000003</v>
      </c>
      <c r="Q35" s="129">
        <v>23.157367300000001</v>
      </c>
      <c r="R35" s="129">
        <v>130.44234695</v>
      </c>
      <c r="S35" s="129">
        <v>24.878352490000001</v>
      </c>
      <c r="T35" s="129"/>
      <c r="U35" s="129"/>
      <c r="V35" s="129"/>
    </row>
    <row r="36" spans="1:22" hidden="1" outlineLevel="1">
      <c r="A36" s="8">
        <v>41306</v>
      </c>
      <c r="B36" s="129">
        <v>2695.9095763200003</v>
      </c>
      <c r="C36" s="129">
        <v>166.05403324999997</v>
      </c>
      <c r="D36" s="129">
        <v>79.02931409</v>
      </c>
      <c r="E36" s="129">
        <v>514.58557182000004</v>
      </c>
      <c r="F36" s="129">
        <v>344.62713111000005</v>
      </c>
      <c r="G36" s="129">
        <v>23.846315609999998</v>
      </c>
      <c r="H36" s="129">
        <v>245.46882622000001</v>
      </c>
      <c r="I36" s="129">
        <v>225.46917282999999</v>
      </c>
      <c r="J36" s="129">
        <v>440.62116276</v>
      </c>
      <c r="K36" s="129">
        <v>86.533879339999999</v>
      </c>
      <c r="L36" s="129">
        <v>36.059958369999997</v>
      </c>
      <c r="M36" s="170" t="s">
        <v>188</v>
      </c>
      <c r="N36" s="129">
        <v>115.9464121</v>
      </c>
      <c r="O36" s="129">
        <v>158.03892402</v>
      </c>
      <c r="P36" s="129">
        <v>65.737490260000001</v>
      </c>
      <c r="Q36" s="129">
        <v>22.932531789999999</v>
      </c>
      <c r="R36" s="129">
        <v>115.99040620000001</v>
      </c>
      <c r="S36" s="129">
        <v>30.687888520000005</v>
      </c>
      <c r="T36" s="129"/>
      <c r="U36" s="129"/>
      <c r="V36" s="129"/>
    </row>
    <row r="37" spans="1:22" hidden="1" outlineLevel="1">
      <c r="A37" s="8">
        <v>41334</v>
      </c>
      <c r="B37" s="129">
        <v>2475.4276002200004</v>
      </c>
      <c r="C37" s="129">
        <v>153.62914297000003</v>
      </c>
      <c r="D37" s="129">
        <v>67.817859539999986</v>
      </c>
      <c r="E37" s="129">
        <v>329.52958997999997</v>
      </c>
      <c r="F37" s="129">
        <v>242.14831133999999</v>
      </c>
      <c r="G37" s="129">
        <v>20.810256129999996</v>
      </c>
      <c r="H37" s="129">
        <v>252.39265931</v>
      </c>
      <c r="I37" s="129">
        <v>214.05383172000003</v>
      </c>
      <c r="J37" s="129">
        <v>418.27676168999994</v>
      </c>
      <c r="K37" s="129">
        <v>106.10528514000001</v>
      </c>
      <c r="L37" s="129">
        <v>36.819864780000003</v>
      </c>
      <c r="M37" s="170" t="s">
        <v>188</v>
      </c>
      <c r="N37" s="129">
        <v>97.808372090000006</v>
      </c>
      <c r="O37" s="129">
        <v>296.96538367999995</v>
      </c>
      <c r="P37" s="129">
        <v>75.281319249999996</v>
      </c>
      <c r="Q37" s="129">
        <v>22.159827329999999</v>
      </c>
      <c r="R37" s="129">
        <v>103.32557752999999</v>
      </c>
      <c r="S37" s="129">
        <v>17.46521452</v>
      </c>
      <c r="T37" s="129"/>
      <c r="U37" s="129"/>
      <c r="V37" s="129"/>
    </row>
    <row r="38" spans="1:22" hidden="1" outlineLevel="1">
      <c r="A38" s="8">
        <v>41365</v>
      </c>
      <c r="B38" s="129">
        <v>2507.2957843899994</v>
      </c>
      <c r="C38" s="129">
        <v>154.28536786000001</v>
      </c>
      <c r="D38" s="129">
        <v>99.851318980000002</v>
      </c>
      <c r="E38" s="129">
        <v>287.67189397999999</v>
      </c>
      <c r="F38" s="129">
        <v>264.77661254999998</v>
      </c>
      <c r="G38" s="129">
        <v>22.411242040000001</v>
      </c>
      <c r="H38" s="129">
        <v>253.42172500999999</v>
      </c>
      <c r="I38" s="129">
        <v>253.64681912000003</v>
      </c>
      <c r="J38" s="129">
        <v>399.11371718999999</v>
      </c>
      <c r="K38" s="129">
        <v>107.65785179</v>
      </c>
      <c r="L38" s="129">
        <v>35.9467888</v>
      </c>
      <c r="M38" s="170" t="s">
        <v>188</v>
      </c>
      <c r="N38" s="129">
        <v>124.6971648</v>
      </c>
      <c r="O38" s="129">
        <v>232.32502883000001</v>
      </c>
      <c r="P38" s="129">
        <v>99.301701379999997</v>
      </c>
      <c r="Q38" s="129">
        <v>25.615725259999998</v>
      </c>
      <c r="R38" s="129">
        <v>102.95861951000001</v>
      </c>
      <c r="S38" s="129">
        <v>25.026696220000002</v>
      </c>
      <c r="T38" s="129"/>
      <c r="U38" s="129"/>
      <c r="V38" s="129"/>
    </row>
    <row r="39" spans="1:22" hidden="1" outlineLevel="1">
      <c r="A39" s="8">
        <v>41395</v>
      </c>
      <c r="B39" s="129">
        <v>2493.5352553400003</v>
      </c>
      <c r="C39" s="129">
        <v>161.59010239999998</v>
      </c>
      <c r="D39" s="129">
        <v>56.80226085000001</v>
      </c>
      <c r="E39" s="129">
        <v>298.55256941000005</v>
      </c>
      <c r="F39" s="129">
        <v>220.70055109</v>
      </c>
      <c r="G39" s="129">
        <v>26.082512249999997</v>
      </c>
      <c r="H39" s="129">
        <v>274.51994243999997</v>
      </c>
      <c r="I39" s="129">
        <v>271.32947840999998</v>
      </c>
      <c r="J39" s="129">
        <v>398.76529756999997</v>
      </c>
      <c r="K39" s="129">
        <v>128.85714216</v>
      </c>
      <c r="L39" s="129">
        <v>33.357251720000001</v>
      </c>
      <c r="M39" s="170" t="s">
        <v>188</v>
      </c>
      <c r="N39" s="129">
        <v>133.64820781999998</v>
      </c>
      <c r="O39" s="129">
        <v>173.79936418</v>
      </c>
      <c r="P39" s="129">
        <v>133.49758592000001</v>
      </c>
      <c r="Q39" s="129">
        <v>20.535517710000001</v>
      </c>
      <c r="R39" s="129">
        <v>119.33717206</v>
      </c>
      <c r="S39" s="129">
        <v>23.92684002</v>
      </c>
      <c r="T39" s="129"/>
      <c r="U39" s="129"/>
      <c r="V39" s="129"/>
    </row>
    <row r="40" spans="1:22" hidden="1" outlineLevel="1">
      <c r="A40" s="8">
        <v>41426</v>
      </c>
      <c r="B40" s="129">
        <v>2388.6695942100005</v>
      </c>
      <c r="C40" s="129">
        <v>123.34751212</v>
      </c>
      <c r="D40" s="129">
        <v>16.157421289999998</v>
      </c>
      <c r="E40" s="129">
        <v>358.20511678999998</v>
      </c>
      <c r="F40" s="129">
        <v>172.11008693000002</v>
      </c>
      <c r="G40" s="129">
        <v>19.635862850000002</v>
      </c>
      <c r="H40" s="129">
        <v>252.23967952999999</v>
      </c>
      <c r="I40" s="129">
        <v>258.63759152</v>
      </c>
      <c r="J40" s="129">
        <v>302.09425878000002</v>
      </c>
      <c r="K40" s="129">
        <v>151.38060095</v>
      </c>
      <c r="L40" s="129">
        <v>33.516121079999998</v>
      </c>
      <c r="M40" s="170" t="s">
        <v>188</v>
      </c>
      <c r="N40" s="129">
        <v>140.03789037999999</v>
      </c>
      <c r="O40" s="129">
        <v>210.56503987000002</v>
      </c>
      <c r="P40" s="129">
        <v>153.20063895999999</v>
      </c>
      <c r="Q40" s="129">
        <v>16.525793419999996</v>
      </c>
      <c r="R40" s="129">
        <v>140.93675184</v>
      </c>
      <c r="S40" s="129">
        <v>24.52225589</v>
      </c>
      <c r="T40" s="129"/>
      <c r="U40" s="129"/>
      <c r="V40" s="129"/>
    </row>
    <row r="41" spans="1:22" hidden="1" outlineLevel="1">
      <c r="A41" s="8">
        <v>41456</v>
      </c>
      <c r="B41" s="129">
        <v>2795.9684674500004</v>
      </c>
      <c r="C41" s="129">
        <v>116.14529231</v>
      </c>
      <c r="D41" s="129">
        <v>16.181636679999997</v>
      </c>
      <c r="E41" s="129">
        <v>413.88475276999998</v>
      </c>
      <c r="F41" s="129">
        <v>227.13652578</v>
      </c>
      <c r="G41" s="129">
        <v>26.187843320000002</v>
      </c>
      <c r="H41" s="129">
        <v>310.80976939999994</v>
      </c>
      <c r="I41" s="129">
        <v>303.97886225000002</v>
      </c>
      <c r="J41" s="129">
        <v>336.93834637999998</v>
      </c>
      <c r="K41" s="129">
        <v>215.88403457999999</v>
      </c>
      <c r="L41" s="129">
        <v>38.591034469999997</v>
      </c>
      <c r="M41" s="170" t="s">
        <v>188</v>
      </c>
      <c r="N41" s="129">
        <v>153.91481958000003</v>
      </c>
      <c r="O41" s="129">
        <v>164.53433051000002</v>
      </c>
      <c r="P41" s="129">
        <v>166.50187912000001</v>
      </c>
      <c r="Q41" s="129">
        <v>18.4896198</v>
      </c>
      <c r="R41" s="129">
        <v>243.57604182</v>
      </c>
      <c r="S41" s="129">
        <v>31.102484489999998</v>
      </c>
      <c r="T41" s="129"/>
      <c r="U41" s="129"/>
      <c r="V41" s="129"/>
    </row>
    <row r="42" spans="1:22" hidden="1" outlineLevel="1">
      <c r="A42" s="8">
        <v>41487</v>
      </c>
      <c r="B42" s="129">
        <v>2967.0138197500005</v>
      </c>
      <c r="C42" s="129">
        <v>130.48013126999999</v>
      </c>
      <c r="D42" s="129">
        <v>24.7795123</v>
      </c>
      <c r="E42" s="129">
        <v>487.49099440999998</v>
      </c>
      <c r="F42" s="129">
        <v>218.96462379000002</v>
      </c>
      <c r="G42" s="129">
        <v>28.909805100000003</v>
      </c>
      <c r="H42" s="129">
        <v>329.90873479000004</v>
      </c>
      <c r="I42" s="129">
        <v>312.45219484999996</v>
      </c>
      <c r="J42" s="129">
        <v>384.66981662999996</v>
      </c>
      <c r="K42" s="129">
        <v>241.20780174999999</v>
      </c>
      <c r="L42" s="129">
        <v>29.661105049999996</v>
      </c>
      <c r="M42" s="170" t="s">
        <v>188</v>
      </c>
      <c r="N42" s="129">
        <v>154.83711735999998</v>
      </c>
      <c r="O42" s="129">
        <v>153.88434089999998</v>
      </c>
      <c r="P42" s="129">
        <v>146.32985188000001</v>
      </c>
      <c r="Q42" s="129">
        <v>24.299098669999999</v>
      </c>
      <c r="R42" s="129">
        <v>240.98310733</v>
      </c>
      <c r="S42" s="129">
        <v>39.126022109999994</v>
      </c>
      <c r="T42" s="129"/>
      <c r="U42" s="129"/>
      <c r="V42" s="129"/>
    </row>
    <row r="43" spans="1:22" hidden="1" outlineLevel="1">
      <c r="A43" s="8">
        <v>41518</v>
      </c>
      <c r="B43" s="129">
        <v>3021.78603815</v>
      </c>
      <c r="C43" s="129">
        <v>143.44314994999999</v>
      </c>
      <c r="D43" s="129">
        <v>24.503206890000001</v>
      </c>
      <c r="E43" s="129">
        <v>479.70572207999999</v>
      </c>
      <c r="F43" s="129">
        <v>259.43542515999997</v>
      </c>
      <c r="G43" s="129">
        <v>29.76398837</v>
      </c>
      <c r="H43" s="129">
        <v>331.57013895</v>
      </c>
      <c r="I43" s="129">
        <v>300.79380230000004</v>
      </c>
      <c r="J43" s="129">
        <v>404.57619629000004</v>
      </c>
      <c r="K43" s="129">
        <v>238.87062700999999</v>
      </c>
      <c r="L43" s="129">
        <v>33.758544520000001</v>
      </c>
      <c r="M43" s="170" t="s">
        <v>188</v>
      </c>
      <c r="N43" s="129">
        <v>161.26590220999998</v>
      </c>
      <c r="O43" s="129">
        <v>144.51144507999999</v>
      </c>
      <c r="P43" s="129">
        <v>118.64742008999998</v>
      </c>
      <c r="Q43" s="129">
        <v>27.558323430000002</v>
      </c>
      <c r="R43" s="129">
        <v>261.06330575999999</v>
      </c>
      <c r="S43" s="129">
        <v>41.968761650000005</v>
      </c>
      <c r="T43" s="129"/>
      <c r="U43" s="129"/>
      <c r="V43" s="129"/>
    </row>
    <row r="44" spans="1:22" hidden="1" outlineLevel="1">
      <c r="A44" s="8">
        <v>41548</v>
      </c>
      <c r="B44" s="129">
        <v>2742.3654853899998</v>
      </c>
      <c r="C44" s="129">
        <v>155.54255534999999</v>
      </c>
      <c r="D44" s="129">
        <v>29.735525120000005</v>
      </c>
      <c r="E44" s="129">
        <v>460.72187255</v>
      </c>
      <c r="F44" s="129">
        <v>169.89625531999999</v>
      </c>
      <c r="G44" s="129">
        <v>26.951126760000001</v>
      </c>
      <c r="H44" s="129">
        <v>312.30699096000001</v>
      </c>
      <c r="I44" s="129">
        <v>285.83226689000003</v>
      </c>
      <c r="J44" s="129">
        <v>400.56964186000005</v>
      </c>
      <c r="K44" s="129">
        <v>175.13993813000002</v>
      </c>
      <c r="L44" s="129">
        <v>32.453397209999999</v>
      </c>
      <c r="M44" s="170" t="s">
        <v>188</v>
      </c>
      <c r="N44" s="129">
        <v>180.83865578999999</v>
      </c>
      <c r="O44" s="129">
        <v>131.16329468999999</v>
      </c>
      <c r="P44" s="129">
        <v>107.07697350999999</v>
      </c>
      <c r="Q44" s="129">
        <v>30.085461849999998</v>
      </c>
      <c r="R44" s="129">
        <v>196.36065821</v>
      </c>
      <c r="S44" s="129">
        <v>31.575655939999997</v>
      </c>
      <c r="T44" s="129"/>
      <c r="U44" s="129"/>
      <c r="V44" s="129"/>
    </row>
    <row r="45" spans="1:22" hidden="1" outlineLevel="1">
      <c r="A45" s="8">
        <v>41579</v>
      </c>
      <c r="B45" s="129">
        <v>3240.7125632900006</v>
      </c>
      <c r="C45" s="129">
        <v>153.93812150000002</v>
      </c>
      <c r="D45" s="129">
        <v>440.28152381000001</v>
      </c>
      <c r="E45" s="129">
        <v>501.37155475999998</v>
      </c>
      <c r="F45" s="129">
        <v>288.79340748000004</v>
      </c>
      <c r="G45" s="129">
        <v>20.57397207</v>
      </c>
      <c r="H45" s="129">
        <v>322.09433029999997</v>
      </c>
      <c r="I45" s="129">
        <v>261.98790286000002</v>
      </c>
      <c r="J45" s="129">
        <v>433.59503971999999</v>
      </c>
      <c r="K45" s="129">
        <v>147.08003355</v>
      </c>
      <c r="L45" s="129">
        <v>31.52742026</v>
      </c>
      <c r="M45" s="170" t="s">
        <v>188</v>
      </c>
      <c r="N45" s="129">
        <v>151.03971776</v>
      </c>
      <c r="O45" s="129">
        <v>126.91814024999999</v>
      </c>
      <c r="P45" s="129">
        <v>97.785712350000011</v>
      </c>
      <c r="Q45" s="129">
        <v>27.710600329999998</v>
      </c>
      <c r="R45" s="129">
        <v>191.06755902999996</v>
      </c>
      <c r="S45" s="129">
        <v>30.998065130000001</v>
      </c>
      <c r="T45" s="129"/>
      <c r="U45" s="129"/>
      <c r="V45" s="129"/>
    </row>
    <row r="46" spans="1:22" hidden="1" outlineLevel="1">
      <c r="A46" s="8">
        <v>41609</v>
      </c>
      <c r="B46" s="129">
        <v>3193.8468544100001</v>
      </c>
      <c r="C46" s="129">
        <v>146.85976763999997</v>
      </c>
      <c r="D46" s="129">
        <v>20.35995028</v>
      </c>
      <c r="E46" s="129">
        <v>537.01807765000001</v>
      </c>
      <c r="F46" s="129">
        <v>475.27038560999995</v>
      </c>
      <c r="G46" s="129">
        <v>22.800344240000001</v>
      </c>
      <c r="H46" s="129">
        <v>350.63344684999998</v>
      </c>
      <c r="I46" s="129">
        <v>294.39876866999998</v>
      </c>
      <c r="J46" s="129">
        <v>504.97242650999999</v>
      </c>
      <c r="K46" s="129">
        <v>150.16947316</v>
      </c>
      <c r="L46" s="129">
        <v>27.127287720000002</v>
      </c>
      <c r="M46" s="170" t="s">
        <v>188</v>
      </c>
      <c r="N46" s="129">
        <v>179.17407763</v>
      </c>
      <c r="O46" s="129">
        <v>171.91288716</v>
      </c>
      <c r="P46" s="129">
        <v>95.099020279999991</v>
      </c>
      <c r="Q46" s="129">
        <v>21.977390060000005</v>
      </c>
      <c r="R46" s="129">
        <v>153.97682056999997</v>
      </c>
      <c r="S46" s="129">
        <v>27.349606940000001</v>
      </c>
      <c r="T46" s="129"/>
      <c r="U46" s="129"/>
      <c r="V46" s="129"/>
    </row>
    <row r="47" spans="1:22" hidden="1" outlineLevel="1">
      <c r="A47" s="8">
        <v>41640</v>
      </c>
      <c r="B47" s="129">
        <v>2648.3060180699999</v>
      </c>
      <c r="C47" s="129">
        <v>167.77271694000001</v>
      </c>
      <c r="D47" s="129">
        <v>24.266638820000001</v>
      </c>
      <c r="E47" s="129">
        <v>482.69921018999992</v>
      </c>
      <c r="F47" s="129">
        <v>358.28837233000002</v>
      </c>
      <c r="G47" s="129">
        <v>17.88250614</v>
      </c>
      <c r="H47" s="129">
        <v>289.09702269000002</v>
      </c>
      <c r="I47" s="129">
        <v>258.37801216000003</v>
      </c>
      <c r="J47" s="129">
        <v>359.18102156999998</v>
      </c>
      <c r="K47" s="129">
        <v>129.73974526000001</v>
      </c>
      <c r="L47" s="129">
        <v>35.019532169999991</v>
      </c>
      <c r="M47" s="170" t="s">
        <v>188</v>
      </c>
      <c r="N47" s="129">
        <v>135.79056959000002</v>
      </c>
      <c r="O47" s="129">
        <v>117.25110701</v>
      </c>
      <c r="P47" s="129">
        <v>90.30880209</v>
      </c>
      <c r="Q47" s="129">
        <v>25.578109130000001</v>
      </c>
      <c r="R47" s="129">
        <v>119.14672580000001</v>
      </c>
      <c r="S47" s="129">
        <v>27.25998538</v>
      </c>
      <c r="T47" s="129"/>
      <c r="U47" s="129"/>
      <c r="V47" s="129"/>
    </row>
    <row r="48" spans="1:22" hidden="1" outlineLevel="1">
      <c r="A48" s="8">
        <v>41671</v>
      </c>
      <c r="B48" s="129">
        <v>2801.4591203399996</v>
      </c>
      <c r="C48" s="129">
        <v>181.94718889000001</v>
      </c>
      <c r="D48" s="129">
        <v>16.375480719999999</v>
      </c>
      <c r="E48" s="129">
        <v>557.96794666999995</v>
      </c>
      <c r="F48" s="129">
        <v>330.40135056000003</v>
      </c>
      <c r="G48" s="129">
        <v>13.91312709</v>
      </c>
      <c r="H48" s="129">
        <v>321.19897017999995</v>
      </c>
      <c r="I48" s="129">
        <v>257.31938680000002</v>
      </c>
      <c r="J48" s="129">
        <v>377.05542469</v>
      </c>
      <c r="K48" s="129">
        <v>150.83786354</v>
      </c>
      <c r="L48" s="129">
        <v>32.099110420000002</v>
      </c>
      <c r="M48" s="170" t="s">
        <v>188</v>
      </c>
      <c r="N48" s="129">
        <v>139.45486033999998</v>
      </c>
      <c r="O48" s="129">
        <v>117.01099887999999</v>
      </c>
      <c r="P48" s="129">
        <v>120.65061673</v>
      </c>
      <c r="Q48" s="129">
        <v>23.879962299999999</v>
      </c>
      <c r="R48" s="129">
        <v>125.77581659999998</v>
      </c>
      <c r="S48" s="129">
        <v>22.638285</v>
      </c>
      <c r="T48" s="129"/>
      <c r="U48" s="129"/>
      <c r="V48" s="129"/>
    </row>
    <row r="49" spans="1:22" hidden="1" outlineLevel="1">
      <c r="A49" s="8">
        <v>41699</v>
      </c>
      <c r="B49" s="129">
        <v>2717.2996290999999</v>
      </c>
      <c r="C49" s="129">
        <v>135.24754457</v>
      </c>
      <c r="D49" s="129">
        <v>14.94444492</v>
      </c>
      <c r="E49" s="129">
        <v>952.62863253</v>
      </c>
      <c r="F49" s="129">
        <v>245.84736469000001</v>
      </c>
      <c r="G49" s="129">
        <v>13.33219935</v>
      </c>
      <c r="H49" s="129">
        <v>179.69813618000001</v>
      </c>
      <c r="I49" s="129">
        <v>234.83886919000003</v>
      </c>
      <c r="J49" s="129">
        <v>377.94087689999998</v>
      </c>
      <c r="K49" s="129">
        <v>58.665270120000002</v>
      </c>
      <c r="L49" s="129">
        <v>30.762772310000003</v>
      </c>
      <c r="M49" s="170" t="s">
        <v>188</v>
      </c>
      <c r="N49" s="129">
        <v>114.07719801</v>
      </c>
      <c r="O49" s="129">
        <v>139.42283244000001</v>
      </c>
      <c r="P49" s="129">
        <v>84.716245790000002</v>
      </c>
      <c r="Q49" s="129">
        <v>16.574685949999999</v>
      </c>
      <c r="R49" s="129">
        <v>97.214647749999997</v>
      </c>
      <c r="S49" s="129">
        <v>14.71048399</v>
      </c>
      <c r="T49" s="129"/>
      <c r="U49" s="129"/>
      <c r="V49" s="129"/>
    </row>
    <row r="50" spans="1:22" hidden="1" outlineLevel="1">
      <c r="A50" s="8">
        <v>41730</v>
      </c>
      <c r="B50" s="129">
        <v>626.93960539</v>
      </c>
      <c r="C50" s="129">
        <v>44.189087809999997</v>
      </c>
      <c r="D50" s="129">
        <v>0.87183325</v>
      </c>
      <c r="E50" s="129">
        <v>177.84186526000002</v>
      </c>
      <c r="F50" s="129">
        <v>51.857990939999993</v>
      </c>
      <c r="G50" s="129">
        <v>3.6556043000000003</v>
      </c>
      <c r="H50" s="129">
        <v>41.541090769999997</v>
      </c>
      <c r="I50" s="129">
        <v>77.524787019999991</v>
      </c>
      <c r="J50" s="129">
        <v>54.670677389999994</v>
      </c>
      <c r="K50" s="129">
        <v>34.176434379999996</v>
      </c>
      <c r="L50" s="129">
        <v>8.9993862199999999</v>
      </c>
      <c r="M50" s="170" t="s">
        <v>188</v>
      </c>
      <c r="N50" s="129">
        <v>38.606123480000001</v>
      </c>
      <c r="O50" s="129">
        <v>50.591490229999998</v>
      </c>
      <c r="P50" s="129">
        <v>18.50724821</v>
      </c>
      <c r="Q50" s="129">
        <v>2.4437463899999998</v>
      </c>
      <c r="R50" s="129">
        <v>15.173679509999999</v>
      </c>
      <c r="S50" s="129">
        <v>4.7033511199999998</v>
      </c>
      <c r="T50" s="129"/>
      <c r="U50" s="129"/>
      <c r="V50" s="129"/>
    </row>
    <row r="51" spans="1:22" hidden="1" outlineLevel="1">
      <c r="A51" s="8">
        <v>41760</v>
      </c>
      <c r="B51" s="129">
        <v>104.57205987999998</v>
      </c>
      <c r="C51" s="129">
        <v>12.05613228</v>
      </c>
      <c r="D51" s="129">
        <v>0.1046444</v>
      </c>
      <c r="E51" s="129">
        <v>35.816359730000002</v>
      </c>
      <c r="F51" s="129">
        <v>6.4959187299999996</v>
      </c>
      <c r="G51" s="129">
        <v>0.77868859000000012</v>
      </c>
      <c r="H51" s="129">
        <v>4.3059093100000005</v>
      </c>
      <c r="I51" s="129">
        <v>5.8921366199999987</v>
      </c>
      <c r="J51" s="129">
        <v>11.40517225</v>
      </c>
      <c r="K51" s="129">
        <v>2.5849793599999997</v>
      </c>
      <c r="L51" s="129">
        <v>1.1865550999999999</v>
      </c>
      <c r="M51" s="170" t="s">
        <v>188</v>
      </c>
      <c r="N51" s="129">
        <v>2.19659133</v>
      </c>
      <c r="O51" s="129">
        <v>7.9410112399999999</v>
      </c>
      <c r="P51" s="129">
        <v>5.61204546</v>
      </c>
      <c r="Q51" s="129">
        <v>0.37879297000000001</v>
      </c>
      <c r="R51" s="129">
        <v>3.6573934700000006</v>
      </c>
      <c r="S51" s="129">
        <v>3.9175807800000007</v>
      </c>
      <c r="T51" s="129"/>
      <c r="U51" s="129"/>
      <c r="V51" s="129"/>
    </row>
    <row r="52" spans="1:22" hidden="1" outlineLevel="1">
      <c r="A52" s="8">
        <v>41791</v>
      </c>
      <c r="B52" s="129">
        <v>44.665556690000003</v>
      </c>
      <c r="C52" s="129">
        <v>11.93800852</v>
      </c>
      <c r="D52" s="129">
        <v>8.7495030000000001E-2</v>
      </c>
      <c r="E52" s="129">
        <v>1.3937593099999999</v>
      </c>
      <c r="F52" s="129">
        <v>3.6304795700000003</v>
      </c>
      <c r="G52" s="129">
        <v>0.74960821000000011</v>
      </c>
      <c r="H52" s="129">
        <v>2.5449660000000005</v>
      </c>
      <c r="I52" s="129">
        <v>2.89754471</v>
      </c>
      <c r="J52" s="129">
        <v>4.7018675299999995</v>
      </c>
      <c r="K52" s="129">
        <v>1.3209159399999999</v>
      </c>
      <c r="L52" s="129">
        <v>0.81266109000000009</v>
      </c>
      <c r="M52" s="170" t="s">
        <v>188</v>
      </c>
      <c r="N52" s="129">
        <v>1.5964115299999999</v>
      </c>
      <c r="O52" s="129">
        <v>2.3200944099999998</v>
      </c>
      <c r="P52" s="129">
        <v>2.8403641499999996</v>
      </c>
      <c r="Q52" s="129">
        <v>0.36344353999999995</v>
      </c>
      <c r="R52" s="129">
        <v>3.61056803</v>
      </c>
      <c r="S52" s="129">
        <v>3.64562199</v>
      </c>
      <c r="T52" s="129"/>
      <c r="U52" s="129"/>
      <c r="V52" s="129"/>
    </row>
    <row r="53" spans="1:22" hidden="1" outlineLevel="1">
      <c r="A53" s="8">
        <v>41821</v>
      </c>
      <c r="B53" s="129">
        <v>37.618862470000003</v>
      </c>
      <c r="C53" s="129">
        <v>5.2555322200000001</v>
      </c>
      <c r="D53" s="129">
        <v>8.7445429999999991E-2</v>
      </c>
      <c r="E53" s="129">
        <v>1.3433444699999999</v>
      </c>
      <c r="F53" s="129">
        <v>3.6304605700000003</v>
      </c>
      <c r="G53" s="129">
        <v>0.74898432000000004</v>
      </c>
      <c r="H53" s="129">
        <v>1.8586558099999997</v>
      </c>
      <c r="I53" s="129">
        <v>3.3775518300000003</v>
      </c>
      <c r="J53" s="129">
        <v>4.4704630999999999</v>
      </c>
      <c r="K53" s="129">
        <v>1.3434515600000001</v>
      </c>
      <c r="L53" s="129">
        <v>0.75238440000000006</v>
      </c>
      <c r="M53" s="170" t="s">
        <v>188</v>
      </c>
      <c r="N53" s="129">
        <v>1.56343286</v>
      </c>
      <c r="O53" s="129">
        <v>2.3776540700000002</v>
      </c>
      <c r="P53" s="129">
        <v>2.8742590200000002</v>
      </c>
      <c r="Q53" s="129">
        <v>0.36341046999999993</v>
      </c>
      <c r="R53" s="129">
        <v>3.72578181</v>
      </c>
      <c r="S53" s="129">
        <v>3.6287406400000002</v>
      </c>
      <c r="T53" s="129"/>
      <c r="U53" s="129"/>
      <c r="V53" s="129"/>
    </row>
    <row r="54" spans="1:22" hidden="1" outlineLevel="1">
      <c r="A54" s="8">
        <v>41852</v>
      </c>
      <c r="B54" s="129">
        <v>36.21752884</v>
      </c>
      <c r="C54" s="129">
        <v>5.2399708299999999</v>
      </c>
      <c r="D54" s="129">
        <v>8.7445429999999991E-2</v>
      </c>
      <c r="E54" s="129">
        <v>1.31878867</v>
      </c>
      <c r="F54" s="129">
        <v>3.6345889500000004</v>
      </c>
      <c r="G54" s="129">
        <v>0.74813464000000007</v>
      </c>
      <c r="H54" s="129">
        <v>0.72729752000000003</v>
      </c>
      <c r="I54" s="129">
        <v>3.28633021</v>
      </c>
      <c r="J54" s="129">
        <v>4.7697853299999995</v>
      </c>
      <c r="K54" s="129">
        <v>1.09699992</v>
      </c>
      <c r="L54" s="129">
        <v>0.74725829999999993</v>
      </c>
      <c r="M54" s="170" t="s">
        <v>188</v>
      </c>
      <c r="N54" s="129">
        <v>1.5605565400000001</v>
      </c>
      <c r="O54" s="129">
        <v>2.3741647299999999</v>
      </c>
      <c r="P54" s="129">
        <v>2.8570461300000001</v>
      </c>
      <c r="Q54" s="129">
        <v>0.15527558999999999</v>
      </c>
      <c r="R54" s="129">
        <v>3.7631264800000008</v>
      </c>
      <c r="S54" s="129">
        <v>3.6398330500000005</v>
      </c>
      <c r="T54" s="129"/>
      <c r="U54" s="129"/>
      <c r="V54" s="134"/>
    </row>
    <row r="55" spans="1:22" hidden="1" outlineLevel="1">
      <c r="A55" s="8">
        <v>41883</v>
      </c>
      <c r="B55" s="129">
        <v>35.361093309999994</v>
      </c>
      <c r="C55" s="129">
        <v>5.15093245</v>
      </c>
      <c r="D55" s="129">
        <v>8.7769429999999996E-2</v>
      </c>
      <c r="E55" s="129">
        <v>1.3343779899999999</v>
      </c>
      <c r="F55" s="129">
        <v>3.6360741000000001</v>
      </c>
      <c r="G55" s="129">
        <v>0.70036980000000004</v>
      </c>
      <c r="H55" s="129">
        <v>0.7061848300000001</v>
      </c>
      <c r="I55" s="129">
        <v>2.7431618699999998</v>
      </c>
      <c r="J55" s="129">
        <v>4.7476914499999996</v>
      </c>
      <c r="K55" s="129">
        <v>1.0624413099999999</v>
      </c>
      <c r="L55" s="129">
        <v>0.75208836000000001</v>
      </c>
      <c r="M55" s="170" t="s">
        <v>188</v>
      </c>
      <c r="N55" s="129">
        <v>1.6378426099999996</v>
      </c>
      <c r="O55" s="129">
        <v>2.4047049500000002</v>
      </c>
      <c r="P55" s="129">
        <v>2.9152874300000002</v>
      </c>
      <c r="Q55" s="129">
        <v>0.15524768</v>
      </c>
      <c r="R55" s="129">
        <v>3.8155324300000002</v>
      </c>
      <c r="S55" s="129">
        <v>3.3034737999999999</v>
      </c>
      <c r="T55" s="129"/>
      <c r="U55" s="129"/>
      <c r="V55" s="129"/>
    </row>
    <row r="56" spans="1:22" hidden="1" outlineLevel="1">
      <c r="A56" s="8">
        <v>41913</v>
      </c>
      <c r="B56" s="129">
        <v>23.591206740000001</v>
      </c>
      <c r="C56" s="129">
        <v>5.05718172</v>
      </c>
      <c r="D56" s="129">
        <v>6.0061879999999998E-2</v>
      </c>
      <c r="E56" s="129">
        <v>0.94136804000000007</v>
      </c>
      <c r="F56" s="129">
        <v>3.72679421</v>
      </c>
      <c r="G56" s="129">
        <v>0.62438492000000001</v>
      </c>
      <c r="H56" s="129">
        <v>0.70110543999999997</v>
      </c>
      <c r="I56" s="129">
        <v>1.96645666</v>
      </c>
      <c r="J56" s="129">
        <v>3.7510813700000005</v>
      </c>
      <c r="K56" s="129">
        <v>0.22331113999999999</v>
      </c>
      <c r="L56" s="129">
        <v>0.19263941000000001</v>
      </c>
      <c r="M56" s="170" t="s">
        <v>188</v>
      </c>
      <c r="N56" s="129">
        <v>1.58120035</v>
      </c>
      <c r="O56" s="129">
        <v>1.5231396499999998</v>
      </c>
      <c r="P56" s="129">
        <v>1.1609333800000001</v>
      </c>
      <c r="Q56" s="129">
        <v>0.15818008</v>
      </c>
      <c r="R56" s="129">
        <v>0.21838389999999999</v>
      </c>
      <c r="S56" s="129">
        <v>1.49257884</v>
      </c>
      <c r="T56" s="129"/>
      <c r="U56" s="129"/>
      <c r="V56" s="129"/>
    </row>
    <row r="57" spans="1:22" hidden="1" outlineLevel="1">
      <c r="A57" s="8">
        <v>41944</v>
      </c>
      <c r="B57" s="129">
        <v>0.50872051000000018</v>
      </c>
      <c r="C57" s="129">
        <v>0.11606643</v>
      </c>
      <c r="D57" s="129">
        <v>3.6521999999999998E-4</v>
      </c>
      <c r="E57" s="129">
        <v>1.5763120000000002E-2</v>
      </c>
      <c r="F57" s="129">
        <v>1.6296999999999999E-4</v>
      </c>
      <c r="G57" s="129">
        <v>5.5756199999999999E-3</v>
      </c>
      <c r="H57" s="129">
        <v>6.8502500000000004E-3</v>
      </c>
      <c r="I57" s="129">
        <v>4.7755259999999994E-2</v>
      </c>
      <c r="J57" s="129">
        <v>0.27630365000000001</v>
      </c>
      <c r="K57" s="129">
        <v>3.1907999999999997E-3</v>
      </c>
      <c r="L57" s="129">
        <v>9.4360000000000006E-4</v>
      </c>
      <c r="M57" s="170" t="s">
        <v>188</v>
      </c>
      <c r="N57" s="129">
        <v>2.8461110000000001E-2</v>
      </c>
      <c r="O57" s="129">
        <v>1.3422999999999999E-4</v>
      </c>
      <c r="P57" s="129">
        <v>2.6723200000000002E-3</v>
      </c>
      <c r="Q57" s="129">
        <v>0</v>
      </c>
      <c r="R57" s="129">
        <v>4.6887000000000003E-4</v>
      </c>
      <c r="S57" s="129">
        <v>3.7870100000000004E-3</v>
      </c>
      <c r="T57" s="129"/>
      <c r="U57" s="129"/>
      <c r="V57" s="129"/>
    </row>
    <row r="58" spans="1:22" hidden="1" outlineLevel="1">
      <c r="A58" s="8">
        <v>41974</v>
      </c>
      <c r="B58" s="129">
        <v>0.63344136000000006</v>
      </c>
      <c r="C58" s="129">
        <v>1.21294E-3</v>
      </c>
      <c r="D58" s="129">
        <v>3.6521999999999998E-4</v>
      </c>
      <c r="E58" s="129">
        <v>2.2640800000000003E-3</v>
      </c>
      <c r="F58" s="129">
        <v>1.6296999999999999E-4</v>
      </c>
      <c r="G58" s="129">
        <v>5.5756199999999999E-3</v>
      </c>
      <c r="H58" s="129">
        <v>6.8505100000000006E-3</v>
      </c>
      <c r="I58" s="129">
        <v>0.29486328000000001</v>
      </c>
      <c r="J58" s="129">
        <v>0.28283456000000001</v>
      </c>
      <c r="K58" s="129">
        <v>3.1907999999999997E-3</v>
      </c>
      <c r="L58" s="129">
        <v>9.4360000000000006E-4</v>
      </c>
      <c r="M58" s="170" t="s">
        <v>188</v>
      </c>
      <c r="N58" s="129">
        <v>2.8466660000000001E-2</v>
      </c>
      <c r="O58" s="129">
        <v>1.3422999999999999E-4</v>
      </c>
      <c r="P58" s="129">
        <v>2.0849900000000001E-3</v>
      </c>
      <c r="Q58" s="129">
        <v>0</v>
      </c>
      <c r="R58" s="129">
        <v>4.8379E-4</v>
      </c>
      <c r="S58" s="129">
        <v>3.7880600000000002E-3</v>
      </c>
      <c r="T58" s="129"/>
      <c r="U58" s="129"/>
      <c r="V58" s="129"/>
    </row>
    <row r="59" spans="1:22" hidden="1" outlineLevel="1">
      <c r="A59" s="8">
        <v>42005</v>
      </c>
      <c r="B59" s="129">
        <v>0.65929687000000003</v>
      </c>
      <c r="C59" s="129">
        <v>1.21294E-3</v>
      </c>
      <c r="D59" s="129">
        <v>3.6521999999999998E-4</v>
      </c>
      <c r="E59" s="129">
        <v>2.2543100000000003E-3</v>
      </c>
      <c r="F59" s="129">
        <v>1.6296999999999999E-4</v>
      </c>
      <c r="G59" s="129">
        <v>5.5756199999999999E-3</v>
      </c>
      <c r="H59" s="129">
        <v>6.8506299999999999E-3</v>
      </c>
      <c r="I59" s="129">
        <v>0.30944931000000003</v>
      </c>
      <c r="J59" s="129">
        <v>0.28250754</v>
      </c>
      <c r="K59" s="129">
        <v>3.1876999999999999E-3</v>
      </c>
      <c r="L59" s="129">
        <v>9.4360000000000006E-4</v>
      </c>
      <c r="M59" s="170" t="s">
        <v>188</v>
      </c>
      <c r="N59" s="129">
        <v>2.8468839999999999E-2</v>
      </c>
      <c r="O59" s="129">
        <v>1.3536890000000001E-2</v>
      </c>
      <c r="P59" s="129">
        <v>2.8192000000000001E-4</v>
      </c>
      <c r="Q59" s="129">
        <v>0</v>
      </c>
      <c r="R59" s="129">
        <v>4.9076000000000002E-4</v>
      </c>
      <c r="S59" s="129">
        <v>3.7885700000000002E-3</v>
      </c>
      <c r="T59" s="129"/>
      <c r="U59" s="129"/>
      <c r="V59" s="129"/>
    </row>
    <row r="60" spans="1:22" hidden="1" outlineLevel="1">
      <c r="A60" s="8">
        <v>42036</v>
      </c>
      <c r="B60" s="129">
        <v>0.85531991000000007</v>
      </c>
      <c r="C60" s="129">
        <v>1.21294E-3</v>
      </c>
      <c r="D60" s="129">
        <v>3.6521999999999998E-4</v>
      </c>
      <c r="E60" s="129">
        <v>2.2543100000000003E-3</v>
      </c>
      <c r="F60" s="129">
        <v>1.6296999999999999E-4</v>
      </c>
      <c r="G60" s="129">
        <v>5.5756199999999999E-3</v>
      </c>
      <c r="H60" s="129">
        <v>6.8543400000000004E-3</v>
      </c>
      <c r="I60" s="129">
        <v>0.40838243000000002</v>
      </c>
      <c r="J60" s="129">
        <v>0.38724501</v>
      </c>
      <c r="K60" s="129">
        <v>3.2064400000000001E-3</v>
      </c>
      <c r="L60" s="129">
        <v>9.4360000000000006E-4</v>
      </c>
      <c r="M60" s="170" t="s">
        <v>188</v>
      </c>
      <c r="N60" s="129">
        <v>2.855166E-2</v>
      </c>
      <c r="O60" s="129">
        <v>1.5748200000000002E-3</v>
      </c>
      <c r="P60" s="129">
        <v>2.8440000000000003E-4</v>
      </c>
      <c r="Q60" s="129">
        <v>0</v>
      </c>
      <c r="R60" s="129">
        <v>4.6823300000000002E-3</v>
      </c>
      <c r="S60" s="129">
        <v>3.8037700000000002E-3</v>
      </c>
      <c r="T60" s="129"/>
      <c r="U60" s="129"/>
      <c r="V60" s="129"/>
    </row>
    <row r="61" spans="1:22" hidden="1" outlineLevel="1">
      <c r="A61" s="8">
        <v>42064</v>
      </c>
      <c r="B61" s="129">
        <v>1.28871307</v>
      </c>
      <c r="C61" s="129">
        <v>1.21294E-3</v>
      </c>
      <c r="D61" s="129">
        <v>3.9833500000000001E-2</v>
      </c>
      <c r="E61" s="129">
        <v>4.0995000000000002E-4</v>
      </c>
      <c r="F61" s="129">
        <v>1.6296999999999999E-4</v>
      </c>
      <c r="G61" s="129">
        <v>5.5756199999999999E-3</v>
      </c>
      <c r="H61" s="129">
        <v>6.85296E-3</v>
      </c>
      <c r="I61" s="129">
        <v>0.84399341999999988</v>
      </c>
      <c r="J61" s="129">
        <v>0.34563096999999998</v>
      </c>
      <c r="K61" s="129">
        <v>3.2008499999999999E-3</v>
      </c>
      <c r="L61" s="129">
        <v>9.4360000000000006E-4</v>
      </c>
      <c r="M61" s="170" t="s">
        <v>188</v>
      </c>
      <c r="N61" s="129">
        <v>2.852037E-2</v>
      </c>
      <c r="O61" s="129">
        <v>3.4731499999999995E-3</v>
      </c>
      <c r="P61" s="129">
        <v>2.8344000000000004E-4</v>
      </c>
      <c r="Q61" s="129">
        <v>0</v>
      </c>
      <c r="R61" s="129">
        <v>4.6011699999999999E-3</v>
      </c>
      <c r="S61" s="129">
        <v>3.7981100000000004E-3</v>
      </c>
      <c r="T61" s="129"/>
      <c r="U61" s="129"/>
      <c r="V61" s="129"/>
    </row>
    <row r="62" spans="1:22" hidden="1" outlineLevel="1">
      <c r="A62" s="8">
        <v>42095</v>
      </c>
      <c r="B62" s="129">
        <v>0.56172682000000007</v>
      </c>
      <c r="C62" s="129">
        <v>1.21294E-3</v>
      </c>
      <c r="D62" s="129">
        <v>3.9833500000000001E-2</v>
      </c>
      <c r="E62" s="129">
        <v>4.0995000000000002E-4</v>
      </c>
      <c r="F62" s="129">
        <v>1.6296999999999999E-4</v>
      </c>
      <c r="G62" s="129">
        <v>5.5756199999999999E-3</v>
      </c>
      <c r="H62" s="129">
        <v>6.8521900000000002E-3</v>
      </c>
      <c r="I62" s="129">
        <v>0.14022055999999997</v>
      </c>
      <c r="J62" s="129">
        <v>0.32584257999999999</v>
      </c>
      <c r="K62" s="129">
        <v>3.1992699999999997E-3</v>
      </c>
      <c r="L62" s="129">
        <v>9.4360000000000006E-4</v>
      </c>
      <c r="M62" s="170" t="s">
        <v>188</v>
      </c>
      <c r="N62" s="129">
        <v>2.850345E-2</v>
      </c>
      <c r="O62" s="129">
        <v>1.3689E-4</v>
      </c>
      <c r="P62" s="129">
        <v>2.8294000000000003E-4</v>
      </c>
      <c r="Q62" s="129">
        <v>0</v>
      </c>
      <c r="R62" s="129">
        <v>4.5353399999999997E-3</v>
      </c>
      <c r="S62" s="129">
        <v>3.7949700000000004E-3</v>
      </c>
      <c r="T62" s="129"/>
      <c r="U62" s="129"/>
      <c r="V62" s="129"/>
    </row>
    <row r="63" spans="1:22" hidden="1" outlineLevel="1">
      <c r="A63" s="8">
        <v>42125</v>
      </c>
      <c r="B63" s="129">
        <v>1.02858056</v>
      </c>
      <c r="C63" s="129">
        <v>1.21294E-3</v>
      </c>
      <c r="D63" s="129">
        <v>3.9833500000000001E-2</v>
      </c>
      <c r="E63" s="129">
        <v>2.8999500000000001E-3</v>
      </c>
      <c r="F63" s="129">
        <v>0</v>
      </c>
      <c r="G63" s="129">
        <v>5.5756199999999999E-3</v>
      </c>
      <c r="H63" s="129">
        <v>6.8522000000000001E-3</v>
      </c>
      <c r="I63" s="129">
        <v>0.60491925000000002</v>
      </c>
      <c r="J63" s="129">
        <v>0.32567357000000002</v>
      </c>
      <c r="K63" s="129">
        <v>3.1990199999999999E-3</v>
      </c>
      <c r="L63" s="129">
        <v>9.4360000000000006E-4</v>
      </c>
      <c r="M63" s="170" t="s">
        <v>188</v>
      </c>
      <c r="N63" s="129">
        <v>2.8503379999999998E-2</v>
      </c>
      <c r="O63" s="129">
        <v>1.3422999999999999E-4</v>
      </c>
      <c r="P63" s="129">
        <v>2.8294000000000003E-4</v>
      </c>
      <c r="Q63" s="129">
        <v>0</v>
      </c>
      <c r="R63" s="129">
        <v>4.5353399999999997E-3</v>
      </c>
      <c r="S63" s="129">
        <v>3.7949700000000004E-3</v>
      </c>
      <c r="T63" s="129"/>
      <c r="U63" s="129"/>
      <c r="V63" s="129"/>
    </row>
    <row r="64" spans="1:22" hidden="1" outlineLevel="1">
      <c r="A64" s="8">
        <v>42156</v>
      </c>
      <c r="B64" s="129">
        <v>1.0258393100000001</v>
      </c>
      <c r="C64" s="129">
        <v>1.9964800000000001E-3</v>
      </c>
      <c r="D64" s="129">
        <v>3.9833500000000001E-2</v>
      </c>
      <c r="E64" s="129">
        <v>2.8999500000000001E-3</v>
      </c>
      <c r="F64" s="129">
        <v>0</v>
      </c>
      <c r="G64" s="129">
        <v>5.5756199999999999E-3</v>
      </c>
      <c r="H64" s="129">
        <v>6.8521800000000002E-3</v>
      </c>
      <c r="I64" s="129">
        <v>0.60000222999999997</v>
      </c>
      <c r="J64" s="129">
        <v>0.32706740000000001</v>
      </c>
      <c r="K64" s="129">
        <v>3.1981499999999999E-3</v>
      </c>
      <c r="L64" s="129">
        <v>9.4360000000000006E-4</v>
      </c>
      <c r="M64" s="170" t="s">
        <v>188</v>
      </c>
      <c r="N64" s="129">
        <v>2.850341E-2</v>
      </c>
      <c r="O64" s="129">
        <v>1.3422999999999999E-4</v>
      </c>
      <c r="P64" s="129">
        <v>2.8295000000000002E-4</v>
      </c>
      <c r="Q64" s="129">
        <v>0</v>
      </c>
      <c r="R64" s="129">
        <v>4.5346299999999996E-3</v>
      </c>
      <c r="S64" s="129">
        <v>3.7949300000000002E-3</v>
      </c>
      <c r="T64" s="129"/>
      <c r="U64" s="129"/>
      <c r="V64" s="129"/>
    </row>
    <row r="65" spans="1:22" hidden="1" outlineLevel="1">
      <c r="A65" s="8">
        <v>42186</v>
      </c>
      <c r="B65" s="129">
        <v>0.95886835000000004</v>
      </c>
      <c r="C65" s="129">
        <v>1.21294E-3</v>
      </c>
      <c r="D65" s="129">
        <v>3.9833500000000001E-2</v>
      </c>
      <c r="E65" s="129">
        <v>4.0995000000000002E-4</v>
      </c>
      <c r="F65" s="129">
        <v>0</v>
      </c>
      <c r="G65" s="129">
        <v>5.5756199999999999E-3</v>
      </c>
      <c r="H65" s="129">
        <v>6.8523799999999999E-3</v>
      </c>
      <c r="I65" s="129">
        <v>0.53209332999999992</v>
      </c>
      <c r="J65" s="129">
        <v>0.33126308999999998</v>
      </c>
      <c r="K65" s="129">
        <v>3.1977099999999999E-3</v>
      </c>
      <c r="L65" s="129">
        <v>9.4360000000000006E-4</v>
      </c>
      <c r="M65" s="170" t="s">
        <v>188</v>
      </c>
      <c r="N65" s="129">
        <v>2.850745E-2</v>
      </c>
      <c r="O65" s="129">
        <v>1.3422999999999999E-4</v>
      </c>
      <c r="P65" s="129">
        <v>2.8306000000000002E-4</v>
      </c>
      <c r="Q65" s="129">
        <v>0</v>
      </c>
      <c r="R65" s="129">
        <v>4.5457299999999996E-3</v>
      </c>
      <c r="S65" s="129">
        <v>3.7957100000000003E-3</v>
      </c>
      <c r="T65" s="129"/>
      <c r="U65" s="129"/>
      <c r="V65" s="129"/>
    </row>
    <row r="66" spans="1:22" hidden="1" outlineLevel="1">
      <c r="A66" s="8">
        <v>42217</v>
      </c>
      <c r="B66" s="129">
        <v>0.47096354000000001</v>
      </c>
      <c r="C66" s="129">
        <v>1.21294E-3</v>
      </c>
      <c r="D66" s="129">
        <v>3.9833500000000001E-2</v>
      </c>
      <c r="E66" s="129">
        <v>4.0995000000000002E-4</v>
      </c>
      <c r="F66" s="129">
        <v>0</v>
      </c>
      <c r="G66" s="129">
        <v>5.5756199999999999E-3</v>
      </c>
      <c r="H66" s="129">
        <v>6.7165699999999998E-3</v>
      </c>
      <c r="I66" s="129">
        <v>4.660479E-2</v>
      </c>
      <c r="J66" s="129">
        <v>0.33000742</v>
      </c>
      <c r="K66" s="129">
        <v>2.69521E-3</v>
      </c>
      <c r="L66" s="129">
        <v>9.4360000000000006E-4</v>
      </c>
      <c r="M66" s="170" t="s">
        <v>188</v>
      </c>
      <c r="N66" s="129">
        <v>2.8504689999999999E-2</v>
      </c>
      <c r="O66" s="129">
        <v>1.2354E-4</v>
      </c>
      <c r="P66" s="129">
        <v>2.8299E-4</v>
      </c>
      <c r="Q66" s="129">
        <v>0</v>
      </c>
      <c r="R66" s="129">
        <v>4.5375199999999997E-3</v>
      </c>
      <c r="S66" s="129">
        <v>3.2951500000000002E-3</v>
      </c>
      <c r="T66" s="129"/>
      <c r="U66" s="129"/>
      <c r="V66" s="129"/>
    </row>
    <row r="67" spans="1:22" hidden="1" outlineLevel="1">
      <c r="A67" s="8">
        <v>42248</v>
      </c>
      <c r="B67" s="129">
        <v>1.2632798599999999</v>
      </c>
      <c r="C67" s="129">
        <v>1.21294E-3</v>
      </c>
      <c r="D67" s="129">
        <v>3.9833500000000001E-2</v>
      </c>
      <c r="E67" s="129">
        <v>4.0995000000000002E-4</v>
      </c>
      <c r="F67" s="129">
        <v>0</v>
      </c>
      <c r="G67" s="129">
        <v>5.5756199999999999E-3</v>
      </c>
      <c r="H67" s="129">
        <v>6.71668E-3</v>
      </c>
      <c r="I67" s="129">
        <v>0.80009840999999993</v>
      </c>
      <c r="J67" s="129">
        <v>0.33316781000000001</v>
      </c>
      <c r="K67" s="129">
        <v>2.6957299999999999E-3</v>
      </c>
      <c r="L67" s="129">
        <v>9.4360000000000006E-4</v>
      </c>
      <c r="M67" s="170" t="s">
        <v>188</v>
      </c>
      <c r="N67" s="129">
        <v>2.8507069999999999E-2</v>
      </c>
      <c r="O67" s="129">
        <v>3.5775879999999996E-2</v>
      </c>
      <c r="P67" s="129">
        <v>2.8305000000000002E-4</v>
      </c>
      <c r="Q67" s="129">
        <v>0</v>
      </c>
      <c r="R67" s="129">
        <v>4.5439699999999996E-3</v>
      </c>
      <c r="S67" s="129">
        <v>3.2956000000000001E-3</v>
      </c>
      <c r="T67" s="129"/>
      <c r="U67" s="129"/>
      <c r="V67" s="129"/>
    </row>
    <row r="68" spans="1:22" hidden="1" outlineLevel="1">
      <c r="A68" s="8">
        <v>42278</v>
      </c>
      <c r="B68" s="129">
        <v>1.0234032199999998</v>
      </c>
      <c r="C68" s="129">
        <v>1.21294E-3</v>
      </c>
      <c r="D68" s="129">
        <v>3.9833500000000001E-2</v>
      </c>
      <c r="E68" s="129">
        <v>4.0995000000000002E-4</v>
      </c>
      <c r="F68" s="129">
        <v>0</v>
      </c>
      <c r="G68" s="129">
        <v>5.5756199999999999E-3</v>
      </c>
      <c r="H68" s="129">
        <v>6.71712E-3</v>
      </c>
      <c r="I68" s="129">
        <v>0.58482065999999988</v>
      </c>
      <c r="J68" s="129">
        <v>0.34418085999999998</v>
      </c>
      <c r="K68" s="129">
        <v>2.6981499999999999E-3</v>
      </c>
      <c r="L68" s="129">
        <v>9.4360000000000006E-4</v>
      </c>
      <c r="M68" s="170" t="s">
        <v>188</v>
      </c>
      <c r="N68" s="129">
        <v>2.8516610000000001E-2</v>
      </c>
      <c r="O68" s="129">
        <v>1.2354E-4</v>
      </c>
      <c r="P68" s="129">
        <v>2.8333000000000004E-4</v>
      </c>
      <c r="Q68" s="129">
        <v>0</v>
      </c>
      <c r="R68" s="129">
        <v>4.5698900000000001E-3</v>
      </c>
      <c r="S68" s="129">
        <v>3.2974000000000002E-3</v>
      </c>
      <c r="T68" s="129"/>
      <c r="U68" s="129"/>
      <c r="V68" s="129"/>
    </row>
    <row r="69" spans="1:22" hidden="1" outlineLevel="1">
      <c r="A69" s="8">
        <v>42309</v>
      </c>
      <c r="B69" s="129">
        <v>1.02473031</v>
      </c>
      <c r="C69" s="129">
        <v>1.21294E-3</v>
      </c>
      <c r="D69" s="129">
        <v>3.9833500000000001E-2</v>
      </c>
      <c r="E69" s="129">
        <v>4.0995000000000002E-4</v>
      </c>
      <c r="F69" s="129">
        <v>0</v>
      </c>
      <c r="G69" s="129">
        <v>5.5756199999999999E-3</v>
      </c>
      <c r="H69" s="129">
        <v>6.7174300000000008E-3</v>
      </c>
      <c r="I69" s="129">
        <v>0.57941097999999991</v>
      </c>
      <c r="J69" s="129">
        <v>0.35089002999999996</v>
      </c>
      <c r="K69" s="129">
        <v>2.6989399999999999E-3</v>
      </c>
      <c r="L69" s="129">
        <v>9.4360000000000017E-4</v>
      </c>
      <c r="M69" s="170" t="s">
        <v>188</v>
      </c>
      <c r="N69" s="129">
        <v>2.852325E-2</v>
      </c>
      <c r="O69" s="129">
        <v>1.2354E-4</v>
      </c>
      <c r="P69" s="129">
        <v>2.8352E-4</v>
      </c>
      <c r="Q69" s="129">
        <v>0</v>
      </c>
      <c r="R69" s="129">
        <v>4.5882699999999985E-3</v>
      </c>
      <c r="S69" s="129">
        <v>3.29869E-3</v>
      </c>
      <c r="T69" s="129"/>
      <c r="U69" s="129"/>
      <c r="V69" s="129"/>
    </row>
    <row r="70" spans="1:22" hidden="1" outlineLevel="1">
      <c r="A70" s="8">
        <v>42339</v>
      </c>
      <c r="B70" s="129">
        <v>0.53184075000000008</v>
      </c>
      <c r="C70" s="129">
        <v>1.21294E-3</v>
      </c>
      <c r="D70" s="129">
        <v>3.9833500000000001E-2</v>
      </c>
      <c r="E70" s="129">
        <v>4.0995000000000002E-4</v>
      </c>
      <c r="F70" s="129">
        <v>0</v>
      </c>
      <c r="G70" s="129">
        <v>5.5756199999999999E-3</v>
      </c>
      <c r="H70" s="129">
        <v>6.7174700000000014E-3</v>
      </c>
      <c r="I70" s="129">
        <v>8.2499170000000011E-2</v>
      </c>
      <c r="J70" s="129">
        <v>0.35502826999999998</v>
      </c>
      <c r="K70" s="129">
        <v>2.6975999999999997E-3</v>
      </c>
      <c r="L70" s="129">
        <v>9.4360000000000017E-4</v>
      </c>
      <c r="M70" s="170" t="s">
        <v>188</v>
      </c>
      <c r="N70" s="129">
        <v>2.8524419999999998E-2</v>
      </c>
      <c r="O70" s="129">
        <v>1.2354E-4</v>
      </c>
      <c r="P70" s="129">
        <v>1.6548000000000002E-4</v>
      </c>
      <c r="Q70" s="129">
        <v>0</v>
      </c>
      <c r="R70" s="129">
        <v>4.5902999999999985E-3</v>
      </c>
      <c r="S70" s="129">
        <v>3.2988400000000004E-3</v>
      </c>
      <c r="T70" s="129"/>
      <c r="U70" s="129"/>
      <c r="V70" s="129"/>
    </row>
    <row r="71" spans="1:22" hidden="1" outlineLevel="1">
      <c r="A71" s="8">
        <v>42370</v>
      </c>
      <c r="B71" s="129">
        <v>0.53139150000000002</v>
      </c>
      <c r="C71" s="129">
        <v>1.21294E-3</v>
      </c>
      <c r="D71" s="129">
        <v>3.9833500000000001E-2</v>
      </c>
      <c r="E71" s="129">
        <v>4.0995000000000002E-4</v>
      </c>
      <c r="F71" s="129">
        <v>0</v>
      </c>
      <c r="G71" s="129">
        <v>5.5756199999999999E-3</v>
      </c>
      <c r="H71" s="129">
        <v>6.717840000000001E-3</v>
      </c>
      <c r="I71" s="129">
        <v>7.1314390000000005E-2</v>
      </c>
      <c r="J71" s="129">
        <v>0.36573137999999999</v>
      </c>
      <c r="K71" s="129">
        <v>2.6982E-3</v>
      </c>
      <c r="L71" s="129">
        <v>9.4360000000000017E-4</v>
      </c>
      <c r="M71" s="170" t="s">
        <v>188</v>
      </c>
      <c r="N71" s="129">
        <v>2.8532579999999998E-2</v>
      </c>
      <c r="O71" s="129">
        <v>1.2354E-4</v>
      </c>
      <c r="P71" s="129">
        <v>1.6572000000000001E-4</v>
      </c>
      <c r="Q71" s="129">
        <v>0</v>
      </c>
      <c r="R71" s="129">
        <v>4.611839999999999E-3</v>
      </c>
      <c r="S71" s="129">
        <v>3.3003500000000001E-3</v>
      </c>
      <c r="T71" s="129"/>
      <c r="U71" s="129"/>
      <c r="V71" s="129"/>
    </row>
    <row r="72" spans="1:22" hidden="1" outlineLevel="1">
      <c r="A72" s="8">
        <v>42401</v>
      </c>
      <c r="B72" s="129">
        <v>0.53779803999999987</v>
      </c>
      <c r="C72" s="129">
        <v>1.21294E-3</v>
      </c>
      <c r="D72" s="129">
        <v>3.9833500000000001E-2</v>
      </c>
      <c r="E72" s="129">
        <v>4.0995000000000002E-4</v>
      </c>
      <c r="F72" s="129">
        <v>0</v>
      </c>
      <c r="G72" s="129">
        <v>5.5756199999999999E-3</v>
      </c>
      <c r="H72" s="129">
        <v>6.7184500000000008E-3</v>
      </c>
      <c r="I72" s="129">
        <v>4.8650899999999997E-2</v>
      </c>
      <c r="J72" s="129">
        <v>0.38422177999999996</v>
      </c>
      <c r="K72" s="129">
        <v>2.7012399999999997E-3</v>
      </c>
      <c r="L72" s="129">
        <v>9.4360000000000017E-4</v>
      </c>
      <c r="M72" s="170" t="s">
        <v>188</v>
      </c>
      <c r="N72" s="129">
        <v>2.8546240000000001E-2</v>
      </c>
      <c r="O72" s="129">
        <v>1.2354E-4</v>
      </c>
      <c r="P72" s="129">
        <v>1.6613000000000001E-4</v>
      </c>
      <c r="Q72" s="129">
        <v>0</v>
      </c>
      <c r="R72" s="129">
        <v>1.5171259999999999E-2</v>
      </c>
      <c r="S72" s="129">
        <v>3.30284E-3</v>
      </c>
      <c r="T72" s="129"/>
      <c r="U72" s="129"/>
      <c r="V72" s="129"/>
    </row>
    <row r="73" spans="1:22" hidden="1" outlineLevel="1">
      <c r="A73" s="8">
        <v>42430</v>
      </c>
      <c r="B73" s="129">
        <v>0.59126021000000006</v>
      </c>
      <c r="C73" s="129">
        <v>1.21294E-3</v>
      </c>
      <c r="D73" s="129">
        <v>3.9833500000000001E-2</v>
      </c>
      <c r="E73" s="129">
        <v>4.0995000000000002E-4</v>
      </c>
      <c r="F73" s="129">
        <v>0</v>
      </c>
      <c r="G73" s="129">
        <v>5.5756199999999999E-3</v>
      </c>
      <c r="H73" s="129">
        <v>6.7181800000000007E-3</v>
      </c>
      <c r="I73" s="129">
        <v>0.10556017000000001</v>
      </c>
      <c r="J73" s="129">
        <v>0.37983124999999995</v>
      </c>
      <c r="K73" s="129">
        <v>2.7020499999999997E-3</v>
      </c>
      <c r="L73" s="129">
        <v>9.4360000000000017E-4</v>
      </c>
      <c r="M73" s="170" t="s">
        <v>188</v>
      </c>
      <c r="N73" s="129">
        <v>2.8540639999999999E-2</v>
      </c>
      <c r="O73" s="129">
        <v>1.2354E-4</v>
      </c>
      <c r="P73" s="129">
        <v>1.6598000000000001E-4</v>
      </c>
      <c r="Q73" s="129">
        <v>0</v>
      </c>
      <c r="R73" s="129">
        <v>1.6120990000000002E-2</v>
      </c>
      <c r="S73" s="129">
        <v>3.30175E-3</v>
      </c>
      <c r="T73" s="129"/>
      <c r="U73" s="129"/>
      <c r="V73" s="129"/>
    </row>
    <row r="74" spans="1:22" hidden="1" outlineLevel="1">
      <c r="A74" s="8">
        <v>42461</v>
      </c>
      <c r="B74" s="129">
        <v>0.62404809999999999</v>
      </c>
      <c r="C74" s="129">
        <v>1.21294E-3</v>
      </c>
      <c r="D74" s="129">
        <v>3.9833500000000001E-2</v>
      </c>
      <c r="E74" s="129">
        <v>4.0995000000000002E-4</v>
      </c>
      <c r="F74" s="129">
        <v>0</v>
      </c>
      <c r="G74" s="129">
        <v>5.5756199999999999E-3</v>
      </c>
      <c r="H74" s="129">
        <v>6.7178500000000009E-3</v>
      </c>
      <c r="I74" s="129">
        <v>0.11564782000000001</v>
      </c>
      <c r="J74" s="129">
        <v>0.37120841999999998</v>
      </c>
      <c r="K74" s="129">
        <v>2.7012799999999999E-3</v>
      </c>
      <c r="L74" s="129">
        <v>9.4360000000000017E-4</v>
      </c>
      <c r="M74" s="170" t="s">
        <v>188</v>
      </c>
      <c r="N74" s="129">
        <v>2.8533309999999999E-2</v>
      </c>
      <c r="O74" s="129">
        <v>1.2354E-4</v>
      </c>
      <c r="P74" s="129">
        <v>1.6576000000000001E-4</v>
      </c>
      <c r="Q74" s="129">
        <v>0</v>
      </c>
      <c r="R74" s="129">
        <v>4.7454070000000001E-2</v>
      </c>
      <c r="S74" s="129">
        <v>3.3003900000000003E-3</v>
      </c>
      <c r="T74" s="129"/>
      <c r="U74" s="129"/>
      <c r="V74" s="129"/>
    </row>
    <row r="75" spans="1:22" hidden="1" outlineLevel="1">
      <c r="A75" s="8">
        <v>42491</v>
      </c>
      <c r="B75" s="129">
        <v>0.58547145</v>
      </c>
      <c r="C75" s="129">
        <v>1.21294E-3</v>
      </c>
      <c r="D75" s="129">
        <v>3.9833500000000001E-2</v>
      </c>
      <c r="E75" s="129">
        <v>4.0995000000000002E-4</v>
      </c>
      <c r="F75" s="129">
        <v>0</v>
      </c>
      <c r="G75" s="129">
        <v>5.5756199999999999E-3</v>
      </c>
      <c r="H75" s="129">
        <v>6.717840000000001E-3</v>
      </c>
      <c r="I75" s="129">
        <v>0.10371027000000002</v>
      </c>
      <c r="J75" s="129">
        <v>0.36985038000000003</v>
      </c>
      <c r="K75" s="129">
        <v>2.7009299999999998E-3</v>
      </c>
      <c r="L75" s="129">
        <v>9.4360000000000017E-4</v>
      </c>
      <c r="M75" s="170" t="s">
        <v>188</v>
      </c>
      <c r="N75" s="129">
        <v>2.8532930000000001E-2</v>
      </c>
      <c r="O75" s="129">
        <v>1.2354E-4</v>
      </c>
      <c r="P75" s="129">
        <v>1.6574000000000002E-4</v>
      </c>
      <c r="Q75" s="129">
        <v>0</v>
      </c>
      <c r="R75" s="129">
        <v>2.2173789999999999E-2</v>
      </c>
      <c r="S75" s="129">
        <v>3.30037E-3</v>
      </c>
      <c r="T75" s="129"/>
      <c r="U75" s="129"/>
      <c r="V75" s="129"/>
    </row>
    <row r="76" spans="1:22" hidden="1" outlineLevel="1">
      <c r="A76" s="8">
        <v>42522</v>
      </c>
      <c r="B76" s="129">
        <v>0.45423492999999998</v>
      </c>
      <c r="C76" s="129">
        <v>1.204E-3</v>
      </c>
      <c r="D76" s="129">
        <v>3.9509500000000003E-2</v>
      </c>
      <c r="E76" s="129">
        <v>2.4180000000000002E-5</v>
      </c>
      <c r="F76" s="129">
        <v>0</v>
      </c>
      <c r="G76" s="129">
        <v>8.6940000000000004E-5</v>
      </c>
      <c r="H76" s="129">
        <v>6.4578400000000011E-3</v>
      </c>
      <c r="I76" s="129">
        <v>7.7779910000000008E-2</v>
      </c>
      <c r="J76" s="129">
        <v>0.31047465000000002</v>
      </c>
      <c r="K76" s="129">
        <v>5.1699999999999996E-6</v>
      </c>
      <c r="L76" s="129">
        <v>0</v>
      </c>
      <c r="M76" s="170" t="s">
        <v>188</v>
      </c>
      <c r="N76" s="129">
        <v>2.2896E-4</v>
      </c>
      <c r="O76" s="129">
        <v>0</v>
      </c>
      <c r="P76" s="129">
        <v>0</v>
      </c>
      <c r="Q76" s="129">
        <v>0</v>
      </c>
      <c r="R76" s="129">
        <v>1.5196380000000001E-2</v>
      </c>
      <c r="S76" s="129">
        <v>3.2674000000000002E-3</v>
      </c>
      <c r="T76" s="129"/>
      <c r="U76" s="129"/>
      <c r="V76" s="129"/>
    </row>
    <row r="77" spans="1:22" hidden="1" outlineLevel="1">
      <c r="A77" s="8">
        <v>42552</v>
      </c>
      <c r="B77" s="129">
        <v>0.49100930999999998</v>
      </c>
      <c r="C77" s="129">
        <v>1.204E-3</v>
      </c>
      <c r="D77" s="129">
        <v>3.9509500000000003E-2</v>
      </c>
      <c r="E77" s="129">
        <v>2.4180000000000002E-5</v>
      </c>
      <c r="F77" s="129">
        <v>0</v>
      </c>
      <c r="G77" s="129">
        <v>8.6940000000000004E-5</v>
      </c>
      <c r="H77" s="129">
        <v>6.4578400000000011E-3</v>
      </c>
      <c r="I77" s="129">
        <v>0.11070454</v>
      </c>
      <c r="J77" s="129">
        <v>0.31050875999999999</v>
      </c>
      <c r="K77" s="129">
        <v>5.1699999999999996E-6</v>
      </c>
      <c r="L77" s="129">
        <v>0</v>
      </c>
      <c r="M77" s="170" t="s">
        <v>188</v>
      </c>
      <c r="N77" s="129">
        <v>2.2896E-4</v>
      </c>
      <c r="O77" s="129">
        <v>0</v>
      </c>
      <c r="P77" s="129">
        <v>0</v>
      </c>
      <c r="Q77" s="129">
        <v>0</v>
      </c>
      <c r="R77" s="129">
        <v>1.9012019999999998E-2</v>
      </c>
      <c r="S77" s="129">
        <v>3.2674000000000002E-3</v>
      </c>
      <c r="T77" s="129"/>
      <c r="U77" s="129"/>
      <c r="V77" s="129"/>
    </row>
    <row r="78" spans="1:22" hidden="1" outlineLevel="1">
      <c r="A78" s="8">
        <v>42583</v>
      </c>
      <c r="B78" s="129">
        <v>0.52786816000000003</v>
      </c>
      <c r="C78" s="129">
        <v>1.204E-3</v>
      </c>
      <c r="D78" s="129">
        <v>3.9509500000000003E-2</v>
      </c>
      <c r="E78" s="129">
        <v>2.4180000000000002E-5</v>
      </c>
      <c r="F78" s="129">
        <v>0</v>
      </c>
      <c r="G78" s="129">
        <v>8.6940000000000004E-5</v>
      </c>
      <c r="H78" s="129">
        <v>6.4578400000000011E-3</v>
      </c>
      <c r="I78" s="129">
        <v>0.13422996999999998</v>
      </c>
      <c r="J78" s="129">
        <v>0.31946419000000004</v>
      </c>
      <c r="K78" s="129">
        <v>0</v>
      </c>
      <c r="L78" s="129">
        <v>0</v>
      </c>
      <c r="M78" s="170" t="s">
        <v>188</v>
      </c>
      <c r="N78" s="129">
        <v>4.0600000000000011E-5</v>
      </c>
      <c r="O78" s="129">
        <v>0</v>
      </c>
      <c r="P78" s="129">
        <v>0</v>
      </c>
      <c r="Q78" s="129">
        <v>0</v>
      </c>
      <c r="R78" s="129">
        <v>2.4083540000000001E-2</v>
      </c>
      <c r="S78" s="129">
        <v>2.7674000000000002E-3</v>
      </c>
      <c r="T78" s="129"/>
      <c r="U78" s="129"/>
      <c r="V78" s="129"/>
    </row>
    <row r="79" spans="1:22" hidden="1" outlineLevel="1">
      <c r="A79" s="8">
        <v>42614</v>
      </c>
      <c r="B79" s="129">
        <v>0.52866579999999996</v>
      </c>
      <c r="C79" s="129">
        <v>1.204E-3</v>
      </c>
      <c r="D79" s="129">
        <v>3.9509500000000003E-2</v>
      </c>
      <c r="E79" s="129">
        <v>2.4180000000000002E-5</v>
      </c>
      <c r="F79" s="129">
        <v>0</v>
      </c>
      <c r="G79" s="129">
        <v>8.6940000000000004E-5</v>
      </c>
      <c r="H79" s="129">
        <v>6.4578400000000011E-3</v>
      </c>
      <c r="I79" s="129">
        <v>0.1267856</v>
      </c>
      <c r="J79" s="129">
        <v>0.32280841999999998</v>
      </c>
      <c r="K79" s="129">
        <v>0</v>
      </c>
      <c r="L79" s="129">
        <v>0</v>
      </c>
      <c r="M79" s="170" t="s">
        <v>188</v>
      </c>
      <c r="N79" s="129">
        <v>4.0600000000000011E-5</v>
      </c>
      <c r="O79" s="129">
        <v>0</v>
      </c>
      <c r="P79" s="129">
        <v>0</v>
      </c>
      <c r="Q79" s="129">
        <v>0</v>
      </c>
      <c r="R79" s="129">
        <v>2.8981320000000001E-2</v>
      </c>
      <c r="S79" s="129">
        <v>2.7674000000000002E-3</v>
      </c>
      <c r="T79" s="129"/>
      <c r="U79" s="129"/>
      <c r="V79" s="129"/>
    </row>
    <row r="80" spans="1:22" hidden="1" outlineLevel="1">
      <c r="A80" s="8">
        <v>42644</v>
      </c>
      <c r="B80" s="129">
        <v>0.55664177999999997</v>
      </c>
      <c r="C80" s="129">
        <v>1.204E-3</v>
      </c>
      <c r="D80" s="129">
        <v>3.9509500000000003E-2</v>
      </c>
      <c r="E80" s="129">
        <v>6.7900000000000002E-6</v>
      </c>
      <c r="F80" s="129">
        <v>0</v>
      </c>
      <c r="G80" s="129">
        <v>2.1734599999999999E-3</v>
      </c>
      <c r="H80" s="129">
        <v>9.1570499999999999E-3</v>
      </c>
      <c r="I80" s="129">
        <v>0.14963465000000001</v>
      </c>
      <c r="J80" s="129">
        <v>0.31715386000000001</v>
      </c>
      <c r="K80" s="129">
        <v>0</v>
      </c>
      <c r="L80" s="129">
        <v>0</v>
      </c>
      <c r="M80" s="170" t="s">
        <v>188</v>
      </c>
      <c r="N80" s="129">
        <v>4.0599999999999998E-5</v>
      </c>
      <c r="O80" s="129">
        <v>4.87486E-3</v>
      </c>
      <c r="P80" s="129">
        <v>0</v>
      </c>
      <c r="Q80" s="129">
        <v>0</v>
      </c>
      <c r="R80" s="129">
        <v>3.0119609999999998E-2</v>
      </c>
      <c r="S80" s="129">
        <v>2.7674000000000002E-3</v>
      </c>
      <c r="T80" s="129"/>
      <c r="U80" s="129"/>
      <c r="V80" s="129"/>
    </row>
    <row r="81" spans="1:22" hidden="1" outlineLevel="1">
      <c r="A81" s="8">
        <v>42675</v>
      </c>
      <c r="B81" s="129">
        <v>0.55806681999999996</v>
      </c>
      <c r="C81" s="129">
        <v>1.204E-3</v>
      </c>
      <c r="D81" s="129">
        <v>3.9509500000000003E-2</v>
      </c>
      <c r="E81" s="129">
        <v>6.7900000000000002E-6</v>
      </c>
      <c r="F81" s="129">
        <v>0</v>
      </c>
      <c r="G81" s="129">
        <v>2.1734599999999999E-3</v>
      </c>
      <c r="H81" s="129">
        <v>8.6570499999999995E-3</v>
      </c>
      <c r="I81" s="129">
        <v>0.1668838</v>
      </c>
      <c r="J81" s="129">
        <v>0.31584073000000001</v>
      </c>
      <c r="K81" s="129">
        <v>0</v>
      </c>
      <c r="L81" s="129">
        <v>0</v>
      </c>
      <c r="M81" s="170" t="s">
        <v>188</v>
      </c>
      <c r="N81" s="129">
        <v>4.0599999999999998E-5</v>
      </c>
      <c r="O81" s="129">
        <v>1.01786E-3</v>
      </c>
      <c r="P81" s="129">
        <v>0</v>
      </c>
      <c r="Q81" s="129">
        <v>0</v>
      </c>
      <c r="R81" s="129">
        <v>1.9965629999999998E-2</v>
      </c>
      <c r="S81" s="129">
        <v>2.7674000000000002E-3</v>
      </c>
      <c r="T81" s="129"/>
      <c r="U81" s="129"/>
      <c r="V81" s="129"/>
    </row>
    <row r="82" spans="1:22" hidden="1" outlineLevel="1">
      <c r="A82" s="8">
        <v>42705</v>
      </c>
      <c r="B82" s="129">
        <v>0.56920744999999995</v>
      </c>
      <c r="C82" s="129">
        <v>1.204E-3</v>
      </c>
      <c r="D82" s="129">
        <v>3.9509500000000003E-2</v>
      </c>
      <c r="E82" s="129">
        <v>6.7900000000000002E-6</v>
      </c>
      <c r="F82" s="129">
        <v>0</v>
      </c>
      <c r="G82" s="129">
        <v>2.1734599999999999E-3</v>
      </c>
      <c r="H82" s="129">
        <v>8.6570499999999995E-3</v>
      </c>
      <c r="I82" s="129">
        <v>0.15919469999999999</v>
      </c>
      <c r="J82" s="129">
        <v>0.32965329999999998</v>
      </c>
      <c r="K82" s="129">
        <v>0</v>
      </c>
      <c r="L82" s="129">
        <v>0</v>
      </c>
      <c r="M82" s="170" t="s">
        <v>188</v>
      </c>
      <c r="N82" s="129">
        <v>3.0599999999999998E-5</v>
      </c>
      <c r="O82" s="129">
        <v>8.8460000000000003E-5</v>
      </c>
      <c r="P82" s="129">
        <v>0</v>
      </c>
      <c r="Q82" s="129">
        <v>0</v>
      </c>
      <c r="R82" s="129">
        <v>2.5922189999999998E-2</v>
      </c>
      <c r="S82" s="129">
        <v>2.7674000000000002E-3</v>
      </c>
      <c r="T82" s="129"/>
      <c r="U82" s="129"/>
      <c r="V82" s="129"/>
    </row>
    <row r="83" spans="1:22" hidden="1" outlineLevel="1">
      <c r="A83" s="8">
        <v>42736</v>
      </c>
      <c r="B83" s="129">
        <v>0.56236556000000004</v>
      </c>
      <c r="C83" s="129">
        <v>1.204E-3</v>
      </c>
      <c r="D83" s="129">
        <v>3.9509500000000003E-2</v>
      </c>
      <c r="E83" s="129">
        <v>6.7900000000000002E-6</v>
      </c>
      <c r="F83" s="129">
        <v>0</v>
      </c>
      <c r="G83" s="129">
        <v>2.1734599999999999E-3</v>
      </c>
      <c r="H83" s="129">
        <v>2.6969699999999999E-3</v>
      </c>
      <c r="I83" s="129">
        <v>0.16811833000000001</v>
      </c>
      <c r="J83" s="129">
        <v>0.33108927999999999</v>
      </c>
      <c r="K83" s="129">
        <v>0</v>
      </c>
      <c r="L83" s="129">
        <v>0</v>
      </c>
      <c r="M83" s="170" t="s">
        <v>188</v>
      </c>
      <c r="N83" s="129">
        <v>3.0599999999999998E-5</v>
      </c>
      <c r="O83" s="129">
        <v>8.8460000000000003E-5</v>
      </c>
      <c r="P83" s="129">
        <v>0</v>
      </c>
      <c r="Q83" s="129">
        <v>0</v>
      </c>
      <c r="R83" s="129">
        <v>1.4680770000000001E-2</v>
      </c>
      <c r="S83" s="129">
        <v>2.7674000000000002E-3</v>
      </c>
      <c r="T83" s="129"/>
      <c r="U83" s="129"/>
      <c r="V83" s="129"/>
    </row>
    <row r="84" spans="1:22" hidden="1" outlineLevel="1">
      <c r="A84" s="8">
        <v>42767</v>
      </c>
      <c r="B84" s="129">
        <v>0.53735301999999996</v>
      </c>
      <c r="C84" s="129">
        <v>1.204E-3</v>
      </c>
      <c r="D84" s="129">
        <v>3.9509500000000003E-2</v>
      </c>
      <c r="E84" s="129">
        <v>6.7900000000000002E-6</v>
      </c>
      <c r="F84" s="129">
        <v>0</v>
      </c>
      <c r="G84" s="129">
        <v>2.1734599999999999E-3</v>
      </c>
      <c r="H84" s="129">
        <v>2.6969699999999999E-3</v>
      </c>
      <c r="I84" s="129">
        <v>0.14423575</v>
      </c>
      <c r="J84" s="129">
        <v>0.33064357999999999</v>
      </c>
      <c r="K84" s="129">
        <v>0</v>
      </c>
      <c r="L84" s="129">
        <v>0</v>
      </c>
      <c r="M84" s="170" t="s">
        <v>188</v>
      </c>
      <c r="N84" s="129">
        <v>3.0599999999999998E-5</v>
      </c>
      <c r="O84" s="129">
        <v>8.8460000000000003E-5</v>
      </c>
      <c r="P84" s="129">
        <v>0</v>
      </c>
      <c r="Q84" s="129">
        <v>0</v>
      </c>
      <c r="R84" s="129">
        <v>1.399651E-2</v>
      </c>
      <c r="S84" s="129">
        <v>2.7674000000000002E-3</v>
      </c>
      <c r="T84" s="129"/>
      <c r="U84" s="129"/>
      <c r="V84" s="129"/>
    </row>
    <row r="85" spans="1:22" hidden="1" outlineLevel="1">
      <c r="A85" s="8">
        <v>42795</v>
      </c>
      <c r="B85" s="129">
        <v>0.44718310999999999</v>
      </c>
      <c r="C85" s="129">
        <v>1.204E-3</v>
      </c>
      <c r="D85" s="129">
        <v>3.9509500000000003E-2</v>
      </c>
      <c r="E85" s="129">
        <v>6.7900000000000002E-6</v>
      </c>
      <c r="F85" s="129">
        <v>0</v>
      </c>
      <c r="G85" s="129">
        <v>2.1734599999999999E-3</v>
      </c>
      <c r="H85" s="129">
        <v>2.6969699999999999E-3</v>
      </c>
      <c r="I85" s="129">
        <v>5.0734619999999994E-2</v>
      </c>
      <c r="J85" s="129">
        <v>0.33178837999999999</v>
      </c>
      <c r="K85" s="129">
        <v>0</v>
      </c>
      <c r="L85" s="129">
        <v>0</v>
      </c>
      <c r="M85" s="170" t="s">
        <v>188</v>
      </c>
      <c r="N85" s="129">
        <v>3.0599999999999998E-5</v>
      </c>
      <c r="O85" s="129">
        <v>9.7059999999999996E-5</v>
      </c>
      <c r="P85" s="129">
        <v>0</v>
      </c>
      <c r="Q85" s="129">
        <v>0</v>
      </c>
      <c r="R85" s="129">
        <v>1.6174330000000001E-2</v>
      </c>
      <c r="S85" s="129">
        <v>2.7674000000000002E-3</v>
      </c>
      <c r="T85" s="129"/>
      <c r="U85" s="129"/>
      <c r="V85" s="129"/>
    </row>
    <row r="86" spans="1:22" hidden="1" outlineLevel="1">
      <c r="A86" s="8">
        <v>42826</v>
      </c>
      <c r="B86" s="129">
        <v>0.40401969999999998</v>
      </c>
      <c r="C86" s="129">
        <v>1.204E-3</v>
      </c>
      <c r="D86" s="129">
        <v>3.9509500000000003E-2</v>
      </c>
      <c r="E86" s="129">
        <v>6.7900000000000002E-6</v>
      </c>
      <c r="F86" s="129">
        <v>0</v>
      </c>
      <c r="G86" s="129">
        <v>2.1734599999999999E-3</v>
      </c>
      <c r="H86" s="129">
        <v>2.2119700000000002E-3</v>
      </c>
      <c r="I86" s="129">
        <v>1.589256E-2</v>
      </c>
      <c r="J86" s="129">
        <v>0.32136720000000002</v>
      </c>
      <c r="K86" s="129">
        <v>0</v>
      </c>
      <c r="L86" s="129">
        <v>0</v>
      </c>
      <c r="M86" s="170" t="s">
        <v>188</v>
      </c>
      <c r="N86" s="129">
        <v>3.0599999999999998E-5</v>
      </c>
      <c r="O86" s="129">
        <v>9.7059999999999996E-5</v>
      </c>
      <c r="P86" s="129">
        <v>0</v>
      </c>
      <c r="Q86" s="129">
        <v>0</v>
      </c>
      <c r="R86" s="129">
        <v>1.875916E-2</v>
      </c>
      <c r="S86" s="129">
        <v>2.7674000000000002E-3</v>
      </c>
      <c r="T86" s="129"/>
      <c r="U86" s="129"/>
      <c r="V86" s="129"/>
    </row>
    <row r="87" spans="1:22" hidden="1" outlineLevel="1">
      <c r="A87" s="8">
        <v>42856</v>
      </c>
      <c r="B87" s="129">
        <v>0.40758958000000001</v>
      </c>
      <c r="C87" s="129">
        <v>1.204E-3</v>
      </c>
      <c r="D87" s="129">
        <v>3.9509500000000003E-2</v>
      </c>
      <c r="E87" s="129">
        <v>6.7000000000000004E-7</v>
      </c>
      <c r="F87" s="129">
        <v>0</v>
      </c>
      <c r="G87" s="129">
        <v>2.1734599999999999E-3</v>
      </c>
      <c r="H87" s="129">
        <v>2.2119700000000002E-3</v>
      </c>
      <c r="I87" s="129">
        <v>1.8388790000000002E-2</v>
      </c>
      <c r="J87" s="129">
        <v>0.32252425000000001</v>
      </c>
      <c r="K87" s="129">
        <v>0</v>
      </c>
      <c r="L87" s="129">
        <v>0</v>
      </c>
      <c r="M87" s="170" t="s">
        <v>188</v>
      </c>
      <c r="N87" s="129">
        <v>3.0599999999999998E-5</v>
      </c>
      <c r="O87" s="129">
        <v>9.7059999999999996E-5</v>
      </c>
      <c r="P87" s="129">
        <v>0</v>
      </c>
      <c r="Q87" s="129">
        <v>0</v>
      </c>
      <c r="R87" s="129">
        <v>1.8681879999999998E-2</v>
      </c>
      <c r="S87" s="129">
        <v>2.7674000000000002E-3</v>
      </c>
      <c r="T87" s="129"/>
      <c r="U87" s="129"/>
      <c r="V87" s="129"/>
    </row>
    <row r="88" spans="1:22" hidden="1" outlineLevel="1">
      <c r="A88" s="8">
        <v>42887</v>
      </c>
      <c r="B88" s="129">
        <v>0.38847706999999998</v>
      </c>
      <c r="C88" s="129">
        <v>0</v>
      </c>
      <c r="D88" s="129">
        <v>4.1220000000000002E-5</v>
      </c>
      <c r="E88" s="129">
        <v>6.7000000000000004E-7</v>
      </c>
      <c r="F88" s="129">
        <v>0</v>
      </c>
      <c r="G88" s="129">
        <v>2.1734599999999999E-3</v>
      </c>
      <c r="H88" s="129">
        <v>2.2119700000000002E-3</v>
      </c>
      <c r="I88" s="129">
        <v>0.36250532000000002</v>
      </c>
      <c r="J88" s="129">
        <v>1.038E-4</v>
      </c>
      <c r="K88" s="129">
        <v>0</v>
      </c>
      <c r="L88" s="129">
        <v>0</v>
      </c>
      <c r="M88" s="170" t="s">
        <v>188</v>
      </c>
      <c r="N88" s="129">
        <v>3.0599999999999998E-5</v>
      </c>
      <c r="O88" s="129">
        <v>5.9460000000000003E-5</v>
      </c>
      <c r="P88" s="129">
        <v>0</v>
      </c>
      <c r="Q88" s="129">
        <v>0</v>
      </c>
      <c r="R88" s="129">
        <v>1.858317E-2</v>
      </c>
      <c r="S88" s="129">
        <v>2.7674000000000002E-3</v>
      </c>
      <c r="T88" s="129"/>
      <c r="U88" s="129"/>
      <c r="V88" s="129"/>
    </row>
    <row r="89" spans="1:22" hidden="1" outlineLevel="1">
      <c r="A89" s="8">
        <v>42917</v>
      </c>
      <c r="B89" s="129">
        <v>3.6349319999999997E-2</v>
      </c>
      <c r="C89" s="129">
        <v>0</v>
      </c>
      <c r="D89" s="129">
        <v>4.1220000000000002E-5</v>
      </c>
      <c r="E89" s="129">
        <v>6.7000000000000004E-7</v>
      </c>
      <c r="F89" s="129">
        <v>0</v>
      </c>
      <c r="G89" s="129">
        <v>2.1734599999999999E-3</v>
      </c>
      <c r="H89" s="129">
        <v>2.2119700000000002E-3</v>
      </c>
      <c r="I89" s="129">
        <v>3.0389700000000002E-3</v>
      </c>
      <c r="J89" s="129">
        <v>1.038E-4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2.601183E-2</v>
      </c>
      <c r="S89" s="129">
        <v>2.7674000000000002E-3</v>
      </c>
      <c r="T89" s="129"/>
      <c r="U89" s="129"/>
      <c r="V89" s="129"/>
    </row>
    <row r="90" spans="1:22" hidden="1" outlineLevel="1">
      <c r="A90" s="8">
        <v>42948</v>
      </c>
      <c r="B90" s="129">
        <v>2.8629969999999998E-2</v>
      </c>
      <c r="C90" s="129">
        <v>0</v>
      </c>
      <c r="D90" s="129">
        <v>4.1220000000000002E-5</v>
      </c>
      <c r="E90" s="129">
        <v>6.7000000000000004E-7</v>
      </c>
      <c r="F90" s="129">
        <v>0</v>
      </c>
      <c r="G90" s="129">
        <v>2.1734599999999999E-3</v>
      </c>
      <c r="H90" s="129">
        <v>2.2119700000000002E-3</v>
      </c>
      <c r="I90" s="129">
        <v>3.0353400000000001E-3</v>
      </c>
      <c r="J90" s="129">
        <v>1.038E-4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1.8296109999999997E-2</v>
      </c>
      <c r="S90" s="129">
        <v>2.7674000000000002E-3</v>
      </c>
      <c r="T90" s="129"/>
      <c r="U90" s="129"/>
      <c r="V90" s="129"/>
    </row>
    <row r="91" spans="1:22" hidden="1" outlineLevel="1">
      <c r="A91" s="8">
        <v>42979</v>
      </c>
      <c r="B91" s="129">
        <v>2.5946379999999998E-2</v>
      </c>
      <c r="C91" s="129">
        <v>0</v>
      </c>
      <c r="D91" s="129">
        <v>4.1220000000000002E-5</v>
      </c>
      <c r="E91" s="129">
        <v>6.7000000000000004E-7</v>
      </c>
      <c r="F91" s="129">
        <v>0</v>
      </c>
      <c r="G91" s="129">
        <v>2.1294600000000001E-3</v>
      </c>
      <c r="H91" s="129">
        <v>2.1992100000000001E-3</v>
      </c>
      <c r="I91" s="129">
        <v>3.9606E-4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1.8412359999999999E-2</v>
      </c>
      <c r="S91" s="129">
        <v>2.7674000000000002E-3</v>
      </c>
      <c r="T91" s="129"/>
      <c r="U91" s="129"/>
      <c r="V91" s="129"/>
    </row>
    <row r="92" spans="1:22" hidden="1" outlineLevel="1">
      <c r="A92" s="8">
        <v>43009</v>
      </c>
      <c r="B92" s="129">
        <v>2.6066300000000001E-2</v>
      </c>
      <c r="C92" s="129">
        <v>0</v>
      </c>
      <c r="D92" s="129">
        <v>4.1220000000000002E-5</v>
      </c>
      <c r="E92" s="129">
        <v>6.7000000000000004E-7</v>
      </c>
      <c r="F92" s="129">
        <v>0</v>
      </c>
      <c r="G92" s="129">
        <v>2.1294600000000001E-3</v>
      </c>
      <c r="H92" s="129">
        <v>2.1992100000000001E-3</v>
      </c>
      <c r="I92" s="129">
        <v>3.9606E-4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1.8532279999999998E-2</v>
      </c>
      <c r="S92" s="129">
        <v>2.7674000000000002E-3</v>
      </c>
      <c r="T92" s="129"/>
      <c r="U92" s="129"/>
      <c r="V92" s="129"/>
    </row>
    <row r="93" spans="1:22" hidden="1" outlineLevel="1">
      <c r="A93" s="8">
        <v>43040</v>
      </c>
      <c r="B93" s="129">
        <v>2.5638080000000001E-2</v>
      </c>
      <c r="C93" s="129">
        <v>0</v>
      </c>
      <c r="D93" s="129">
        <v>4.1220000000000002E-5</v>
      </c>
      <c r="E93" s="129">
        <v>6.7000000000000004E-7</v>
      </c>
      <c r="F93" s="129">
        <v>0</v>
      </c>
      <c r="G93" s="129">
        <v>2.1294600000000001E-3</v>
      </c>
      <c r="H93" s="129">
        <v>2.1992100000000001E-3</v>
      </c>
      <c r="I93" s="129">
        <v>3.9606E-4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1.8604059999999999E-2</v>
      </c>
      <c r="S93" s="129">
        <v>2.2674000000000001E-3</v>
      </c>
      <c r="T93" s="129"/>
      <c r="U93" s="129"/>
      <c r="V93" s="129"/>
    </row>
    <row r="94" spans="1:22" hidden="1" outlineLevel="1">
      <c r="A94" s="8">
        <v>43070</v>
      </c>
      <c r="B94" s="129">
        <v>2.6047789999999998E-2</v>
      </c>
      <c r="C94" s="129">
        <v>0</v>
      </c>
      <c r="D94" s="129">
        <v>4.1220000000000002E-5</v>
      </c>
      <c r="E94" s="129">
        <v>6.7000000000000004E-7</v>
      </c>
      <c r="F94" s="129">
        <v>0</v>
      </c>
      <c r="G94" s="129">
        <v>2.1294600000000001E-3</v>
      </c>
      <c r="H94" s="129">
        <v>2.1992100000000001E-3</v>
      </c>
      <c r="I94" s="129">
        <v>3.9606E-4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1.9013769999999999E-2</v>
      </c>
      <c r="S94" s="129">
        <v>2.2674000000000001E-3</v>
      </c>
      <c r="T94" s="129"/>
      <c r="U94" s="129"/>
      <c r="V94" s="129"/>
    </row>
    <row r="95" spans="1:22" hidden="1" outlineLevel="1">
      <c r="A95" s="8">
        <v>43101</v>
      </c>
      <c r="B95" s="129">
        <v>2.5025060000000002E-2</v>
      </c>
      <c r="C95" s="129">
        <v>0</v>
      </c>
      <c r="D95" s="129">
        <v>4.1220000000000002E-5</v>
      </c>
      <c r="E95" s="129">
        <v>6.7000000000000004E-7</v>
      </c>
      <c r="F95" s="129">
        <v>0</v>
      </c>
      <c r="G95" s="129">
        <v>2.1294600000000001E-3</v>
      </c>
      <c r="H95" s="129">
        <v>1.69921E-3</v>
      </c>
      <c r="I95" s="129">
        <v>3.9606E-4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1.849104E-2</v>
      </c>
      <c r="S95" s="129">
        <v>2.2674000000000001E-3</v>
      </c>
      <c r="T95" s="129"/>
      <c r="U95" s="129"/>
      <c r="V95" s="129"/>
    </row>
    <row r="96" spans="1:22" hidden="1" outlineLevel="1">
      <c r="A96" s="8">
        <v>43132</v>
      </c>
      <c r="B96" s="129">
        <v>2.4612510000000001E-2</v>
      </c>
      <c r="C96" s="129">
        <v>0</v>
      </c>
      <c r="D96" s="129">
        <v>4.1220000000000002E-5</v>
      </c>
      <c r="E96" s="129">
        <v>6.7000000000000004E-7</v>
      </c>
      <c r="F96" s="129">
        <v>0</v>
      </c>
      <c r="G96" s="129">
        <v>2.1294600000000001E-3</v>
      </c>
      <c r="H96" s="129">
        <v>1.69921E-3</v>
      </c>
      <c r="I96" s="129">
        <v>3.9606E-4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1.8078489999999999E-2</v>
      </c>
      <c r="S96" s="129">
        <v>2.2674000000000001E-3</v>
      </c>
      <c r="T96" s="129"/>
      <c r="U96" s="129"/>
      <c r="V96" s="129"/>
    </row>
    <row r="97" spans="1:22" hidden="1" outlineLevel="1">
      <c r="A97" s="8">
        <v>43160</v>
      </c>
      <c r="B97" s="129">
        <v>2.4455090000000002E-2</v>
      </c>
      <c r="C97" s="129">
        <v>0</v>
      </c>
      <c r="D97" s="129">
        <v>4.1220000000000002E-5</v>
      </c>
      <c r="E97" s="129">
        <v>6.7000000000000004E-7</v>
      </c>
      <c r="F97" s="129">
        <v>0</v>
      </c>
      <c r="G97" s="129">
        <v>2.1294600000000001E-3</v>
      </c>
      <c r="H97" s="129">
        <v>1.69921E-3</v>
      </c>
      <c r="I97" s="129">
        <v>3.9606E-4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1.7921070000000001E-2</v>
      </c>
      <c r="S97" s="129">
        <v>2.2674000000000001E-3</v>
      </c>
      <c r="T97" s="129"/>
      <c r="U97" s="129"/>
      <c r="V97" s="129"/>
    </row>
    <row r="98" spans="1:22" hidden="1" outlineLevel="1">
      <c r="A98" s="8">
        <v>43191</v>
      </c>
      <c r="B98" s="129">
        <v>2.2933160000000001E-2</v>
      </c>
      <c r="C98" s="129">
        <v>0</v>
      </c>
      <c r="D98" s="129">
        <v>4.1220000000000002E-5</v>
      </c>
      <c r="E98" s="129">
        <v>6.7000000000000004E-7</v>
      </c>
      <c r="F98" s="129">
        <v>0</v>
      </c>
      <c r="G98" s="129">
        <v>2.1294600000000001E-3</v>
      </c>
      <c r="H98" s="129">
        <v>9.9920999999999994E-4</v>
      </c>
      <c r="I98" s="129">
        <v>3.9606E-4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1.7099139999999999E-2</v>
      </c>
      <c r="S98" s="129">
        <v>2.2674000000000001E-3</v>
      </c>
      <c r="T98" s="129"/>
      <c r="U98" s="129"/>
      <c r="V98" s="129"/>
    </row>
    <row r="99" spans="1:22" hidden="1" outlineLevel="1">
      <c r="A99" s="8">
        <v>43221</v>
      </c>
      <c r="B99" s="129">
        <v>2.1464909999999997E-2</v>
      </c>
      <c r="C99" s="129">
        <v>0</v>
      </c>
      <c r="D99" s="129">
        <v>4.1220000000000002E-5</v>
      </c>
      <c r="E99" s="129">
        <v>6.7000000000000004E-7</v>
      </c>
      <c r="F99" s="129">
        <v>0</v>
      </c>
      <c r="G99" s="129">
        <v>2.1294600000000001E-3</v>
      </c>
      <c r="H99" s="129">
        <v>9.6761000000000004E-4</v>
      </c>
      <c r="I99" s="129">
        <v>3.9606E-4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1.636249E-2</v>
      </c>
      <c r="S99" s="129">
        <v>1.5674E-3</v>
      </c>
      <c r="T99" s="129"/>
      <c r="U99" s="129"/>
      <c r="V99" s="129"/>
    </row>
    <row r="100" spans="1:22" hidden="1" outlineLevel="1">
      <c r="A100" s="8">
        <v>43252</v>
      </c>
      <c r="B100" s="129">
        <v>2.0085659999999998E-2</v>
      </c>
      <c r="C100" s="129">
        <v>0</v>
      </c>
      <c r="D100" s="129">
        <v>4.1220000000000002E-5</v>
      </c>
      <c r="E100" s="129">
        <v>6.7000000000000004E-7</v>
      </c>
      <c r="F100" s="129">
        <v>0</v>
      </c>
      <c r="G100" s="129">
        <v>2.1294600000000001E-3</v>
      </c>
      <c r="H100" s="129">
        <v>9.6761000000000004E-4</v>
      </c>
      <c r="I100" s="129">
        <v>3.9606E-4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1.5683240000000001E-2</v>
      </c>
      <c r="S100" s="129">
        <v>8.6740000000000005E-4</v>
      </c>
      <c r="T100" s="129"/>
      <c r="U100" s="129"/>
      <c r="V100" s="129"/>
    </row>
    <row r="101" spans="1:22" hidden="1" outlineLevel="1">
      <c r="A101" s="8">
        <v>43282</v>
      </c>
      <c r="B101" s="129">
        <v>1.890584E-2</v>
      </c>
      <c r="C101" s="129">
        <v>0</v>
      </c>
      <c r="D101" s="129">
        <v>4.1220000000000002E-5</v>
      </c>
      <c r="E101" s="129">
        <v>6.7000000000000004E-7</v>
      </c>
      <c r="F101" s="129">
        <v>0</v>
      </c>
      <c r="G101" s="129">
        <v>2.1294600000000001E-3</v>
      </c>
      <c r="H101" s="129">
        <v>9.6761000000000004E-4</v>
      </c>
      <c r="I101" s="129">
        <v>3.9606E-4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1.5203419999999999E-2</v>
      </c>
      <c r="S101" s="129">
        <v>1.674E-4</v>
      </c>
      <c r="T101" s="129"/>
      <c r="U101" s="129"/>
      <c r="V101" s="129"/>
    </row>
    <row r="102" spans="1:22" hidden="1" outlineLevel="1">
      <c r="A102" s="8">
        <v>43313</v>
      </c>
      <c r="B102" s="129">
        <v>1.9158169999999999E-2</v>
      </c>
      <c r="C102" s="129">
        <v>0</v>
      </c>
      <c r="D102" s="129">
        <v>4.1220000000000002E-5</v>
      </c>
      <c r="E102" s="129">
        <v>6.7000000000000004E-7</v>
      </c>
      <c r="F102" s="129">
        <v>0</v>
      </c>
      <c r="G102" s="129">
        <v>2.1294600000000001E-3</v>
      </c>
      <c r="H102" s="129">
        <v>9.6761000000000004E-4</v>
      </c>
      <c r="I102" s="129">
        <v>3.9606E-4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1.5623150000000001E-2</v>
      </c>
      <c r="S102" s="129">
        <v>0</v>
      </c>
      <c r="T102" s="129"/>
      <c r="U102" s="129"/>
      <c r="V102" s="129"/>
    </row>
    <row r="103" spans="1:22" hidden="1" outlineLevel="1">
      <c r="A103" s="8">
        <v>43344</v>
      </c>
      <c r="B103" s="129">
        <v>1.7899519999999999E-2</v>
      </c>
      <c r="C103" s="129">
        <v>0</v>
      </c>
      <c r="D103" s="129">
        <v>4.1220000000000002E-5</v>
      </c>
      <c r="E103" s="129">
        <v>6.7000000000000004E-7</v>
      </c>
      <c r="F103" s="129">
        <v>0</v>
      </c>
      <c r="G103" s="129">
        <v>2.1294600000000001E-3</v>
      </c>
      <c r="H103" s="129">
        <v>9.6761000000000004E-4</v>
      </c>
      <c r="I103" s="129">
        <v>3.9606E-4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1.4364499999999999E-2</v>
      </c>
      <c r="S103" s="129">
        <v>0</v>
      </c>
      <c r="T103" s="129"/>
      <c r="U103" s="129"/>
      <c r="V103" s="129"/>
    </row>
    <row r="104" spans="1:22" hidden="1" outlineLevel="1">
      <c r="A104" s="8">
        <v>43374</v>
      </c>
      <c r="B104" s="129">
        <v>1.6586859999999998E-2</v>
      </c>
      <c r="C104" s="129">
        <v>0</v>
      </c>
      <c r="D104" s="129">
        <v>4.1220000000000002E-5</v>
      </c>
      <c r="E104" s="129">
        <v>6.7000000000000004E-7</v>
      </c>
      <c r="F104" s="129">
        <v>0</v>
      </c>
      <c r="G104" s="129">
        <v>2.1294600000000001E-3</v>
      </c>
      <c r="H104" s="129">
        <v>9.6761000000000004E-4</v>
      </c>
      <c r="I104" s="129">
        <v>3.9606E-4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1.305184E-2</v>
      </c>
      <c r="S104" s="129">
        <v>0</v>
      </c>
      <c r="T104" s="129"/>
      <c r="U104" s="129"/>
      <c r="V104" s="129"/>
    </row>
    <row r="105" spans="1:22" hidden="1" outlineLevel="1">
      <c r="A105" s="8">
        <v>43405</v>
      </c>
      <c r="B105" s="129">
        <v>1.5130470000000002E-2</v>
      </c>
      <c r="C105" s="129">
        <v>0</v>
      </c>
      <c r="D105" s="129">
        <v>4.1220000000000002E-5</v>
      </c>
      <c r="E105" s="129">
        <v>6.7000000000000004E-7</v>
      </c>
      <c r="F105" s="129">
        <v>0</v>
      </c>
      <c r="G105" s="129">
        <v>2.1294600000000001E-3</v>
      </c>
      <c r="H105" s="129">
        <v>0</v>
      </c>
      <c r="I105" s="129">
        <v>3.9606E-4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1.2563060000000001E-2</v>
      </c>
      <c r="S105" s="129">
        <v>0</v>
      </c>
      <c r="T105" s="129"/>
      <c r="U105" s="129"/>
      <c r="V105" s="129"/>
    </row>
    <row r="106" spans="1:22" hidden="1" outlineLevel="1">
      <c r="A106" s="8">
        <v>43435</v>
      </c>
      <c r="B106" s="129">
        <v>1.2130480000000001E-2</v>
      </c>
      <c r="C106" s="129">
        <v>0</v>
      </c>
      <c r="D106" s="129">
        <v>4.1220000000000002E-5</v>
      </c>
      <c r="E106" s="129">
        <v>6.7000000000000004E-7</v>
      </c>
      <c r="F106" s="129">
        <v>0</v>
      </c>
      <c r="G106" s="129">
        <v>2.1294600000000001E-3</v>
      </c>
      <c r="H106" s="129">
        <v>0</v>
      </c>
      <c r="I106" s="129">
        <v>3.9606E-4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9.5630699999999999E-3</v>
      </c>
      <c r="S106" s="129">
        <v>0</v>
      </c>
      <c r="T106" s="129"/>
      <c r="U106" s="129"/>
      <c r="V106" s="129"/>
    </row>
    <row r="107" spans="1:22" hidden="1" outlineLevel="1">
      <c r="A107" s="8">
        <v>43466</v>
      </c>
      <c r="B107" s="129">
        <v>9.3703299999999996E-3</v>
      </c>
      <c r="C107" s="129">
        <v>5.0989999999999998E-5</v>
      </c>
      <c r="D107" s="129">
        <v>4.1220000000000002E-5</v>
      </c>
      <c r="E107" s="129">
        <v>6.7000000000000004E-7</v>
      </c>
      <c r="F107" s="129">
        <v>0</v>
      </c>
      <c r="G107" s="129">
        <v>2.0865200000000001E-3</v>
      </c>
      <c r="H107" s="129">
        <v>0</v>
      </c>
      <c r="I107" s="129">
        <v>3.8800999999999999E-4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6.8029200000000005E-3</v>
      </c>
      <c r="S107" s="129">
        <v>0</v>
      </c>
      <c r="T107" s="129"/>
      <c r="U107" s="129"/>
      <c r="V107" s="129"/>
    </row>
    <row r="108" spans="1:22" hidden="1" outlineLevel="1">
      <c r="A108" s="8">
        <v>43497</v>
      </c>
      <c r="B108" s="129">
        <v>3.3496599999999995E-3</v>
      </c>
      <c r="C108" s="129">
        <v>5.0989999999999998E-5</v>
      </c>
      <c r="D108" s="129">
        <v>4.1220000000000002E-5</v>
      </c>
      <c r="E108" s="129">
        <v>6.7000000000000004E-7</v>
      </c>
      <c r="F108" s="129">
        <v>0</v>
      </c>
      <c r="G108" s="129">
        <v>2.0865200000000001E-3</v>
      </c>
      <c r="H108" s="129">
        <v>0</v>
      </c>
      <c r="I108" s="129">
        <v>3.8800999999999999E-4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7.8224999999999996E-4</v>
      </c>
      <c r="S108" s="129">
        <v>0</v>
      </c>
      <c r="T108" s="129"/>
      <c r="U108" s="129"/>
      <c r="V108" s="129"/>
    </row>
    <row r="109" spans="1:22" hidden="1" outlineLevel="1">
      <c r="A109" s="8">
        <v>43525</v>
      </c>
      <c r="B109" s="129">
        <v>2.5674099999999996E-3</v>
      </c>
      <c r="C109" s="129">
        <v>5.0989999999999998E-5</v>
      </c>
      <c r="D109" s="129">
        <v>4.1220000000000002E-5</v>
      </c>
      <c r="E109" s="129">
        <v>6.7000000000000004E-7</v>
      </c>
      <c r="F109" s="129">
        <v>0</v>
      </c>
      <c r="G109" s="129">
        <v>2.0865200000000001E-3</v>
      </c>
      <c r="H109" s="129">
        <v>0</v>
      </c>
      <c r="I109" s="129">
        <v>3.8800999999999999E-4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/>
      <c r="U109" s="129"/>
      <c r="V109" s="129"/>
    </row>
    <row r="110" spans="1:22" hidden="1" outlineLevel="1">
      <c r="A110" s="8">
        <v>43556</v>
      </c>
      <c r="B110" s="129">
        <v>2.5674099999999996E-3</v>
      </c>
      <c r="C110" s="129">
        <v>5.0989999999999998E-5</v>
      </c>
      <c r="D110" s="129">
        <v>4.1220000000000002E-5</v>
      </c>
      <c r="E110" s="129">
        <v>6.7000000000000004E-7</v>
      </c>
      <c r="F110" s="129">
        <v>0</v>
      </c>
      <c r="G110" s="129">
        <v>2.0865200000000001E-3</v>
      </c>
      <c r="H110" s="129">
        <v>0</v>
      </c>
      <c r="I110" s="129">
        <v>3.8800999999999999E-4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/>
      <c r="U110" s="129"/>
      <c r="V110" s="129"/>
    </row>
    <row r="111" spans="1:22" hidden="1" outlineLevel="1">
      <c r="A111" s="8">
        <v>43586</v>
      </c>
      <c r="B111" s="129">
        <v>2.56741E-3</v>
      </c>
      <c r="C111" s="129">
        <v>4.3899999999999999E-4</v>
      </c>
      <c r="D111" s="129">
        <v>4.1220000000000002E-5</v>
      </c>
      <c r="E111" s="129">
        <v>6.7000000000000004E-7</v>
      </c>
      <c r="F111" s="129">
        <v>0</v>
      </c>
      <c r="G111" s="129">
        <v>2.0865200000000001E-3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/>
      <c r="U111" s="129"/>
      <c r="V111" s="129"/>
    </row>
    <row r="112" spans="1:22" hidden="1" outlineLevel="1">
      <c r="A112" s="8">
        <v>43617</v>
      </c>
      <c r="B112" s="129">
        <v>3.8867999999999997E-4</v>
      </c>
      <c r="C112" s="129">
        <v>3.8800999999999999E-4</v>
      </c>
      <c r="D112" s="129">
        <v>0</v>
      </c>
      <c r="E112" s="129">
        <v>6.7000000000000004E-7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/>
      <c r="U112" s="129"/>
      <c r="V112" s="129"/>
    </row>
    <row r="113" spans="1:22" hidden="1" outlineLevel="1">
      <c r="A113" s="8">
        <v>43647</v>
      </c>
      <c r="B113" s="129">
        <v>1.8868000000000002E-4</v>
      </c>
      <c r="C113" s="129">
        <v>0</v>
      </c>
      <c r="D113" s="129">
        <v>0</v>
      </c>
      <c r="E113" s="129">
        <v>6.7000000000000004E-7</v>
      </c>
      <c r="F113" s="129">
        <v>0</v>
      </c>
      <c r="G113" s="129">
        <v>0</v>
      </c>
      <c r="H113" s="129">
        <v>0</v>
      </c>
      <c r="I113" s="129">
        <v>1.8801000000000001E-4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/>
      <c r="U113" s="129"/>
      <c r="V113" s="129"/>
    </row>
    <row r="114" spans="1:22" hidden="1" outlineLevel="1">
      <c r="A114" s="8">
        <v>43678</v>
      </c>
      <c r="B114" s="129">
        <v>1.8868000000000002E-4</v>
      </c>
      <c r="C114" s="129">
        <v>0</v>
      </c>
      <c r="D114" s="129">
        <v>0</v>
      </c>
      <c r="E114" s="129">
        <v>6.7000000000000004E-7</v>
      </c>
      <c r="F114" s="129">
        <v>0</v>
      </c>
      <c r="G114" s="129">
        <v>0</v>
      </c>
      <c r="H114" s="129">
        <v>0</v>
      </c>
      <c r="I114" s="129">
        <v>1.8801000000000001E-4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/>
      <c r="U114" s="129"/>
      <c r="V114" s="129"/>
    </row>
    <row r="115" spans="1:22" hidden="1" outlineLevel="1">
      <c r="A115" s="8">
        <v>43709</v>
      </c>
      <c r="B115" s="129">
        <v>1.8868000000000002E-4</v>
      </c>
      <c r="C115" s="129">
        <v>0</v>
      </c>
      <c r="D115" s="129">
        <v>0</v>
      </c>
      <c r="E115" s="129">
        <v>6.7000000000000004E-7</v>
      </c>
      <c r="F115" s="129">
        <v>0</v>
      </c>
      <c r="G115" s="129">
        <v>0</v>
      </c>
      <c r="H115" s="129">
        <v>0</v>
      </c>
      <c r="I115" s="129">
        <v>1.8801000000000001E-4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/>
      <c r="U115" s="129"/>
      <c r="V115" s="129"/>
    </row>
    <row r="116" spans="1:22" hidden="1" outlineLevel="1">
      <c r="A116" s="8">
        <v>43739</v>
      </c>
      <c r="B116" s="129">
        <v>1.8868000000000002E-4</v>
      </c>
      <c r="C116" s="129">
        <v>0</v>
      </c>
      <c r="D116" s="129">
        <v>0</v>
      </c>
      <c r="E116" s="129">
        <v>6.7000000000000004E-7</v>
      </c>
      <c r="F116" s="129">
        <v>0</v>
      </c>
      <c r="G116" s="129">
        <v>0</v>
      </c>
      <c r="H116" s="129">
        <v>0</v>
      </c>
      <c r="I116" s="129">
        <v>1.8801000000000001E-4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/>
      <c r="U116" s="129"/>
      <c r="V116" s="129"/>
    </row>
    <row r="117" spans="1:22" hidden="1" outlineLevel="1">
      <c r="A117" s="8">
        <v>43770</v>
      </c>
      <c r="B117" s="129">
        <v>1.8801000000000001E-4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1.8801000000000001E-4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/>
      <c r="U117" s="129"/>
      <c r="V117" s="129"/>
    </row>
    <row r="118" spans="1:22" hidden="1" outlineLevel="1">
      <c r="A118" s="8">
        <v>43800</v>
      </c>
      <c r="B118" s="129">
        <v>1.8801000000000001E-4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1.8801000000000001E-4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/>
      <c r="U118" s="129"/>
      <c r="V118" s="129"/>
    </row>
    <row r="119" spans="1:2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/>
      <c r="U119" s="129"/>
      <c r="V119" s="129"/>
    </row>
    <row r="120" spans="1:2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/>
      <c r="U120" s="129"/>
      <c r="V120" s="129"/>
    </row>
    <row r="121" spans="1:2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/>
      <c r="U121" s="129"/>
      <c r="V121" s="129"/>
    </row>
    <row r="122" spans="1:22" hidden="1" outlineLevel="1">
      <c r="A122" s="8">
        <v>43922</v>
      </c>
      <c r="B122" s="129">
        <v>2.3218799999999998E-2</v>
      </c>
      <c r="C122" s="129">
        <v>2.3071460000000002E-2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1.4734000000000001E-4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/>
      <c r="U122" s="129"/>
      <c r="V122" s="129"/>
    </row>
    <row r="123" spans="1:22" hidden="1" outlineLevel="1">
      <c r="A123" s="8">
        <v>43952</v>
      </c>
      <c r="B123" s="129">
        <v>1.4734000000000001E-4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1.4734000000000001E-4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/>
      <c r="U123" s="129"/>
      <c r="V123" s="129"/>
    </row>
    <row r="124" spans="1:22" hidden="1" outlineLevel="1">
      <c r="A124" s="8">
        <v>43983</v>
      </c>
      <c r="B124" s="129">
        <v>1.4734000000000001E-4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1.4734000000000001E-4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/>
      <c r="U124" s="129"/>
      <c r="V124" s="129"/>
    </row>
    <row r="125" spans="1:22" hidden="1" outlineLevel="1">
      <c r="A125" s="8">
        <v>44013</v>
      </c>
      <c r="B125" s="129">
        <v>1.4734000000000001E-4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1.4734000000000001E-4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/>
      <c r="U125" s="129"/>
      <c r="V125" s="129"/>
    </row>
    <row r="126" spans="1:22" hidden="1" outlineLevel="1">
      <c r="A126" s="8">
        <v>44044</v>
      </c>
      <c r="B126" s="129">
        <v>1.4734000000000001E-4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1.4734000000000001E-4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/>
      <c r="U126" s="129"/>
      <c r="V126" s="129"/>
    </row>
    <row r="127" spans="1:22" hidden="1" outlineLevel="1">
      <c r="A127" s="8">
        <v>44075</v>
      </c>
      <c r="B127" s="129">
        <v>1.4734000000000001E-4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1.4734000000000001E-4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/>
      <c r="U127" s="129"/>
      <c r="V127" s="129"/>
    </row>
    <row r="128" spans="1:22" hidden="1" outlineLevel="1">
      <c r="A128" s="8">
        <v>44105</v>
      </c>
      <c r="B128" s="129">
        <v>1.4734000000000001E-4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1.4734000000000001E-4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/>
      <c r="U128" s="129"/>
      <c r="V128" s="129"/>
    </row>
    <row r="129" spans="1:22" hidden="1" outlineLevel="1">
      <c r="A129" s="8">
        <v>44136</v>
      </c>
      <c r="B129" s="129">
        <v>1.4734000000000001E-4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1.4734000000000001E-4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/>
      <c r="U129" s="129"/>
      <c r="V129" s="129"/>
    </row>
    <row r="130" spans="1:22" hidden="1" outlineLevel="1">
      <c r="A130" s="8">
        <v>44166</v>
      </c>
      <c r="B130" s="129">
        <v>1.4734000000000001E-4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1.4734000000000001E-4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/>
      <c r="U130" s="129"/>
      <c r="V130" s="129"/>
    </row>
    <row r="131" spans="1:22" hidden="1" outlineLevel="1">
      <c r="A131" s="8">
        <v>44197</v>
      </c>
      <c r="B131" s="129">
        <v>1.4734000000000001E-4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1.4734000000000001E-4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/>
      <c r="U131" s="129"/>
      <c r="V131" s="129"/>
    </row>
    <row r="132" spans="1:22" hidden="1" outlineLevel="1">
      <c r="A132" s="8">
        <v>44228</v>
      </c>
      <c r="B132" s="129">
        <v>1.4734000000000001E-4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1.4734000000000001E-4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/>
      <c r="U132" s="129"/>
      <c r="V132" s="129"/>
    </row>
    <row r="133" spans="1:22" hidden="1" outlineLevel="1">
      <c r="A133" s="8">
        <v>44256</v>
      </c>
      <c r="B133" s="129">
        <v>1.4734000000000001E-4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1.4734000000000001E-4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/>
      <c r="U133" s="129"/>
      <c r="V133" s="129"/>
    </row>
    <row r="134" spans="1:22" hidden="1" outlineLevel="1">
      <c r="A134" s="8">
        <v>44287</v>
      </c>
      <c r="B134" s="129">
        <v>1.4734000000000001E-4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1.4734000000000001E-4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/>
      <c r="U134" s="129"/>
      <c r="V134" s="129"/>
    </row>
    <row r="135" spans="1:22" hidden="1" outlineLevel="1">
      <c r="A135" s="8">
        <v>44317</v>
      </c>
      <c r="B135" s="129">
        <v>1.4734000000000001E-4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1.4734000000000001E-4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/>
      <c r="U135" s="129"/>
      <c r="V135" s="129"/>
    </row>
    <row r="136" spans="1:22" hidden="1" outlineLevel="1">
      <c r="A136" s="8">
        <v>44348</v>
      </c>
      <c r="B136" s="129">
        <v>1.4734000000000001E-4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1.4734000000000001E-4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/>
      <c r="U136" s="129"/>
      <c r="V136" s="129"/>
    </row>
    <row r="137" spans="1:22" hidden="1" outlineLevel="1">
      <c r="A137" s="8">
        <v>44378</v>
      </c>
      <c r="B137" s="129">
        <v>1.4734000000000001E-4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1.4734000000000001E-4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/>
      <c r="U137" s="129"/>
      <c r="V137" s="129"/>
    </row>
    <row r="138" spans="1:22" hidden="1" outlineLevel="1">
      <c r="A138" s="8">
        <v>44409</v>
      </c>
      <c r="B138" s="129">
        <v>1.4734000000000001E-4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1.4734000000000001E-4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/>
      <c r="U138" s="129"/>
      <c r="V138" s="129"/>
    </row>
    <row r="139" spans="1:22" hidden="1" outlineLevel="1">
      <c r="A139" s="8">
        <v>44440</v>
      </c>
      <c r="B139" s="129">
        <v>1.4734000000000001E-4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1.4734000000000001E-4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/>
      <c r="U139" s="129"/>
      <c r="V139" s="129"/>
    </row>
    <row r="140" spans="1:22" hidden="1" outlineLevel="1">
      <c r="A140" s="8">
        <v>44470</v>
      </c>
      <c r="B140" s="129">
        <v>1.4734000000000001E-4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1.4734000000000001E-4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/>
      <c r="U140" s="129"/>
      <c r="V140" s="129"/>
    </row>
    <row r="141" spans="1:22" hidden="1" outlineLevel="1">
      <c r="A141" s="8">
        <v>44501</v>
      </c>
      <c r="B141" s="129">
        <v>1.4734000000000001E-4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1.4734000000000001E-4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/>
      <c r="U141" s="129"/>
      <c r="V141" s="129"/>
    </row>
    <row r="142" spans="1:22" hidden="1" outlineLevel="1">
      <c r="A142" s="8">
        <v>44531</v>
      </c>
      <c r="B142" s="129">
        <v>1.4734000000000001E-4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1.4734000000000001E-4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/>
      <c r="U142" s="129"/>
      <c r="V142" s="129"/>
    </row>
    <row r="143" spans="1:22" hidden="1" outlineLevel="1">
      <c r="A143" s="8">
        <v>44562</v>
      </c>
      <c r="B143" s="129">
        <v>0.12035542</v>
      </c>
      <c r="C143" s="129">
        <v>5.0656E-3</v>
      </c>
      <c r="D143" s="129">
        <v>0</v>
      </c>
      <c r="E143" s="129">
        <v>1.9041800000000001E-3</v>
      </c>
      <c r="F143" s="129">
        <v>9.0360200000000002E-2</v>
      </c>
      <c r="G143" s="129">
        <v>0</v>
      </c>
      <c r="H143" s="129">
        <v>9.7845199999999997E-3</v>
      </c>
      <c r="I143" s="129">
        <v>2.6041999999999998E-4</v>
      </c>
      <c r="J143" s="129">
        <v>3.8210000000000002E-5</v>
      </c>
      <c r="K143" s="129">
        <v>0</v>
      </c>
      <c r="L143" s="129">
        <v>0</v>
      </c>
      <c r="M143" s="129">
        <v>0</v>
      </c>
      <c r="N143" s="129">
        <v>6.2039999999999996E-5</v>
      </c>
      <c r="O143" s="129">
        <v>2.7266400000000002E-3</v>
      </c>
      <c r="P143" s="129">
        <v>2.1860400000000002E-3</v>
      </c>
      <c r="Q143" s="129">
        <v>3.4540700000000001E-3</v>
      </c>
      <c r="R143" s="129">
        <v>0</v>
      </c>
      <c r="S143" s="129">
        <v>0</v>
      </c>
      <c r="T143" s="129"/>
      <c r="U143" s="129"/>
      <c r="V143" s="129"/>
    </row>
    <row r="144" spans="1:22" hidden="1" outlineLevel="1">
      <c r="A144" s="8">
        <v>44593</v>
      </c>
      <c r="B144" s="129">
        <v>0.11806382999999999</v>
      </c>
      <c r="C144" s="129">
        <v>5.0719700000000003E-3</v>
      </c>
      <c r="D144" s="129">
        <v>0</v>
      </c>
      <c r="E144" s="129">
        <v>1.88378E-3</v>
      </c>
      <c r="F144" s="129">
        <v>9.0360200000000002E-2</v>
      </c>
      <c r="G144" s="129">
        <v>0</v>
      </c>
      <c r="H144" s="129">
        <v>9.7845199999999997E-3</v>
      </c>
      <c r="I144" s="129">
        <v>1.1307999999999999E-4</v>
      </c>
      <c r="J144" s="129">
        <v>3.7509999999999998E-5</v>
      </c>
      <c r="K144" s="129">
        <v>0</v>
      </c>
      <c r="L144" s="129">
        <v>0</v>
      </c>
      <c r="M144" s="129">
        <v>0</v>
      </c>
      <c r="N144" s="129">
        <v>6.2039999999999996E-5</v>
      </c>
      <c r="O144" s="129">
        <v>2.7266400000000002E-3</v>
      </c>
      <c r="P144" s="129">
        <v>0</v>
      </c>
      <c r="Q144" s="129">
        <v>3.5105900000000001E-3</v>
      </c>
      <c r="R144" s="129">
        <v>0</v>
      </c>
      <c r="S144" s="129">
        <v>0</v>
      </c>
      <c r="T144" s="129"/>
      <c r="U144" s="129"/>
      <c r="V144" s="129"/>
    </row>
    <row r="145" spans="1:22" hidden="1" outlineLevel="1">
      <c r="A145" s="8">
        <v>44621</v>
      </c>
      <c r="B145" s="129">
        <v>0.11802353</v>
      </c>
      <c r="C145" s="129">
        <v>5.0719700000000003E-3</v>
      </c>
      <c r="D145" s="129">
        <v>0</v>
      </c>
      <c r="E145" s="129">
        <v>1.8448100000000001E-3</v>
      </c>
      <c r="F145" s="129">
        <v>9.0360200000000002E-2</v>
      </c>
      <c r="G145" s="129">
        <v>0</v>
      </c>
      <c r="H145" s="129">
        <v>9.7845199999999997E-3</v>
      </c>
      <c r="I145" s="129">
        <v>1.1307999999999999E-4</v>
      </c>
      <c r="J145" s="129">
        <v>3.6180000000000003E-5</v>
      </c>
      <c r="K145" s="129">
        <v>0</v>
      </c>
      <c r="L145" s="129">
        <v>0</v>
      </c>
      <c r="M145" s="129">
        <v>0</v>
      </c>
      <c r="N145" s="129">
        <v>6.2039999999999996E-5</v>
      </c>
      <c r="O145" s="129">
        <v>2.7266400000000002E-3</v>
      </c>
      <c r="P145" s="129">
        <v>0</v>
      </c>
      <c r="Q145" s="129">
        <v>3.5105900000000001E-3</v>
      </c>
      <c r="R145" s="129">
        <v>0</v>
      </c>
      <c r="S145" s="129">
        <v>0</v>
      </c>
      <c r="T145" s="129"/>
      <c r="U145" s="129"/>
      <c r="V145" s="129"/>
    </row>
    <row r="146" spans="1:22" hidden="1" outlineLevel="1">
      <c r="A146" s="8">
        <v>44652</v>
      </c>
      <c r="B146" s="129">
        <v>0.11819751000000001</v>
      </c>
      <c r="C146" s="129">
        <v>5.0719700000000003E-3</v>
      </c>
      <c r="D146" s="129">
        <v>0</v>
      </c>
      <c r="E146" s="129">
        <v>2.0130199999999999E-3</v>
      </c>
      <c r="F146" s="129">
        <v>9.0360200000000002E-2</v>
      </c>
      <c r="G146" s="129">
        <v>0</v>
      </c>
      <c r="H146" s="129">
        <v>9.7845199999999997E-3</v>
      </c>
      <c r="I146" s="129">
        <v>1.1307999999999999E-4</v>
      </c>
      <c r="J146" s="129">
        <v>4.1950000000000003E-5</v>
      </c>
      <c r="K146" s="129">
        <v>0</v>
      </c>
      <c r="L146" s="129">
        <v>0</v>
      </c>
      <c r="M146" s="129">
        <v>0</v>
      </c>
      <c r="N146" s="129">
        <v>6.2039999999999996E-5</v>
      </c>
      <c r="O146" s="129">
        <v>2.7266400000000002E-3</v>
      </c>
      <c r="P146" s="129">
        <v>0</v>
      </c>
      <c r="Q146" s="129">
        <v>3.5105900000000001E-3</v>
      </c>
      <c r="R146" s="129">
        <v>0</v>
      </c>
      <c r="S146" s="129">
        <v>0</v>
      </c>
      <c r="T146" s="129"/>
      <c r="U146" s="129"/>
      <c r="V146" s="129"/>
    </row>
    <row r="147" spans="1:22" hidden="1" outlineLevel="1">
      <c r="A147" s="8">
        <v>44682</v>
      </c>
      <c r="B147" s="129">
        <v>0.11836671</v>
      </c>
      <c r="C147" s="129">
        <v>5.0719700000000003E-3</v>
      </c>
      <c r="D147" s="129">
        <v>0</v>
      </c>
      <c r="E147" s="129">
        <v>2.1766099999999998E-3</v>
      </c>
      <c r="F147" s="129">
        <v>9.0360200000000002E-2</v>
      </c>
      <c r="G147" s="129">
        <v>0</v>
      </c>
      <c r="H147" s="129">
        <v>9.7845199999999997E-3</v>
      </c>
      <c r="I147" s="129">
        <v>1.1307999999999999E-4</v>
      </c>
      <c r="J147" s="129">
        <v>4.7559999999999999E-5</v>
      </c>
      <c r="K147" s="129">
        <v>0</v>
      </c>
      <c r="L147" s="129">
        <v>0</v>
      </c>
      <c r="M147" s="129">
        <v>0</v>
      </c>
      <c r="N147" s="129">
        <v>6.2039999999999996E-5</v>
      </c>
      <c r="O147" s="129">
        <v>2.7266400000000002E-3</v>
      </c>
      <c r="P147" s="129">
        <v>0</v>
      </c>
      <c r="Q147" s="129">
        <v>3.5105900000000001E-3</v>
      </c>
      <c r="R147" s="129">
        <v>0</v>
      </c>
      <c r="S147" s="129">
        <v>0</v>
      </c>
      <c r="T147" s="129"/>
      <c r="U147" s="129"/>
      <c r="V147" s="129"/>
    </row>
    <row r="148" spans="1:22" hidden="1" outlineLevel="1">
      <c r="A148" s="8">
        <v>44713</v>
      </c>
      <c r="B148" s="129">
        <v>0.11865792</v>
      </c>
      <c r="C148" s="129">
        <v>5.0719700000000003E-3</v>
      </c>
      <c r="D148" s="129">
        <v>0</v>
      </c>
      <c r="E148" s="129">
        <v>2.45816E-3</v>
      </c>
      <c r="F148" s="129">
        <v>9.0360200000000002E-2</v>
      </c>
      <c r="G148" s="129">
        <v>0</v>
      </c>
      <c r="H148" s="129">
        <v>9.7845199999999997E-3</v>
      </c>
      <c r="I148" s="129">
        <v>1.1307999999999999E-4</v>
      </c>
      <c r="J148" s="129">
        <v>5.7219999999999998E-5</v>
      </c>
      <c r="K148" s="129">
        <v>0</v>
      </c>
      <c r="L148" s="129">
        <v>0</v>
      </c>
      <c r="M148" s="129">
        <v>0</v>
      </c>
      <c r="N148" s="129">
        <v>6.2039999999999996E-5</v>
      </c>
      <c r="O148" s="129">
        <v>2.7266400000000002E-3</v>
      </c>
      <c r="P148" s="129">
        <v>0</v>
      </c>
      <c r="Q148" s="129">
        <v>3.5105900000000001E-3</v>
      </c>
      <c r="R148" s="129">
        <v>0</v>
      </c>
      <c r="S148" s="129">
        <v>0</v>
      </c>
      <c r="T148" s="129"/>
      <c r="U148" s="129"/>
      <c r="V148" s="129"/>
    </row>
    <row r="149" spans="1:22" hidden="1" outlineLevel="1">
      <c r="A149" s="8">
        <v>44743</v>
      </c>
      <c r="B149" s="129">
        <v>0.11978044000000002</v>
      </c>
      <c r="C149" s="129">
        <v>5.1279900000000007E-3</v>
      </c>
      <c r="D149" s="129">
        <v>0</v>
      </c>
      <c r="E149" s="129">
        <v>2.5991E-3</v>
      </c>
      <c r="F149" s="129">
        <v>9.0360200000000002E-2</v>
      </c>
      <c r="G149" s="129">
        <v>0</v>
      </c>
      <c r="H149" s="129">
        <v>9.7845199999999997E-3</v>
      </c>
      <c r="I149" s="129">
        <v>1.1307999999999999E-4</v>
      </c>
      <c r="J149" s="129">
        <v>6.2050000000000004E-5</v>
      </c>
      <c r="K149" s="129">
        <v>0</v>
      </c>
      <c r="L149" s="129">
        <v>0</v>
      </c>
      <c r="M149" s="129">
        <v>0</v>
      </c>
      <c r="N149" s="129">
        <v>6.2039999999999996E-5</v>
      </c>
      <c r="O149" s="129">
        <v>2.7266400000000002E-3</v>
      </c>
      <c r="P149" s="129">
        <v>0</v>
      </c>
      <c r="Q149" s="129">
        <v>4.3882299999999999E-3</v>
      </c>
      <c r="R149" s="129">
        <v>0</v>
      </c>
      <c r="S149" s="129">
        <v>0</v>
      </c>
      <c r="T149" s="129"/>
      <c r="U149" s="129"/>
      <c r="V149" s="129"/>
    </row>
    <row r="150" spans="1:22" hidden="1" outlineLevel="1">
      <c r="A150" s="8">
        <v>44774</v>
      </c>
      <c r="B150" s="129">
        <v>0.11977054000000001</v>
      </c>
      <c r="C150" s="129">
        <v>4.8132800000000005E-3</v>
      </c>
      <c r="D150" s="129">
        <v>0</v>
      </c>
      <c r="E150" s="129">
        <v>2.5895299999999996E-3</v>
      </c>
      <c r="F150" s="129">
        <v>9.0360200000000002E-2</v>
      </c>
      <c r="G150" s="129">
        <v>0</v>
      </c>
      <c r="H150" s="129">
        <v>9.7845199999999997E-3</v>
      </c>
      <c r="I150" s="129">
        <v>1.1307999999999999E-4</v>
      </c>
      <c r="J150" s="129">
        <v>6.1719999999999999E-5</v>
      </c>
      <c r="K150" s="129">
        <v>0</v>
      </c>
      <c r="L150" s="129">
        <v>0</v>
      </c>
      <c r="M150" s="129">
        <v>0</v>
      </c>
      <c r="N150" s="129">
        <v>6.2039999999999996E-5</v>
      </c>
      <c r="O150" s="129">
        <v>2.7266400000000002E-3</v>
      </c>
      <c r="P150" s="129">
        <v>0</v>
      </c>
      <c r="Q150" s="129">
        <v>4.3882299999999999E-3</v>
      </c>
      <c r="R150" s="129">
        <v>0</v>
      </c>
      <c r="S150" s="129">
        <v>0</v>
      </c>
      <c r="T150" s="129"/>
      <c r="U150" s="129"/>
      <c r="V150" s="129"/>
    </row>
    <row r="151" spans="1:22" hidden="1" outlineLevel="1">
      <c r="A151" s="8">
        <v>44805</v>
      </c>
      <c r="B151" s="129">
        <v>0.11986717000000001</v>
      </c>
      <c r="C151" s="129">
        <v>4.5021699999999998E-3</v>
      </c>
      <c r="D151" s="129">
        <v>0</v>
      </c>
      <c r="E151" s="129">
        <v>2.6829499999999999E-3</v>
      </c>
      <c r="F151" s="129">
        <v>9.0360200000000002E-2</v>
      </c>
      <c r="G151" s="129">
        <v>0</v>
      </c>
      <c r="H151" s="129">
        <v>9.8141199999999991E-3</v>
      </c>
      <c r="I151" s="129">
        <v>2.3966999999999999E-4</v>
      </c>
      <c r="J151" s="129">
        <v>6.4930000000000003E-5</v>
      </c>
      <c r="K151" s="129">
        <v>0</v>
      </c>
      <c r="L151" s="129">
        <v>0</v>
      </c>
      <c r="M151" s="129">
        <v>0</v>
      </c>
      <c r="N151" s="129">
        <v>6.2039999999999996E-5</v>
      </c>
      <c r="O151" s="129">
        <v>2.7266400000000002E-3</v>
      </c>
      <c r="P151" s="129">
        <v>0</v>
      </c>
      <c r="Q151" s="129">
        <v>4.3882299999999999E-3</v>
      </c>
      <c r="R151" s="129">
        <v>0</v>
      </c>
      <c r="S151" s="129">
        <v>1.5491999999999999E-4</v>
      </c>
      <c r="T151" s="129"/>
      <c r="U151" s="129"/>
      <c r="V151" s="129"/>
    </row>
    <row r="152" spans="1:2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/>
      <c r="U152" s="129"/>
      <c r="V152" s="129"/>
    </row>
    <row r="153" spans="1:2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/>
      <c r="U153" s="129"/>
      <c r="V153" s="129"/>
    </row>
    <row r="154" spans="1:2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/>
      <c r="U154" s="129"/>
      <c r="V154" s="129"/>
    </row>
    <row r="155" spans="1:2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/>
      <c r="U155" s="129"/>
      <c r="V155" s="129"/>
    </row>
    <row r="156" spans="1:2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/>
      <c r="U156" s="129"/>
      <c r="V156" s="129"/>
    </row>
    <row r="157" spans="1:2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/>
      <c r="U157" s="129"/>
      <c r="V157" s="129"/>
    </row>
    <row r="158" spans="1:2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/>
      <c r="U158" s="129"/>
      <c r="V158" s="129"/>
    </row>
    <row r="159" spans="1:2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/>
      <c r="U159" s="129"/>
      <c r="V159" s="129"/>
    </row>
    <row r="160" spans="1:2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/>
      <c r="U160" s="129"/>
      <c r="V160" s="129"/>
    </row>
    <row r="161" spans="1:2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/>
      <c r="U161" s="129"/>
      <c r="V161" s="129"/>
    </row>
    <row r="162" spans="1:2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/>
      <c r="U162" s="129"/>
      <c r="V162" s="129"/>
    </row>
    <row r="163" spans="1:2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/>
      <c r="U163" s="129"/>
      <c r="V163" s="129"/>
    </row>
    <row r="164" spans="1:2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/>
      <c r="U164" s="129"/>
      <c r="V164" s="129"/>
    </row>
    <row r="165" spans="1:22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/>
      <c r="U165" s="129"/>
      <c r="V165" s="129"/>
    </row>
    <row r="166" spans="1:22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/>
      <c r="U166" s="129"/>
      <c r="V166" s="129"/>
    </row>
    <row r="167" spans="1:22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/>
      <c r="U167" s="129"/>
      <c r="V167" s="129"/>
    </row>
    <row r="168" spans="1:22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/>
      <c r="U168" s="129"/>
      <c r="V168" s="129"/>
    </row>
    <row r="169" spans="1:22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/>
      <c r="U169" s="129"/>
      <c r="V169" s="129"/>
    </row>
    <row r="170" spans="1:2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/>
      <c r="U170" s="129"/>
      <c r="V170" s="129"/>
    </row>
    <row r="171" spans="1:2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/>
      <c r="U171" s="129"/>
      <c r="V171" s="129"/>
    </row>
    <row r="172" spans="1:2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/>
      <c r="U172" s="129"/>
      <c r="V172" s="129"/>
    </row>
    <row r="173" spans="1:2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/>
      <c r="U173" s="129"/>
      <c r="V173" s="129"/>
    </row>
    <row r="174" spans="1:2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/>
      <c r="U174" s="129"/>
      <c r="V174" s="129"/>
    </row>
    <row r="175" spans="1:2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/>
      <c r="U175" s="129"/>
      <c r="V175" s="129"/>
    </row>
    <row r="176" spans="1:2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/>
      <c r="U176" s="129"/>
      <c r="V176" s="129"/>
    </row>
    <row r="177" spans="1:2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/>
      <c r="U177" s="129"/>
      <c r="V177" s="129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1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49" customWidth="1"/>
    <col min="32" max="16384" width="9.109375" style="18"/>
  </cols>
  <sheetData>
    <row r="1" spans="1:31">
      <c r="A1" s="16" t="s">
        <v>155</v>
      </c>
      <c r="B1" s="10"/>
    </row>
    <row r="2" spans="1:31" ht="5.25" customHeight="1"/>
    <row r="3" spans="1:31" ht="27.75" customHeight="1">
      <c r="A3" s="219" t="s">
        <v>107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31" ht="12.75" customHeight="1">
      <c r="A4" s="22" t="s">
        <v>181</v>
      </c>
    </row>
    <row r="5" spans="1:31" ht="12.75" customHeight="1">
      <c r="A5" s="12" t="s">
        <v>53</v>
      </c>
    </row>
    <row r="6" spans="1:31" s="19" customFormat="1" ht="12.75" customHeight="1">
      <c r="A6" s="198" t="s">
        <v>0</v>
      </c>
      <c r="B6" s="187" t="s">
        <v>15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5"/>
    </row>
    <row r="7" spans="1:31" s="19" customFormat="1" ht="12.75" customHeight="1">
      <c r="A7" s="199"/>
      <c r="B7" s="187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  <c r="T7" s="201" t="s">
        <v>195</v>
      </c>
      <c r="U7" s="201"/>
      <c r="V7" s="201"/>
      <c r="W7" s="248"/>
      <c r="X7" s="248"/>
      <c r="Y7" s="248"/>
      <c r="Z7" s="201" t="s">
        <v>196</v>
      </c>
      <c r="AA7" s="201"/>
      <c r="AB7" s="201"/>
      <c r="AC7" s="248"/>
      <c r="AD7" s="248"/>
      <c r="AE7" s="248"/>
    </row>
    <row r="8" spans="1:31" s="19" customFormat="1" ht="88.5" customHeight="1">
      <c r="A8" s="200"/>
      <c r="B8" s="187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  <c r="T8" s="147" t="s">
        <v>13</v>
      </c>
      <c r="U8" s="147" t="s">
        <v>69</v>
      </c>
      <c r="V8" s="147" t="s">
        <v>6</v>
      </c>
      <c r="W8" s="147" t="s">
        <v>10</v>
      </c>
      <c r="X8" s="147" t="s">
        <v>11</v>
      </c>
      <c r="Y8" s="147" t="s">
        <v>12</v>
      </c>
      <c r="Z8" s="147" t="s">
        <v>13</v>
      </c>
      <c r="AA8" s="147" t="s">
        <v>69</v>
      </c>
      <c r="AB8" s="147" t="s">
        <v>6</v>
      </c>
      <c r="AC8" s="147" t="s">
        <v>10</v>
      </c>
      <c r="AD8" s="147" t="s">
        <v>11</v>
      </c>
      <c r="AE8" s="147" t="s">
        <v>12</v>
      </c>
    </row>
    <row r="9" spans="1:31" s="19" customFormat="1" hidden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  <c r="T10" s="146">
        <v>20</v>
      </c>
      <c r="U10" s="148">
        <v>21</v>
      </c>
      <c r="V10" s="146">
        <v>22</v>
      </c>
      <c r="W10" s="148">
        <v>23</v>
      </c>
      <c r="X10" s="146">
        <v>24</v>
      </c>
      <c r="Y10" s="148">
        <v>25</v>
      </c>
      <c r="Z10" s="146">
        <v>20</v>
      </c>
      <c r="AA10" s="148">
        <v>21</v>
      </c>
      <c r="AB10" s="146">
        <v>22</v>
      </c>
      <c r="AC10" s="148">
        <v>23</v>
      </c>
      <c r="AD10" s="146">
        <v>24</v>
      </c>
      <c r="AE10" s="148">
        <v>25</v>
      </c>
    </row>
    <row r="11" spans="1:31" ht="15" hidden="1" customHeight="1" outlineLevel="1">
      <c r="A11" s="8">
        <v>40544</v>
      </c>
      <c r="B11" s="45">
        <v>18.225048726920029</v>
      </c>
      <c r="C11" s="45">
        <v>18.580859253601474</v>
      </c>
      <c r="D11" s="45">
        <v>18.056194804695131</v>
      </c>
      <c r="E11" s="45">
        <v>17.883845915183787</v>
      </c>
      <c r="F11" s="45">
        <v>18.253381682140851</v>
      </c>
      <c r="G11" s="45">
        <v>20.409099999999999</v>
      </c>
      <c r="H11" s="45">
        <v>18.628818807101634</v>
      </c>
      <c r="I11" s="45">
        <v>18.580859253601474</v>
      </c>
      <c r="J11" s="45">
        <v>18.654043328936638</v>
      </c>
      <c r="K11" s="45">
        <v>17.982479784007772</v>
      </c>
      <c r="L11" s="45">
        <v>20.101361945524573</v>
      </c>
      <c r="M11" s="45">
        <v>20.409099999999999</v>
      </c>
      <c r="N11" s="45">
        <v>12.583173916026732</v>
      </c>
      <c r="O11" s="45" t="s">
        <v>270</v>
      </c>
      <c r="P11" s="45">
        <v>12.583173916026732</v>
      </c>
      <c r="Q11" s="45">
        <v>12.03012526293959</v>
      </c>
      <c r="R11" s="45">
        <v>12.648629276607371</v>
      </c>
      <c r="S11" s="45" t="s">
        <v>270</v>
      </c>
      <c r="T11" s="151" t="s">
        <v>188</v>
      </c>
      <c r="U11" s="151" t="s">
        <v>188</v>
      </c>
      <c r="V11" s="151" t="s">
        <v>188</v>
      </c>
      <c r="W11" s="151" t="s">
        <v>188</v>
      </c>
      <c r="X11" s="151" t="s">
        <v>188</v>
      </c>
      <c r="Y11" s="151" t="s">
        <v>188</v>
      </c>
      <c r="Z11" s="151" t="s">
        <v>188</v>
      </c>
      <c r="AA11" s="151" t="s">
        <v>188</v>
      </c>
      <c r="AB11" s="151" t="s">
        <v>188</v>
      </c>
      <c r="AC11" s="151" t="s">
        <v>188</v>
      </c>
      <c r="AD11" s="151" t="s">
        <v>188</v>
      </c>
      <c r="AE11" s="151" t="s">
        <v>188</v>
      </c>
    </row>
    <row r="12" spans="1:31" hidden="1" outlineLevel="1">
      <c r="A12" s="8">
        <v>40575</v>
      </c>
      <c r="B12" s="45">
        <v>14.820109428164201</v>
      </c>
      <c r="C12" s="45">
        <v>18.899308496554205</v>
      </c>
      <c r="D12" s="45">
        <v>13.857126301723975</v>
      </c>
      <c r="E12" s="45">
        <v>17.419403243078939</v>
      </c>
      <c r="F12" s="45">
        <v>16.646064203307738</v>
      </c>
      <c r="G12" s="45">
        <v>10.5855</v>
      </c>
      <c r="H12" s="45">
        <v>18.372512449408568</v>
      </c>
      <c r="I12" s="45">
        <v>18.911821963938813</v>
      </c>
      <c r="J12" s="45">
        <v>18.0817569316442</v>
      </c>
      <c r="K12" s="45">
        <v>17.679839673908003</v>
      </c>
      <c r="L12" s="45">
        <v>19.033906288118658</v>
      </c>
      <c r="M12" s="45">
        <v>20.274899999999999</v>
      </c>
      <c r="N12" s="45">
        <v>10.586942766774037</v>
      </c>
      <c r="O12" s="45">
        <v>14.428000000000001</v>
      </c>
      <c r="P12" s="45">
        <v>10.582445488243733</v>
      </c>
      <c r="Q12" s="45">
        <v>10.640787464759377</v>
      </c>
      <c r="R12" s="45">
        <v>11.32224962426136</v>
      </c>
      <c r="S12" s="45">
        <v>10.5001</v>
      </c>
      <c r="T12" s="151" t="s">
        <v>188</v>
      </c>
      <c r="U12" s="151" t="s">
        <v>188</v>
      </c>
      <c r="V12" s="151" t="s">
        <v>188</v>
      </c>
      <c r="W12" s="151" t="s">
        <v>188</v>
      </c>
      <c r="X12" s="151" t="s">
        <v>188</v>
      </c>
      <c r="Y12" s="151" t="s">
        <v>188</v>
      </c>
      <c r="Z12" s="151" t="s">
        <v>188</v>
      </c>
      <c r="AA12" s="151" t="s">
        <v>188</v>
      </c>
      <c r="AB12" s="151" t="s">
        <v>188</v>
      </c>
      <c r="AC12" s="151" t="s">
        <v>188</v>
      </c>
      <c r="AD12" s="151" t="s">
        <v>188</v>
      </c>
      <c r="AE12" s="151" t="s">
        <v>188</v>
      </c>
    </row>
    <row r="13" spans="1:31" hidden="1" outlineLevel="1">
      <c r="A13" s="8">
        <v>40603</v>
      </c>
      <c r="B13" s="45">
        <v>14.13255186612199</v>
      </c>
      <c r="C13" s="45">
        <v>18.3436201955647</v>
      </c>
      <c r="D13" s="45">
        <v>13.163452285261119</v>
      </c>
      <c r="E13" s="45">
        <v>16.604814854899121</v>
      </c>
      <c r="F13" s="45">
        <v>16.472412047956002</v>
      </c>
      <c r="G13" s="45">
        <v>10.8484</v>
      </c>
      <c r="H13" s="45">
        <v>17.833208798134784</v>
      </c>
      <c r="I13" s="45">
        <v>18.412418182729336</v>
      </c>
      <c r="J13" s="45">
        <v>17.458340489028398</v>
      </c>
      <c r="K13" s="45">
        <v>16.985010397086743</v>
      </c>
      <c r="L13" s="45">
        <v>18.983995092314299</v>
      </c>
      <c r="M13" s="45">
        <v>17.895099999999999</v>
      </c>
      <c r="N13" s="45">
        <v>10.812781145669689</v>
      </c>
      <c r="O13" s="45">
        <v>8.2697328816621507</v>
      </c>
      <c r="P13" s="45">
        <v>10.818857832991576</v>
      </c>
      <c r="Q13" s="45">
        <v>10.503893227009552</v>
      </c>
      <c r="R13" s="45">
        <v>11.121092724099919</v>
      </c>
      <c r="S13" s="45">
        <v>10.8081</v>
      </c>
      <c r="T13" s="151" t="s">
        <v>188</v>
      </c>
      <c r="U13" s="151" t="s">
        <v>188</v>
      </c>
      <c r="V13" s="151" t="s">
        <v>188</v>
      </c>
      <c r="W13" s="151" t="s">
        <v>188</v>
      </c>
      <c r="X13" s="151" t="s">
        <v>188</v>
      </c>
      <c r="Y13" s="151" t="s">
        <v>188</v>
      </c>
      <c r="Z13" s="151" t="s">
        <v>188</v>
      </c>
      <c r="AA13" s="151" t="s">
        <v>188</v>
      </c>
      <c r="AB13" s="151" t="s">
        <v>188</v>
      </c>
      <c r="AC13" s="151" t="s">
        <v>188</v>
      </c>
      <c r="AD13" s="151" t="s">
        <v>188</v>
      </c>
      <c r="AE13" s="151" t="s">
        <v>188</v>
      </c>
    </row>
    <row r="14" spans="1:31" hidden="1" outlineLevel="1">
      <c r="A14" s="8">
        <v>40634</v>
      </c>
      <c r="B14" s="45">
        <v>14.218398904206794</v>
      </c>
      <c r="C14" s="45">
        <v>16.799742470326031</v>
      </c>
      <c r="D14" s="45">
        <v>13.524621120869941</v>
      </c>
      <c r="E14" s="45">
        <v>14.130542450774096</v>
      </c>
      <c r="F14" s="45">
        <v>18.064373012508309</v>
      </c>
      <c r="G14" s="45">
        <v>10.8659</v>
      </c>
      <c r="H14" s="45">
        <v>17.374248750405457</v>
      </c>
      <c r="I14" s="45">
        <v>16.928300813948905</v>
      </c>
      <c r="J14" s="45">
        <v>17.638860792806749</v>
      </c>
      <c r="K14" s="45">
        <v>17.044213630242439</v>
      </c>
      <c r="L14" s="45">
        <v>18.640984890356691</v>
      </c>
      <c r="M14" s="45">
        <v>18.9497</v>
      </c>
      <c r="N14" s="45">
        <v>10.191089349444878</v>
      </c>
      <c r="O14" s="45">
        <v>7.9979131470788474</v>
      </c>
      <c r="P14" s="45">
        <v>10.206423425496375</v>
      </c>
      <c r="Q14" s="45">
        <v>8.8295853066082852</v>
      </c>
      <c r="R14" s="45">
        <v>10.413976406052351</v>
      </c>
      <c r="S14" s="45">
        <v>10.75</v>
      </c>
      <c r="T14" s="151" t="s">
        <v>188</v>
      </c>
      <c r="U14" s="151" t="s">
        <v>188</v>
      </c>
      <c r="V14" s="151" t="s">
        <v>188</v>
      </c>
      <c r="W14" s="151" t="s">
        <v>188</v>
      </c>
      <c r="X14" s="151" t="s">
        <v>188</v>
      </c>
      <c r="Y14" s="151" t="s">
        <v>188</v>
      </c>
      <c r="Z14" s="151" t="s">
        <v>188</v>
      </c>
      <c r="AA14" s="151" t="s">
        <v>188</v>
      </c>
      <c r="AB14" s="151" t="s">
        <v>188</v>
      </c>
      <c r="AC14" s="151" t="s">
        <v>188</v>
      </c>
      <c r="AD14" s="151" t="s">
        <v>188</v>
      </c>
      <c r="AE14" s="151" t="s">
        <v>188</v>
      </c>
    </row>
    <row r="15" spans="1:31" hidden="1" outlineLevel="1">
      <c r="A15" s="8">
        <v>40664</v>
      </c>
      <c r="B15" s="45">
        <v>13.705732198502819</v>
      </c>
      <c r="C15" s="45">
        <v>17.049957106313936</v>
      </c>
      <c r="D15" s="45">
        <v>12.998042881126839</v>
      </c>
      <c r="E15" s="45">
        <v>14.179957963186899</v>
      </c>
      <c r="F15" s="45">
        <v>16.992664386507247</v>
      </c>
      <c r="G15" s="45">
        <v>10.753500000000001</v>
      </c>
      <c r="H15" s="45">
        <v>16.04213656186381</v>
      </c>
      <c r="I15" s="45">
        <v>17.055305967287058</v>
      </c>
      <c r="J15" s="45">
        <v>15.583308251919886</v>
      </c>
      <c r="K15" s="45">
        <v>14.440169586217131</v>
      </c>
      <c r="L15" s="45">
        <v>18.15754515121586</v>
      </c>
      <c r="M15" s="45">
        <v>15.4186</v>
      </c>
      <c r="N15" s="45">
        <v>10.731935954851039</v>
      </c>
      <c r="O15" s="45">
        <v>7.8</v>
      </c>
      <c r="P15" s="45">
        <v>10.732633599912804</v>
      </c>
      <c r="Q15" s="45">
        <v>10.991460361298278</v>
      </c>
      <c r="R15" s="45">
        <v>10.103859665187457</v>
      </c>
      <c r="S15" s="45">
        <v>10.7501</v>
      </c>
      <c r="T15" s="151" t="s">
        <v>188</v>
      </c>
      <c r="U15" s="151" t="s">
        <v>188</v>
      </c>
      <c r="V15" s="151" t="s">
        <v>188</v>
      </c>
      <c r="W15" s="151" t="s">
        <v>188</v>
      </c>
      <c r="X15" s="151" t="s">
        <v>188</v>
      </c>
      <c r="Y15" s="151" t="s">
        <v>188</v>
      </c>
      <c r="Z15" s="151" t="s">
        <v>188</v>
      </c>
      <c r="AA15" s="151" t="s">
        <v>188</v>
      </c>
      <c r="AB15" s="151" t="s">
        <v>188</v>
      </c>
      <c r="AC15" s="151" t="s">
        <v>188</v>
      </c>
      <c r="AD15" s="151" t="s">
        <v>188</v>
      </c>
      <c r="AE15" s="151" t="s">
        <v>188</v>
      </c>
    </row>
    <row r="16" spans="1:31" hidden="1" outlineLevel="1">
      <c r="A16" s="8">
        <v>40695</v>
      </c>
      <c r="B16" s="45">
        <v>13.97667357805685</v>
      </c>
      <c r="C16" s="45">
        <v>16.363201411262388</v>
      </c>
      <c r="D16" s="45">
        <v>13.396400790894136</v>
      </c>
      <c r="E16" s="45">
        <v>14.797881533839218</v>
      </c>
      <c r="F16" s="45">
        <v>15.71074515956499</v>
      </c>
      <c r="G16" s="45">
        <v>10.705399999999999</v>
      </c>
      <c r="H16" s="45">
        <v>15.982346559023753</v>
      </c>
      <c r="I16" s="45">
        <v>16.401387822475414</v>
      </c>
      <c r="J16" s="45">
        <v>15.791762886026046</v>
      </c>
      <c r="K16" s="45">
        <v>14.912148046196968</v>
      </c>
      <c r="L16" s="45">
        <v>17.205213740806236</v>
      </c>
      <c r="M16" s="45">
        <v>15</v>
      </c>
      <c r="N16" s="45">
        <v>10.661556042226948</v>
      </c>
      <c r="O16" s="45">
        <v>7.801099999999999</v>
      </c>
      <c r="P16" s="45">
        <v>10.668141781490284</v>
      </c>
      <c r="Q16" s="45">
        <v>10.063179588245646</v>
      </c>
      <c r="R16" s="45">
        <v>10.625058403548696</v>
      </c>
      <c r="S16" s="45">
        <v>10.686500000000001</v>
      </c>
      <c r="T16" s="151" t="s">
        <v>188</v>
      </c>
      <c r="U16" s="151" t="s">
        <v>188</v>
      </c>
      <c r="V16" s="151" t="s">
        <v>188</v>
      </c>
      <c r="W16" s="151" t="s">
        <v>188</v>
      </c>
      <c r="X16" s="151" t="s">
        <v>188</v>
      </c>
      <c r="Y16" s="151" t="s">
        <v>188</v>
      </c>
      <c r="Z16" s="151" t="s">
        <v>188</v>
      </c>
      <c r="AA16" s="151" t="s">
        <v>188</v>
      </c>
      <c r="AB16" s="151" t="s">
        <v>188</v>
      </c>
      <c r="AC16" s="151" t="s">
        <v>188</v>
      </c>
      <c r="AD16" s="151" t="s">
        <v>188</v>
      </c>
      <c r="AE16" s="151" t="s">
        <v>188</v>
      </c>
    </row>
    <row r="17" spans="1:31" hidden="1" outlineLevel="1">
      <c r="A17" s="8">
        <v>40725</v>
      </c>
      <c r="B17" s="45">
        <v>14.464218870053807</v>
      </c>
      <c r="C17" s="45">
        <v>14.579998912947341</v>
      </c>
      <c r="D17" s="45">
        <v>14.427235122007628</v>
      </c>
      <c r="E17" s="45">
        <v>14.856450361022409</v>
      </c>
      <c r="F17" s="45">
        <v>16.163743465193548</v>
      </c>
      <c r="G17" s="45">
        <v>10.805300000000001</v>
      </c>
      <c r="H17" s="45">
        <v>15.502231826923557</v>
      </c>
      <c r="I17" s="45">
        <v>14.613680339853701</v>
      </c>
      <c r="J17" s="45">
        <v>15.888355491754352</v>
      </c>
      <c r="K17" s="45">
        <v>15.301012001932015</v>
      </c>
      <c r="L17" s="45">
        <v>18.042259082538507</v>
      </c>
      <c r="M17" s="45">
        <v>16.0031</v>
      </c>
      <c r="N17" s="45">
        <v>10.388850472574376</v>
      </c>
      <c r="O17" s="45">
        <v>7.8</v>
      </c>
      <c r="P17" s="45">
        <v>10.404234288857074</v>
      </c>
      <c r="Q17" s="45">
        <v>9.1760084996928981</v>
      </c>
      <c r="R17" s="45">
        <v>10.259495918488721</v>
      </c>
      <c r="S17" s="45">
        <v>10.7689</v>
      </c>
      <c r="T17" s="151" t="s">
        <v>188</v>
      </c>
      <c r="U17" s="151" t="s">
        <v>188</v>
      </c>
      <c r="V17" s="151" t="s">
        <v>188</v>
      </c>
      <c r="W17" s="151" t="s">
        <v>188</v>
      </c>
      <c r="X17" s="151" t="s">
        <v>188</v>
      </c>
      <c r="Y17" s="151" t="s">
        <v>188</v>
      </c>
      <c r="Z17" s="151" t="s">
        <v>188</v>
      </c>
      <c r="AA17" s="151" t="s">
        <v>188</v>
      </c>
      <c r="AB17" s="151" t="s">
        <v>188</v>
      </c>
      <c r="AC17" s="151" t="s">
        <v>188</v>
      </c>
      <c r="AD17" s="151" t="s">
        <v>188</v>
      </c>
      <c r="AE17" s="151" t="s">
        <v>188</v>
      </c>
    </row>
    <row r="18" spans="1:31" hidden="1" outlineLevel="1">
      <c r="A18" s="8">
        <v>40756</v>
      </c>
      <c r="B18" s="45">
        <v>14.803488870834205</v>
      </c>
      <c r="C18" s="45">
        <v>13.782141353816511</v>
      </c>
      <c r="D18" s="45">
        <v>15.246727188457585</v>
      </c>
      <c r="E18" s="45">
        <v>14.993819487629636</v>
      </c>
      <c r="F18" s="45">
        <v>15.926821625312705</v>
      </c>
      <c r="G18" s="45">
        <v>15</v>
      </c>
      <c r="H18" s="45">
        <v>15.091680394865888</v>
      </c>
      <c r="I18" s="45">
        <v>13.8166501411251</v>
      </c>
      <c r="J18" s="45">
        <v>15.693050103999738</v>
      </c>
      <c r="K18" s="45">
        <v>15.309884330435361</v>
      </c>
      <c r="L18" s="45">
        <v>16.798321283447819</v>
      </c>
      <c r="M18" s="45">
        <v>15</v>
      </c>
      <c r="N18" s="45">
        <v>10.371935788397767</v>
      </c>
      <c r="O18" s="45">
        <v>7.8</v>
      </c>
      <c r="P18" s="45">
        <v>10.447222642642641</v>
      </c>
      <c r="Q18" s="45">
        <v>10.70750441697354</v>
      </c>
      <c r="R18" s="45">
        <v>10.077458725559124</v>
      </c>
      <c r="S18" s="45" t="s">
        <v>270</v>
      </c>
      <c r="T18" s="151" t="s">
        <v>188</v>
      </c>
      <c r="U18" s="151" t="s">
        <v>188</v>
      </c>
      <c r="V18" s="151" t="s">
        <v>188</v>
      </c>
      <c r="W18" s="151" t="s">
        <v>188</v>
      </c>
      <c r="X18" s="151" t="s">
        <v>188</v>
      </c>
      <c r="Y18" s="151" t="s">
        <v>188</v>
      </c>
      <c r="Z18" s="151" t="s">
        <v>188</v>
      </c>
      <c r="AA18" s="151" t="s">
        <v>188</v>
      </c>
      <c r="AB18" s="151" t="s">
        <v>188</v>
      </c>
      <c r="AC18" s="151" t="s">
        <v>188</v>
      </c>
      <c r="AD18" s="151" t="s">
        <v>188</v>
      </c>
      <c r="AE18" s="151" t="s">
        <v>188</v>
      </c>
    </row>
    <row r="19" spans="1:31" hidden="1" outlineLevel="1">
      <c r="A19" s="8">
        <v>40787</v>
      </c>
      <c r="B19" s="45">
        <v>14.849900415073449</v>
      </c>
      <c r="C19" s="45">
        <v>14.408461613283395</v>
      </c>
      <c r="D19" s="45">
        <v>15.0707537067756</v>
      </c>
      <c r="E19" s="45">
        <v>14.93396172017775</v>
      </c>
      <c r="F19" s="45">
        <v>15.486045678950005</v>
      </c>
      <c r="G19" s="45">
        <v>15</v>
      </c>
      <c r="H19" s="45">
        <v>15.430180485671068</v>
      </c>
      <c r="I19" s="45">
        <v>14.434772958638861</v>
      </c>
      <c r="J19" s="45">
        <v>16.010418337752622</v>
      </c>
      <c r="K19" s="45">
        <v>15.494600595334655</v>
      </c>
      <c r="L19" s="45">
        <v>18.141773160287773</v>
      </c>
      <c r="M19" s="45">
        <v>15</v>
      </c>
      <c r="N19" s="45">
        <v>9.5090165932632846</v>
      </c>
      <c r="O19" s="45">
        <v>7.8</v>
      </c>
      <c r="P19" s="45">
        <v>9.5323665262496338</v>
      </c>
      <c r="Q19" s="45">
        <v>8.983106577555878</v>
      </c>
      <c r="R19" s="45">
        <v>9.9730057465441657</v>
      </c>
      <c r="S19" s="45" t="s">
        <v>270</v>
      </c>
      <c r="T19" s="151" t="s">
        <v>188</v>
      </c>
      <c r="U19" s="151" t="s">
        <v>188</v>
      </c>
      <c r="V19" s="151" t="s">
        <v>188</v>
      </c>
      <c r="W19" s="151" t="s">
        <v>188</v>
      </c>
      <c r="X19" s="151" t="s">
        <v>188</v>
      </c>
      <c r="Y19" s="151" t="s">
        <v>188</v>
      </c>
      <c r="Z19" s="151" t="s">
        <v>188</v>
      </c>
      <c r="AA19" s="151" t="s">
        <v>188</v>
      </c>
      <c r="AB19" s="151" t="s">
        <v>188</v>
      </c>
      <c r="AC19" s="151" t="s">
        <v>188</v>
      </c>
      <c r="AD19" s="151" t="s">
        <v>188</v>
      </c>
      <c r="AE19" s="151" t="s">
        <v>188</v>
      </c>
    </row>
    <row r="20" spans="1:31" hidden="1" outlineLevel="1">
      <c r="A20" s="8">
        <v>40817</v>
      </c>
      <c r="B20" s="45">
        <v>16.48396318532366</v>
      </c>
      <c r="C20" s="45">
        <v>15.62665625667241</v>
      </c>
      <c r="D20" s="45">
        <v>16.857888119788022</v>
      </c>
      <c r="E20" s="45">
        <v>16.654534219127044</v>
      </c>
      <c r="F20" s="45">
        <v>17.120451135211816</v>
      </c>
      <c r="G20" s="45">
        <v>18.249300000000002</v>
      </c>
      <c r="H20" s="45">
        <v>16.944384295577919</v>
      </c>
      <c r="I20" s="45">
        <v>15.653623389059028</v>
      </c>
      <c r="J20" s="45">
        <v>17.575607886535948</v>
      </c>
      <c r="K20" s="45">
        <v>17.22808486638187</v>
      </c>
      <c r="L20" s="45">
        <v>18.261862160734477</v>
      </c>
      <c r="M20" s="45">
        <v>18.249300000000002</v>
      </c>
      <c r="N20" s="45">
        <v>11.078476783596001</v>
      </c>
      <c r="O20" s="45">
        <v>7.8</v>
      </c>
      <c r="P20" s="45">
        <v>11.122611684068774</v>
      </c>
      <c r="Q20" s="45">
        <v>11.672487405080702</v>
      </c>
      <c r="R20" s="45">
        <v>10.26202159945934</v>
      </c>
      <c r="S20" s="45" t="s">
        <v>270</v>
      </c>
      <c r="T20" s="151" t="s">
        <v>188</v>
      </c>
      <c r="U20" s="151" t="s">
        <v>188</v>
      </c>
      <c r="V20" s="151" t="s">
        <v>188</v>
      </c>
      <c r="W20" s="151" t="s">
        <v>188</v>
      </c>
      <c r="X20" s="151" t="s">
        <v>188</v>
      </c>
      <c r="Y20" s="151" t="s">
        <v>188</v>
      </c>
      <c r="Z20" s="151" t="s">
        <v>188</v>
      </c>
      <c r="AA20" s="151" t="s">
        <v>188</v>
      </c>
      <c r="AB20" s="151" t="s">
        <v>188</v>
      </c>
      <c r="AC20" s="151" t="s">
        <v>188</v>
      </c>
      <c r="AD20" s="151" t="s">
        <v>188</v>
      </c>
      <c r="AE20" s="151" t="s">
        <v>188</v>
      </c>
    </row>
    <row r="21" spans="1:31" hidden="1" outlineLevel="1">
      <c r="A21" s="8">
        <v>40848</v>
      </c>
      <c r="B21" s="45">
        <v>13.073322592001386</v>
      </c>
      <c r="C21" s="45">
        <v>15.09166752415466</v>
      </c>
      <c r="D21" s="45">
        <v>12.411307511135151</v>
      </c>
      <c r="E21" s="45">
        <v>11.668905702680236</v>
      </c>
      <c r="F21" s="45">
        <v>13.750454652857757</v>
      </c>
      <c r="G21" s="45">
        <v>13.679527516335327</v>
      </c>
      <c r="H21" s="45">
        <v>17.077853070002266</v>
      </c>
      <c r="I21" s="45">
        <v>15.18415669681819</v>
      </c>
      <c r="J21" s="45">
        <v>18.958945903117176</v>
      </c>
      <c r="K21" s="45">
        <v>18.604614923808757</v>
      </c>
      <c r="L21" s="45">
        <v>19.492178429853997</v>
      </c>
      <c r="M21" s="45">
        <v>18.238472823984523</v>
      </c>
      <c r="N21" s="45">
        <v>9.2417677106791682</v>
      </c>
      <c r="O21" s="45">
        <v>8.3187999999999995</v>
      </c>
      <c r="P21" s="45">
        <v>9.2477930543236262</v>
      </c>
      <c r="Q21" s="45">
        <v>8.880978708707282</v>
      </c>
      <c r="R21" s="45">
        <v>9.9000536281059492</v>
      </c>
      <c r="S21" s="45">
        <v>11.5</v>
      </c>
      <c r="T21" s="151" t="s">
        <v>188</v>
      </c>
      <c r="U21" s="151" t="s">
        <v>188</v>
      </c>
      <c r="V21" s="151" t="s">
        <v>188</v>
      </c>
      <c r="W21" s="151" t="s">
        <v>188</v>
      </c>
      <c r="X21" s="151" t="s">
        <v>188</v>
      </c>
      <c r="Y21" s="151" t="s">
        <v>188</v>
      </c>
      <c r="Z21" s="151" t="s">
        <v>188</v>
      </c>
      <c r="AA21" s="151" t="s">
        <v>188</v>
      </c>
      <c r="AB21" s="151" t="s">
        <v>188</v>
      </c>
      <c r="AC21" s="151" t="s">
        <v>188</v>
      </c>
      <c r="AD21" s="151" t="s">
        <v>188</v>
      </c>
      <c r="AE21" s="151" t="s">
        <v>188</v>
      </c>
    </row>
    <row r="22" spans="1:31" hidden="1" outlineLevel="1">
      <c r="A22" s="8">
        <v>40878</v>
      </c>
      <c r="B22" s="45">
        <v>16.950176958196067</v>
      </c>
      <c r="C22" s="45">
        <v>15.667493341674506</v>
      </c>
      <c r="D22" s="45">
        <v>17.623235279818598</v>
      </c>
      <c r="E22" s="45">
        <v>16.699921664076772</v>
      </c>
      <c r="F22" s="45">
        <v>18.716000704712524</v>
      </c>
      <c r="G22" s="45">
        <v>14.574400000000001</v>
      </c>
      <c r="H22" s="45">
        <v>18.509993980785055</v>
      </c>
      <c r="I22" s="45">
        <v>15.794249950710034</v>
      </c>
      <c r="J22" s="45">
        <v>20.524135790093624</v>
      </c>
      <c r="K22" s="45">
        <v>19.886625083100654</v>
      </c>
      <c r="L22" s="45">
        <v>21.70090343298444</v>
      </c>
      <c r="M22" s="45">
        <v>14.574400000000001</v>
      </c>
      <c r="N22" s="45">
        <v>10.928482227879893</v>
      </c>
      <c r="O22" s="45">
        <v>8.3999544910179669</v>
      </c>
      <c r="P22" s="45">
        <v>11.003155521080259</v>
      </c>
      <c r="Q22" s="45">
        <v>10.160123382321313</v>
      </c>
      <c r="R22" s="45">
        <v>11.872711465298991</v>
      </c>
      <c r="S22" s="45" t="s">
        <v>270</v>
      </c>
      <c r="T22" s="151" t="s">
        <v>188</v>
      </c>
      <c r="U22" s="151" t="s">
        <v>188</v>
      </c>
      <c r="V22" s="151" t="s">
        <v>188</v>
      </c>
      <c r="W22" s="151" t="s">
        <v>188</v>
      </c>
      <c r="X22" s="151" t="s">
        <v>188</v>
      </c>
      <c r="Y22" s="151" t="s">
        <v>188</v>
      </c>
      <c r="Z22" s="151" t="s">
        <v>188</v>
      </c>
      <c r="AA22" s="151" t="s">
        <v>188</v>
      </c>
      <c r="AB22" s="151" t="s">
        <v>188</v>
      </c>
      <c r="AC22" s="151" t="s">
        <v>188</v>
      </c>
      <c r="AD22" s="151" t="s">
        <v>188</v>
      </c>
      <c r="AE22" s="151" t="s">
        <v>188</v>
      </c>
    </row>
    <row r="23" spans="1:31" hidden="1" outlineLevel="1">
      <c r="A23" s="8">
        <v>40909</v>
      </c>
      <c r="B23" s="45">
        <v>16.841526823286404</v>
      </c>
      <c r="C23" s="45">
        <v>17.726507225358105</v>
      </c>
      <c r="D23" s="45">
        <v>16.41365203009854</v>
      </c>
      <c r="E23" s="45">
        <v>17.458817249489503</v>
      </c>
      <c r="F23" s="45">
        <v>14.165489642127095</v>
      </c>
      <c r="G23" s="45">
        <v>17.227799999999998</v>
      </c>
      <c r="H23" s="45">
        <v>18.413023912520728</v>
      </c>
      <c r="I23" s="45">
        <v>17.978258963969612</v>
      </c>
      <c r="J23" s="45">
        <v>18.704563297207709</v>
      </c>
      <c r="K23" s="45">
        <v>18.645168658525549</v>
      </c>
      <c r="L23" s="45">
        <v>18.97844981236334</v>
      </c>
      <c r="M23" s="45">
        <v>17.227799999999998</v>
      </c>
      <c r="N23" s="45">
        <v>10.906765729202032</v>
      </c>
      <c r="O23" s="45">
        <v>8.3960000000000008</v>
      </c>
      <c r="P23" s="45">
        <v>11.013861987066523</v>
      </c>
      <c r="Q23" s="45">
        <v>11.401381851089702</v>
      </c>
      <c r="R23" s="45">
        <v>10.781762202230439</v>
      </c>
      <c r="S23" s="45" t="s">
        <v>270</v>
      </c>
      <c r="T23" s="151" t="s">
        <v>188</v>
      </c>
      <c r="U23" s="151" t="s">
        <v>188</v>
      </c>
      <c r="V23" s="151" t="s">
        <v>188</v>
      </c>
      <c r="W23" s="151" t="s">
        <v>188</v>
      </c>
      <c r="X23" s="151" t="s">
        <v>188</v>
      </c>
      <c r="Y23" s="151" t="s">
        <v>188</v>
      </c>
      <c r="Z23" s="151" t="s">
        <v>188</v>
      </c>
      <c r="AA23" s="151" t="s">
        <v>188</v>
      </c>
      <c r="AB23" s="151" t="s">
        <v>188</v>
      </c>
      <c r="AC23" s="151" t="s">
        <v>188</v>
      </c>
      <c r="AD23" s="151" t="s">
        <v>188</v>
      </c>
      <c r="AE23" s="151" t="s">
        <v>188</v>
      </c>
    </row>
    <row r="24" spans="1:31" hidden="1" outlineLevel="1">
      <c r="A24" s="8">
        <v>40940</v>
      </c>
      <c r="B24" s="45">
        <v>16.913092485973088</v>
      </c>
      <c r="C24" s="45">
        <v>17.329113550778992</v>
      </c>
      <c r="D24" s="45">
        <v>16.640749117744047</v>
      </c>
      <c r="E24" s="45">
        <v>16.062507738309588</v>
      </c>
      <c r="F24" s="45">
        <v>18.982159087838586</v>
      </c>
      <c r="G24" s="45">
        <v>18.444700000000001</v>
      </c>
      <c r="H24" s="45">
        <v>18.407268972202676</v>
      </c>
      <c r="I24" s="45">
        <v>17.655193661548612</v>
      </c>
      <c r="J24" s="45">
        <v>19.045456430831116</v>
      </c>
      <c r="K24" s="45">
        <v>19.008801177403736</v>
      </c>
      <c r="L24" s="45">
        <v>19.1610891707005</v>
      </c>
      <c r="M24" s="45">
        <v>18.444700000000001</v>
      </c>
      <c r="N24" s="45">
        <v>9.5401660026438737</v>
      </c>
      <c r="O24" s="45">
        <v>8.3960000000000008</v>
      </c>
      <c r="P24" s="45">
        <v>9.6432957683981417</v>
      </c>
      <c r="Q24" s="45">
        <v>9.5083840127810202</v>
      </c>
      <c r="R24" s="45">
        <v>14.295841169159955</v>
      </c>
      <c r="S24" s="45" t="s">
        <v>270</v>
      </c>
      <c r="T24" s="151" t="s">
        <v>188</v>
      </c>
      <c r="U24" s="151" t="s">
        <v>188</v>
      </c>
      <c r="V24" s="151" t="s">
        <v>188</v>
      </c>
      <c r="W24" s="151" t="s">
        <v>188</v>
      </c>
      <c r="X24" s="151" t="s">
        <v>188</v>
      </c>
      <c r="Y24" s="151" t="s">
        <v>188</v>
      </c>
      <c r="Z24" s="151" t="s">
        <v>188</v>
      </c>
      <c r="AA24" s="151" t="s">
        <v>188</v>
      </c>
      <c r="AB24" s="151" t="s">
        <v>188</v>
      </c>
      <c r="AC24" s="151" t="s">
        <v>188</v>
      </c>
      <c r="AD24" s="151" t="s">
        <v>188</v>
      </c>
      <c r="AE24" s="151" t="s">
        <v>188</v>
      </c>
    </row>
    <row r="25" spans="1:31" hidden="1" outlineLevel="1">
      <c r="A25" s="8">
        <v>40969</v>
      </c>
      <c r="B25" s="45">
        <v>17.665526654872682</v>
      </c>
      <c r="C25" s="45">
        <v>16.642129899698556</v>
      </c>
      <c r="D25" s="45">
        <v>18.209063544692455</v>
      </c>
      <c r="E25" s="45">
        <v>18.035942103172914</v>
      </c>
      <c r="F25" s="45">
        <v>18.745391314227778</v>
      </c>
      <c r="G25" s="45">
        <v>15.4335</v>
      </c>
      <c r="H25" s="45">
        <v>18.407569931110832</v>
      </c>
      <c r="I25" s="45">
        <v>16.877257526690816</v>
      </c>
      <c r="J25" s="45">
        <v>19.330790353805636</v>
      </c>
      <c r="K25" s="45">
        <v>18.967357106679888</v>
      </c>
      <c r="L25" s="45">
        <v>20.48554764425915</v>
      </c>
      <c r="M25" s="45">
        <v>15.4335</v>
      </c>
      <c r="N25" s="45">
        <v>11.254118105779845</v>
      </c>
      <c r="O25" s="45">
        <v>8.3960000000000008</v>
      </c>
      <c r="P25" s="45">
        <v>11.546052232169663</v>
      </c>
      <c r="Q25" s="45">
        <v>11.960516313622124</v>
      </c>
      <c r="R25" s="45">
        <v>10.702954159509311</v>
      </c>
      <c r="S25" s="45" t="s">
        <v>270</v>
      </c>
      <c r="T25" s="151" t="s">
        <v>188</v>
      </c>
      <c r="U25" s="151" t="s">
        <v>188</v>
      </c>
      <c r="V25" s="151" t="s">
        <v>188</v>
      </c>
      <c r="W25" s="151" t="s">
        <v>188</v>
      </c>
      <c r="X25" s="151" t="s">
        <v>188</v>
      </c>
      <c r="Y25" s="151" t="s">
        <v>188</v>
      </c>
      <c r="Z25" s="151" t="s">
        <v>188</v>
      </c>
      <c r="AA25" s="151" t="s">
        <v>188</v>
      </c>
      <c r="AB25" s="151" t="s">
        <v>188</v>
      </c>
      <c r="AC25" s="151" t="s">
        <v>188</v>
      </c>
      <c r="AD25" s="151" t="s">
        <v>188</v>
      </c>
      <c r="AE25" s="151" t="s">
        <v>188</v>
      </c>
    </row>
    <row r="26" spans="1:31" hidden="1" outlineLevel="1">
      <c r="A26" s="8">
        <v>41000</v>
      </c>
      <c r="B26" s="45">
        <v>17.20746273165129</v>
      </c>
      <c r="C26" s="45">
        <v>17.071485702198292</v>
      </c>
      <c r="D26" s="45">
        <v>17.283731675794186</v>
      </c>
      <c r="E26" s="45">
        <v>16.542801603754324</v>
      </c>
      <c r="F26" s="45">
        <v>18.898617617270059</v>
      </c>
      <c r="G26" s="45">
        <v>16.976199999999999</v>
      </c>
      <c r="H26" s="45">
        <v>18.104738207942866</v>
      </c>
      <c r="I26" s="45">
        <v>17.356878550443081</v>
      </c>
      <c r="J26" s="45">
        <v>18.595090226198909</v>
      </c>
      <c r="K26" s="45">
        <v>18.238644815115205</v>
      </c>
      <c r="L26" s="45">
        <v>19.217658303347616</v>
      </c>
      <c r="M26" s="45">
        <v>16.976199999999999</v>
      </c>
      <c r="N26" s="45">
        <v>10.755596777900426</v>
      </c>
      <c r="O26" s="45">
        <v>8.3960000000000008</v>
      </c>
      <c r="P26" s="45">
        <v>10.999404232169736</v>
      </c>
      <c r="Q26" s="45">
        <v>11.029258038443098</v>
      </c>
      <c r="R26" s="45">
        <v>10.586511161228051</v>
      </c>
      <c r="S26" s="45" t="s">
        <v>270</v>
      </c>
      <c r="T26" s="151" t="s">
        <v>188</v>
      </c>
      <c r="U26" s="151" t="s">
        <v>188</v>
      </c>
      <c r="V26" s="151" t="s">
        <v>188</v>
      </c>
      <c r="W26" s="151" t="s">
        <v>188</v>
      </c>
      <c r="X26" s="151" t="s">
        <v>188</v>
      </c>
      <c r="Y26" s="151" t="s">
        <v>188</v>
      </c>
      <c r="Z26" s="151" t="s">
        <v>188</v>
      </c>
      <c r="AA26" s="151" t="s">
        <v>188</v>
      </c>
      <c r="AB26" s="151" t="s">
        <v>188</v>
      </c>
      <c r="AC26" s="151" t="s">
        <v>188</v>
      </c>
      <c r="AD26" s="151" t="s">
        <v>188</v>
      </c>
      <c r="AE26" s="151" t="s">
        <v>188</v>
      </c>
    </row>
    <row r="27" spans="1:31" hidden="1" outlineLevel="1">
      <c r="A27" s="8">
        <v>41030</v>
      </c>
      <c r="B27" s="45">
        <v>17.114980741127951</v>
      </c>
      <c r="C27" s="45">
        <v>17.803894717640549</v>
      </c>
      <c r="D27" s="45">
        <v>16.70249110649269</v>
      </c>
      <c r="E27" s="45">
        <v>16.904793619151331</v>
      </c>
      <c r="F27" s="45">
        <v>16.270379862116172</v>
      </c>
      <c r="G27" s="45">
        <v>16.98</v>
      </c>
      <c r="H27" s="45">
        <v>17.897529069327696</v>
      </c>
      <c r="I27" s="45">
        <v>17.91007388129896</v>
      </c>
      <c r="J27" s="45">
        <v>17.88811524974696</v>
      </c>
      <c r="K27" s="45">
        <v>17.601694189756401</v>
      </c>
      <c r="L27" s="45">
        <v>18.815008773541518</v>
      </c>
      <c r="M27" s="45">
        <v>16.98</v>
      </c>
      <c r="N27" s="45">
        <v>11.877439835576274</v>
      </c>
      <c r="O27" s="45">
        <v>8.3960000000000008</v>
      </c>
      <c r="P27" s="45">
        <v>11.993116648014132</v>
      </c>
      <c r="Q27" s="45">
        <v>10.910893155020384</v>
      </c>
      <c r="R27" s="45">
        <v>12.582497729361426</v>
      </c>
      <c r="S27" s="45" t="s">
        <v>270</v>
      </c>
      <c r="T27" s="151" t="s">
        <v>188</v>
      </c>
      <c r="U27" s="151" t="s">
        <v>188</v>
      </c>
      <c r="V27" s="151" t="s">
        <v>188</v>
      </c>
      <c r="W27" s="151" t="s">
        <v>188</v>
      </c>
      <c r="X27" s="151" t="s">
        <v>188</v>
      </c>
      <c r="Y27" s="151" t="s">
        <v>188</v>
      </c>
      <c r="Z27" s="151" t="s">
        <v>188</v>
      </c>
      <c r="AA27" s="151" t="s">
        <v>188</v>
      </c>
      <c r="AB27" s="151" t="s">
        <v>188</v>
      </c>
      <c r="AC27" s="151" t="s">
        <v>188</v>
      </c>
      <c r="AD27" s="151" t="s">
        <v>188</v>
      </c>
      <c r="AE27" s="151" t="s">
        <v>188</v>
      </c>
    </row>
    <row r="28" spans="1:31" hidden="1" outlineLevel="1">
      <c r="A28" s="8">
        <v>41061</v>
      </c>
      <c r="B28" s="45">
        <v>17.46796054313435</v>
      </c>
      <c r="C28" s="45">
        <v>17.306419970053014</v>
      </c>
      <c r="D28" s="45">
        <v>17.555606010352786</v>
      </c>
      <c r="E28" s="45">
        <v>16.881578434529278</v>
      </c>
      <c r="F28" s="45">
        <v>19.43842281883072</v>
      </c>
      <c r="G28" s="45">
        <v>16.98</v>
      </c>
      <c r="H28" s="45">
        <v>17.839053278482947</v>
      </c>
      <c r="I28" s="45">
        <v>17.459952561196328</v>
      </c>
      <c r="J28" s="45">
        <v>18.061805492785332</v>
      </c>
      <c r="K28" s="45">
        <v>17.395553990069558</v>
      </c>
      <c r="L28" s="45">
        <v>19.776195803401393</v>
      </c>
      <c r="M28" s="45">
        <v>16.98</v>
      </c>
      <c r="N28" s="45">
        <v>12.220329496567055</v>
      </c>
      <c r="O28" s="45">
        <v>8.3960000000000008</v>
      </c>
      <c r="P28" s="45">
        <v>12.599326911309033</v>
      </c>
      <c r="Q28" s="45">
        <v>12.841704275617522</v>
      </c>
      <c r="R28" s="45">
        <v>10.502716852079898</v>
      </c>
      <c r="S28" s="45" t="s">
        <v>270</v>
      </c>
      <c r="T28" s="151" t="s">
        <v>188</v>
      </c>
      <c r="U28" s="151" t="s">
        <v>188</v>
      </c>
      <c r="V28" s="151" t="s">
        <v>188</v>
      </c>
      <c r="W28" s="151" t="s">
        <v>188</v>
      </c>
      <c r="X28" s="151" t="s">
        <v>188</v>
      </c>
      <c r="Y28" s="151" t="s">
        <v>188</v>
      </c>
      <c r="Z28" s="151" t="s">
        <v>188</v>
      </c>
      <c r="AA28" s="151" t="s">
        <v>188</v>
      </c>
      <c r="AB28" s="151" t="s">
        <v>188</v>
      </c>
      <c r="AC28" s="151" t="s">
        <v>188</v>
      </c>
      <c r="AD28" s="151" t="s">
        <v>188</v>
      </c>
      <c r="AE28" s="151" t="s">
        <v>188</v>
      </c>
    </row>
    <row r="29" spans="1:31" hidden="1" outlineLevel="1">
      <c r="A29" s="8">
        <v>41091</v>
      </c>
      <c r="B29" s="45">
        <v>17.824006665442909</v>
      </c>
      <c r="C29" s="45">
        <v>16.150605442278156</v>
      </c>
      <c r="D29" s="45">
        <v>19.432412455827365</v>
      </c>
      <c r="E29" s="45">
        <v>19.793855094714846</v>
      </c>
      <c r="F29" s="45">
        <v>18.388051065801168</v>
      </c>
      <c r="G29" s="45">
        <v>19.5611</v>
      </c>
      <c r="H29" s="45">
        <v>17.987771198045543</v>
      </c>
      <c r="I29" s="45">
        <v>16.227216796497054</v>
      </c>
      <c r="J29" s="45">
        <v>19.724622262353055</v>
      </c>
      <c r="K29" s="45">
        <v>19.974727243745779</v>
      </c>
      <c r="L29" s="45">
        <v>19.030196072873625</v>
      </c>
      <c r="M29" s="45">
        <v>19.5611</v>
      </c>
      <c r="N29" s="45">
        <v>10.793913312527065</v>
      </c>
      <c r="O29" s="45">
        <v>8.3960000000000008</v>
      </c>
      <c r="P29" s="45">
        <v>11.433453450439147</v>
      </c>
      <c r="Q29" s="45">
        <v>12.445925868994697</v>
      </c>
      <c r="R29" s="45">
        <v>10.532376156770219</v>
      </c>
      <c r="S29" s="45" t="s">
        <v>270</v>
      </c>
      <c r="T29" s="151" t="s">
        <v>188</v>
      </c>
      <c r="U29" s="151" t="s">
        <v>188</v>
      </c>
      <c r="V29" s="151" t="s">
        <v>188</v>
      </c>
      <c r="W29" s="151" t="s">
        <v>188</v>
      </c>
      <c r="X29" s="151" t="s">
        <v>188</v>
      </c>
      <c r="Y29" s="151" t="s">
        <v>188</v>
      </c>
      <c r="Z29" s="151" t="s">
        <v>188</v>
      </c>
      <c r="AA29" s="151" t="s">
        <v>188</v>
      </c>
      <c r="AB29" s="151" t="s">
        <v>188</v>
      </c>
      <c r="AC29" s="151" t="s">
        <v>188</v>
      </c>
      <c r="AD29" s="151" t="s">
        <v>188</v>
      </c>
      <c r="AE29" s="151" t="s">
        <v>188</v>
      </c>
    </row>
    <row r="30" spans="1:31" hidden="1" outlineLevel="1">
      <c r="A30" s="8">
        <v>41122</v>
      </c>
      <c r="B30" s="45">
        <v>15.934948851272461</v>
      </c>
      <c r="C30" s="45">
        <v>16.120429369349008</v>
      </c>
      <c r="D30" s="45">
        <v>15.778641965853295</v>
      </c>
      <c r="E30" s="45">
        <v>19.480827280376964</v>
      </c>
      <c r="F30" s="45">
        <v>13.101372099314617</v>
      </c>
      <c r="G30" s="45">
        <v>16.98</v>
      </c>
      <c r="H30" s="45">
        <v>17.602130061027569</v>
      </c>
      <c r="I30" s="45">
        <v>16.17637368951975</v>
      </c>
      <c r="J30" s="45">
        <v>19.644403185857112</v>
      </c>
      <c r="K30" s="45">
        <v>19.790353404597774</v>
      </c>
      <c r="L30" s="45">
        <v>19.338339653983883</v>
      </c>
      <c r="M30" s="45">
        <v>16.98</v>
      </c>
      <c r="N30" s="45">
        <v>10.323028450189634</v>
      </c>
      <c r="O30" s="45">
        <v>8.3960000000000008</v>
      </c>
      <c r="P30" s="45">
        <v>10.351107111179704</v>
      </c>
      <c r="Q30" s="45">
        <v>11.624487381660304</v>
      </c>
      <c r="R30" s="45">
        <v>10.300587533838279</v>
      </c>
      <c r="S30" s="45" t="s">
        <v>270</v>
      </c>
      <c r="T30" s="151" t="s">
        <v>188</v>
      </c>
      <c r="U30" s="151" t="s">
        <v>188</v>
      </c>
      <c r="V30" s="151" t="s">
        <v>188</v>
      </c>
      <c r="W30" s="151" t="s">
        <v>188</v>
      </c>
      <c r="X30" s="151" t="s">
        <v>188</v>
      </c>
      <c r="Y30" s="151" t="s">
        <v>188</v>
      </c>
      <c r="Z30" s="151" t="s">
        <v>188</v>
      </c>
      <c r="AA30" s="151" t="s">
        <v>188</v>
      </c>
      <c r="AB30" s="151" t="s">
        <v>188</v>
      </c>
      <c r="AC30" s="151" t="s">
        <v>188</v>
      </c>
      <c r="AD30" s="151" t="s">
        <v>188</v>
      </c>
      <c r="AE30" s="151" t="s">
        <v>188</v>
      </c>
    </row>
    <row r="31" spans="1:31" hidden="1" outlineLevel="1">
      <c r="A31" s="8">
        <v>41153</v>
      </c>
      <c r="B31" s="45">
        <v>17.420397649527253</v>
      </c>
      <c r="C31" s="45">
        <v>16.701229772439738</v>
      </c>
      <c r="D31" s="45">
        <v>18.339473034547805</v>
      </c>
      <c r="E31" s="45">
        <v>18.296396854486151</v>
      </c>
      <c r="F31" s="45">
        <v>18.536866108201352</v>
      </c>
      <c r="G31" s="45">
        <v>15.367029574085183</v>
      </c>
      <c r="H31" s="45">
        <v>17.996438779101677</v>
      </c>
      <c r="I31" s="45">
        <v>16.812358380346428</v>
      </c>
      <c r="J31" s="45">
        <v>19.893940458536907</v>
      </c>
      <c r="K31" s="45">
        <v>20.163680728901582</v>
      </c>
      <c r="L31" s="45">
        <v>19.656219756451947</v>
      </c>
      <c r="M31" s="45">
        <v>15.367029574085183</v>
      </c>
      <c r="N31" s="45">
        <v>12.290528634550826</v>
      </c>
      <c r="O31" s="45">
        <v>8.3960000000000008</v>
      </c>
      <c r="P31" s="45">
        <v>12.598788778538619</v>
      </c>
      <c r="Q31" s="45">
        <v>8.322641802534033</v>
      </c>
      <c r="R31" s="45">
        <v>16.048174184751449</v>
      </c>
      <c r="S31" s="45" t="s">
        <v>270</v>
      </c>
      <c r="T31" s="151" t="s">
        <v>188</v>
      </c>
      <c r="U31" s="151" t="s">
        <v>188</v>
      </c>
      <c r="V31" s="151" t="s">
        <v>188</v>
      </c>
      <c r="W31" s="151" t="s">
        <v>188</v>
      </c>
      <c r="X31" s="151" t="s">
        <v>188</v>
      </c>
      <c r="Y31" s="151" t="s">
        <v>188</v>
      </c>
      <c r="Z31" s="151" t="s">
        <v>188</v>
      </c>
      <c r="AA31" s="151" t="s">
        <v>188</v>
      </c>
      <c r="AB31" s="151" t="s">
        <v>188</v>
      </c>
      <c r="AC31" s="151" t="s">
        <v>188</v>
      </c>
      <c r="AD31" s="151" t="s">
        <v>188</v>
      </c>
      <c r="AE31" s="151" t="s">
        <v>188</v>
      </c>
    </row>
    <row r="32" spans="1:31" hidden="1" outlineLevel="1">
      <c r="A32" s="8">
        <v>41183</v>
      </c>
      <c r="B32" s="45">
        <v>19.265232568864953</v>
      </c>
      <c r="C32" s="45">
        <v>19.907483303391778</v>
      </c>
      <c r="D32" s="45">
        <v>18.666304072758635</v>
      </c>
      <c r="E32" s="45">
        <v>18.724779475180316</v>
      </c>
      <c r="F32" s="45">
        <v>18.483114290574008</v>
      </c>
      <c r="G32" s="45">
        <v>16.974699999999999</v>
      </c>
      <c r="H32" s="45">
        <v>20.584823599413401</v>
      </c>
      <c r="I32" s="45">
        <v>20.136879395521152</v>
      </c>
      <c r="J32" s="45">
        <v>21.136117682977144</v>
      </c>
      <c r="K32" s="45">
        <v>21.346147964448601</v>
      </c>
      <c r="L32" s="45">
        <v>20.246698063263864</v>
      </c>
      <c r="M32" s="45">
        <v>16.974699999999999</v>
      </c>
      <c r="N32" s="45">
        <v>11.323805991151337</v>
      </c>
      <c r="O32" s="45">
        <v>8.3960000000000008</v>
      </c>
      <c r="P32" s="45">
        <v>11.531276004415805</v>
      </c>
      <c r="Q32" s="45">
        <v>8.9999443575392934</v>
      </c>
      <c r="R32" s="45">
        <v>15.958574964104205</v>
      </c>
      <c r="S32" s="45" t="s">
        <v>270</v>
      </c>
      <c r="T32" s="151" t="s">
        <v>188</v>
      </c>
      <c r="U32" s="151" t="s">
        <v>188</v>
      </c>
      <c r="V32" s="151" t="s">
        <v>188</v>
      </c>
      <c r="W32" s="151" t="s">
        <v>188</v>
      </c>
      <c r="X32" s="151" t="s">
        <v>188</v>
      </c>
      <c r="Y32" s="151" t="s">
        <v>188</v>
      </c>
      <c r="Z32" s="151" t="s">
        <v>188</v>
      </c>
      <c r="AA32" s="151" t="s">
        <v>188</v>
      </c>
      <c r="AB32" s="151" t="s">
        <v>188</v>
      </c>
      <c r="AC32" s="151" t="s">
        <v>188</v>
      </c>
      <c r="AD32" s="151" t="s">
        <v>188</v>
      </c>
      <c r="AE32" s="151" t="s">
        <v>188</v>
      </c>
    </row>
    <row r="33" spans="1:31" hidden="1" outlineLevel="1">
      <c r="A33" s="8">
        <v>41214</v>
      </c>
      <c r="B33" s="45">
        <v>15.894684692584782</v>
      </c>
      <c r="C33" s="45">
        <v>19.816704384287075</v>
      </c>
      <c r="D33" s="45">
        <v>14.144669559415251</v>
      </c>
      <c r="E33" s="45">
        <v>13.375935738989511</v>
      </c>
      <c r="F33" s="45">
        <v>20.339674362293927</v>
      </c>
      <c r="G33" s="45">
        <v>12.419999999999998</v>
      </c>
      <c r="H33" s="45">
        <v>20.87133065279917</v>
      </c>
      <c r="I33" s="45">
        <v>19.869295635451309</v>
      </c>
      <c r="J33" s="45">
        <v>22.633297849998215</v>
      </c>
      <c r="K33" s="45">
        <v>23.292476314273074</v>
      </c>
      <c r="L33" s="45">
        <v>21.598681366589901</v>
      </c>
      <c r="M33" s="45">
        <v>20.4511</v>
      </c>
      <c r="N33" s="45">
        <v>11.272890456282752</v>
      </c>
      <c r="O33" s="45">
        <v>9.6660000000000004</v>
      </c>
      <c r="P33" s="45">
        <v>11.277779635477604</v>
      </c>
      <c r="Q33" s="45">
        <v>11.258848396997781</v>
      </c>
      <c r="R33" s="45">
        <v>12.306971295519832</v>
      </c>
      <c r="S33" s="45">
        <v>11</v>
      </c>
      <c r="T33" s="151" t="s">
        <v>188</v>
      </c>
      <c r="U33" s="151" t="s">
        <v>188</v>
      </c>
      <c r="V33" s="151" t="s">
        <v>188</v>
      </c>
      <c r="W33" s="151" t="s">
        <v>188</v>
      </c>
      <c r="X33" s="151" t="s">
        <v>188</v>
      </c>
      <c r="Y33" s="151" t="s">
        <v>188</v>
      </c>
      <c r="Z33" s="151" t="s">
        <v>188</v>
      </c>
      <c r="AA33" s="151" t="s">
        <v>188</v>
      </c>
      <c r="AB33" s="151" t="s">
        <v>188</v>
      </c>
      <c r="AC33" s="151" t="s">
        <v>188</v>
      </c>
      <c r="AD33" s="151" t="s">
        <v>188</v>
      </c>
      <c r="AE33" s="151" t="s">
        <v>188</v>
      </c>
    </row>
    <row r="34" spans="1:31" hidden="1" outlineLevel="1">
      <c r="A34" s="8">
        <v>41244</v>
      </c>
      <c r="B34" s="45">
        <v>20.170581967817675</v>
      </c>
      <c r="C34" s="45">
        <v>19.446138775451676</v>
      </c>
      <c r="D34" s="45">
        <v>21.0362879404586</v>
      </c>
      <c r="E34" s="45">
        <v>21.513100119988259</v>
      </c>
      <c r="F34" s="45">
        <v>20.193726545568342</v>
      </c>
      <c r="G34" s="45">
        <v>18.499944856808884</v>
      </c>
      <c r="H34" s="45">
        <v>20.787256456822902</v>
      </c>
      <c r="I34" s="45">
        <v>19.53468640895063</v>
      </c>
      <c r="J34" s="45">
        <v>22.481632051948374</v>
      </c>
      <c r="K34" s="45">
        <v>23.737976738161706</v>
      </c>
      <c r="L34" s="45">
        <v>20.547073817587258</v>
      </c>
      <c r="M34" s="45">
        <v>18.499944856808884</v>
      </c>
      <c r="N34" s="45">
        <v>10.776590449506754</v>
      </c>
      <c r="O34" s="45">
        <v>9.6660000000000004</v>
      </c>
      <c r="P34" s="45">
        <v>10.872298693050329</v>
      </c>
      <c r="Q34" s="45">
        <v>10.612451427852708</v>
      </c>
      <c r="R34" s="45">
        <v>12.631413833264007</v>
      </c>
      <c r="S34" s="45" t="s">
        <v>270</v>
      </c>
      <c r="T34" s="151" t="s">
        <v>188</v>
      </c>
      <c r="U34" s="151" t="s">
        <v>188</v>
      </c>
      <c r="V34" s="151" t="s">
        <v>188</v>
      </c>
      <c r="W34" s="151" t="s">
        <v>188</v>
      </c>
      <c r="X34" s="151" t="s">
        <v>188</v>
      </c>
      <c r="Y34" s="151" t="s">
        <v>188</v>
      </c>
      <c r="Z34" s="151" t="s">
        <v>188</v>
      </c>
      <c r="AA34" s="151" t="s">
        <v>188</v>
      </c>
      <c r="AB34" s="151" t="s">
        <v>188</v>
      </c>
      <c r="AC34" s="151" t="s">
        <v>188</v>
      </c>
      <c r="AD34" s="151" t="s">
        <v>188</v>
      </c>
      <c r="AE34" s="151" t="s">
        <v>188</v>
      </c>
    </row>
    <row r="35" spans="1:31" ht="13.8" hidden="1" outlineLevel="1">
      <c r="A35" s="8">
        <v>41275</v>
      </c>
      <c r="B35" s="45">
        <v>18.786106137438772</v>
      </c>
      <c r="C35" s="45">
        <v>20.183517713331195</v>
      </c>
      <c r="D35" s="45">
        <v>17.136692011877944</v>
      </c>
      <c r="E35" s="45">
        <v>16.652979897635905</v>
      </c>
      <c r="F35" s="45">
        <v>19.80713601541002</v>
      </c>
      <c r="G35" s="45">
        <v>16.755600000000001</v>
      </c>
      <c r="H35" s="45">
        <v>19.957219749095007</v>
      </c>
      <c r="I35" s="45">
        <v>20.190099082858843</v>
      </c>
      <c r="J35" s="45">
        <v>19.576549361569857</v>
      </c>
      <c r="K35" s="45">
        <v>19.51350326670287</v>
      </c>
      <c r="L35" s="45">
        <v>19.903965909737817</v>
      </c>
      <c r="M35" s="45">
        <v>16.755600000000001</v>
      </c>
      <c r="N35" s="45">
        <v>10.8072693380026</v>
      </c>
      <c r="O35" s="45">
        <v>9.6660000000000004</v>
      </c>
      <c r="P35" s="45">
        <v>10.810323174871112</v>
      </c>
      <c r="Q35" s="45">
        <v>10.718357027363274</v>
      </c>
      <c r="R35" s="45">
        <v>16.534041681510505</v>
      </c>
      <c r="S35" s="45" t="s">
        <v>270</v>
      </c>
      <c r="T35" s="45">
        <v>11.968299999999999</v>
      </c>
      <c r="U35" s="45">
        <v>9.6660000000000004</v>
      </c>
      <c r="V35" s="45">
        <v>11.978999999999999</v>
      </c>
      <c r="W35" s="45">
        <v>11.978999999999999</v>
      </c>
      <c r="X35" s="45">
        <v>0</v>
      </c>
      <c r="Y35" s="45">
        <v>0</v>
      </c>
      <c r="Z35" s="45">
        <v>8.9682999999999993</v>
      </c>
      <c r="AA35" s="45">
        <v>0</v>
      </c>
      <c r="AB35" s="45">
        <v>8.9682999999999993</v>
      </c>
      <c r="AC35" s="45">
        <v>8.9682999999999993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17.211006544612484</v>
      </c>
      <c r="C36" s="45">
        <v>20.182575671848028</v>
      </c>
      <c r="D36" s="45">
        <v>15.496975107248312</v>
      </c>
      <c r="E36" s="45">
        <v>13.54868239201809</v>
      </c>
      <c r="F36" s="45">
        <v>20.817210105622824</v>
      </c>
      <c r="G36" s="45">
        <v>19.048356420626895</v>
      </c>
      <c r="H36" s="45">
        <v>19.257743033488026</v>
      </c>
      <c r="I36" s="45">
        <v>20.217516412886994</v>
      </c>
      <c r="J36" s="45">
        <v>18.43716115609935</v>
      </c>
      <c r="K36" s="45">
        <v>16.805303283844509</v>
      </c>
      <c r="L36" s="45">
        <v>21.163051587771726</v>
      </c>
      <c r="M36" s="45">
        <v>19.048356420626895</v>
      </c>
      <c r="N36" s="45">
        <v>9.4648325109090603</v>
      </c>
      <c r="O36" s="45">
        <v>9.6660000000000004</v>
      </c>
      <c r="P36" s="45">
        <v>9.4636609388136996</v>
      </c>
      <c r="Q36" s="45">
        <v>9.2362651695196032</v>
      </c>
      <c r="R36" s="45">
        <v>14.636832229878845</v>
      </c>
      <c r="S36" s="45" t="s">
        <v>270</v>
      </c>
      <c r="T36" s="45">
        <v>9.3960000000000008</v>
      </c>
      <c r="U36" s="45">
        <v>9.6660000000000004</v>
      </c>
      <c r="V36" s="45">
        <v>9.3940999999999999</v>
      </c>
      <c r="W36" s="45">
        <v>9.1615000000000002</v>
      </c>
      <c r="X36" s="45">
        <v>14.3848</v>
      </c>
      <c r="Y36" s="45">
        <v>0</v>
      </c>
      <c r="Z36" s="45">
        <v>9.6036000000000001</v>
      </c>
      <c r="AA36" s="45">
        <v>0</v>
      </c>
      <c r="AB36" s="45">
        <v>9.6036000000000001</v>
      </c>
      <c r="AC36" s="45">
        <v>9.6036000000000001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18.255313188277828</v>
      </c>
      <c r="C37" s="45">
        <v>19.947894488784126</v>
      </c>
      <c r="D37" s="45">
        <v>17.257593280474651</v>
      </c>
      <c r="E37" s="45">
        <v>16.981491407674149</v>
      </c>
      <c r="F37" s="45">
        <v>18.024295360551257</v>
      </c>
      <c r="G37" s="45">
        <v>17.259906617482674</v>
      </c>
      <c r="H37" s="45">
        <v>18.967175144902601</v>
      </c>
      <c r="I37" s="45">
        <v>19.947894488784126</v>
      </c>
      <c r="J37" s="45">
        <v>18.284683115084611</v>
      </c>
      <c r="K37" s="45">
        <v>17.393826282915981</v>
      </c>
      <c r="L37" s="45">
        <v>21.921403004031262</v>
      </c>
      <c r="M37" s="45">
        <v>18.640699999999999</v>
      </c>
      <c r="N37" s="45">
        <v>11.576725113399215</v>
      </c>
      <c r="O37" s="45" t="s">
        <v>270</v>
      </c>
      <c r="P37" s="45">
        <v>11.576725113399215</v>
      </c>
      <c r="Q37" s="45">
        <v>11.822776687356084</v>
      </c>
      <c r="R37" s="45">
        <v>11.434075753275856</v>
      </c>
      <c r="S37" s="45">
        <v>12.201700000000001</v>
      </c>
      <c r="T37" s="45">
        <v>11.536</v>
      </c>
      <c r="U37" s="45">
        <v>0</v>
      </c>
      <c r="V37" s="45">
        <v>11.536</v>
      </c>
      <c r="W37" s="45">
        <v>13.448399999999999</v>
      </c>
      <c r="X37" s="45">
        <v>11.237500000000001</v>
      </c>
      <c r="Y37" s="45">
        <v>12.201700000000001</v>
      </c>
      <c r="Z37" s="45">
        <v>11.6427</v>
      </c>
      <c r="AA37" s="45">
        <v>0</v>
      </c>
      <c r="AB37" s="45">
        <v>11.6427</v>
      </c>
      <c r="AC37" s="45">
        <v>11.257199999999999</v>
      </c>
      <c r="AD37" s="45">
        <v>13.354100000000001</v>
      </c>
      <c r="AE37" s="45">
        <v>0</v>
      </c>
    </row>
    <row r="38" spans="1:31" ht="13.8" hidden="1" outlineLevel="1">
      <c r="A38" s="8">
        <v>41365</v>
      </c>
      <c r="B38" s="45">
        <v>16.293845733289093</v>
      </c>
      <c r="C38" s="45">
        <v>19.36610519709258</v>
      </c>
      <c r="D38" s="45">
        <v>14.678968285626823</v>
      </c>
      <c r="E38" s="45">
        <v>14.26979503604294</v>
      </c>
      <c r="F38" s="45">
        <v>17.050010048998281</v>
      </c>
      <c r="G38" s="45">
        <v>12.106692736802696</v>
      </c>
      <c r="H38" s="45">
        <v>17.917752128955975</v>
      </c>
      <c r="I38" s="45">
        <v>19.36610519709258</v>
      </c>
      <c r="J38" s="45">
        <v>16.725176647253825</v>
      </c>
      <c r="K38" s="45">
        <v>16.003387553672393</v>
      </c>
      <c r="L38" s="45">
        <v>21.846597380322198</v>
      </c>
      <c r="M38" s="45">
        <v>12</v>
      </c>
      <c r="N38" s="45">
        <v>11.067078887255121</v>
      </c>
      <c r="O38" s="45" t="s">
        <v>270</v>
      </c>
      <c r="P38" s="45">
        <v>11.067078887255121</v>
      </c>
      <c r="Q38" s="45">
        <v>10.957823767460482</v>
      </c>
      <c r="R38" s="45">
        <v>11.524411047543135</v>
      </c>
      <c r="S38" s="45">
        <v>12.2037</v>
      </c>
      <c r="T38" s="45">
        <v>11.3255</v>
      </c>
      <c r="U38" s="45">
        <v>0</v>
      </c>
      <c r="V38" s="45">
        <v>11.3255</v>
      </c>
      <c r="W38" s="45">
        <v>11.2713</v>
      </c>
      <c r="X38" s="45">
        <v>11.5244</v>
      </c>
      <c r="Y38" s="45">
        <v>12.2037</v>
      </c>
      <c r="Z38" s="45">
        <v>7.9943999999999997</v>
      </c>
      <c r="AA38" s="45">
        <v>0</v>
      </c>
      <c r="AB38" s="45">
        <v>7.9943999999999997</v>
      </c>
      <c r="AC38" s="45">
        <v>7.9943999999999997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17.898830910907439</v>
      </c>
      <c r="C39" s="45">
        <v>19.857021134439407</v>
      </c>
      <c r="D39" s="45">
        <v>16.71560492954168</v>
      </c>
      <c r="E39" s="45">
        <v>15.743367487284734</v>
      </c>
      <c r="F39" s="45">
        <v>20.374492012495704</v>
      </c>
      <c r="G39" s="45">
        <v>12</v>
      </c>
      <c r="H39" s="45">
        <v>18.200950292713486</v>
      </c>
      <c r="I39" s="45">
        <v>19.86838632032714</v>
      </c>
      <c r="J39" s="45">
        <v>17.112936689198939</v>
      </c>
      <c r="K39" s="45">
        <v>16.140500630077188</v>
      </c>
      <c r="L39" s="45">
        <v>20.499015377009115</v>
      </c>
      <c r="M39" s="45">
        <v>12</v>
      </c>
      <c r="N39" s="45">
        <v>11.797315961366126</v>
      </c>
      <c r="O39" s="45">
        <v>9.6660000000000004</v>
      </c>
      <c r="P39" s="45">
        <v>11.816361132415585</v>
      </c>
      <c r="Q39" s="45">
        <v>11.758490074603053</v>
      </c>
      <c r="R39" s="45">
        <v>13.0017</v>
      </c>
      <c r="S39" s="45" t="s">
        <v>270</v>
      </c>
      <c r="T39" s="45">
        <v>11.964600000000001</v>
      </c>
      <c r="U39" s="45">
        <v>9.6660000000000004</v>
      </c>
      <c r="V39" s="45">
        <v>11.990500000000001</v>
      </c>
      <c r="W39" s="45">
        <v>11.9727</v>
      </c>
      <c r="X39" s="45">
        <v>12.3148</v>
      </c>
      <c r="Y39" s="45">
        <v>0</v>
      </c>
      <c r="Z39" s="45">
        <v>10.536</v>
      </c>
      <c r="AA39" s="45">
        <v>0</v>
      </c>
      <c r="AB39" s="45">
        <v>10.536</v>
      </c>
      <c r="AC39" s="45">
        <v>10.536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17.175879992747699</v>
      </c>
      <c r="C40" s="45">
        <v>19.206129305192025</v>
      </c>
      <c r="D40" s="45">
        <v>15.948958072958693</v>
      </c>
      <c r="E40" s="45">
        <v>14.846413672900157</v>
      </c>
      <c r="F40" s="45">
        <v>19.147067184143232</v>
      </c>
      <c r="G40" s="45">
        <v>12</v>
      </c>
      <c r="H40" s="45">
        <v>17.347884134618972</v>
      </c>
      <c r="I40" s="45">
        <v>19.312299678849094</v>
      </c>
      <c r="J40" s="45">
        <v>16.126104257453388</v>
      </c>
      <c r="K40" s="45">
        <v>15.019410885490826</v>
      </c>
      <c r="L40" s="45">
        <v>19.198599458074085</v>
      </c>
      <c r="M40" s="45">
        <v>12</v>
      </c>
      <c r="N40" s="45">
        <v>11.304348365663664</v>
      </c>
      <c r="O40" s="45">
        <v>9.6660000000000004</v>
      </c>
      <c r="P40" s="45">
        <v>11.583796761889626</v>
      </c>
      <c r="Q40" s="45">
        <v>11.56124483984652</v>
      </c>
      <c r="R40" s="45">
        <v>12.0374</v>
      </c>
      <c r="S40" s="45" t="s">
        <v>270</v>
      </c>
      <c r="T40" s="45">
        <v>11.648999999999999</v>
      </c>
      <c r="U40" s="45">
        <v>9.6660000000000004</v>
      </c>
      <c r="V40" s="45">
        <v>12.4678</v>
      </c>
      <c r="W40" s="45">
        <v>12.5235</v>
      </c>
      <c r="X40" s="45">
        <v>12.0374</v>
      </c>
      <c r="Y40" s="45">
        <v>0</v>
      </c>
      <c r="Z40" s="45">
        <v>10.6449</v>
      </c>
      <c r="AA40" s="45">
        <v>0</v>
      </c>
      <c r="AB40" s="45">
        <v>10.6449</v>
      </c>
      <c r="AC40" s="45">
        <v>10.6449</v>
      </c>
      <c r="AD40" s="45">
        <v>0</v>
      </c>
      <c r="AE40" s="45">
        <v>0</v>
      </c>
    </row>
    <row r="41" spans="1:31" ht="13.8" hidden="1" outlineLevel="1">
      <c r="A41" s="8">
        <v>41456</v>
      </c>
      <c r="B41" s="45">
        <v>15.899053552650747</v>
      </c>
      <c r="C41" s="45">
        <v>19.260324456146829</v>
      </c>
      <c r="D41" s="45">
        <v>14.323091219508981</v>
      </c>
      <c r="E41" s="45">
        <v>14.275434757571867</v>
      </c>
      <c r="F41" s="45">
        <v>14.699412897611154</v>
      </c>
      <c r="G41" s="45">
        <v>11.0191</v>
      </c>
      <c r="H41" s="45">
        <v>16.645432923390789</v>
      </c>
      <c r="I41" s="45">
        <v>19.347922744705169</v>
      </c>
      <c r="J41" s="45">
        <v>15.168045973195769</v>
      </c>
      <c r="K41" s="45">
        <v>14.324878558309752</v>
      </c>
      <c r="L41" s="45">
        <v>19.80356787830134</v>
      </c>
      <c r="M41" s="45">
        <v>12</v>
      </c>
      <c r="N41" s="45">
        <v>9.5413725997505434</v>
      </c>
      <c r="O41" s="45">
        <v>9.6660000000000004</v>
      </c>
      <c r="P41" s="45">
        <v>9.5378424892681259</v>
      </c>
      <c r="Q41" s="45">
        <v>10.76767211283013</v>
      </c>
      <c r="R41" s="45">
        <v>9.2206899283310104</v>
      </c>
      <c r="S41" s="45">
        <v>11</v>
      </c>
      <c r="T41" s="45">
        <v>9.4943000000000008</v>
      </c>
      <c r="U41" s="45">
        <v>9.6660000000000004</v>
      </c>
      <c r="V41" s="45">
        <v>9.4892000000000003</v>
      </c>
      <c r="W41" s="45">
        <v>11.4941</v>
      </c>
      <c r="X41" s="45">
        <v>9.2207000000000008</v>
      </c>
      <c r="Y41" s="45">
        <v>11</v>
      </c>
      <c r="Z41" s="45">
        <v>10.488300000000001</v>
      </c>
      <c r="AA41" s="45">
        <v>0</v>
      </c>
      <c r="AB41" s="45">
        <v>10.488300000000001</v>
      </c>
      <c r="AC41" s="45">
        <v>10.488300000000001</v>
      </c>
      <c r="AD41" s="45">
        <v>0</v>
      </c>
      <c r="AE41" s="45">
        <v>0</v>
      </c>
    </row>
    <row r="42" spans="1:31" ht="13.8" hidden="1" outlineLevel="1">
      <c r="A42" s="8">
        <v>41487</v>
      </c>
      <c r="B42" s="45">
        <v>15.913509340623852</v>
      </c>
      <c r="C42" s="45">
        <v>19.03060762768299</v>
      </c>
      <c r="D42" s="45">
        <v>14.80622425675039</v>
      </c>
      <c r="E42" s="45">
        <v>14.882413308428429</v>
      </c>
      <c r="F42" s="45">
        <v>20.338150289381751</v>
      </c>
      <c r="G42" s="45">
        <v>11.004099999999999</v>
      </c>
      <c r="H42" s="45">
        <v>17.257401131568344</v>
      </c>
      <c r="I42" s="45">
        <v>19.088354600632734</v>
      </c>
      <c r="J42" s="45">
        <v>16.341040920535828</v>
      </c>
      <c r="K42" s="45">
        <v>15.392503404743035</v>
      </c>
      <c r="L42" s="45">
        <v>21.207039112545502</v>
      </c>
      <c r="M42" s="45">
        <v>11.999999999999998</v>
      </c>
      <c r="N42" s="45">
        <v>11.120170243439716</v>
      </c>
      <c r="O42" s="45">
        <v>9.6660000000000004</v>
      </c>
      <c r="P42" s="45">
        <v>11.13095265421941</v>
      </c>
      <c r="Q42" s="45">
        <v>11.194590290194959</v>
      </c>
      <c r="R42" s="45">
        <v>12.723409707396069</v>
      </c>
      <c r="S42" s="45">
        <v>11</v>
      </c>
      <c r="T42" s="45">
        <v>11.091799999999999</v>
      </c>
      <c r="U42" s="45">
        <v>9.6660000000000004</v>
      </c>
      <c r="V42" s="45">
        <v>11.102600000000001</v>
      </c>
      <c r="W42" s="45">
        <v>11.1318</v>
      </c>
      <c r="X42" s="45">
        <v>12.5398</v>
      </c>
      <c r="Y42" s="45">
        <v>11</v>
      </c>
      <c r="Z42" s="45">
        <v>11.2699</v>
      </c>
      <c r="AA42" s="45">
        <v>0</v>
      </c>
      <c r="AB42" s="45">
        <v>11.2699</v>
      </c>
      <c r="AC42" s="45">
        <v>11.2699</v>
      </c>
      <c r="AD42" s="45">
        <v>0</v>
      </c>
      <c r="AE42" s="45">
        <v>0</v>
      </c>
    </row>
    <row r="43" spans="1:31" ht="13.8" hidden="1" outlineLevel="1">
      <c r="A43" s="8">
        <v>41518</v>
      </c>
      <c r="B43" s="45">
        <v>13.881256554051081</v>
      </c>
      <c r="C43" s="45">
        <v>18.752805419811569</v>
      </c>
      <c r="D43" s="45">
        <v>12.702806847183542</v>
      </c>
      <c r="E43" s="45">
        <v>14.714124414287232</v>
      </c>
      <c r="F43" s="45">
        <v>19.890221043219007</v>
      </c>
      <c r="G43" s="45">
        <v>11.0063</v>
      </c>
      <c r="H43" s="45">
        <v>16.975141258978706</v>
      </c>
      <c r="I43" s="45">
        <v>18.818078175092964</v>
      </c>
      <c r="J43" s="45">
        <v>15.738640191618311</v>
      </c>
      <c r="K43" s="45">
        <v>14.882092282489818</v>
      </c>
      <c r="L43" s="45">
        <v>20.06525866287263</v>
      </c>
      <c r="M43" s="45">
        <v>12</v>
      </c>
      <c r="N43" s="45">
        <v>11.006544126107292</v>
      </c>
      <c r="O43" s="45">
        <v>9.6660000000000004</v>
      </c>
      <c r="P43" s="45">
        <v>11.010160527376479</v>
      </c>
      <c r="Q43" s="45">
        <v>10.846306706216437</v>
      </c>
      <c r="R43" s="45">
        <v>13.7799</v>
      </c>
      <c r="S43" s="45">
        <v>11.005999999999998</v>
      </c>
      <c r="T43" s="45">
        <v>10.9854</v>
      </c>
      <c r="U43" s="45">
        <v>9.6660000000000004</v>
      </c>
      <c r="V43" s="45">
        <v>10.988899999999999</v>
      </c>
      <c r="W43" s="45">
        <v>8.5975999999999999</v>
      </c>
      <c r="X43" s="45">
        <v>12.0985</v>
      </c>
      <c r="Y43" s="45">
        <v>11.006</v>
      </c>
      <c r="Z43" s="45">
        <v>11.314399999999999</v>
      </c>
      <c r="AA43" s="45">
        <v>0</v>
      </c>
      <c r="AB43" s="45">
        <v>11.314399999999999</v>
      </c>
      <c r="AC43" s="45">
        <v>11.314399999999999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14.741226668715905</v>
      </c>
      <c r="C44" s="45">
        <v>19.286714532029436</v>
      </c>
      <c r="D44" s="45">
        <v>13.295921334711611</v>
      </c>
      <c r="E44" s="45">
        <v>13.518639908517633</v>
      </c>
      <c r="F44" s="45">
        <v>11.897279322468783</v>
      </c>
      <c r="G44" s="45">
        <v>15.7781</v>
      </c>
      <c r="H44" s="45">
        <v>17.752460299503408</v>
      </c>
      <c r="I44" s="45">
        <v>19.356354574788046</v>
      </c>
      <c r="J44" s="45">
        <v>16.563996019399109</v>
      </c>
      <c r="K44" s="45">
        <v>16.074897435360452</v>
      </c>
      <c r="L44" s="45">
        <v>19.897364411433866</v>
      </c>
      <c r="M44" s="45">
        <v>15.7781</v>
      </c>
      <c r="N44" s="45">
        <v>10.865612550827224</v>
      </c>
      <c r="O44" s="45">
        <v>9.6660000000000004</v>
      </c>
      <c r="P44" s="45">
        <v>10.870450563253312</v>
      </c>
      <c r="Q44" s="45">
        <v>11.59030798887115</v>
      </c>
      <c r="R44" s="45">
        <v>7.3995019436319751</v>
      </c>
      <c r="S44" s="45" t="s">
        <v>270</v>
      </c>
      <c r="T44" s="45">
        <v>11.5268</v>
      </c>
      <c r="U44" s="45">
        <v>9.6660000000000004</v>
      </c>
      <c r="V44" s="45">
        <v>11.536199999999999</v>
      </c>
      <c r="W44" s="45">
        <v>11.5344</v>
      </c>
      <c r="X44" s="45">
        <v>12.1404</v>
      </c>
      <c r="Y44" s="45">
        <v>0</v>
      </c>
      <c r="Z44" s="45">
        <v>8.0559999999999992</v>
      </c>
      <c r="AA44" s="45">
        <v>0</v>
      </c>
      <c r="AB44" s="45">
        <v>8.0559999999999992</v>
      </c>
      <c r="AC44" s="45">
        <v>11.9528</v>
      </c>
      <c r="AD44" s="45">
        <v>7.2633999999999999</v>
      </c>
      <c r="AE44" s="45">
        <v>0</v>
      </c>
    </row>
    <row r="45" spans="1:31" ht="13.8" hidden="1" outlineLevel="1">
      <c r="A45" s="8">
        <v>41579</v>
      </c>
      <c r="B45" s="45">
        <v>15.693365434451856</v>
      </c>
      <c r="C45" s="45">
        <v>18.138449198163986</v>
      </c>
      <c r="D45" s="45">
        <v>14.552306361187735</v>
      </c>
      <c r="E45" s="45">
        <v>14.52424504934474</v>
      </c>
      <c r="F45" s="45">
        <v>15.149720703495024</v>
      </c>
      <c r="G45" s="45">
        <v>7.2207999999999997</v>
      </c>
      <c r="H45" s="45">
        <v>17.23196897357699</v>
      </c>
      <c r="I45" s="45">
        <v>18.255993562675442</v>
      </c>
      <c r="J45" s="45">
        <v>16.577096000492951</v>
      </c>
      <c r="K45" s="45">
        <v>16.213884554976982</v>
      </c>
      <c r="L45" s="45">
        <v>18.725895940692691</v>
      </c>
      <c r="M45" s="45">
        <v>7.2207999999999997</v>
      </c>
      <c r="N45" s="45">
        <v>9.359071472511955</v>
      </c>
      <c r="O45" s="45">
        <v>9.6660000000000004</v>
      </c>
      <c r="P45" s="45">
        <v>9.3520750324789894</v>
      </c>
      <c r="Q45" s="45">
        <v>8.9867348097458883</v>
      </c>
      <c r="R45" s="45">
        <v>9.8124725968486803</v>
      </c>
      <c r="S45" s="45" t="s">
        <v>270</v>
      </c>
      <c r="T45" s="45">
        <v>10.0761</v>
      </c>
      <c r="U45" s="45">
        <v>9.6660000000000004</v>
      </c>
      <c r="V45" s="45">
        <v>10.089</v>
      </c>
      <c r="W45" s="45">
        <v>10.7469</v>
      </c>
      <c r="X45" s="45">
        <v>9.6478999999999999</v>
      </c>
      <c r="Y45" s="45">
        <v>0</v>
      </c>
      <c r="Z45" s="45">
        <v>7.0015999999999998</v>
      </c>
      <c r="AA45" s="45">
        <v>0</v>
      </c>
      <c r="AB45" s="45">
        <v>7.0015999999999998</v>
      </c>
      <c r="AC45" s="45">
        <v>7.0015999999999998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13.773579691685406</v>
      </c>
      <c r="C46" s="45">
        <v>17.83099475647532</v>
      </c>
      <c r="D46" s="45">
        <v>12.957005614046405</v>
      </c>
      <c r="E46" s="45">
        <v>17.774501983357826</v>
      </c>
      <c r="F46" s="45">
        <v>19.006979766175494</v>
      </c>
      <c r="G46" s="45">
        <v>10.5166</v>
      </c>
      <c r="H46" s="45">
        <v>18.640332340507147</v>
      </c>
      <c r="I46" s="45">
        <v>17.88249061317995</v>
      </c>
      <c r="J46" s="45">
        <v>19.199268646515232</v>
      </c>
      <c r="K46" s="45">
        <v>19.142125027175315</v>
      </c>
      <c r="L46" s="45">
        <v>19.591751222605843</v>
      </c>
      <c r="M46" s="45">
        <v>14.878000000000002</v>
      </c>
      <c r="N46" s="45">
        <v>10.632399148485341</v>
      </c>
      <c r="O46" s="45">
        <v>9.6760000000000002</v>
      </c>
      <c r="P46" s="45">
        <v>10.634072092166242</v>
      </c>
      <c r="Q46" s="45">
        <v>12.013440448677095</v>
      </c>
      <c r="R46" s="45">
        <v>12.275565445536726</v>
      </c>
      <c r="S46" s="45">
        <v>10.5129</v>
      </c>
      <c r="T46" s="45">
        <v>11.9579</v>
      </c>
      <c r="U46" s="45">
        <v>9.6760000000000002</v>
      </c>
      <c r="V46" s="45">
        <v>12.0105</v>
      </c>
      <c r="W46" s="45">
        <v>12.043100000000001</v>
      </c>
      <c r="X46" s="45">
        <v>11.4604</v>
      </c>
      <c r="Y46" s="45">
        <v>0</v>
      </c>
      <c r="Z46" s="45">
        <v>10.514900000000001</v>
      </c>
      <c r="AA46" s="45">
        <v>0</v>
      </c>
      <c r="AB46" s="45">
        <v>10.514900000000001</v>
      </c>
      <c r="AC46" s="45">
        <v>11.041</v>
      </c>
      <c r="AD46" s="45">
        <v>0</v>
      </c>
      <c r="AE46" s="45">
        <v>10.5129</v>
      </c>
    </row>
    <row r="47" spans="1:31" ht="13.8" hidden="1" outlineLevel="1">
      <c r="A47" s="8">
        <v>41640</v>
      </c>
      <c r="B47" s="45">
        <v>16.976194515858985</v>
      </c>
      <c r="C47" s="45">
        <v>18.360772540755161</v>
      </c>
      <c r="D47" s="45">
        <v>16.008418494519187</v>
      </c>
      <c r="E47" s="45">
        <v>15.878798769532649</v>
      </c>
      <c r="F47" s="45">
        <v>16.872781647958242</v>
      </c>
      <c r="G47" s="45">
        <v>12</v>
      </c>
      <c r="H47" s="45">
        <v>17.991954022746672</v>
      </c>
      <c r="I47" s="45">
        <v>18.412779874304306</v>
      </c>
      <c r="J47" s="45">
        <v>17.636397550639348</v>
      </c>
      <c r="K47" s="45">
        <v>17.369261033683276</v>
      </c>
      <c r="L47" s="45">
        <v>19.889438078747482</v>
      </c>
      <c r="M47" s="45">
        <v>12</v>
      </c>
      <c r="N47" s="45">
        <v>8.5114071755753073</v>
      </c>
      <c r="O47" s="45">
        <v>9.6760000000000002</v>
      </c>
      <c r="P47" s="45">
        <v>8.4841098880945705</v>
      </c>
      <c r="Q47" s="45">
        <v>7.6956618960400744</v>
      </c>
      <c r="R47" s="45">
        <v>10.857799999999999</v>
      </c>
      <c r="S47" s="45" t="s">
        <v>270</v>
      </c>
      <c r="T47" s="45">
        <v>11.194800000000001</v>
      </c>
      <c r="U47" s="45">
        <v>9.6760000000000002</v>
      </c>
      <c r="V47" s="45">
        <v>11.3071</v>
      </c>
      <c r="W47" s="45">
        <v>13.410299999999999</v>
      </c>
      <c r="X47" s="45">
        <v>10.683199999999999</v>
      </c>
      <c r="Y47" s="45">
        <v>0</v>
      </c>
      <c r="Z47" s="45">
        <v>7.0808</v>
      </c>
      <c r="AA47" s="45">
        <v>0</v>
      </c>
      <c r="AB47" s="45">
        <v>7.0808</v>
      </c>
      <c r="AC47" s="45">
        <v>7.0808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18.561995890967815</v>
      </c>
      <c r="C48" s="45">
        <v>18.997505591626318</v>
      </c>
      <c r="D48" s="45">
        <v>18.409976785620152</v>
      </c>
      <c r="E48" s="45">
        <v>18.321278279342547</v>
      </c>
      <c r="F48" s="45">
        <v>19.609203521080943</v>
      </c>
      <c r="G48" s="45">
        <v>11.832470543363454</v>
      </c>
      <c r="H48" s="45">
        <v>19.754272028535329</v>
      </c>
      <c r="I48" s="45">
        <v>18.999262722617484</v>
      </c>
      <c r="J48" s="45">
        <v>20.071355007316708</v>
      </c>
      <c r="K48" s="45">
        <v>20.119126112836359</v>
      </c>
      <c r="L48" s="45">
        <v>19.724002618585175</v>
      </c>
      <c r="M48" s="45">
        <v>12</v>
      </c>
      <c r="N48" s="45">
        <v>10.240239443326594</v>
      </c>
      <c r="O48" s="45">
        <v>9.6760000000000002</v>
      </c>
      <c r="P48" s="45">
        <v>10.240485140923189</v>
      </c>
      <c r="Q48" s="45">
        <v>10.14565180941514</v>
      </c>
      <c r="R48" s="45">
        <v>16.358294289348169</v>
      </c>
      <c r="S48" s="45">
        <v>9.3806999999999974</v>
      </c>
      <c r="T48" s="45">
        <v>10.857200000000001</v>
      </c>
      <c r="U48" s="45">
        <v>9.6760000000000002</v>
      </c>
      <c r="V48" s="45">
        <v>10.857900000000001</v>
      </c>
      <c r="W48" s="45">
        <v>10.8643</v>
      </c>
      <c r="X48" s="45">
        <v>10.0741</v>
      </c>
      <c r="Y48" s="45">
        <v>9.3806999999999992</v>
      </c>
      <c r="Z48" s="45">
        <v>8.8656000000000006</v>
      </c>
      <c r="AA48" s="45">
        <v>0</v>
      </c>
      <c r="AB48" s="45">
        <v>8.8656000000000006</v>
      </c>
      <c r="AC48" s="45">
        <v>8.8656000000000006</v>
      </c>
      <c r="AD48" s="45">
        <v>0</v>
      </c>
      <c r="AE48" s="45">
        <v>0</v>
      </c>
    </row>
    <row r="49" spans="1:31" ht="13.8" hidden="1" outlineLevel="1">
      <c r="A49" s="8">
        <v>41699</v>
      </c>
      <c r="B49" s="45">
        <v>16.333504842597598</v>
      </c>
      <c r="C49" s="45">
        <v>22.189750936562469</v>
      </c>
      <c r="D49" s="45">
        <v>14.578638024559581</v>
      </c>
      <c r="E49" s="45">
        <v>14.601035895152769</v>
      </c>
      <c r="F49" s="45">
        <v>18.025539753359183</v>
      </c>
      <c r="G49" s="45">
        <v>11.233977502341812</v>
      </c>
      <c r="H49" s="45">
        <v>19.555973899638555</v>
      </c>
      <c r="I49" s="45">
        <v>22.352071971797546</v>
      </c>
      <c r="J49" s="45">
        <v>17.923858647851354</v>
      </c>
      <c r="K49" s="45">
        <v>19.999496247158312</v>
      </c>
      <c r="L49" s="45">
        <v>18.025539753359183</v>
      </c>
      <c r="M49" s="45">
        <v>11.233977502341812</v>
      </c>
      <c r="N49" s="45">
        <v>11.130134210208903</v>
      </c>
      <c r="O49" s="45">
        <v>9.6760000000000002</v>
      </c>
      <c r="P49" s="45">
        <v>11.141450373275065</v>
      </c>
      <c r="Q49" s="45">
        <v>11.141450373275065</v>
      </c>
      <c r="R49" s="45" t="s">
        <v>270</v>
      </c>
      <c r="S49" s="45" t="s">
        <v>270</v>
      </c>
      <c r="T49" s="45">
        <v>11.0563</v>
      </c>
      <c r="U49" s="45">
        <v>9.6760000000000002</v>
      </c>
      <c r="V49" s="45">
        <v>11.067399999999999</v>
      </c>
      <c r="W49" s="45">
        <v>11.067399999999999</v>
      </c>
      <c r="X49" s="45">
        <v>0</v>
      </c>
      <c r="Y49" s="45">
        <v>0</v>
      </c>
      <c r="Z49" s="45">
        <v>11.246</v>
      </c>
      <c r="AA49" s="45">
        <v>0</v>
      </c>
      <c r="AB49" s="45">
        <v>11.246</v>
      </c>
      <c r="AC49" s="45">
        <v>11.246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20.39715848012769</v>
      </c>
      <c r="C50" s="45">
        <v>19.621363666244871</v>
      </c>
      <c r="D50" s="45">
        <v>20.492817190078551</v>
      </c>
      <c r="E50" s="45">
        <v>20.501382082666314</v>
      </c>
      <c r="F50" s="45">
        <v>20.398497382498167</v>
      </c>
      <c r="G50" s="45" t="s">
        <v>270</v>
      </c>
      <c r="H50" s="45">
        <v>22.227376520541458</v>
      </c>
      <c r="I50" s="45">
        <v>19.621363666244871</v>
      </c>
      <c r="J50" s="45">
        <v>22.818052279627818</v>
      </c>
      <c r="K50" s="45">
        <v>23.255157217431528</v>
      </c>
      <c r="L50" s="45">
        <v>20.398497382498167</v>
      </c>
      <c r="M50" s="45" t="s">
        <v>270</v>
      </c>
      <c r="N50" s="45">
        <v>17.717099999999999</v>
      </c>
      <c r="O50" s="45" t="s">
        <v>270</v>
      </c>
      <c r="P50" s="45">
        <v>17.717099999999999</v>
      </c>
      <c r="Q50" s="45">
        <v>17.717099999999999</v>
      </c>
      <c r="R50" s="45" t="s">
        <v>270</v>
      </c>
      <c r="S50" s="45" t="s">
        <v>270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17.717099999999999</v>
      </c>
      <c r="AA50" s="45">
        <v>0</v>
      </c>
      <c r="AB50" s="45">
        <v>17.717099999999999</v>
      </c>
      <c r="AC50" s="45">
        <v>17.717099999999999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11.003962124303856</v>
      </c>
      <c r="C51" s="45">
        <v>22.624700000000001</v>
      </c>
      <c r="D51" s="45">
        <v>10.930581136119082</v>
      </c>
      <c r="E51" s="45">
        <v>28.000000000000004</v>
      </c>
      <c r="F51" s="45">
        <v>0.57972429163006645</v>
      </c>
      <c r="G51" s="45">
        <v>16.668900000000001</v>
      </c>
      <c r="H51" s="45">
        <v>11.003962124303856</v>
      </c>
      <c r="I51" s="45">
        <v>22.624700000000001</v>
      </c>
      <c r="J51" s="45">
        <v>10.930581136119082</v>
      </c>
      <c r="K51" s="45">
        <v>28.000000000000004</v>
      </c>
      <c r="L51" s="45">
        <v>0.57972429163006645</v>
      </c>
      <c r="M51" s="45">
        <v>16.668900000000001</v>
      </c>
      <c r="N51" s="45" t="s">
        <v>270</v>
      </c>
      <c r="O51" s="45" t="s">
        <v>270</v>
      </c>
      <c r="P51" s="45" t="s">
        <v>270</v>
      </c>
      <c r="Q51" s="45" t="s">
        <v>270</v>
      </c>
      <c r="R51" s="45" t="s">
        <v>270</v>
      </c>
      <c r="S51" s="45" t="s">
        <v>270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 t="s">
        <v>270</v>
      </c>
      <c r="C52" s="45" t="s">
        <v>270</v>
      </c>
      <c r="D52" s="45" t="s">
        <v>270</v>
      </c>
      <c r="E52" s="45" t="s">
        <v>270</v>
      </c>
      <c r="F52" s="45" t="s">
        <v>270</v>
      </c>
      <c r="G52" s="45" t="s">
        <v>270</v>
      </c>
      <c r="H52" s="45" t="s">
        <v>270</v>
      </c>
      <c r="I52" s="45" t="s">
        <v>270</v>
      </c>
      <c r="J52" s="45" t="s">
        <v>270</v>
      </c>
      <c r="K52" s="45" t="s">
        <v>270</v>
      </c>
      <c r="L52" s="45" t="s">
        <v>270</v>
      </c>
      <c r="M52" s="45" t="s">
        <v>270</v>
      </c>
      <c r="N52" s="45" t="s">
        <v>270</v>
      </c>
      <c r="O52" s="45" t="s">
        <v>270</v>
      </c>
      <c r="P52" s="45" t="s">
        <v>270</v>
      </c>
      <c r="Q52" s="45" t="s">
        <v>270</v>
      </c>
      <c r="R52" s="45" t="s">
        <v>270</v>
      </c>
      <c r="S52" s="45" t="s">
        <v>270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 t="s">
        <v>270</v>
      </c>
      <c r="C53" s="45" t="s">
        <v>270</v>
      </c>
      <c r="D53" s="45" t="s">
        <v>270</v>
      </c>
      <c r="E53" s="45" t="s">
        <v>270</v>
      </c>
      <c r="F53" s="45" t="s">
        <v>270</v>
      </c>
      <c r="G53" s="45" t="s">
        <v>270</v>
      </c>
      <c r="H53" s="45" t="s">
        <v>270</v>
      </c>
      <c r="I53" s="45" t="s">
        <v>270</v>
      </c>
      <c r="J53" s="45" t="s">
        <v>270</v>
      </c>
      <c r="K53" s="45" t="s">
        <v>270</v>
      </c>
      <c r="L53" s="45" t="s">
        <v>270</v>
      </c>
      <c r="M53" s="45" t="s">
        <v>270</v>
      </c>
      <c r="N53" s="45" t="s">
        <v>270</v>
      </c>
      <c r="O53" s="45" t="s">
        <v>270</v>
      </c>
      <c r="P53" s="45" t="s">
        <v>270</v>
      </c>
      <c r="Q53" s="45" t="s">
        <v>270</v>
      </c>
      <c r="R53" s="45" t="s">
        <v>270</v>
      </c>
      <c r="S53" s="45" t="s">
        <v>270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 t="s">
        <v>270</v>
      </c>
      <c r="C54" s="45" t="s">
        <v>270</v>
      </c>
      <c r="D54" s="45" t="s">
        <v>270</v>
      </c>
      <c r="E54" s="45" t="s">
        <v>270</v>
      </c>
      <c r="F54" s="45" t="s">
        <v>270</v>
      </c>
      <c r="G54" s="45" t="s">
        <v>270</v>
      </c>
      <c r="H54" s="45" t="s">
        <v>270</v>
      </c>
      <c r="I54" s="45" t="s">
        <v>270</v>
      </c>
      <c r="J54" s="45" t="s">
        <v>270</v>
      </c>
      <c r="K54" s="45" t="s">
        <v>270</v>
      </c>
      <c r="L54" s="45" t="s">
        <v>270</v>
      </c>
      <c r="M54" s="45" t="s">
        <v>270</v>
      </c>
      <c r="N54" s="45" t="s">
        <v>270</v>
      </c>
      <c r="O54" s="45" t="s">
        <v>270</v>
      </c>
      <c r="P54" s="45" t="s">
        <v>270</v>
      </c>
      <c r="Q54" s="45" t="s">
        <v>270</v>
      </c>
      <c r="R54" s="45" t="s">
        <v>270</v>
      </c>
      <c r="S54" s="45" t="s">
        <v>270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 t="s">
        <v>270</v>
      </c>
      <c r="C55" s="45" t="s">
        <v>270</v>
      </c>
      <c r="D55" s="45" t="s">
        <v>270</v>
      </c>
      <c r="E55" s="45" t="s">
        <v>270</v>
      </c>
      <c r="F55" s="45" t="s">
        <v>270</v>
      </c>
      <c r="G55" s="45" t="s">
        <v>270</v>
      </c>
      <c r="H55" s="45" t="s">
        <v>270</v>
      </c>
      <c r="I55" s="45" t="s">
        <v>270</v>
      </c>
      <c r="J55" s="45" t="s">
        <v>270</v>
      </c>
      <c r="K55" s="45" t="s">
        <v>270</v>
      </c>
      <c r="L55" s="45" t="s">
        <v>270</v>
      </c>
      <c r="M55" s="45" t="s">
        <v>270</v>
      </c>
      <c r="N55" s="45" t="s">
        <v>270</v>
      </c>
      <c r="O55" s="45" t="s">
        <v>270</v>
      </c>
      <c r="P55" s="45" t="s">
        <v>270</v>
      </c>
      <c r="Q55" s="45" t="s">
        <v>270</v>
      </c>
      <c r="R55" s="45" t="s">
        <v>270</v>
      </c>
      <c r="S55" s="45" t="s">
        <v>270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 t="s">
        <v>270</v>
      </c>
      <c r="C56" s="45" t="s">
        <v>270</v>
      </c>
      <c r="D56" s="45" t="s">
        <v>270</v>
      </c>
      <c r="E56" s="45" t="s">
        <v>270</v>
      </c>
      <c r="F56" s="45" t="s">
        <v>270</v>
      </c>
      <c r="G56" s="45" t="s">
        <v>270</v>
      </c>
      <c r="H56" s="45" t="s">
        <v>270</v>
      </c>
      <c r="I56" s="45" t="s">
        <v>270</v>
      </c>
      <c r="J56" s="45" t="s">
        <v>270</v>
      </c>
      <c r="K56" s="45" t="s">
        <v>270</v>
      </c>
      <c r="L56" s="45" t="s">
        <v>270</v>
      </c>
      <c r="M56" s="45" t="s">
        <v>270</v>
      </c>
      <c r="N56" s="45" t="s">
        <v>270</v>
      </c>
      <c r="O56" s="45" t="s">
        <v>270</v>
      </c>
      <c r="P56" s="45" t="s">
        <v>270</v>
      </c>
      <c r="Q56" s="45" t="s">
        <v>270</v>
      </c>
      <c r="R56" s="45" t="s">
        <v>270</v>
      </c>
      <c r="S56" s="45" t="s">
        <v>270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 t="s">
        <v>270</v>
      </c>
      <c r="C57" s="45" t="s">
        <v>270</v>
      </c>
      <c r="D57" s="45" t="s">
        <v>270</v>
      </c>
      <c r="E57" s="45" t="s">
        <v>270</v>
      </c>
      <c r="F57" s="45" t="s">
        <v>270</v>
      </c>
      <c r="G57" s="45" t="s">
        <v>270</v>
      </c>
      <c r="H57" s="45" t="s">
        <v>270</v>
      </c>
      <c r="I57" s="45" t="s">
        <v>270</v>
      </c>
      <c r="J57" s="45" t="s">
        <v>270</v>
      </c>
      <c r="K57" s="45" t="s">
        <v>270</v>
      </c>
      <c r="L57" s="45" t="s">
        <v>270</v>
      </c>
      <c r="M57" s="45" t="s">
        <v>270</v>
      </c>
      <c r="N57" s="45" t="s">
        <v>270</v>
      </c>
      <c r="O57" s="45" t="s">
        <v>270</v>
      </c>
      <c r="P57" s="45" t="s">
        <v>270</v>
      </c>
      <c r="Q57" s="45" t="s">
        <v>270</v>
      </c>
      <c r="R57" s="45" t="s">
        <v>270</v>
      </c>
      <c r="S57" s="45" t="s">
        <v>270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 t="s">
        <v>270</v>
      </c>
      <c r="C58" s="45" t="s">
        <v>270</v>
      </c>
      <c r="D58" s="45" t="s">
        <v>270</v>
      </c>
      <c r="E58" s="45" t="s">
        <v>270</v>
      </c>
      <c r="F58" s="45" t="s">
        <v>270</v>
      </c>
      <c r="G58" s="45" t="s">
        <v>270</v>
      </c>
      <c r="H58" s="45" t="s">
        <v>270</v>
      </c>
      <c r="I58" s="45" t="s">
        <v>270</v>
      </c>
      <c r="J58" s="45" t="s">
        <v>270</v>
      </c>
      <c r="K58" s="45" t="s">
        <v>270</v>
      </c>
      <c r="L58" s="45" t="s">
        <v>270</v>
      </c>
      <c r="M58" s="45" t="s">
        <v>270</v>
      </c>
      <c r="N58" s="45" t="s">
        <v>270</v>
      </c>
      <c r="O58" s="45" t="s">
        <v>270</v>
      </c>
      <c r="P58" s="45" t="s">
        <v>270</v>
      </c>
      <c r="Q58" s="45" t="s">
        <v>270</v>
      </c>
      <c r="R58" s="45" t="s">
        <v>270</v>
      </c>
      <c r="S58" s="45" t="s">
        <v>270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 t="s">
        <v>270</v>
      </c>
      <c r="C59" s="45" t="s">
        <v>270</v>
      </c>
      <c r="D59" s="45" t="s">
        <v>270</v>
      </c>
      <c r="E59" s="45" t="s">
        <v>270</v>
      </c>
      <c r="F59" s="45" t="s">
        <v>270</v>
      </c>
      <c r="G59" s="45" t="s">
        <v>270</v>
      </c>
      <c r="H59" s="45" t="s">
        <v>270</v>
      </c>
      <c r="I59" s="45" t="s">
        <v>270</v>
      </c>
      <c r="J59" s="45" t="s">
        <v>270</v>
      </c>
      <c r="K59" s="45" t="s">
        <v>270</v>
      </c>
      <c r="L59" s="45" t="s">
        <v>270</v>
      </c>
      <c r="M59" s="45" t="s">
        <v>270</v>
      </c>
      <c r="N59" s="45" t="s">
        <v>270</v>
      </c>
      <c r="O59" s="45" t="s">
        <v>270</v>
      </c>
      <c r="P59" s="45" t="s">
        <v>270</v>
      </c>
      <c r="Q59" s="45" t="s">
        <v>270</v>
      </c>
      <c r="R59" s="45" t="s">
        <v>270</v>
      </c>
      <c r="S59" s="45" t="s">
        <v>270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 t="s">
        <v>270</v>
      </c>
      <c r="C60" s="45" t="s">
        <v>270</v>
      </c>
      <c r="D60" s="45" t="s">
        <v>270</v>
      </c>
      <c r="E60" s="45" t="s">
        <v>270</v>
      </c>
      <c r="F60" s="45" t="s">
        <v>270</v>
      </c>
      <c r="G60" s="45" t="s">
        <v>270</v>
      </c>
      <c r="H60" s="45" t="s">
        <v>270</v>
      </c>
      <c r="I60" s="45" t="s">
        <v>270</v>
      </c>
      <c r="J60" s="45" t="s">
        <v>270</v>
      </c>
      <c r="K60" s="45" t="s">
        <v>270</v>
      </c>
      <c r="L60" s="45" t="s">
        <v>270</v>
      </c>
      <c r="M60" s="45" t="s">
        <v>270</v>
      </c>
      <c r="N60" s="45" t="s">
        <v>270</v>
      </c>
      <c r="O60" s="45" t="s">
        <v>270</v>
      </c>
      <c r="P60" s="45" t="s">
        <v>270</v>
      </c>
      <c r="Q60" s="45" t="s">
        <v>270</v>
      </c>
      <c r="R60" s="45" t="s">
        <v>270</v>
      </c>
      <c r="S60" s="45" t="s">
        <v>270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 t="s">
        <v>270</v>
      </c>
      <c r="C61" s="45" t="s">
        <v>270</v>
      </c>
      <c r="D61" s="45" t="s">
        <v>270</v>
      </c>
      <c r="E61" s="45" t="s">
        <v>270</v>
      </c>
      <c r="F61" s="45" t="s">
        <v>270</v>
      </c>
      <c r="G61" s="45" t="s">
        <v>270</v>
      </c>
      <c r="H61" s="45" t="s">
        <v>270</v>
      </c>
      <c r="I61" s="45" t="s">
        <v>270</v>
      </c>
      <c r="J61" s="45" t="s">
        <v>270</v>
      </c>
      <c r="K61" s="45" t="s">
        <v>270</v>
      </c>
      <c r="L61" s="45" t="s">
        <v>270</v>
      </c>
      <c r="M61" s="45" t="s">
        <v>270</v>
      </c>
      <c r="N61" s="45" t="s">
        <v>270</v>
      </c>
      <c r="O61" s="45" t="s">
        <v>270</v>
      </c>
      <c r="P61" s="45" t="s">
        <v>270</v>
      </c>
      <c r="Q61" s="45" t="s">
        <v>270</v>
      </c>
      <c r="R61" s="45" t="s">
        <v>270</v>
      </c>
      <c r="S61" s="45" t="s">
        <v>270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 t="s">
        <v>270</v>
      </c>
      <c r="C62" s="45" t="s">
        <v>270</v>
      </c>
      <c r="D62" s="45" t="s">
        <v>270</v>
      </c>
      <c r="E62" s="45" t="s">
        <v>270</v>
      </c>
      <c r="F62" s="45" t="s">
        <v>270</v>
      </c>
      <c r="G62" s="45" t="s">
        <v>270</v>
      </c>
      <c r="H62" s="45" t="s">
        <v>270</v>
      </c>
      <c r="I62" s="45" t="s">
        <v>270</v>
      </c>
      <c r="J62" s="45" t="s">
        <v>270</v>
      </c>
      <c r="K62" s="45" t="s">
        <v>270</v>
      </c>
      <c r="L62" s="45" t="s">
        <v>270</v>
      </c>
      <c r="M62" s="45" t="s">
        <v>270</v>
      </c>
      <c r="N62" s="45" t="s">
        <v>270</v>
      </c>
      <c r="O62" s="45" t="s">
        <v>270</v>
      </c>
      <c r="P62" s="45" t="s">
        <v>270</v>
      </c>
      <c r="Q62" s="45" t="s">
        <v>270</v>
      </c>
      <c r="R62" s="45" t="s">
        <v>270</v>
      </c>
      <c r="S62" s="45" t="s">
        <v>270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 t="s">
        <v>270</v>
      </c>
      <c r="C63" s="45" t="s">
        <v>270</v>
      </c>
      <c r="D63" s="45" t="s">
        <v>270</v>
      </c>
      <c r="E63" s="45" t="s">
        <v>270</v>
      </c>
      <c r="F63" s="45" t="s">
        <v>270</v>
      </c>
      <c r="G63" s="45" t="s">
        <v>270</v>
      </c>
      <c r="H63" s="45" t="s">
        <v>270</v>
      </c>
      <c r="I63" s="45" t="s">
        <v>270</v>
      </c>
      <c r="J63" s="45" t="s">
        <v>270</v>
      </c>
      <c r="K63" s="45" t="s">
        <v>270</v>
      </c>
      <c r="L63" s="45" t="s">
        <v>270</v>
      </c>
      <c r="M63" s="45" t="s">
        <v>270</v>
      </c>
      <c r="N63" s="45" t="s">
        <v>270</v>
      </c>
      <c r="O63" s="45" t="s">
        <v>270</v>
      </c>
      <c r="P63" s="45" t="s">
        <v>270</v>
      </c>
      <c r="Q63" s="45" t="s">
        <v>270</v>
      </c>
      <c r="R63" s="45" t="s">
        <v>270</v>
      </c>
      <c r="S63" s="45" t="s">
        <v>270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 t="s">
        <v>270</v>
      </c>
      <c r="C64" s="45" t="s">
        <v>270</v>
      </c>
      <c r="D64" s="45" t="s">
        <v>270</v>
      </c>
      <c r="E64" s="45" t="s">
        <v>270</v>
      </c>
      <c r="F64" s="45" t="s">
        <v>270</v>
      </c>
      <c r="G64" s="45" t="s">
        <v>270</v>
      </c>
      <c r="H64" s="45" t="s">
        <v>270</v>
      </c>
      <c r="I64" s="45" t="s">
        <v>270</v>
      </c>
      <c r="J64" s="45" t="s">
        <v>270</v>
      </c>
      <c r="K64" s="45" t="s">
        <v>270</v>
      </c>
      <c r="L64" s="45" t="s">
        <v>270</v>
      </c>
      <c r="M64" s="45" t="s">
        <v>270</v>
      </c>
      <c r="N64" s="45" t="s">
        <v>270</v>
      </c>
      <c r="O64" s="45" t="s">
        <v>270</v>
      </c>
      <c r="P64" s="45" t="s">
        <v>270</v>
      </c>
      <c r="Q64" s="45" t="s">
        <v>270</v>
      </c>
      <c r="R64" s="45" t="s">
        <v>270</v>
      </c>
      <c r="S64" s="45" t="s">
        <v>270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 t="s">
        <v>270</v>
      </c>
      <c r="C65" s="45" t="s">
        <v>270</v>
      </c>
      <c r="D65" s="45" t="s">
        <v>270</v>
      </c>
      <c r="E65" s="45" t="s">
        <v>270</v>
      </c>
      <c r="F65" s="45" t="s">
        <v>270</v>
      </c>
      <c r="G65" s="45" t="s">
        <v>270</v>
      </c>
      <c r="H65" s="45" t="s">
        <v>270</v>
      </c>
      <c r="I65" s="45" t="s">
        <v>270</v>
      </c>
      <c r="J65" s="45" t="s">
        <v>270</v>
      </c>
      <c r="K65" s="45" t="s">
        <v>270</v>
      </c>
      <c r="L65" s="45" t="s">
        <v>270</v>
      </c>
      <c r="M65" s="45" t="s">
        <v>270</v>
      </c>
      <c r="N65" s="45" t="s">
        <v>270</v>
      </c>
      <c r="O65" s="45" t="s">
        <v>270</v>
      </c>
      <c r="P65" s="45" t="s">
        <v>270</v>
      </c>
      <c r="Q65" s="45" t="s">
        <v>270</v>
      </c>
      <c r="R65" s="45" t="s">
        <v>270</v>
      </c>
      <c r="S65" s="45" t="s">
        <v>270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1" ht="13.8" hidden="1" outlineLevel="1" collapsed="1">
      <c r="A66" s="8">
        <v>42217</v>
      </c>
      <c r="B66" s="45" t="s">
        <v>270</v>
      </c>
      <c r="C66" s="45" t="s">
        <v>270</v>
      </c>
      <c r="D66" s="45" t="s">
        <v>270</v>
      </c>
      <c r="E66" s="45" t="s">
        <v>270</v>
      </c>
      <c r="F66" s="45" t="s">
        <v>270</v>
      </c>
      <c r="G66" s="45" t="s">
        <v>270</v>
      </c>
      <c r="H66" s="45" t="s">
        <v>270</v>
      </c>
      <c r="I66" s="45" t="s">
        <v>270</v>
      </c>
      <c r="J66" s="45" t="s">
        <v>270</v>
      </c>
      <c r="K66" s="45" t="s">
        <v>270</v>
      </c>
      <c r="L66" s="45" t="s">
        <v>270</v>
      </c>
      <c r="M66" s="45" t="s">
        <v>270</v>
      </c>
      <c r="N66" s="45" t="s">
        <v>270</v>
      </c>
      <c r="O66" s="45" t="s">
        <v>270</v>
      </c>
      <c r="P66" s="45" t="s">
        <v>270</v>
      </c>
      <c r="Q66" s="45" t="s">
        <v>270</v>
      </c>
      <c r="R66" s="45" t="s">
        <v>270</v>
      </c>
      <c r="S66" s="45" t="s">
        <v>270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</row>
    <row r="67" spans="1:31" ht="13.8" hidden="1" outlineLevel="1" collapsed="1">
      <c r="A67" s="8">
        <v>42248</v>
      </c>
      <c r="B67" s="45" t="s">
        <v>270</v>
      </c>
      <c r="C67" s="45" t="s">
        <v>270</v>
      </c>
      <c r="D67" s="45" t="s">
        <v>270</v>
      </c>
      <c r="E67" s="45" t="s">
        <v>270</v>
      </c>
      <c r="F67" s="45" t="s">
        <v>270</v>
      </c>
      <c r="G67" s="45" t="s">
        <v>270</v>
      </c>
      <c r="H67" s="45" t="s">
        <v>270</v>
      </c>
      <c r="I67" s="45" t="s">
        <v>270</v>
      </c>
      <c r="J67" s="45" t="s">
        <v>270</v>
      </c>
      <c r="K67" s="45" t="s">
        <v>270</v>
      </c>
      <c r="L67" s="45" t="s">
        <v>270</v>
      </c>
      <c r="M67" s="45" t="s">
        <v>270</v>
      </c>
      <c r="N67" s="45" t="s">
        <v>270</v>
      </c>
      <c r="O67" s="45" t="s">
        <v>270</v>
      </c>
      <c r="P67" s="45" t="s">
        <v>270</v>
      </c>
      <c r="Q67" s="45" t="s">
        <v>270</v>
      </c>
      <c r="R67" s="45" t="s">
        <v>270</v>
      </c>
      <c r="S67" s="45" t="s">
        <v>270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</row>
    <row r="68" spans="1:31" ht="13.8" hidden="1" outlineLevel="1" collapsed="1">
      <c r="A68" s="8">
        <v>42278</v>
      </c>
      <c r="B68" s="45" t="s">
        <v>270</v>
      </c>
      <c r="C68" s="45" t="s">
        <v>270</v>
      </c>
      <c r="D68" s="45" t="s">
        <v>270</v>
      </c>
      <c r="E68" s="45" t="s">
        <v>270</v>
      </c>
      <c r="F68" s="45" t="s">
        <v>270</v>
      </c>
      <c r="G68" s="45" t="s">
        <v>270</v>
      </c>
      <c r="H68" s="45" t="s">
        <v>270</v>
      </c>
      <c r="I68" s="45" t="s">
        <v>270</v>
      </c>
      <c r="J68" s="45" t="s">
        <v>270</v>
      </c>
      <c r="K68" s="45" t="s">
        <v>270</v>
      </c>
      <c r="L68" s="45" t="s">
        <v>270</v>
      </c>
      <c r="M68" s="45" t="s">
        <v>270</v>
      </c>
      <c r="N68" s="45" t="s">
        <v>270</v>
      </c>
      <c r="O68" s="45" t="s">
        <v>270</v>
      </c>
      <c r="P68" s="45" t="s">
        <v>270</v>
      </c>
      <c r="Q68" s="45" t="s">
        <v>270</v>
      </c>
      <c r="R68" s="45" t="s">
        <v>270</v>
      </c>
      <c r="S68" s="45" t="s">
        <v>270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</row>
    <row r="69" spans="1:31" ht="13.8" hidden="1" outlineLevel="1" collapsed="1">
      <c r="A69" s="8">
        <v>42309</v>
      </c>
      <c r="B69" s="45" t="s">
        <v>270</v>
      </c>
      <c r="C69" s="45" t="s">
        <v>270</v>
      </c>
      <c r="D69" s="45" t="s">
        <v>270</v>
      </c>
      <c r="E69" s="45" t="s">
        <v>270</v>
      </c>
      <c r="F69" s="45" t="s">
        <v>270</v>
      </c>
      <c r="G69" s="45" t="s">
        <v>270</v>
      </c>
      <c r="H69" s="45" t="s">
        <v>270</v>
      </c>
      <c r="I69" s="45" t="s">
        <v>270</v>
      </c>
      <c r="J69" s="45" t="s">
        <v>270</v>
      </c>
      <c r="K69" s="45" t="s">
        <v>270</v>
      </c>
      <c r="L69" s="45" t="s">
        <v>270</v>
      </c>
      <c r="M69" s="45" t="s">
        <v>270</v>
      </c>
      <c r="N69" s="45" t="s">
        <v>270</v>
      </c>
      <c r="O69" s="45" t="s">
        <v>270</v>
      </c>
      <c r="P69" s="45" t="s">
        <v>270</v>
      </c>
      <c r="Q69" s="45" t="s">
        <v>270</v>
      </c>
      <c r="R69" s="45" t="s">
        <v>270</v>
      </c>
      <c r="S69" s="45" t="s">
        <v>270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</row>
    <row r="70" spans="1:31" ht="13.8" hidden="1" outlineLevel="1" collapsed="1">
      <c r="A70" s="8">
        <v>42339</v>
      </c>
      <c r="B70" s="45" t="s">
        <v>270</v>
      </c>
      <c r="C70" s="45" t="s">
        <v>270</v>
      </c>
      <c r="D70" s="45" t="s">
        <v>270</v>
      </c>
      <c r="E70" s="45" t="s">
        <v>270</v>
      </c>
      <c r="F70" s="45" t="s">
        <v>270</v>
      </c>
      <c r="G70" s="45" t="s">
        <v>270</v>
      </c>
      <c r="H70" s="45" t="s">
        <v>270</v>
      </c>
      <c r="I70" s="45" t="s">
        <v>270</v>
      </c>
      <c r="J70" s="45" t="s">
        <v>270</v>
      </c>
      <c r="K70" s="45" t="s">
        <v>270</v>
      </c>
      <c r="L70" s="45" t="s">
        <v>270</v>
      </c>
      <c r="M70" s="45" t="s">
        <v>270</v>
      </c>
      <c r="N70" s="45" t="s">
        <v>270</v>
      </c>
      <c r="O70" s="45" t="s">
        <v>270</v>
      </c>
      <c r="P70" s="45" t="s">
        <v>270</v>
      </c>
      <c r="Q70" s="45" t="s">
        <v>270</v>
      </c>
      <c r="R70" s="45" t="s">
        <v>270</v>
      </c>
      <c r="S70" s="45" t="s">
        <v>270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 t="s">
        <v>270</v>
      </c>
      <c r="C71" s="45" t="s">
        <v>270</v>
      </c>
      <c r="D71" s="45" t="s">
        <v>270</v>
      </c>
      <c r="E71" s="45" t="s">
        <v>270</v>
      </c>
      <c r="F71" s="45" t="s">
        <v>270</v>
      </c>
      <c r="G71" s="45" t="s">
        <v>270</v>
      </c>
      <c r="H71" s="45" t="s">
        <v>270</v>
      </c>
      <c r="I71" s="45" t="s">
        <v>270</v>
      </c>
      <c r="J71" s="45" t="s">
        <v>270</v>
      </c>
      <c r="K71" s="45" t="s">
        <v>270</v>
      </c>
      <c r="L71" s="45" t="s">
        <v>270</v>
      </c>
      <c r="M71" s="45" t="s">
        <v>270</v>
      </c>
      <c r="N71" s="45" t="s">
        <v>270</v>
      </c>
      <c r="O71" s="45" t="s">
        <v>270</v>
      </c>
      <c r="P71" s="45" t="s">
        <v>270</v>
      </c>
      <c r="Q71" s="45" t="s">
        <v>270</v>
      </c>
      <c r="R71" s="45" t="s">
        <v>270</v>
      </c>
      <c r="S71" s="45" t="s">
        <v>270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 t="s">
        <v>270</v>
      </c>
      <c r="C72" s="45" t="s">
        <v>270</v>
      </c>
      <c r="D72" s="45" t="s">
        <v>270</v>
      </c>
      <c r="E72" s="45" t="s">
        <v>270</v>
      </c>
      <c r="F72" s="45" t="s">
        <v>270</v>
      </c>
      <c r="G72" s="45" t="s">
        <v>270</v>
      </c>
      <c r="H72" s="45" t="s">
        <v>270</v>
      </c>
      <c r="I72" s="45" t="s">
        <v>270</v>
      </c>
      <c r="J72" s="45" t="s">
        <v>270</v>
      </c>
      <c r="K72" s="45" t="s">
        <v>270</v>
      </c>
      <c r="L72" s="45" t="s">
        <v>270</v>
      </c>
      <c r="M72" s="45" t="s">
        <v>270</v>
      </c>
      <c r="N72" s="45" t="s">
        <v>270</v>
      </c>
      <c r="O72" s="45" t="s">
        <v>270</v>
      </c>
      <c r="P72" s="45" t="s">
        <v>270</v>
      </c>
      <c r="Q72" s="45" t="s">
        <v>270</v>
      </c>
      <c r="R72" s="45" t="s">
        <v>270</v>
      </c>
      <c r="S72" s="45" t="s">
        <v>270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</row>
    <row r="73" spans="1:31" ht="13.8" hidden="1" outlineLevel="1" collapsed="1">
      <c r="A73" s="8">
        <v>42430</v>
      </c>
      <c r="B73" s="45" t="s">
        <v>270</v>
      </c>
      <c r="C73" s="45" t="s">
        <v>270</v>
      </c>
      <c r="D73" s="45" t="s">
        <v>270</v>
      </c>
      <c r="E73" s="45" t="s">
        <v>270</v>
      </c>
      <c r="F73" s="45" t="s">
        <v>270</v>
      </c>
      <c r="G73" s="45" t="s">
        <v>270</v>
      </c>
      <c r="H73" s="45" t="s">
        <v>270</v>
      </c>
      <c r="I73" s="45" t="s">
        <v>270</v>
      </c>
      <c r="J73" s="45" t="s">
        <v>270</v>
      </c>
      <c r="K73" s="45" t="s">
        <v>270</v>
      </c>
      <c r="L73" s="45" t="s">
        <v>270</v>
      </c>
      <c r="M73" s="45" t="s">
        <v>270</v>
      </c>
      <c r="N73" s="45" t="s">
        <v>270</v>
      </c>
      <c r="O73" s="45" t="s">
        <v>270</v>
      </c>
      <c r="P73" s="45" t="s">
        <v>270</v>
      </c>
      <c r="Q73" s="45" t="s">
        <v>270</v>
      </c>
      <c r="R73" s="45" t="s">
        <v>270</v>
      </c>
      <c r="S73" s="45" t="s">
        <v>270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</row>
    <row r="74" spans="1:31" ht="13.8" hidden="1" outlineLevel="1" collapsed="1">
      <c r="A74" s="8">
        <v>42461</v>
      </c>
      <c r="B74" s="45" t="s">
        <v>270</v>
      </c>
      <c r="C74" s="45" t="s">
        <v>270</v>
      </c>
      <c r="D74" s="45" t="s">
        <v>270</v>
      </c>
      <c r="E74" s="45" t="s">
        <v>270</v>
      </c>
      <c r="F74" s="45" t="s">
        <v>270</v>
      </c>
      <c r="G74" s="45" t="s">
        <v>270</v>
      </c>
      <c r="H74" s="45" t="s">
        <v>270</v>
      </c>
      <c r="I74" s="45" t="s">
        <v>270</v>
      </c>
      <c r="J74" s="45" t="s">
        <v>270</v>
      </c>
      <c r="K74" s="45" t="s">
        <v>270</v>
      </c>
      <c r="L74" s="45" t="s">
        <v>270</v>
      </c>
      <c r="M74" s="45" t="s">
        <v>270</v>
      </c>
      <c r="N74" s="45" t="s">
        <v>270</v>
      </c>
      <c r="O74" s="45" t="s">
        <v>270</v>
      </c>
      <c r="P74" s="45" t="s">
        <v>270</v>
      </c>
      <c r="Q74" s="45" t="s">
        <v>270</v>
      </c>
      <c r="R74" s="45" t="s">
        <v>270</v>
      </c>
      <c r="S74" s="45" t="s">
        <v>270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 t="s">
        <v>270</v>
      </c>
      <c r="C75" s="45" t="s">
        <v>270</v>
      </c>
      <c r="D75" s="45" t="s">
        <v>270</v>
      </c>
      <c r="E75" s="45" t="s">
        <v>270</v>
      </c>
      <c r="F75" s="45" t="s">
        <v>270</v>
      </c>
      <c r="G75" s="45" t="s">
        <v>270</v>
      </c>
      <c r="H75" s="45" t="s">
        <v>270</v>
      </c>
      <c r="I75" s="45" t="s">
        <v>270</v>
      </c>
      <c r="J75" s="45" t="s">
        <v>270</v>
      </c>
      <c r="K75" s="45" t="s">
        <v>270</v>
      </c>
      <c r="L75" s="45" t="s">
        <v>270</v>
      </c>
      <c r="M75" s="45" t="s">
        <v>270</v>
      </c>
      <c r="N75" s="45" t="s">
        <v>270</v>
      </c>
      <c r="O75" s="45" t="s">
        <v>270</v>
      </c>
      <c r="P75" s="45" t="s">
        <v>270</v>
      </c>
      <c r="Q75" s="45" t="s">
        <v>270</v>
      </c>
      <c r="R75" s="45" t="s">
        <v>270</v>
      </c>
      <c r="S75" s="45" t="s">
        <v>270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</row>
    <row r="76" spans="1:31" ht="13.8" hidden="1" outlineLevel="1" collapsed="1">
      <c r="A76" s="8">
        <v>42522</v>
      </c>
      <c r="B76" s="45" t="s">
        <v>270</v>
      </c>
      <c r="C76" s="45" t="s">
        <v>270</v>
      </c>
      <c r="D76" s="45" t="s">
        <v>270</v>
      </c>
      <c r="E76" s="45" t="s">
        <v>270</v>
      </c>
      <c r="F76" s="45" t="s">
        <v>270</v>
      </c>
      <c r="G76" s="45" t="s">
        <v>270</v>
      </c>
      <c r="H76" s="45" t="s">
        <v>270</v>
      </c>
      <c r="I76" s="45" t="s">
        <v>270</v>
      </c>
      <c r="J76" s="45" t="s">
        <v>270</v>
      </c>
      <c r="K76" s="45" t="s">
        <v>270</v>
      </c>
      <c r="L76" s="45" t="s">
        <v>270</v>
      </c>
      <c r="M76" s="45" t="s">
        <v>270</v>
      </c>
      <c r="N76" s="45" t="s">
        <v>270</v>
      </c>
      <c r="O76" s="45" t="s">
        <v>270</v>
      </c>
      <c r="P76" s="45" t="s">
        <v>270</v>
      </c>
      <c r="Q76" s="45" t="s">
        <v>270</v>
      </c>
      <c r="R76" s="45" t="s">
        <v>270</v>
      </c>
      <c r="S76" s="45" t="s">
        <v>270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</row>
    <row r="77" spans="1:31" ht="13.8" hidden="1" outlineLevel="1" collapsed="1">
      <c r="A77" s="8">
        <v>42552</v>
      </c>
      <c r="B77" s="45" t="s">
        <v>270</v>
      </c>
      <c r="C77" s="45" t="s">
        <v>270</v>
      </c>
      <c r="D77" s="45" t="s">
        <v>270</v>
      </c>
      <c r="E77" s="45" t="s">
        <v>270</v>
      </c>
      <c r="F77" s="45" t="s">
        <v>270</v>
      </c>
      <c r="G77" s="45" t="s">
        <v>270</v>
      </c>
      <c r="H77" s="45" t="s">
        <v>270</v>
      </c>
      <c r="I77" s="45" t="s">
        <v>270</v>
      </c>
      <c r="J77" s="45" t="s">
        <v>270</v>
      </c>
      <c r="K77" s="45" t="s">
        <v>270</v>
      </c>
      <c r="L77" s="45" t="s">
        <v>270</v>
      </c>
      <c r="M77" s="45" t="s">
        <v>270</v>
      </c>
      <c r="N77" s="45" t="s">
        <v>270</v>
      </c>
      <c r="O77" s="45" t="s">
        <v>270</v>
      </c>
      <c r="P77" s="45" t="s">
        <v>270</v>
      </c>
      <c r="Q77" s="45" t="s">
        <v>270</v>
      </c>
      <c r="R77" s="45" t="s">
        <v>270</v>
      </c>
      <c r="S77" s="45" t="s">
        <v>270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</row>
    <row r="78" spans="1:31" ht="13.8" hidden="1" outlineLevel="1" collapsed="1">
      <c r="A78" s="8">
        <v>42583</v>
      </c>
      <c r="B78" s="45" t="s">
        <v>270</v>
      </c>
      <c r="C78" s="45" t="s">
        <v>270</v>
      </c>
      <c r="D78" s="45" t="s">
        <v>270</v>
      </c>
      <c r="E78" s="45" t="s">
        <v>270</v>
      </c>
      <c r="F78" s="45" t="s">
        <v>270</v>
      </c>
      <c r="G78" s="45" t="s">
        <v>270</v>
      </c>
      <c r="H78" s="45" t="s">
        <v>270</v>
      </c>
      <c r="I78" s="45" t="s">
        <v>270</v>
      </c>
      <c r="J78" s="45" t="s">
        <v>270</v>
      </c>
      <c r="K78" s="45" t="s">
        <v>270</v>
      </c>
      <c r="L78" s="45" t="s">
        <v>270</v>
      </c>
      <c r="M78" s="45" t="s">
        <v>270</v>
      </c>
      <c r="N78" s="45" t="s">
        <v>270</v>
      </c>
      <c r="O78" s="45" t="s">
        <v>270</v>
      </c>
      <c r="P78" s="45" t="s">
        <v>270</v>
      </c>
      <c r="Q78" s="45" t="s">
        <v>270</v>
      </c>
      <c r="R78" s="45" t="s">
        <v>270</v>
      </c>
      <c r="S78" s="45" t="s">
        <v>270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</row>
    <row r="79" spans="1:31" ht="13.8" hidden="1" outlineLevel="1" collapsed="1">
      <c r="A79" s="8">
        <v>42614</v>
      </c>
      <c r="B79" s="45" t="s">
        <v>270</v>
      </c>
      <c r="C79" s="45" t="s">
        <v>270</v>
      </c>
      <c r="D79" s="45" t="s">
        <v>270</v>
      </c>
      <c r="E79" s="45" t="s">
        <v>270</v>
      </c>
      <c r="F79" s="45" t="s">
        <v>270</v>
      </c>
      <c r="G79" s="45" t="s">
        <v>270</v>
      </c>
      <c r="H79" s="45" t="s">
        <v>270</v>
      </c>
      <c r="I79" s="45" t="s">
        <v>270</v>
      </c>
      <c r="J79" s="45" t="s">
        <v>270</v>
      </c>
      <c r="K79" s="45" t="s">
        <v>270</v>
      </c>
      <c r="L79" s="45" t="s">
        <v>270</v>
      </c>
      <c r="M79" s="45" t="s">
        <v>270</v>
      </c>
      <c r="N79" s="45" t="s">
        <v>270</v>
      </c>
      <c r="O79" s="45" t="s">
        <v>270</v>
      </c>
      <c r="P79" s="45" t="s">
        <v>270</v>
      </c>
      <c r="Q79" s="45" t="s">
        <v>270</v>
      </c>
      <c r="R79" s="45" t="s">
        <v>270</v>
      </c>
      <c r="S79" s="45" t="s">
        <v>270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</row>
    <row r="80" spans="1:31" ht="13.8" hidden="1" outlineLevel="1" collapsed="1">
      <c r="A80" s="8">
        <v>42644</v>
      </c>
      <c r="B80" s="45" t="s">
        <v>270</v>
      </c>
      <c r="C80" s="45" t="s">
        <v>270</v>
      </c>
      <c r="D80" s="45" t="s">
        <v>270</v>
      </c>
      <c r="E80" s="45" t="s">
        <v>270</v>
      </c>
      <c r="F80" s="45" t="s">
        <v>270</v>
      </c>
      <c r="G80" s="45" t="s">
        <v>270</v>
      </c>
      <c r="H80" s="45" t="s">
        <v>270</v>
      </c>
      <c r="I80" s="45" t="s">
        <v>270</v>
      </c>
      <c r="J80" s="45" t="s">
        <v>270</v>
      </c>
      <c r="K80" s="45" t="s">
        <v>270</v>
      </c>
      <c r="L80" s="45" t="s">
        <v>270</v>
      </c>
      <c r="M80" s="45" t="s">
        <v>270</v>
      </c>
      <c r="N80" s="45" t="s">
        <v>270</v>
      </c>
      <c r="O80" s="45" t="s">
        <v>270</v>
      </c>
      <c r="P80" s="45" t="s">
        <v>270</v>
      </c>
      <c r="Q80" s="45" t="s">
        <v>270</v>
      </c>
      <c r="R80" s="45" t="s">
        <v>270</v>
      </c>
      <c r="S80" s="45" t="s">
        <v>270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 t="s">
        <v>270</v>
      </c>
      <c r="C81" s="45" t="s">
        <v>270</v>
      </c>
      <c r="D81" s="45" t="s">
        <v>270</v>
      </c>
      <c r="E81" s="45" t="s">
        <v>270</v>
      </c>
      <c r="F81" s="45" t="s">
        <v>270</v>
      </c>
      <c r="G81" s="45" t="s">
        <v>270</v>
      </c>
      <c r="H81" s="45" t="s">
        <v>270</v>
      </c>
      <c r="I81" s="45" t="s">
        <v>270</v>
      </c>
      <c r="J81" s="45" t="s">
        <v>270</v>
      </c>
      <c r="K81" s="45" t="s">
        <v>270</v>
      </c>
      <c r="L81" s="45" t="s">
        <v>270</v>
      </c>
      <c r="M81" s="45" t="s">
        <v>270</v>
      </c>
      <c r="N81" s="45" t="s">
        <v>270</v>
      </c>
      <c r="O81" s="45" t="s">
        <v>270</v>
      </c>
      <c r="P81" s="45" t="s">
        <v>270</v>
      </c>
      <c r="Q81" s="45" t="s">
        <v>270</v>
      </c>
      <c r="R81" s="45" t="s">
        <v>270</v>
      </c>
      <c r="S81" s="45" t="s">
        <v>270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</row>
    <row r="82" spans="1:31" ht="13.8" hidden="1" outlineLevel="1" collapsed="1">
      <c r="A82" s="8">
        <v>42705</v>
      </c>
      <c r="B82" s="45" t="s">
        <v>270</v>
      </c>
      <c r="C82" s="45" t="s">
        <v>270</v>
      </c>
      <c r="D82" s="45" t="s">
        <v>270</v>
      </c>
      <c r="E82" s="45" t="s">
        <v>270</v>
      </c>
      <c r="F82" s="45" t="s">
        <v>270</v>
      </c>
      <c r="G82" s="45" t="s">
        <v>270</v>
      </c>
      <c r="H82" s="45" t="s">
        <v>270</v>
      </c>
      <c r="I82" s="45" t="s">
        <v>270</v>
      </c>
      <c r="J82" s="45" t="s">
        <v>270</v>
      </c>
      <c r="K82" s="45" t="s">
        <v>270</v>
      </c>
      <c r="L82" s="45" t="s">
        <v>270</v>
      </c>
      <c r="M82" s="45" t="s">
        <v>270</v>
      </c>
      <c r="N82" s="45" t="s">
        <v>270</v>
      </c>
      <c r="O82" s="45" t="s">
        <v>270</v>
      </c>
      <c r="P82" s="45" t="s">
        <v>270</v>
      </c>
      <c r="Q82" s="45" t="s">
        <v>270</v>
      </c>
      <c r="R82" s="45" t="s">
        <v>270</v>
      </c>
      <c r="S82" s="45" t="s">
        <v>270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</row>
    <row r="83" spans="1:31" ht="13.8" hidden="1" outlineLevel="1" collapsed="1">
      <c r="A83" s="8">
        <v>42736</v>
      </c>
      <c r="B83" s="45" t="s">
        <v>270</v>
      </c>
      <c r="C83" s="45" t="s">
        <v>270</v>
      </c>
      <c r="D83" s="45" t="s">
        <v>270</v>
      </c>
      <c r="E83" s="45" t="s">
        <v>270</v>
      </c>
      <c r="F83" s="45" t="s">
        <v>270</v>
      </c>
      <c r="G83" s="45" t="s">
        <v>270</v>
      </c>
      <c r="H83" s="45" t="s">
        <v>270</v>
      </c>
      <c r="I83" s="45" t="s">
        <v>270</v>
      </c>
      <c r="J83" s="45" t="s">
        <v>270</v>
      </c>
      <c r="K83" s="45" t="s">
        <v>270</v>
      </c>
      <c r="L83" s="45" t="s">
        <v>270</v>
      </c>
      <c r="M83" s="45" t="s">
        <v>270</v>
      </c>
      <c r="N83" s="45" t="s">
        <v>270</v>
      </c>
      <c r="O83" s="45" t="s">
        <v>270</v>
      </c>
      <c r="P83" s="45" t="s">
        <v>270</v>
      </c>
      <c r="Q83" s="45" t="s">
        <v>270</v>
      </c>
      <c r="R83" s="45" t="s">
        <v>270</v>
      </c>
      <c r="S83" s="45" t="s">
        <v>270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</row>
    <row r="84" spans="1:31" ht="13.8" hidden="1" outlineLevel="1" collapsed="1">
      <c r="A84" s="8">
        <v>42767</v>
      </c>
      <c r="B84" s="45" t="s">
        <v>270</v>
      </c>
      <c r="C84" s="45" t="s">
        <v>270</v>
      </c>
      <c r="D84" s="45" t="s">
        <v>270</v>
      </c>
      <c r="E84" s="45" t="s">
        <v>270</v>
      </c>
      <c r="F84" s="45" t="s">
        <v>270</v>
      </c>
      <c r="G84" s="45" t="s">
        <v>270</v>
      </c>
      <c r="H84" s="45" t="s">
        <v>270</v>
      </c>
      <c r="I84" s="45" t="s">
        <v>270</v>
      </c>
      <c r="J84" s="45" t="s">
        <v>270</v>
      </c>
      <c r="K84" s="45" t="s">
        <v>270</v>
      </c>
      <c r="L84" s="45" t="s">
        <v>270</v>
      </c>
      <c r="M84" s="45" t="s">
        <v>270</v>
      </c>
      <c r="N84" s="45" t="s">
        <v>270</v>
      </c>
      <c r="O84" s="45" t="s">
        <v>270</v>
      </c>
      <c r="P84" s="45" t="s">
        <v>270</v>
      </c>
      <c r="Q84" s="45" t="s">
        <v>270</v>
      </c>
      <c r="R84" s="45" t="s">
        <v>270</v>
      </c>
      <c r="S84" s="45" t="s">
        <v>270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1" ht="13.8" hidden="1" outlineLevel="1" collapsed="1">
      <c r="A85" s="8">
        <v>42795</v>
      </c>
      <c r="B85" s="45" t="s">
        <v>270</v>
      </c>
      <c r="C85" s="45" t="s">
        <v>270</v>
      </c>
      <c r="D85" s="45" t="s">
        <v>270</v>
      </c>
      <c r="E85" s="45" t="s">
        <v>270</v>
      </c>
      <c r="F85" s="45" t="s">
        <v>270</v>
      </c>
      <c r="G85" s="45" t="s">
        <v>270</v>
      </c>
      <c r="H85" s="45" t="s">
        <v>270</v>
      </c>
      <c r="I85" s="45" t="s">
        <v>270</v>
      </c>
      <c r="J85" s="45" t="s">
        <v>270</v>
      </c>
      <c r="K85" s="45" t="s">
        <v>270</v>
      </c>
      <c r="L85" s="45" t="s">
        <v>270</v>
      </c>
      <c r="M85" s="45" t="s">
        <v>270</v>
      </c>
      <c r="N85" s="45" t="s">
        <v>270</v>
      </c>
      <c r="O85" s="45" t="s">
        <v>270</v>
      </c>
      <c r="P85" s="45" t="s">
        <v>270</v>
      </c>
      <c r="Q85" s="45" t="s">
        <v>270</v>
      </c>
      <c r="R85" s="45" t="s">
        <v>270</v>
      </c>
      <c r="S85" s="45" t="s">
        <v>270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</row>
    <row r="86" spans="1:31" ht="13.8" hidden="1" outlineLevel="1" collapsed="1">
      <c r="A86" s="8">
        <v>42826</v>
      </c>
      <c r="B86" s="45" t="s">
        <v>270</v>
      </c>
      <c r="C86" s="45" t="s">
        <v>270</v>
      </c>
      <c r="D86" s="45" t="s">
        <v>270</v>
      </c>
      <c r="E86" s="45" t="s">
        <v>270</v>
      </c>
      <c r="F86" s="45" t="s">
        <v>270</v>
      </c>
      <c r="G86" s="45" t="s">
        <v>270</v>
      </c>
      <c r="H86" s="45" t="s">
        <v>270</v>
      </c>
      <c r="I86" s="45" t="s">
        <v>270</v>
      </c>
      <c r="J86" s="45" t="s">
        <v>270</v>
      </c>
      <c r="K86" s="45" t="s">
        <v>270</v>
      </c>
      <c r="L86" s="45" t="s">
        <v>270</v>
      </c>
      <c r="M86" s="45" t="s">
        <v>270</v>
      </c>
      <c r="N86" s="45" t="s">
        <v>270</v>
      </c>
      <c r="O86" s="45" t="s">
        <v>270</v>
      </c>
      <c r="P86" s="45" t="s">
        <v>270</v>
      </c>
      <c r="Q86" s="45" t="s">
        <v>270</v>
      </c>
      <c r="R86" s="45" t="s">
        <v>270</v>
      </c>
      <c r="S86" s="45" t="s">
        <v>270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</row>
    <row r="87" spans="1:31" ht="13.8" hidden="1" outlineLevel="1" collapsed="1">
      <c r="A87" s="8">
        <v>42856</v>
      </c>
      <c r="B87" s="45" t="s">
        <v>270</v>
      </c>
      <c r="C87" s="45" t="s">
        <v>270</v>
      </c>
      <c r="D87" s="45" t="s">
        <v>270</v>
      </c>
      <c r="E87" s="45" t="s">
        <v>270</v>
      </c>
      <c r="F87" s="45" t="s">
        <v>270</v>
      </c>
      <c r="G87" s="45" t="s">
        <v>270</v>
      </c>
      <c r="H87" s="45" t="s">
        <v>270</v>
      </c>
      <c r="I87" s="45" t="s">
        <v>270</v>
      </c>
      <c r="J87" s="45" t="s">
        <v>270</v>
      </c>
      <c r="K87" s="45" t="s">
        <v>270</v>
      </c>
      <c r="L87" s="45" t="s">
        <v>270</v>
      </c>
      <c r="M87" s="45" t="s">
        <v>270</v>
      </c>
      <c r="N87" s="45" t="s">
        <v>270</v>
      </c>
      <c r="O87" s="45" t="s">
        <v>270</v>
      </c>
      <c r="P87" s="45" t="s">
        <v>270</v>
      </c>
      <c r="Q87" s="45" t="s">
        <v>270</v>
      </c>
      <c r="R87" s="45" t="s">
        <v>270</v>
      </c>
      <c r="S87" s="45" t="s">
        <v>270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</row>
    <row r="88" spans="1:31" ht="13.8" hidden="1" outlineLevel="1" collapsed="1">
      <c r="A88" s="8">
        <v>42887</v>
      </c>
      <c r="B88" s="45" t="s">
        <v>270</v>
      </c>
      <c r="C88" s="45" t="s">
        <v>270</v>
      </c>
      <c r="D88" s="45" t="s">
        <v>270</v>
      </c>
      <c r="E88" s="45" t="s">
        <v>270</v>
      </c>
      <c r="F88" s="45" t="s">
        <v>270</v>
      </c>
      <c r="G88" s="45" t="s">
        <v>270</v>
      </c>
      <c r="H88" s="45" t="s">
        <v>270</v>
      </c>
      <c r="I88" s="45" t="s">
        <v>270</v>
      </c>
      <c r="J88" s="45" t="s">
        <v>270</v>
      </c>
      <c r="K88" s="45" t="s">
        <v>270</v>
      </c>
      <c r="L88" s="45" t="s">
        <v>270</v>
      </c>
      <c r="M88" s="45" t="s">
        <v>270</v>
      </c>
      <c r="N88" s="45" t="s">
        <v>270</v>
      </c>
      <c r="O88" s="45" t="s">
        <v>270</v>
      </c>
      <c r="P88" s="45" t="s">
        <v>270</v>
      </c>
      <c r="Q88" s="45" t="s">
        <v>270</v>
      </c>
      <c r="R88" s="45" t="s">
        <v>270</v>
      </c>
      <c r="S88" s="45" t="s">
        <v>270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</row>
    <row r="89" spans="1:31" ht="13.8" hidden="1" outlineLevel="1" collapsed="1">
      <c r="A89" s="8">
        <v>42917</v>
      </c>
      <c r="B89" s="45" t="s">
        <v>270</v>
      </c>
      <c r="C89" s="45" t="s">
        <v>270</v>
      </c>
      <c r="D89" s="45" t="s">
        <v>270</v>
      </c>
      <c r="E89" s="45" t="s">
        <v>270</v>
      </c>
      <c r="F89" s="45" t="s">
        <v>270</v>
      </c>
      <c r="G89" s="45" t="s">
        <v>270</v>
      </c>
      <c r="H89" s="45" t="s">
        <v>270</v>
      </c>
      <c r="I89" s="45" t="s">
        <v>270</v>
      </c>
      <c r="J89" s="45" t="s">
        <v>270</v>
      </c>
      <c r="K89" s="45" t="s">
        <v>270</v>
      </c>
      <c r="L89" s="45" t="s">
        <v>270</v>
      </c>
      <c r="M89" s="45" t="s">
        <v>270</v>
      </c>
      <c r="N89" s="45" t="s">
        <v>270</v>
      </c>
      <c r="O89" s="45" t="s">
        <v>270</v>
      </c>
      <c r="P89" s="45" t="s">
        <v>270</v>
      </c>
      <c r="Q89" s="45" t="s">
        <v>270</v>
      </c>
      <c r="R89" s="45" t="s">
        <v>270</v>
      </c>
      <c r="S89" s="45" t="s">
        <v>270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 t="s">
        <v>270</v>
      </c>
      <c r="C90" s="45" t="s">
        <v>270</v>
      </c>
      <c r="D90" s="45" t="s">
        <v>270</v>
      </c>
      <c r="E90" s="45" t="s">
        <v>270</v>
      </c>
      <c r="F90" s="45" t="s">
        <v>270</v>
      </c>
      <c r="G90" s="45" t="s">
        <v>270</v>
      </c>
      <c r="H90" s="45" t="s">
        <v>270</v>
      </c>
      <c r="I90" s="45" t="s">
        <v>270</v>
      </c>
      <c r="J90" s="45" t="s">
        <v>270</v>
      </c>
      <c r="K90" s="45" t="s">
        <v>270</v>
      </c>
      <c r="L90" s="45" t="s">
        <v>270</v>
      </c>
      <c r="M90" s="45" t="s">
        <v>270</v>
      </c>
      <c r="N90" s="45" t="s">
        <v>270</v>
      </c>
      <c r="O90" s="45" t="s">
        <v>270</v>
      </c>
      <c r="P90" s="45" t="s">
        <v>270</v>
      </c>
      <c r="Q90" s="45" t="s">
        <v>270</v>
      </c>
      <c r="R90" s="45" t="s">
        <v>270</v>
      </c>
      <c r="S90" s="45" t="s">
        <v>270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</row>
    <row r="91" spans="1:31" ht="13.8" hidden="1" outlineLevel="1" collapsed="1">
      <c r="A91" s="8">
        <v>42979</v>
      </c>
      <c r="B91" s="45" t="s">
        <v>270</v>
      </c>
      <c r="C91" s="45" t="s">
        <v>270</v>
      </c>
      <c r="D91" s="45" t="s">
        <v>270</v>
      </c>
      <c r="E91" s="45" t="s">
        <v>270</v>
      </c>
      <c r="F91" s="45" t="s">
        <v>270</v>
      </c>
      <c r="G91" s="45" t="s">
        <v>270</v>
      </c>
      <c r="H91" s="45" t="s">
        <v>270</v>
      </c>
      <c r="I91" s="45" t="s">
        <v>270</v>
      </c>
      <c r="J91" s="45" t="s">
        <v>270</v>
      </c>
      <c r="K91" s="45" t="s">
        <v>270</v>
      </c>
      <c r="L91" s="45" t="s">
        <v>270</v>
      </c>
      <c r="M91" s="45" t="s">
        <v>270</v>
      </c>
      <c r="N91" s="45" t="s">
        <v>270</v>
      </c>
      <c r="O91" s="45" t="s">
        <v>270</v>
      </c>
      <c r="P91" s="45" t="s">
        <v>270</v>
      </c>
      <c r="Q91" s="45" t="s">
        <v>270</v>
      </c>
      <c r="R91" s="45" t="s">
        <v>270</v>
      </c>
      <c r="S91" s="45" t="s">
        <v>270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</row>
    <row r="92" spans="1:31" ht="13.8" hidden="1" outlineLevel="1" collapsed="1">
      <c r="A92" s="8">
        <v>43009</v>
      </c>
      <c r="B92" s="45" t="s">
        <v>270</v>
      </c>
      <c r="C92" s="45" t="s">
        <v>270</v>
      </c>
      <c r="D92" s="45" t="s">
        <v>270</v>
      </c>
      <c r="E92" s="45" t="s">
        <v>270</v>
      </c>
      <c r="F92" s="45" t="s">
        <v>270</v>
      </c>
      <c r="G92" s="45" t="s">
        <v>270</v>
      </c>
      <c r="H92" s="45" t="s">
        <v>270</v>
      </c>
      <c r="I92" s="45" t="s">
        <v>270</v>
      </c>
      <c r="J92" s="45" t="s">
        <v>270</v>
      </c>
      <c r="K92" s="45" t="s">
        <v>270</v>
      </c>
      <c r="L92" s="45" t="s">
        <v>270</v>
      </c>
      <c r="M92" s="45" t="s">
        <v>270</v>
      </c>
      <c r="N92" s="45" t="s">
        <v>270</v>
      </c>
      <c r="O92" s="45" t="s">
        <v>270</v>
      </c>
      <c r="P92" s="45" t="s">
        <v>270</v>
      </c>
      <c r="Q92" s="45" t="s">
        <v>270</v>
      </c>
      <c r="R92" s="45" t="s">
        <v>270</v>
      </c>
      <c r="S92" s="45" t="s">
        <v>270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</row>
    <row r="93" spans="1:31" ht="13.8" hidden="1" outlineLevel="1" collapsed="1">
      <c r="A93" s="8">
        <v>43040</v>
      </c>
      <c r="B93" s="45" t="s">
        <v>270</v>
      </c>
      <c r="C93" s="45" t="s">
        <v>270</v>
      </c>
      <c r="D93" s="45" t="s">
        <v>270</v>
      </c>
      <c r="E93" s="45" t="s">
        <v>270</v>
      </c>
      <c r="F93" s="45" t="s">
        <v>270</v>
      </c>
      <c r="G93" s="45" t="s">
        <v>270</v>
      </c>
      <c r="H93" s="45" t="s">
        <v>270</v>
      </c>
      <c r="I93" s="45" t="s">
        <v>270</v>
      </c>
      <c r="J93" s="45" t="s">
        <v>270</v>
      </c>
      <c r="K93" s="45" t="s">
        <v>270</v>
      </c>
      <c r="L93" s="45" t="s">
        <v>270</v>
      </c>
      <c r="M93" s="45" t="s">
        <v>270</v>
      </c>
      <c r="N93" s="45" t="s">
        <v>270</v>
      </c>
      <c r="O93" s="45" t="s">
        <v>270</v>
      </c>
      <c r="P93" s="45" t="s">
        <v>270</v>
      </c>
      <c r="Q93" s="45" t="s">
        <v>270</v>
      </c>
      <c r="R93" s="45" t="s">
        <v>270</v>
      </c>
      <c r="S93" s="45" t="s">
        <v>270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1" ht="13.8" hidden="1" outlineLevel="1" collapsed="1">
      <c r="A94" s="8">
        <v>43070</v>
      </c>
      <c r="B94" s="45" t="s">
        <v>270</v>
      </c>
      <c r="C94" s="45" t="s">
        <v>270</v>
      </c>
      <c r="D94" s="45" t="s">
        <v>270</v>
      </c>
      <c r="E94" s="45" t="s">
        <v>270</v>
      </c>
      <c r="F94" s="45" t="s">
        <v>270</v>
      </c>
      <c r="G94" s="45" t="s">
        <v>270</v>
      </c>
      <c r="H94" s="45" t="s">
        <v>270</v>
      </c>
      <c r="I94" s="45" t="s">
        <v>270</v>
      </c>
      <c r="J94" s="45" t="s">
        <v>270</v>
      </c>
      <c r="K94" s="45" t="s">
        <v>270</v>
      </c>
      <c r="L94" s="45" t="s">
        <v>270</v>
      </c>
      <c r="M94" s="45" t="s">
        <v>270</v>
      </c>
      <c r="N94" s="45" t="s">
        <v>270</v>
      </c>
      <c r="O94" s="45" t="s">
        <v>270</v>
      </c>
      <c r="P94" s="45" t="s">
        <v>270</v>
      </c>
      <c r="Q94" s="45" t="s">
        <v>270</v>
      </c>
      <c r="R94" s="45" t="s">
        <v>270</v>
      </c>
      <c r="S94" s="45" t="s">
        <v>270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</row>
    <row r="95" spans="1:31" ht="13.8" hidden="1" outlineLevel="1" collapsed="1">
      <c r="A95" s="8">
        <v>43101</v>
      </c>
      <c r="B95" s="45" t="s">
        <v>270</v>
      </c>
      <c r="C95" s="45" t="s">
        <v>270</v>
      </c>
      <c r="D95" s="45" t="s">
        <v>270</v>
      </c>
      <c r="E95" s="45" t="s">
        <v>270</v>
      </c>
      <c r="F95" s="45" t="s">
        <v>270</v>
      </c>
      <c r="G95" s="45" t="s">
        <v>270</v>
      </c>
      <c r="H95" s="45" t="s">
        <v>270</v>
      </c>
      <c r="I95" s="45" t="s">
        <v>270</v>
      </c>
      <c r="J95" s="45" t="s">
        <v>270</v>
      </c>
      <c r="K95" s="45" t="s">
        <v>270</v>
      </c>
      <c r="L95" s="45" t="s">
        <v>270</v>
      </c>
      <c r="M95" s="45" t="s">
        <v>270</v>
      </c>
      <c r="N95" s="45" t="s">
        <v>270</v>
      </c>
      <c r="O95" s="45" t="s">
        <v>270</v>
      </c>
      <c r="P95" s="45" t="s">
        <v>270</v>
      </c>
      <c r="Q95" s="45" t="s">
        <v>270</v>
      </c>
      <c r="R95" s="45" t="s">
        <v>270</v>
      </c>
      <c r="S95" s="45" t="s">
        <v>270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</row>
    <row r="96" spans="1:31" ht="13.8" hidden="1" outlineLevel="1" collapsed="1">
      <c r="A96" s="8">
        <v>43132</v>
      </c>
      <c r="B96" s="45" t="s">
        <v>270</v>
      </c>
      <c r="C96" s="45" t="s">
        <v>270</v>
      </c>
      <c r="D96" s="45" t="s">
        <v>270</v>
      </c>
      <c r="E96" s="45" t="s">
        <v>270</v>
      </c>
      <c r="F96" s="45" t="s">
        <v>270</v>
      </c>
      <c r="G96" s="45" t="s">
        <v>270</v>
      </c>
      <c r="H96" s="45" t="s">
        <v>270</v>
      </c>
      <c r="I96" s="45" t="s">
        <v>270</v>
      </c>
      <c r="J96" s="45" t="s">
        <v>270</v>
      </c>
      <c r="K96" s="45" t="s">
        <v>270</v>
      </c>
      <c r="L96" s="45" t="s">
        <v>270</v>
      </c>
      <c r="M96" s="45" t="s">
        <v>270</v>
      </c>
      <c r="N96" s="45" t="s">
        <v>270</v>
      </c>
      <c r="O96" s="45" t="s">
        <v>270</v>
      </c>
      <c r="P96" s="45" t="s">
        <v>270</v>
      </c>
      <c r="Q96" s="45" t="s">
        <v>270</v>
      </c>
      <c r="R96" s="45" t="s">
        <v>270</v>
      </c>
      <c r="S96" s="45" t="s">
        <v>270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</row>
    <row r="97" spans="1:31" ht="13.8" hidden="1" outlineLevel="1" collapsed="1">
      <c r="A97" s="8">
        <v>43160</v>
      </c>
      <c r="B97" s="45" t="s">
        <v>270</v>
      </c>
      <c r="C97" s="45" t="s">
        <v>270</v>
      </c>
      <c r="D97" s="45" t="s">
        <v>270</v>
      </c>
      <c r="E97" s="45" t="s">
        <v>270</v>
      </c>
      <c r="F97" s="45" t="s">
        <v>270</v>
      </c>
      <c r="G97" s="45" t="s">
        <v>270</v>
      </c>
      <c r="H97" s="45" t="s">
        <v>270</v>
      </c>
      <c r="I97" s="45" t="s">
        <v>270</v>
      </c>
      <c r="J97" s="45" t="s">
        <v>270</v>
      </c>
      <c r="K97" s="45" t="s">
        <v>270</v>
      </c>
      <c r="L97" s="45" t="s">
        <v>270</v>
      </c>
      <c r="M97" s="45" t="s">
        <v>270</v>
      </c>
      <c r="N97" s="45" t="s">
        <v>270</v>
      </c>
      <c r="O97" s="45" t="s">
        <v>270</v>
      </c>
      <c r="P97" s="45" t="s">
        <v>270</v>
      </c>
      <c r="Q97" s="45" t="s">
        <v>270</v>
      </c>
      <c r="R97" s="45" t="s">
        <v>270</v>
      </c>
      <c r="S97" s="45" t="s">
        <v>270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</row>
    <row r="98" spans="1:31" ht="13.8" hidden="1" outlineLevel="1" collapsed="1">
      <c r="A98" s="8">
        <v>43191</v>
      </c>
      <c r="B98" s="45" t="s">
        <v>270</v>
      </c>
      <c r="C98" s="45" t="s">
        <v>270</v>
      </c>
      <c r="D98" s="45" t="s">
        <v>270</v>
      </c>
      <c r="E98" s="45" t="s">
        <v>270</v>
      </c>
      <c r="F98" s="45" t="s">
        <v>270</v>
      </c>
      <c r="G98" s="45" t="s">
        <v>270</v>
      </c>
      <c r="H98" s="45" t="s">
        <v>270</v>
      </c>
      <c r="I98" s="45" t="s">
        <v>270</v>
      </c>
      <c r="J98" s="45" t="s">
        <v>270</v>
      </c>
      <c r="K98" s="45" t="s">
        <v>270</v>
      </c>
      <c r="L98" s="45" t="s">
        <v>270</v>
      </c>
      <c r="M98" s="45" t="s">
        <v>270</v>
      </c>
      <c r="N98" s="45" t="s">
        <v>270</v>
      </c>
      <c r="O98" s="45" t="s">
        <v>270</v>
      </c>
      <c r="P98" s="45" t="s">
        <v>270</v>
      </c>
      <c r="Q98" s="45" t="s">
        <v>270</v>
      </c>
      <c r="R98" s="45" t="s">
        <v>270</v>
      </c>
      <c r="S98" s="45" t="s">
        <v>270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</row>
    <row r="99" spans="1:31" ht="13.8" hidden="1" outlineLevel="1" collapsed="1">
      <c r="A99" s="8">
        <v>43221</v>
      </c>
      <c r="B99" s="45" t="s">
        <v>270</v>
      </c>
      <c r="C99" s="45" t="s">
        <v>270</v>
      </c>
      <c r="D99" s="45" t="s">
        <v>270</v>
      </c>
      <c r="E99" s="45" t="s">
        <v>270</v>
      </c>
      <c r="F99" s="45" t="s">
        <v>270</v>
      </c>
      <c r="G99" s="45" t="s">
        <v>270</v>
      </c>
      <c r="H99" s="45" t="s">
        <v>270</v>
      </c>
      <c r="I99" s="45" t="s">
        <v>270</v>
      </c>
      <c r="J99" s="45" t="s">
        <v>270</v>
      </c>
      <c r="K99" s="45" t="s">
        <v>270</v>
      </c>
      <c r="L99" s="45" t="s">
        <v>270</v>
      </c>
      <c r="M99" s="45" t="s">
        <v>270</v>
      </c>
      <c r="N99" s="45" t="s">
        <v>270</v>
      </c>
      <c r="O99" s="45" t="s">
        <v>270</v>
      </c>
      <c r="P99" s="45" t="s">
        <v>270</v>
      </c>
      <c r="Q99" s="45" t="s">
        <v>270</v>
      </c>
      <c r="R99" s="45" t="s">
        <v>270</v>
      </c>
      <c r="S99" s="45" t="s">
        <v>270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</row>
    <row r="100" spans="1:31" ht="13.8" hidden="1" outlineLevel="1" collapsed="1">
      <c r="A100" s="8">
        <v>43252</v>
      </c>
      <c r="B100" s="45" t="s">
        <v>270</v>
      </c>
      <c r="C100" s="45" t="s">
        <v>270</v>
      </c>
      <c r="D100" s="45" t="s">
        <v>270</v>
      </c>
      <c r="E100" s="45" t="s">
        <v>270</v>
      </c>
      <c r="F100" s="45" t="s">
        <v>270</v>
      </c>
      <c r="G100" s="45" t="s">
        <v>270</v>
      </c>
      <c r="H100" s="45" t="s">
        <v>270</v>
      </c>
      <c r="I100" s="45" t="s">
        <v>270</v>
      </c>
      <c r="J100" s="45" t="s">
        <v>270</v>
      </c>
      <c r="K100" s="45" t="s">
        <v>270</v>
      </c>
      <c r="L100" s="45" t="s">
        <v>270</v>
      </c>
      <c r="M100" s="45" t="s">
        <v>270</v>
      </c>
      <c r="N100" s="45" t="s">
        <v>270</v>
      </c>
      <c r="O100" s="45" t="s">
        <v>270</v>
      </c>
      <c r="P100" s="45" t="s">
        <v>270</v>
      </c>
      <c r="Q100" s="45" t="s">
        <v>270</v>
      </c>
      <c r="R100" s="45" t="s">
        <v>270</v>
      </c>
      <c r="S100" s="45" t="s">
        <v>270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</row>
    <row r="101" spans="1:31" ht="13.8" hidden="1" outlineLevel="1" collapsed="1">
      <c r="A101" s="8">
        <v>43282</v>
      </c>
      <c r="B101" s="45" t="s">
        <v>270</v>
      </c>
      <c r="C101" s="45" t="s">
        <v>270</v>
      </c>
      <c r="D101" s="45" t="s">
        <v>270</v>
      </c>
      <c r="E101" s="45" t="s">
        <v>270</v>
      </c>
      <c r="F101" s="45" t="s">
        <v>270</v>
      </c>
      <c r="G101" s="45" t="s">
        <v>270</v>
      </c>
      <c r="H101" s="45" t="s">
        <v>270</v>
      </c>
      <c r="I101" s="45" t="s">
        <v>270</v>
      </c>
      <c r="J101" s="45" t="s">
        <v>270</v>
      </c>
      <c r="K101" s="45" t="s">
        <v>270</v>
      </c>
      <c r="L101" s="45" t="s">
        <v>270</v>
      </c>
      <c r="M101" s="45" t="s">
        <v>270</v>
      </c>
      <c r="N101" s="45" t="s">
        <v>270</v>
      </c>
      <c r="O101" s="45" t="s">
        <v>270</v>
      </c>
      <c r="P101" s="45" t="s">
        <v>270</v>
      </c>
      <c r="Q101" s="45" t="s">
        <v>270</v>
      </c>
      <c r="R101" s="45" t="s">
        <v>270</v>
      </c>
      <c r="S101" s="45" t="s">
        <v>270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</row>
    <row r="102" spans="1:31" ht="13.8" hidden="1" outlineLevel="1" collapsed="1">
      <c r="A102" s="8">
        <v>43313</v>
      </c>
      <c r="B102" s="45" t="s">
        <v>270</v>
      </c>
      <c r="C102" s="45" t="s">
        <v>270</v>
      </c>
      <c r="D102" s="45" t="s">
        <v>270</v>
      </c>
      <c r="E102" s="45" t="s">
        <v>270</v>
      </c>
      <c r="F102" s="45" t="s">
        <v>270</v>
      </c>
      <c r="G102" s="45" t="s">
        <v>270</v>
      </c>
      <c r="H102" s="45" t="s">
        <v>270</v>
      </c>
      <c r="I102" s="45" t="s">
        <v>270</v>
      </c>
      <c r="J102" s="45" t="s">
        <v>270</v>
      </c>
      <c r="K102" s="45" t="s">
        <v>270</v>
      </c>
      <c r="L102" s="45" t="s">
        <v>270</v>
      </c>
      <c r="M102" s="45" t="s">
        <v>270</v>
      </c>
      <c r="N102" s="45" t="s">
        <v>270</v>
      </c>
      <c r="O102" s="45" t="s">
        <v>270</v>
      </c>
      <c r="P102" s="45" t="s">
        <v>270</v>
      </c>
      <c r="Q102" s="45" t="s">
        <v>270</v>
      </c>
      <c r="R102" s="45" t="s">
        <v>270</v>
      </c>
      <c r="S102" s="45" t="s">
        <v>270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</row>
    <row r="103" spans="1:31" ht="13.8" hidden="1" outlineLevel="1" collapsed="1">
      <c r="A103" s="8">
        <v>43344</v>
      </c>
      <c r="B103" s="45" t="s">
        <v>270</v>
      </c>
      <c r="C103" s="45" t="s">
        <v>270</v>
      </c>
      <c r="D103" s="45" t="s">
        <v>270</v>
      </c>
      <c r="E103" s="45" t="s">
        <v>270</v>
      </c>
      <c r="F103" s="45" t="s">
        <v>270</v>
      </c>
      <c r="G103" s="45" t="s">
        <v>270</v>
      </c>
      <c r="H103" s="45" t="s">
        <v>270</v>
      </c>
      <c r="I103" s="45" t="s">
        <v>270</v>
      </c>
      <c r="J103" s="45" t="s">
        <v>270</v>
      </c>
      <c r="K103" s="45" t="s">
        <v>270</v>
      </c>
      <c r="L103" s="45" t="s">
        <v>270</v>
      </c>
      <c r="M103" s="45" t="s">
        <v>270</v>
      </c>
      <c r="N103" s="45" t="s">
        <v>270</v>
      </c>
      <c r="O103" s="45" t="s">
        <v>270</v>
      </c>
      <c r="P103" s="45" t="s">
        <v>270</v>
      </c>
      <c r="Q103" s="45" t="s">
        <v>270</v>
      </c>
      <c r="R103" s="45" t="s">
        <v>270</v>
      </c>
      <c r="S103" s="45" t="s">
        <v>270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</row>
    <row r="104" spans="1:31" ht="13.8" hidden="1" outlineLevel="1" collapsed="1">
      <c r="A104" s="8">
        <v>43374</v>
      </c>
      <c r="B104" s="45" t="s">
        <v>270</v>
      </c>
      <c r="C104" s="45" t="s">
        <v>270</v>
      </c>
      <c r="D104" s="45" t="s">
        <v>270</v>
      </c>
      <c r="E104" s="45" t="s">
        <v>270</v>
      </c>
      <c r="F104" s="45" t="s">
        <v>270</v>
      </c>
      <c r="G104" s="45" t="s">
        <v>270</v>
      </c>
      <c r="H104" s="45" t="s">
        <v>270</v>
      </c>
      <c r="I104" s="45" t="s">
        <v>270</v>
      </c>
      <c r="J104" s="45" t="s">
        <v>270</v>
      </c>
      <c r="K104" s="45" t="s">
        <v>270</v>
      </c>
      <c r="L104" s="45" t="s">
        <v>270</v>
      </c>
      <c r="M104" s="45" t="s">
        <v>270</v>
      </c>
      <c r="N104" s="45" t="s">
        <v>270</v>
      </c>
      <c r="O104" s="45" t="s">
        <v>270</v>
      </c>
      <c r="P104" s="45" t="s">
        <v>270</v>
      </c>
      <c r="Q104" s="45" t="s">
        <v>270</v>
      </c>
      <c r="R104" s="45" t="s">
        <v>270</v>
      </c>
      <c r="S104" s="45" t="s">
        <v>270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</row>
    <row r="105" spans="1:31" ht="13.8" hidden="1" outlineLevel="1" collapsed="1">
      <c r="A105" s="8">
        <v>43405</v>
      </c>
      <c r="B105" s="45" t="s">
        <v>270</v>
      </c>
      <c r="C105" s="45" t="s">
        <v>270</v>
      </c>
      <c r="D105" s="45" t="s">
        <v>270</v>
      </c>
      <c r="E105" s="45" t="s">
        <v>270</v>
      </c>
      <c r="F105" s="45" t="s">
        <v>270</v>
      </c>
      <c r="G105" s="45" t="s">
        <v>270</v>
      </c>
      <c r="H105" s="45" t="s">
        <v>270</v>
      </c>
      <c r="I105" s="45" t="s">
        <v>270</v>
      </c>
      <c r="J105" s="45" t="s">
        <v>270</v>
      </c>
      <c r="K105" s="45" t="s">
        <v>270</v>
      </c>
      <c r="L105" s="45" t="s">
        <v>270</v>
      </c>
      <c r="M105" s="45" t="s">
        <v>270</v>
      </c>
      <c r="N105" s="45" t="s">
        <v>270</v>
      </c>
      <c r="O105" s="45" t="s">
        <v>270</v>
      </c>
      <c r="P105" s="45" t="s">
        <v>270</v>
      </c>
      <c r="Q105" s="45" t="s">
        <v>270</v>
      </c>
      <c r="R105" s="45" t="s">
        <v>270</v>
      </c>
      <c r="S105" s="45" t="s">
        <v>270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</row>
    <row r="106" spans="1:31" ht="13.8" hidden="1" outlineLevel="1" collapsed="1">
      <c r="A106" s="8">
        <v>43435</v>
      </c>
      <c r="B106" s="45" t="s">
        <v>270</v>
      </c>
      <c r="C106" s="45" t="s">
        <v>270</v>
      </c>
      <c r="D106" s="45" t="s">
        <v>270</v>
      </c>
      <c r="E106" s="45" t="s">
        <v>270</v>
      </c>
      <c r="F106" s="45" t="s">
        <v>270</v>
      </c>
      <c r="G106" s="45" t="s">
        <v>270</v>
      </c>
      <c r="H106" s="45" t="s">
        <v>270</v>
      </c>
      <c r="I106" s="45" t="s">
        <v>270</v>
      </c>
      <c r="J106" s="45" t="s">
        <v>270</v>
      </c>
      <c r="K106" s="45" t="s">
        <v>270</v>
      </c>
      <c r="L106" s="45" t="s">
        <v>270</v>
      </c>
      <c r="M106" s="45" t="s">
        <v>270</v>
      </c>
      <c r="N106" s="45" t="s">
        <v>270</v>
      </c>
      <c r="O106" s="45" t="s">
        <v>270</v>
      </c>
      <c r="P106" s="45" t="s">
        <v>270</v>
      </c>
      <c r="Q106" s="45" t="s">
        <v>270</v>
      </c>
      <c r="R106" s="45" t="s">
        <v>270</v>
      </c>
      <c r="S106" s="45" t="s">
        <v>270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</row>
    <row r="107" spans="1:31" ht="13.8" hidden="1" outlineLevel="1" collapsed="1">
      <c r="A107" s="8">
        <v>43466</v>
      </c>
      <c r="B107" s="45" t="s">
        <v>270</v>
      </c>
      <c r="C107" s="45" t="s">
        <v>270</v>
      </c>
      <c r="D107" s="45" t="s">
        <v>270</v>
      </c>
      <c r="E107" s="45" t="s">
        <v>270</v>
      </c>
      <c r="F107" s="45" t="s">
        <v>270</v>
      </c>
      <c r="G107" s="45" t="s">
        <v>270</v>
      </c>
      <c r="H107" s="45" t="s">
        <v>270</v>
      </c>
      <c r="I107" s="45" t="s">
        <v>270</v>
      </c>
      <c r="J107" s="45" t="s">
        <v>270</v>
      </c>
      <c r="K107" s="45" t="s">
        <v>270</v>
      </c>
      <c r="L107" s="45" t="s">
        <v>270</v>
      </c>
      <c r="M107" s="45" t="s">
        <v>270</v>
      </c>
      <c r="N107" s="45" t="s">
        <v>270</v>
      </c>
      <c r="O107" s="45" t="s">
        <v>270</v>
      </c>
      <c r="P107" s="45" t="s">
        <v>270</v>
      </c>
      <c r="Q107" s="45" t="s">
        <v>270</v>
      </c>
      <c r="R107" s="45" t="s">
        <v>270</v>
      </c>
      <c r="S107" s="45" t="s">
        <v>270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</row>
    <row r="108" spans="1:31" ht="13.8" hidden="1" outlineLevel="1" collapsed="1">
      <c r="A108" s="8">
        <v>43497</v>
      </c>
      <c r="B108" s="45" t="s">
        <v>270</v>
      </c>
      <c r="C108" s="45" t="s">
        <v>270</v>
      </c>
      <c r="D108" s="45" t="s">
        <v>270</v>
      </c>
      <c r="E108" s="45" t="s">
        <v>270</v>
      </c>
      <c r="F108" s="45" t="s">
        <v>270</v>
      </c>
      <c r="G108" s="45" t="s">
        <v>270</v>
      </c>
      <c r="H108" s="45" t="s">
        <v>270</v>
      </c>
      <c r="I108" s="45" t="s">
        <v>270</v>
      </c>
      <c r="J108" s="45" t="s">
        <v>270</v>
      </c>
      <c r="K108" s="45" t="s">
        <v>270</v>
      </c>
      <c r="L108" s="45" t="s">
        <v>270</v>
      </c>
      <c r="M108" s="45" t="s">
        <v>270</v>
      </c>
      <c r="N108" s="45" t="s">
        <v>270</v>
      </c>
      <c r="O108" s="45" t="s">
        <v>270</v>
      </c>
      <c r="P108" s="45" t="s">
        <v>270</v>
      </c>
      <c r="Q108" s="45" t="s">
        <v>270</v>
      </c>
      <c r="R108" s="45" t="s">
        <v>270</v>
      </c>
      <c r="S108" s="45" t="s">
        <v>270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</row>
    <row r="109" spans="1:31" ht="13.8" hidden="1" outlineLevel="1" collapsed="1">
      <c r="A109" s="8">
        <v>43525</v>
      </c>
      <c r="B109" s="45" t="s">
        <v>270</v>
      </c>
      <c r="C109" s="45" t="s">
        <v>270</v>
      </c>
      <c r="D109" s="45" t="s">
        <v>270</v>
      </c>
      <c r="E109" s="45" t="s">
        <v>270</v>
      </c>
      <c r="F109" s="45" t="s">
        <v>270</v>
      </c>
      <c r="G109" s="45" t="s">
        <v>270</v>
      </c>
      <c r="H109" s="45" t="s">
        <v>270</v>
      </c>
      <c r="I109" s="45" t="s">
        <v>270</v>
      </c>
      <c r="J109" s="45" t="s">
        <v>270</v>
      </c>
      <c r="K109" s="45" t="s">
        <v>270</v>
      </c>
      <c r="L109" s="45" t="s">
        <v>270</v>
      </c>
      <c r="M109" s="45" t="s">
        <v>270</v>
      </c>
      <c r="N109" s="45" t="s">
        <v>270</v>
      </c>
      <c r="O109" s="45" t="s">
        <v>270</v>
      </c>
      <c r="P109" s="45" t="s">
        <v>270</v>
      </c>
      <c r="Q109" s="45" t="s">
        <v>270</v>
      </c>
      <c r="R109" s="45" t="s">
        <v>270</v>
      </c>
      <c r="S109" s="45" t="s">
        <v>270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</row>
    <row r="110" spans="1:31" ht="13.8" hidden="1" outlineLevel="1" collapsed="1">
      <c r="A110" s="8">
        <v>43556</v>
      </c>
      <c r="B110" s="45" t="s">
        <v>270</v>
      </c>
      <c r="C110" s="45" t="s">
        <v>270</v>
      </c>
      <c r="D110" s="45" t="s">
        <v>270</v>
      </c>
      <c r="E110" s="45" t="s">
        <v>270</v>
      </c>
      <c r="F110" s="45" t="s">
        <v>270</v>
      </c>
      <c r="G110" s="45" t="s">
        <v>270</v>
      </c>
      <c r="H110" s="45" t="s">
        <v>270</v>
      </c>
      <c r="I110" s="45" t="s">
        <v>270</v>
      </c>
      <c r="J110" s="45" t="s">
        <v>270</v>
      </c>
      <c r="K110" s="45" t="s">
        <v>270</v>
      </c>
      <c r="L110" s="45" t="s">
        <v>270</v>
      </c>
      <c r="M110" s="45" t="s">
        <v>270</v>
      </c>
      <c r="N110" s="45" t="s">
        <v>270</v>
      </c>
      <c r="O110" s="45" t="s">
        <v>270</v>
      </c>
      <c r="P110" s="45" t="s">
        <v>270</v>
      </c>
      <c r="Q110" s="45" t="s">
        <v>270</v>
      </c>
      <c r="R110" s="45" t="s">
        <v>270</v>
      </c>
      <c r="S110" s="45" t="s">
        <v>270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</row>
    <row r="111" spans="1:31" ht="13.8" hidden="1" outlineLevel="1" collapsed="1">
      <c r="A111" s="8">
        <v>43586</v>
      </c>
      <c r="B111" s="45" t="s">
        <v>270</v>
      </c>
      <c r="C111" s="45" t="s">
        <v>270</v>
      </c>
      <c r="D111" s="45" t="s">
        <v>270</v>
      </c>
      <c r="E111" s="45" t="s">
        <v>270</v>
      </c>
      <c r="F111" s="45" t="s">
        <v>270</v>
      </c>
      <c r="G111" s="45" t="s">
        <v>270</v>
      </c>
      <c r="H111" s="45" t="s">
        <v>270</v>
      </c>
      <c r="I111" s="45" t="s">
        <v>270</v>
      </c>
      <c r="J111" s="45" t="s">
        <v>270</v>
      </c>
      <c r="K111" s="45" t="s">
        <v>270</v>
      </c>
      <c r="L111" s="45" t="s">
        <v>270</v>
      </c>
      <c r="M111" s="45" t="s">
        <v>270</v>
      </c>
      <c r="N111" s="45" t="s">
        <v>270</v>
      </c>
      <c r="O111" s="45" t="s">
        <v>270</v>
      </c>
      <c r="P111" s="45" t="s">
        <v>270</v>
      </c>
      <c r="Q111" s="45" t="s">
        <v>270</v>
      </c>
      <c r="R111" s="45" t="s">
        <v>270</v>
      </c>
      <c r="S111" s="45" t="s">
        <v>270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</row>
    <row r="112" spans="1:31" ht="13.8" hidden="1" outlineLevel="1" collapsed="1">
      <c r="A112" s="8">
        <v>43617</v>
      </c>
      <c r="B112" s="45" t="s">
        <v>270</v>
      </c>
      <c r="C112" s="45" t="s">
        <v>270</v>
      </c>
      <c r="D112" s="45" t="s">
        <v>270</v>
      </c>
      <c r="E112" s="45" t="s">
        <v>270</v>
      </c>
      <c r="F112" s="45" t="s">
        <v>270</v>
      </c>
      <c r="G112" s="45" t="s">
        <v>270</v>
      </c>
      <c r="H112" s="45" t="s">
        <v>270</v>
      </c>
      <c r="I112" s="45" t="s">
        <v>270</v>
      </c>
      <c r="J112" s="45" t="s">
        <v>270</v>
      </c>
      <c r="K112" s="45" t="s">
        <v>270</v>
      </c>
      <c r="L112" s="45" t="s">
        <v>270</v>
      </c>
      <c r="M112" s="45" t="s">
        <v>270</v>
      </c>
      <c r="N112" s="45" t="s">
        <v>270</v>
      </c>
      <c r="O112" s="45" t="s">
        <v>270</v>
      </c>
      <c r="P112" s="45" t="s">
        <v>270</v>
      </c>
      <c r="Q112" s="45" t="s">
        <v>270</v>
      </c>
      <c r="R112" s="45" t="s">
        <v>270</v>
      </c>
      <c r="S112" s="45" t="s">
        <v>270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</row>
    <row r="113" spans="1:31" ht="13.8" hidden="1" outlineLevel="1" collapsed="1">
      <c r="A113" s="8">
        <v>43647</v>
      </c>
      <c r="B113" s="45" t="s">
        <v>270</v>
      </c>
      <c r="C113" s="45" t="s">
        <v>270</v>
      </c>
      <c r="D113" s="45" t="s">
        <v>270</v>
      </c>
      <c r="E113" s="45" t="s">
        <v>270</v>
      </c>
      <c r="F113" s="45" t="s">
        <v>270</v>
      </c>
      <c r="G113" s="45" t="s">
        <v>270</v>
      </c>
      <c r="H113" s="45" t="s">
        <v>270</v>
      </c>
      <c r="I113" s="45" t="s">
        <v>270</v>
      </c>
      <c r="J113" s="45" t="s">
        <v>270</v>
      </c>
      <c r="K113" s="45" t="s">
        <v>270</v>
      </c>
      <c r="L113" s="45" t="s">
        <v>270</v>
      </c>
      <c r="M113" s="45" t="s">
        <v>270</v>
      </c>
      <c r="N113" s="45" t="s">
        <v>270</v>
      </c>
      <c r="O113" s="45" t="s">
        <v>270</v>
      </c>
      <c r="P113" s="45" t="s">
        <v>270</v>
      </c>
      <c r="Q113" s="45" t="s">
        <v>270</v>
      </c>
      <c r="R113" s="45" t="s">
        <v>270</v>
      </c>
      <c r="S113" s="45" t="s">
        <v>270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</row>
    <row r="114" spans="1:31" ht="13.8" hidden="1" outlineLevel="1" collapsed="1">
      <c r="A114" s="8">
        <v>43678</v>
      </c>
      <c r="B114" s="45" t="s">
        <v>270</v>
      </c>
      <c r="C114" s="45" t="s">
        <v>270</v>
      </c>
      <c r="D114" s="45" t="s">
        <v>270</v>
      </c>
      <c r="E114" s="45" t="s">
        <v>270</v>
      </c>
      <c r="F114" s="45" t="s">
        <v>270</v>
      </c>
      <c r="G114" s="45" t="s">
        <v>270</v>
      </c>
      <c r="H114" s="45" t="s">
        <v>270</v>
      </c>
      <c r="I114" s="45" t="s">
        <v>270</v>
      </c>
      <c r="J114" s="45" t="s">
        <v>270</v>
      </c>
      <c r="K114" s="45" t="s">
        <v>270</v>
      </c>
      <c r="L114" s="45" t="s">
        <v>270</v>
      </c>
      <c r="M114" s="45" t="s">
        <v>270</v>
      </c>
      <c r="N114" s="45" t="s">
        <v>270</v>
      </c>
      <c r="O114" s="45" t="s">
        <v>270</v>
      </c>
      <c r="P114" s="45" t="s">
        <v>270</v>
      </c>
      <c r="Q114" s="45" t="s">
        <v>270</v>
      </c>
      <c r="R114" s="45" t="s">
        <v>270</v>
      </c>
      <c r="S114" s="45" t="s">
        <v>270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</row>
    <row r="115" spans="1:31" ht="13.8" hidden="1" outlineLevel="1" collapsed="1">
      <c r="A115" s="8">
        <v>43709</v>
      </c>
      <c r="B115" s="45" t="s">
        <v>270</v>
      </c>
      <c r="C115" s="45" t="s">
        <v>270</v>
      </c>
      <c r="D115" s="45" t="s">
        <v>270</v>
      </c>
      <c r="E115" s="45" t="s">
        <v>270</v>
      </c>
      <c r="F115" s="45" t="s">
        <v>270</v>
      </c>
      <c r="G115" s="45" t="s">
        <v>270</v>
      </c>
      <c r="H115" s="45" t="s">
        <v>270</v>
      </c>
      <c r="I115" s="45" t="s">
        <v>270</v>
      </c>
      <c r="J115" s="45" t="s">
        <v>270</v>
      </c>
      <c r="K115" s="45" t="s">
        <v>270</v>
      </c>
      <c r="L115" s="45" t="s">
        <v>270</v>
      </c>
      <c r="M115" s="45" t="s">
        <v>270</v>
      </c>
      <c r="N115" s="45" t="s">
        <v>270</v>
      </c>
      <c r="O115" s="45" t="s">
        <v>270</v>
      </c>
      <c r="P115" s="45" t="s">
        <v>270</v>
      </c>
      <c r="Q115" s="45" t="s">
        <v>270</v>
      </c>
      <c r="R115" s="45" t="s">
        <v>270</v>
      </c>
      <c r="S115" s="45" t="s">
        <v>270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</row>
    <row r="116" spans="1:31" ht="13.8" hidden="1" outlineLevel="1" collapsed="1">
      <c r="A116" s="8">
        <v>43739</v>
      </c>
      <c r="B116" s="45" t="s">
        <v>270</v>
      </c>
      <c r="C116" s="45" t="s">
        <v>270</v>
      </c>
      <c r="D116" s="45" t="s">
        <v>270</v>
      </c>
      <c r="E116" s="45" t="s">
        <v>270</v>
      </c>
      <c r="F116" s="45" t="s">
        <v>270</v>
      </c>
      <c r="G116" s="45" t="s">
        <v>270</v>
      </c>
      <c r="H116" s="45" t="s">
        <v>270</v>
      </c>
      <c r="I116" s="45" t="s">
        <v>270</v>
      </c>
      <c r="J116" s="45" t="s">
        <v>270</v>
      </c>
      <c r="K116" s="45" t="s">
        <v>270</v>
      </c>
      <c r="L116" s="45" t="s">
        <v>270</v>
      </c>
      <c r="M116" s="45" t="s">
        <v>270</v>
      </c>
      <c r="N116" s="45" t="s">
        <v>270</v>
      </c>
      <c r="O116" s="45" t="s">
        <v>270</v>
      </c>
      <c r="P116" s="45" t="s">
        <v>270</v>
      </c>
      <c r="Q116" s="45" t="s">
        <v>270</v>
      </c>
      <c r="R116" s="45" t="s">
        <v>270</v>
      </c>
      <c r="S116" s="45" t="s">
        <v>270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</row>
    <row r="117" spans="1:31" ht="13.8" hidden="1" outlineLevel="1" collapsed="1">
      <c r="A117" s="8">
        <v>43770</v>
      </c>
      <c r="B117" s="45" t="s">
        <v>270</v>
      </c>
      <c r="C117" s="45" t="s">
        <v>270</v>
      </c>
      <c r="D117" s="45" t="s">
        <v>270</v>
      </c>
      <c r="E117" s="45" t="s">
        <v>270</v>
      </c>
      <c r="F117" s="45" t="s">
        <v>270</v>
      </c>
      <c r="G117" s="45" t="s">
        <v>270</v>
      </c>
      <c r="H117" s="45" t="s">
        <v>270</v>
      </c>
      <c r="I117" s="45" t="s">
        <v>270</v>
      </c>
      <c r="J117" s="45" t="s">
        <v>270</v>
      </c>
      <c r="K117" s="45" t="s">
        <v>270</v>
      </c>
      <c r="L117" s="45" t="s">
        <v>270</v>
      </c>
      <c r="M117" s="45" t="s">
        <v>270</v>
      </c>
      <c r="N117" s="45" t="s">
        <v>270</v>
      </c>
      <c r="O117" s="45" t="s">
        <v>270</v>
      </c>
      <c r="P117" s="45" t="s">
        <v>270</v>
      </c>
      <c r="Q117" s="45" t="s">
        <v>270</v>
      </c>
      <c r="R117" s="45" t="s">
        <v>270</v>
      </c>
      <c r="S117" s="45" t="s">
        <v>270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</row>
    <row r="118" spans="1:31" ht="13.8" hidden="1" outlineLevel="1" collapsed="1">
      <c r="A118" s="8">
        <v>43800</v>
      </c>
      <c r="B118" s="45" t="s">
        <v>270</v>
      </c>
      <c r="C118" s="45" t="s">
        <v>270</v>
      </c>
      <c r="D118" s="45" t="s">
        <v>270</v>
      </c>
      <c r="E118" s="45" t="s">
        <v>270</v>
      </c>
      <c r="F118" s="45" t="s">
        <v>270</v>
      </c>
      <c r="G118" s="45" t="s">
        <v>270</v>
      </c>
      <c r="H118" s="45" t="s">
        <v>270</v>
      </c>
      <c r="I118" s="45" t="s">
        <v>270</v>
      </c>
      <c r="J118" s="45" t="s">
        <v>270</v>
      </c>
      <c r="K118" s="45" t="s">
        <v>270</v>
      </c>
      <c r="L118" s="45" t="s">
        <v>270</v>
      </c>
      <c r="M118" s="45" t="s">
        <v>270</v>
      </c>
      <c r="N118" s="45" t="s">
        <v>270</v>
      </c>
      <c r="O118" s="45" t="s">
        <v>270</v>
      </c>
      <c r="P118" s="45" t="s">
        <v>270</v>
      </c>
      <c r="Q118" s="45" t="s">
        <v>270</v>
      </c>
      <c r="R118" s="45" t="s">
        <v>270</v>
      </c>
      <c r="S118" s="45" t="s">
        <v>270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</row>
    <row r="119" spans="1:31" ht="13.8" hidden="1" outlineLevel="1" collapsed="1">
      <c r="A119" s="8">
        <v>43831</v>
      </c>
      <c r="B119" s="45" t="s">
        <v>270</v>
      </c>
      <c r="C119" s="45" t="s">
        <v>270</v>
      </c>
      <c r="D119" s="45" t="s">
        <v>270</v>
      </c>
      <c r="E119" s="45" t="s">
        <v>270</v>
      </c>
      <c r="F119" s="45" t="s">
        <v>270</v>
      </c>
      <c r="G119" s="45" t="s">
        <v>270</v>
      </c>
      <c r="H119" s="45" t="s">
        <v>270</v>
      </c>
      <c r="I119" s="45" t="s">
        <v>270</v>
      </c>
      <c r="J119" s="45" t="s">
        <v>270</v>
      </c>
      <c r="K119" s="45" t="s">
        <v>270</v>
      </c>
      <c r="L119" s="45" t="s">
        <v>270</v>
      </c>
      <c r="M119" s="45" t="s">
        <v>270</v>
      </c>
      <c r="N119" s="45" t="s">
        <v>270</v>
      </c>
      <c r="O119" s="45" t="s">
        <v>270</v>
      </c>
      <c r="P119" s="45" t="s">
        <v>270</v>
      </c>
      <c r="Q119" s="45" t="s">
        <v>270</v>
      </c>
      <c r="R119" s="45" t="s">
        <v>270</v>
      </c>
      <c r="S119" s="45" t="s">
        <v>270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</row>
    <row r="120" spans="1:31" ht="13.8" hidden="1" outlineLevel="1" collapsed="1">
      <c r="A120" s="8">
        <v>43862</v>
      </c>
      <c r="B120" s="45" t="s">
        <v>270</v>
      </c>
      <c r="C120" s="45" t="s">
        <v>270</v>
      </c>
      <c r="D120" s="45" t="s">
        <v>270</v>
      </c>
      <c r="E120" s="45" t="s">
        <v>270</v>
      </c>
      <c r="F120" s="45" t="s">
        <v>270</v>
      </c>
      <c r="G120" s="45" t="s">
        <v>270</v>
      </c>
      <c r="H120" s="45" t="s">
        <v>270</v>
      </c>
      <c r="I120" s="45" t="s">
        <v>270</v>
      </c>
      <c r="J120" s="45" t="s">
        <v>270</v>
      </c>
      <c r="K120" s="45" t="s">
        <v>270</v>
      </c>
      <c r="L120" s="45" t="s">
        <v>270</v>
      </c>
      <c r="M120" s="45" t="s">
        <v>270</v>
      </c>
      <c r="N120" s="45" t="s">
        <v>270</v>
      </c>
      <c r="O120" s="45" t="s">
        <v>270</v>
      </c>
      <c r="P120" s="45" t="s">
        <v>270</v>
      </c>
      <c r="Q120" s="45" t="s">
        <v>270</v>
      </c>
      <c r="R120" s="45" t="s">
        <v>270</v>
      </c>
      <c r="S120" s="45" t="s">
        <v>270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</row>
    <row r="121" spans="1:31" ht="13.8" hidden="1" outlineLevel="1" collapsed="1">
      <c r="A121" s="8">
        <v>43891</v>
      </c>
      <c r="B121" s="45" t="s">
        <v>270</v>
      </c>
      <c r="C121" s="45" t="s">
        <v>270</v>
      </c>
      <c r="D121" s="45" t="s">
        <v>270</v>
      </c>
      <c r="E121" s="45" t="s">
        <v>270</v>
      </c>
      <c r="F121" s="45" t="s">
        <v>270</v>
      </c>
      <c r="G121" s="45" t="s">
        <v>270</v>
      </c>
      <c r="H121" s="45" t="s">
        <v>270</v>
      </c>
      <c r="I121" s="45" t="s">
        <v>270</v>
      </c>
      <c r="J121" s="45" t="s">
        <v>270</v>
      </c>
      <c r="K121" s="45" t="s">
        <v>270</v>
      </c>
      <c r="L121" s="45" t="s">
        <v>270</v>
      </c>
      <c r="M121" s="45" t="s">
        <v>270</v>
      </c>
      <c r="N121" s="45" t="s">
        <v>270</v>
      </c>
      <c r="O121" s="45" t="s">
        <v>270</v>
      </c>
      <c r="P121" s="45" t="s">
        <v>270</v>
      </c>
      <c r="Q121" s="45" t="s">
        <v>270</v>
      </c>
      <c r="R121" s="45" t="s">
        <v>270</v>
      </c>
      <c r="S121" s="45" t="s">
        <v>270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</row>
    <row r="122" spans="1:31" ht="13.8" hidden="1" outlineLevel="1" collapsed="1">
      <c r="A122" s="8">
        <v>43922</v>
      </c>
      <c r="B122" s="45" t="s">
        <v>270</v>
      </c>
      <c r="C122" s="45" t="s">
        <v>270</v>
      </c>
      <c r="D122" s="45" t="s">
        <v>270</v>
      </c>
      <c r="E122" s="45" t="s">
        <v>270</v>
      </c>
      <c r="F122" s="45" t="s">
        <v>270</v>
      </c>
      <c r="G122" s="45" t="s">
        <v>270</v>
      </c>
      <c r="H122" s="45" t="s">
        <v>270</v>
      </c>
      <c r="I122" s="45" t="s">
        <v>270</v>
      </c>
      <c r="J122" s="45" t="s">
        <v>270</v>
      </c>
      <c r="K122" s="45" t="s">
        <v>270</v>
      </c>
      <c r="L122" s="45" t="s">
        <v>270</v>
      </c>
      <c r="M122" s="45" t="s">
        <v>270</v>
      </c>
      <c r="N122" s="45" t="s">
        <v>270</v>
      </c>
      <c r="O122" s="45" t="s">
        <v>270</v>
      </c>
      <c r="P122" s="45" t="s">
        <v>270</v>
      </c>
      <c r="Q122" s="45" t="s">
        <v>270</v>
      </c>
      <c r="R122" s="45" t="s">
        <v>270</v>
      </c>
      <c r="S122" s="45" t="s">
        <v>270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 t="s">
        <v>270</v>
      </c>
      <c r="C123" s="45" t="s">
        <v>270</v>
      </c>
      <c r="D123" s="45" t="s">
        <v>270</v>
      </c>
      <c r="E123" s="45" t="s">
        <v>270</v>
      </c>
      <c r="F123" s="45" t="s">
        <v>270</v>
      </c>
      <c r="G123" s="45" t="s">
        <v>270</v>
      </c>
      <c r="H123" s="45" t="s">
        <v>270</v>
      </c>
      <c r="I123" s="45" t="s">
        <v>270</v>
      </c>
      <c r="J123" s="45" t="s">
        <v>270</v>
      </c>
      <c r="K123" s="45" t="s">
        <v>270</v>
      </c>
      <c r="L123" s="45" t="s">
        <v>270</v>
      </c>
      <c r="M123" s="45" t="s">
        <v>270</v>
      </c>
      <c r="N123" s="45" t="s">
        <v>270</v>
      </c>
      <c r="O123" s="45" t="s">
        <v>270</v>
      </c>
      <c r="P123" s="45" t="s">
        <v>270</v>
      </c>
      <c r="Q123" s="45" t="s">
        <v>270</v>
      </c>
      <c r="R123" s="45" t="s">
        <v>270</v>
      </c>
      <c r="S123" s="45" t="s">
        <v>270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</row>
    <row r="124" spans="1:31" ht="13.8" hidden="1" outlineLevel="1" collapsed="1">
      <c r="A124" s="8">
        <v>43983</v>
      </c>
      <c r="B124" s="45" t="s">
        <v>270</v>
      </c>
      <c r="C124" s="45" t="s">
        <v>270</v>
      </c>
      <c r="D124" s="45" t="s">
        <v>270</v>
      </c>
      <c r="E124" s="45" t="s">
        <v>270</v>
      </c>
      <c r="F124" s="45" t="s">
        <v>270</v>
      </c>
      <c r="G124" s="45" t="s">
        <v>270</v>
      </c>
      <c r="H124" s="45" t="s">
        <v>270</v>
      </c>
      <c r="I124" s="45" t="s">
        <v>270</v>
      </c>
      <c r="J124" s="45" t="s">
        <v>270</v>
      </c>
      <c r="K124" s="45" t="s">
        <v>270</v>
      </c>
      <c r="L124" s="45" t="s">
        <v>270</v>
      </c>
      <c r="M124" s="45" t="s">
        <v>270</v>
      </c>
      <c r="N124" s="45" t="s">
        <v>270</v>
      </c>
      <c r="O124" s="45" t="s">
        <v>270</v>
      </c>
      <c r="P124" s="45" t="s">
        <v>270</v>
      </c>
      <c r="Q124" s="45" t="s">
        <v>270</v>
      </c>
      <c r="R124" s="45" t="s">
        <v>270</v>
      </c>
      <c r="S124" s="45" t="s">
        <v>270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</row>
    <row r="125" spans="1:31" ht="13.8" hidden="1" outlineLevel="1" collapsed="1">
      <c r="A125" s="8">
        <v>44013</v>
      </c>
      <c r="B125" s="45" t="s">
        <v>270</v>
      </c>
      <c r="C125" s="45" t="s">
        <v>270</v>
      </c>
      <c r="D125" s="45" t="s">
        <v>270</v>
      </c>
      <c r="E125" s="45" t="s">
        <v>270</v>
      </c>
      <c r="F125" s="45" t="s">
        <v>270</v>
      </c>
      <c r="G125" s="45" t="s">
        <v>270</v>
      </c>
      <c r="H125" s="45" t="s">
        <v>270</v>
      </c>
      <c r="I125" s="45" t="s">
        <v>270</v>
      </c>
      <c r="J125" s="45" t="s">
        <v>270</v>
      </c>
      <c r="K125" s="45" t="s">
        <v>270</v>
      </c>
      <c r="L125" s="45" t="s">
        <v>270</v>
      </c>
      <c r="M125" s="45" t="s">
        <v>270</v>
      </c>
      <c r="N125" s="45" t="s">
        <v>270</v>
      </c>
      <c r="O125" s="45" t="s">
        <v>270</v>
      </c>
      <c r="P125" s="45" t="s">
        <v>270</v>
      </c>
      <c r="Q125" s="45" t="s">
        <v>270</v>
      </c>
      <c r="R125" s="45" t="s">
        <v>270</v>
      </c>
      <c r="S125" s="45" t="s">
        <v>270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</row>
    <row r="126" spans="1:31" ht="13.8" hidden="1" outlineLevel="1" collapsed="1">
      <c r="A126" s="8">
        <v>44044</v>
      </c>
      <c r="B126" s="45" t="s">
        <v>270</v>
      </c>
      <c r="C126" s="45" t="s">
        <v>270</v>
      </c>
      <c r="D126" s="45" t="s">
        <v>270</v>
      </c>
      <c r="E126" s="45" t="s">
        <v>270</v>
      </c>
      <c r="F126" s="45" t="s">
        <v>270</v>
      </c>
      <c r="G126" s="45" t="s">
        <v>270</v>
      </c>
      <c r="H126" s="45" t="s">
        <v>270</v>
      </c>
      <c r="I126" s="45" t="s">
        <v>270</v>
      </c>
      <c r="J126" s="45" t="s">
        <v>270</v>
      </c>
      <c r="K126" s="45" t="s">
        <v>270</v>
      </c>
      <c r="L126" s="45" t="s">
        <v>270</v>
      </c>
      <c r="M126" s="45" t="s">
        <v>270</v>
      </c>
      <c r="N126" s="45" t="s">
        <v>270</v>
      </c>
      <c r="O126" s="45" t="s">
        <v>270</v>
      </c>
      <c r="P126" s="45" t="s">
        <v>270</v>
      </c>
      <c r="Q126" s="45" t="s">
        <v>270</v>
      </c>
      <c r="R126" s="45" t="s">
        <v>270</v>
      </c>
      <c r="S126" s="45" t="s">
        <v>270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</row>
    <row r="127" spans="1:31" ht="13.8" hidden="1" outlineLevel="1" collapsed="1">
      <c r="A127" s="8">
        <v>44075</v>
      </c>
      <c r="B127" s="45" t="s">
        <v>270</v>
      </c>
      <c r="C127" s="45" t="s">
        <v>270</v>
      </c>
      <c r="D127" s="45" t="s">
        <v>270</v>
      </c>
      <c r="E127" s="45" t="s">
        <v>270</v>
      </c>
      <c r="F127" s="45" t="s">
        <v>270</v>
      </c>
      <c r="G127" s="45" t="s">
        <v>270</v>
      </c>
      <c r="H127" s="45" t="s">
        <v>270</v>
      </c>
      <c r="I127" s="45" t="s">
        <v>270</v>
      </c>
      <c r="J127" s="45" t="s">
        <v>270</v>
      </c>
      <c r="K127" s="45" t="s">
        <v>270</v>
      </c>
      <c r="L127" s="45" t="s">
        <v>270</v>
      </c>
      <c r="M127" s="45" t="s">
        <v>270</v>
      </c>
      <c r="N127" s="45" t="s">
        <v>270</v>
      </c>
      <c r="O127" s="45" t="s">
        <v>270</v>
      </c>
      <c r="P127" s="45" t="s">
        <v>270</v>
      </c>
      <c r="Q127" s="45" t="s">
        <v>270</v>
      </c>
      <c r="R127" s="45" t="s">
        <v>270</v>
      </c>
      <c r="S127" s="45" t="s">
        <v>270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</row>
    <row r="128" spans="1:31" ht="13.8" hidden="1" outlineLevel="1" collapsed="1">
      <c r="A128" s="8">
        <v>44105</v>
      </c>
      <c r="B128" s="45" t="s">
        <v>270</v>
      </c>
      <c r="C128" s="45" t="s">
        <v>270</v>
      </c>
      <c r="D128" s="45" t="s">
        <v>270</v>
      </c>
      <c r="E128" s="45" t="s">
        <v>270</v>
      </c>
      <c r="F128" s="45" t="s">
        <v>270</v>
      </c>
      <c r="G128" s="45" t="s">
        <v>270</v>
      </c>
      <c r="H128" s="45" t="s">
        <v>270</v>
      </c>
      <c r="I128" s="45" t="s">
        <v>270</v>
      </c>
      <c r="J128" s="45" t="s">
        <v>270</v>
      </c>
      <c r="K128" s="45" t="s">
        <v>270</v>
      </c>
      <c r="L128" s="45" t="s">
        <v>270</v>
      </c>
      <c r="M128" s="45" t="s">
        <v>270</v>
      </c>
      <c r="N128" s="45" t="s">
        <v>270</v>
      </c>
      <c r="O128" s="45" t="s">
        <v>270</v>
      </c>
      <c r="P128" s="45" t="s">
        <v>270</v>
      </c>
      <c r="Q128" s="45" t="s">
        <v>270</v>
      </c>
      <c r="R128" s="45" t="s">
        <v>270</v>
      </c>
      <c r="S128" s="45" t="s">
        <v>270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</row>
    <row r="129" spans="1:31" ht="13.8" hidden="1" outlineLevel="1" collapsed="1">
      <c r="A129" s="8">
        <v>44136</v>
      </c>
      <c r="B129" s="45" t="s">
        <v>270</v>
      </c>
      <c r="C129" s="45" t="s">
        <v>270</v>
      </c>
      <c r="D129" s="45" t="s">
        <v>270</v>
      </c>
      <c r="E129" s="45" t="s">
        <v>270</v>
      </c>
      <c r="F129" s="45" t="s">
        <v>270</v>
      </c>
      <c r="G129" s="45" t="s">
        <v>270</v>
      </c>
      <c r="H129" s="45" t="s">
        <v>270</v>
      </c>
      <c r="I129" s="45" t="s">
        <v>270</v>
      </c>
      <c r="J129" s="45" t="s">
        <v>270</v>
      </c>
      <c r="K129" s="45" t="s">
        <v>270</v>
      </c>
      <c r="L129" s="45" t="s">
        <v>270</v>
      </c>
      <c r="M129" s="45" t="s">
        <v>270</v>
      </c>
      <c r="N129" s="45" t="s">
        <v>270</v>
      </c>
      <c r="O129" s="45" t="s">
        <v>270</v>
      </c>
      <c r="P129" s="45" t="s">
        <v>270</v>
      </c>
      <c r="Q129" s="45" t="s">
        <v>270</v>
      </c>
      <c r="R129" s="45" t="s">
        <v>270</v>
      </c>
      <c r="S129" s="45" t="s">
        <v>270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</row>
    <row r="130" spans="1:31" ht="13.8" hidden="1" outlineLevel="1" collapsed="1">
      <c r="A130" s="8">
        <v>44166</v>
      </c>
      <c r="B130" s="45" t="s">
        <v>270</v>
      </c>
      <c r="C130" s="45" t="s">
        <v>270</v>
      </c>
      <c r="D130" s="45" t="s">
        <v>270</v>
      </c>
      <c r="E130" s="45" t="s">
        <v>270</v>
      </c>
      <c r="F130" s="45" t="s">
        <v>270</v>
      </c>
      <c r="G130" s="45" t="s">
        <v>270</v>
      </c>
      <c r="H130" s="45" t="s">
        <v>270</v>
      </c>
      <c r="I130" s="45" t="s">
        <v>270</v>
      </c>
      <c r="J130" s="45" t="s">
        <v>270</v>
      </c>
      <c r="K130" s="45" t="s">
        <v>270</v>
      </c>
      <c r="L130" s="45" t="s">
        <v>270</v>
      </c>
      <c r="M130" s="45" t="s">
        <v>270</v>
      </c>
      <c r="N130" s="45" t="s">
        <v>270</v>
      </c>
      <c r="O130" s="45" t="s">
        <v>270</v>
      </c>
      <c r="P130" s="45" t="s">
        <v>270</v>
      </c>
      <c r="Q130" s="45" t="s">
        <v>270</v>
      </c>
      <c r="R130" s="45" t="s">
        <v>270</v>
      </c>
      <c r="S130" s="45" t="s">
        <v>270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</row>
    <row r="131" spans="1:31" ht="13.8" hidden="1" outlineLevel="1" collapsed="1">
      <c r="A131" s="8">
        <v>44197</v>
      </c>
      <c r="B131" s="45" t="s">
        <v>270</v>
      </c>
      <c r="C131" s="45" t="s">
        <v>270</v>
      </c>
      <c r="D131" s="45" t="s">
        <v>270</v>
      </c>
      <c r="E131" s="45" t="s">
        <v>270</v>
      </c>
      <c r="F131" s="45" t="s">
        <v>270</v>
      </c>
      <c r="G131" s="45" t="s">
        <v>270</v>
      </c>
      <c r="H131" s="45" t="s">
        <v>270</v>
      </c>
      <c r="I131" s="45" t="s">
        <v>270</v>
      </c>
      <c r="J131" s="45" t="s">
        <v>270</v>
      </c>
      <c r="K131" s="45" t="s">
        <v>270</v>
      </c>
      <c r="L131" s="45" t="s">
        <v>270</v>
      </c>
      <c r="M131" s="45" t="s">
        <v>270</v>
      </c>
      <c r="N131" s="45" t="s">
        <v>270</v>
      </c>
      <c r="O131" s="45" t="s">
        <v>270</v>
      </c>
      <c r="P131" s="45" t="s">
        <v>270</v>
      </c>
      <c r="Q131" s="45" t="s">
        <v>270</v>
      </c>
      <c r="R131" s="45" t="s">
        <v>270</v>
      </c>
      <c r="S131" s="45" t="s">
        <v>270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 t="s">
        <v>270</v>
      </c>
      <c r="C132" s="45" t="s">
        <v>270</v>
      </c>
      <c r="D132" s="45" t="s">
        <v>270</v>
      </c>
      <c r="E132" s="45" t="s">
        <v>270</v>
      </c>
      <c r="F132" s="45" t="s">
        <v>270</v>
      </c>
      <c r="G132" s="45" t="s">
        <v>270</v>
      </c>
      <c r="H132" s="45" t="s">
        <v>270</v>
      </c>
      <c r="I132" s="45" t="s">
        <v>270</v>
      </c>
      <c r="J132" s="45" t="s">
        <v>270</v>
      </c>
      <c r="K132" s="45" t="s">
        <v>270</v>
      </c>
      <c r="L132" s="45" t="s">
        <v>270</v>
      </c>
      <c r="M132" s="45" t="s">
        <v>270</v>
      </c>
      <c r="N132" s="45" t="s">
        <v>270</v>
      </c>
      <c r="O132" s="45" t="s">
        <v>270</v>
      </c>
      <c r="P132" s="45" t="s">
        <v>270</v>
      </c>
      <c r="Q132" s="45" t="s">
        <v>270</v>
      </c>
      <c r="R132" s="45" t="s">
        <v>270</v>
      </c>
      <c r="S132" s="45" t="s">
        <v>270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</row>
    <row r="133" spans="1:31" ht="13.8" hidden="1" outlineLevel="1" collapsed="1">
      <c r="A133" s="8">
        <v>44256</v>
      </c>
      <c r="B133" s="45" t="s">
        <v>270</v>
      </c>
      <c r="C133" s="45" t="s">
        <v>270</v>
      </c>
      <c r="D133" s="45" t="s">
        <v>270</v>
      </c>
      <c r="E133" s="45" t="s">
        <v>270</v>
      </c>
      <c r="F133" s="45" t="s">
        <v>270</v>
      </c>
      <c r="G133" s="45" t="s">
        <v>270</v>
      </c>
      <c r="H133" s="45" t="s">
        <v>270</v>
      </c>
      <c r="I133" s="45" t="s">
        <v>270</v>
      </c>
      <c r="J133" s="45" t="s">
        <v>270</v>
      </c>
      <c r="K133" s="45" t="s">
        <v>270</v>
      </c>
      <c r="L133" s="45" t="s">
        <v>270</v>
      </c>
      <c r="M133" s="45" t="s">
        <v>270</v>
      </c>
      <c r="N133" s="45" t="s">
        <v>270</v>
      </c>
      <c r="O133" s="45" t="s">
        <v>270</v>
      </c>
      <c r="P133" s="45" t="s">
        <v>270</v>
      </c>
      <c r="Q133" s="45" t="s">
        <v>270</v>
      </c>
      <c r="R133" s="45" t="s">
        <v>270</v>
      </c>
      <c r="S133" s="45" t="s">
        <v>270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</row>
    <row r="134" spans="1:31" ht="13.8" hidden="1" outlineLevel="1" collapsed="1">
      <c r="A134" s="8">
        <v>44287</v>
      </c>
      <c r="B134" s="45" t="s">
        <v>270</v>
      </c>
      <c r="C134" s="45" t="s">
        <v>270</v>
      </c>
      <c r="D134" s="45" t="s">
        <v>270</v>
      </c>
      <c r="E134" s="45" t="s">
        <v>270</v>
      </c>
      <c r="F134" s="45" t="s">
        <v>270</v>
      </c>
      <c r="G134" s="45" t="s">
        <v>270</v>
      </c>
      <c r="H134" s="45" t="s">
        <v>270</v>
      </c>
      <c r="I134" s="45" t="s">
        <v>270</v>
      </c>
      <c r="J134" s="45" t="s">
        <v>270</v>
      </c>
      <c r="K134" s="45" t="s">
        <v>270</v>
      </c>
      <c r="L134" s="45" t="s">
        <v>270</v>
      </c>
      <c r="M134" s="45" t="s">
        <v>270</v>
      </c>
      <c r="N134" s="45" t="s">
        <v>270</v>
      </c>
      <c r="O134" s="45" t="s">
        <v>270</v>
      </c>
      <c r="P134" s="45" t="s">
        <v>270</v>
      </c>
      <c r="Q134" s="45" t="s">
        <v>270</v>
      </c>
      <c r="R134" s="45" t="s">
        <v>270</v>
      </c>
      <c r="S134" s="45" t="s">
        <v>270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</row>
    <row r="135" spans="1:31" ht="13.8" hidden="1" outlineLevel="1" collapsed="1">
      <c r="A135" s="8">
        <v>44317</v>
      </c>
      <c r="B135" s="45" t="s">
        <v>270</v>
      </c>
      <c r="C135" s="45" t="s">
        <v>270</v>
      </c>
      <c r="D135" s="45" t="s">
        <v>270</v>
      </c>
      <c r="E135" s="45" t="s">
        <v>270</v>
      </c>
      <c r="F135" s="45" t="s">
        <v>270</v>
      </c>
      <c r="G135" s="45" t="s">
        <v>270</v>
      </c>
      <c r="H135" s="45" t="s">
        <v>270</v>
      </c>
      <c r="I135" s="45" t="s">
        <v>270</v>
      </c>
      <c r="J135" s="45" t="s">
        <v>270</v>
      </c>
      <c r="K135" s="45" t="s">
        <v>270</v>
      </c>
      <c r="L135" s="45" t="s">
        <v>270</v>
      </c>
      <c r="M135" s="45" t="s">
        <v>270</v>
      </c>
      <c r="N135" s="45" t="s">
        <v>270</v>
      </c>
      <c r="O135" s="45" t="s">
        <v>270</v>
      </c>
      <c r="P135" s="45" t="s">
        <v>270</v>
      </c>
      <c r="Q135" s="45" t="s">
        <v>270</v>
      </c>
      <c r="R135" s="45" t="s">
        <v>270</v>
      </c>
      <c r="S135" s="45" t="s">
        <v>270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</row>
    <row r="136" spans="1:31" ht="13.8" hidden="1" outlineLevel="1" collapsed="1">
      <c r="A136" s="8">
        <v>44348</v>
      </c>
      <c r="B136" s="45" t="s">
        <v>270</v>
      </c>
      <c r="C136" s="45" t="s">
        <v>270</v>
      </c>
      <c r="D136" s="45" t="s">
        <v>270</v>
      </c>
      <c r="E136" s="45" t="s">
        <v>270</v>
      </c>
      <c r="F136" s="45" t="s">
        <v>270</v>
      </c>
      <c r="G136" s="45" t="s">
        <v>270</v>
      </c>
      <c r="H136" s="45" t="s">
        <v>270</v>
      </c>
      <c r="I136" s="45" t="s">
        <v>270</v>
      </c>
      <c r="J136" s="45" t="s">
        <v>270</v>
      </c>
      <c r="K136" s="45" t="s">
        <v>270</v>
      </c>
      <c r="L136" s="45" t="s">
        <v>270</v>
      </c>
      <c r="M136" s="45" t="s">
        <v>270</v>
      </c>
      <c r="N136" s="45" t="s">
        <v>270</v>
      </c>
      <c r="O136" s="45" t="s">
        <v>270</v>
      </c>
      <c r="P136" s="45" t="s">
        <v>270</v>
      </c>
      <c r="Q136" s="45" t="s">
        <v>270</v>
      </c>
      <c r="R136" s="45" t="s">
        <v>270</v>
      </c>
      <c r="S136" s="45" t="s">
        <v>270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5">
        <v>0</v>
      </c>
      <c r="AE136" s="45">
        <v>0</v>
      </c>
    </row>
    <row r="137" spans="1:31" ht="13.8" hidden="1" outlineLevel="1" collapsed="1">
      <c r="A137" s="8">
        <v>44378</v>
      </c>
      <c r="B137" s="45" t="s">
        <v>270</v>
      </c>
      <c r="C137" s="45" t="s">
        <v>270</v>
      </c>
      <c r="D137" s="45" t="s">
        <v>270</v>
      </c>
      <c r="E137" s="45" t="s">
        <v>270</v>
      </c>
      <c r="F137" s="45" t="s">
        <v>270</v>
      </c>
      <c r="G137" s="45" t="s">
        <v>270</v>
      </c>
      <c r="H137" s="45" t="s">
        <v>270</v>
      </c>
      <c r="I137" s="45" t="s">
        <v>270</v>
      </c>
      <c r="J137" s="45" t="s">
        <v>270</v>
      </c>
      <c r="K137" s="45" t="s">
        <v>270</v>
      </c>
      <c r="L137" s="45" t="s">
        <v>270</v>
      </c>
      <c r="M137" s="45" t="s">
        <v>270</v>
      </c>
      <c r="N137" s="45" t="s">
        <v>270</v>
      </c>
      <c r="O137" s="45" t="s">
        <v>270</v>
      </c>
      <c r="P137" s="45" t="s">
        <v>270</v>
      </c>
      <c r="Q137" s="45" t="s">
        <v>270</v>
      </c>
      <c r="R137" s="45" t="s">
        <v>270</v>
      </c>
      <c r="S137" s="45" t="s">
        <v>270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</row>
    <row r="138" spans="1:31" ht="13.8" hidden="1" outlineLevel="1" collapsed="1">
      <c r="A138" s="8">
        <v>44409</v>
      </c>
      <c r="B138" s="45" t="s">
        <v>270</v>
      </c>
      <c r="C138" s="45" t="s">
        <v>270</v>
      </c>
      <c r="D138" s="45" t="s">
        <v>270</v>
      </c>
      <c r="E138" s="45" t="s">
        <v>270</v>
      </c>
      <c r="F138" s="45" t="s">
        <v>270</v>
      </c>
      <c r="G138" s="45" t="s">
        <v>270</v>
      </c>
      <c r="H138" s="45" t="s">
        <v>270</v>
      </c>
      <c r="I138" s="45" t="s">
        <v>270</v>
      </c>
      <c r="J138" s="45" t="s">
        <v>270</v>
      </c>
      <c r="K138" s="45" t="s">
        <v>270</v>
      </c>
      <c r="L138" s="45" t="s">
        <v>270</v>
      </c>
      <c r="M138" s="45" t="s">
        <v>270</v>
      </c>
      <c r="N138" s="45" t="s">
        <v>270</v>
      </c>
      <c r="O138" s="45" t="s">
        <v>270</v>
      </c>
      <c r="P138" s="45" t="s">
        <v>270</v>
      </c>
      <c r="Q138" s="45" t="s">
        <v>270</v>
      </c>
      <c r="R138" s="45" t="s">
        <v>270</v>
      </c>
      <c r="S138" s="45" t="s">
        <v>270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</row>
    <row r="139" spans="1:31" ht="13.8" hidden="1" outlineLevel="1" collapsed="1">
      <c r="A139" s="8">
        <v>44440</v>
      </c>
      <c r="B139" s="45" t="s">
        <v>270</v>
      </c>
      <c r="C139" s="45" t="s">
        <v>270</v>
      </c>
      <c r="D139" s="45" t="s">
        <v>270</v>
      </c>
      <c r="E139" s="45" t="s">
        <v>270</v>
      </c>
      <c r="F139" s="45" t="s">
        <v>270</v>
      </c>
      <c r="G139" s="45" t="s">
        <v>270</v>
      </c>
      <c r="H139" s="45" t="s">
        <v>270</v>
      </c>
      <c r="I139" s="45" t="s">
        <v>270</v>
      </c>
      <c r="J139" s="45" t="s">
        <v>270</v>
      </c>
      <c r="K139" s="45" t="s">
        <v>270</v>
      </c>
      <c r="L139" s="45" t="s">
        <v>270</v>
      </c>
      <c r="M139" s="45" t="s">
        <v>270</v>
      </c>
      <c r="N139" s="45" t="s">
        <v>270</v>
      </c>
      <c r="O139" s="45" t="s">
        <v>270</v>
      </c>
      <c r="P139" s="45" t="s">
        <v>270</v>
      </c>
      <c r="Q139" s="45" t="s">
        <v>270</v>
      </c>
      <c r="R139" s="45" t="s">
        <v>270</v>
      </c>
      <c r="S139" s="45" t="s">
        <v>270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</row>
    <row r="140" spans="1:31" ht="13.8" hidden="1" outlineLevel="1" collapsed="1">
      <c r="A140" s="8">
        <v>44470</v>
      </c>
      <c r="B140" s="45" t="s">
        <v>270</v>
      </c>
      <c r="C140" s="45" t="s">
        <v>270</v>
      </c>
      <c r="D140" s="45" t="s">
        <v>270</v>
      </c>
      <c r="E140" s="45" t="s">
        <v>270</v>
      </c>
      <c r="F140" s="45" t="s">
        <v>270</v>
      </c>
      <c r="G140" s="45" t="s">
        <v>270</v>
      </c>
      <c r="H140" s="45" t="s">
        <v>270</v>
      </c>
      <c r="I140" s="45" t="s">
        <v>270</v>
      </c>
      <c r="J140" s="45" t="s">
        <v>270</v>
      </c>
      <c r="K140" s="45" t="s">
        <v>270</v>
      </c>
      <c r="L140" s="45" t="s">
        <v>270</v>
      </c>
      <c r="M140" s="45" t="s">
        <v>270</v>
      </c>
      <c r="N140" s="45" t="s">
        <v>270</v>
      </c>
      <c r="O140" s="45" t="s">
        <v>270</v>
      </c>
      <c r="P140" s="45" t="s">
        <v>270</v>
      </c>
      <c r="Q140" s="45" t="s">
        <v>270</v>
      </c>
      <c r="R140" s="45" t="s">
        <v>270</v>
      </c>
      <c r="S140" s="45" t="s">
        <v>270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</row>
    <row r="141" spans="1:31" ht="13.8" hidden="1" outlineLevel="1" collapsed="1">
      <c r="A141" s="8">
        <v>44501</v>
      </c>
      <c r="B141" s="45" t="s">
        <v>270</v>
      </c>
      <c r="C141" s="45" t="s">
        <v>270</v>
      </c>
      <c r="D141" s="45" t="s">
        <v>270</v>
      </c>
      <c r="E141" s="45" t="s">
        <v>270</v>
      </c>
      <c r="F141" s="45" t="s">
        <v>270</v>
      </c>
      <c r="G141" s="45" t="s">
        <v>270</v>
      </c>
      <c r="H141" s="45" t="s">
        <v>270</v>
      </c>
      <c r="I141" s="45" t="s">
        <v>270</v>
      </c>
      <c r="J141" s="45" t="s">
        <v>270</v>
      </c>
      <c r="K141" s="45" t="s">
        <v>270</v>
      </c>
      <c r="L141" s="45" t="s">
        <v>270</v>
      </c>
      <c r="M141" s="45" t="s">
        <v>270</v>
      </c>
      <c r="N141" s="45" t="s">
        <v>270</v>
      </c>
      <c r="O141" s="45" t="s">
        <v>270</v>
      </c>
      <c r="P141" s="45" t="s">
        <v>270</v>
      </c>
      <c r="Q141" s="45" t="s">
        <v>270</v>
      </c>
      <c r="R141" s="45" t="s">
        <v>270</v>
      </c>
      <c r="S141" s="45" t="s">
        <v>270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</row>
    <row r="142" spans="1:31" ht="13.8" hidden="1" outlineLevel="1" collapsed="1">
      <c r="A142" s="8">
        <v>44531</v>
      </c>
      <c r="B142" s="45" t="s">
        <v>270</v>
      </c>
      <c r="C142" s="45" t="s">
        <v>270</v>
      </c>
      <c r="D142" s="45" t="s">
        <v>270</v>
      </c>
      <c r="E142" s="45" t="s">
        <v>270</v>
      </c>
      <c r="F142" s="45" t="s">
        <v>270</v>
      </c>
      <c r="G142" s="45" t="s">
        <v>270</v>
      </c>
      <c r="H142" s="45" t="s">
        <v>270</v>
      </c>
      <c r="I142" s="45" t="s">
        <v>270</v>
      </c>
      <c r="J142" s="45" t="s">
        <v>270</v>
      </c>
      <c r="K142" s="45" t="s">
        <v>270</v>
      </c>
      <c r="L142" s="45" t="s">
        <v>270</v>
      </c>
      <c r="M142" s="45" t="s">
        <v>270</v>
      </c>
      <c r="N142" s="45" t="s">
        <v>270</v>
      </c>
      <c r="O142" s="45" t="s">
        <v>270</v>
      </c>
      <c r="P142" s="45" t="s">
        <v>270</v>
      </c>
      <c r="Q142" s="45" t="s">
        <v>270</v>
      </c>
      <c r="R142" s="45" t="s">
        <v>270</v>
      </c>
      <c r="S142" s="45" t="s">
        <v>270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</row>
    <row r="143" spans="1:31" ht="13.8" hidden="1" outlineLevel="1" collapsed="1">
      <c r="A143" s="8">
        <v>44562</v>
      </c>
      <c r="B143" s="45" t="s">
        <v>270</v>
      </c>
      <c r="C143" s="45" t="s">
        <v>270</v>
      </c>
      <c r="D143" s="45" t="s">
        <v>270</v>
      </c>
      <c r="E143" s="45" t="s">
        <v>270</v>
      </c>
      <c r="F143" s="45" t="s">
        <v>270</v>
      </c>
      <c r="G143" s="45" t="s">
        <v>270</v>
      </c>
      <c r="H143" s="45" t="s">
        <v>270</v>
      </c>
      <c r="I143" s="45" t="s">
        <v>270</v>
      </c>
      <c r="J143" s="45" t="s">
        <v>270</v>
      </c>
      <c r="K143" s="45" t="s">
        <v>270</v>
      </c>
      <c r="L143" s="45" t="s">
        <v>270</v>
      </c>
      <c r="M143" s="45" t="s">
        <v>270</v>
      </c>
      <c r="N143" s="45" t="s">
        <v>270</v>
      </c>
      <c r="O143" s="45" t="s">
        <v>270</v>
      </c>
      <c r="P143" s="45" t="s">
        <v>270</v>
      </c>
      <c r="Q143" s="45" t="s">
        <v>270</v>
      </c>
      <c r="R143" s="45" t="s">
        <v>270</v>
      </c>
      <c r="S143" s="45" t="s">
        <v>270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</row>
    <row r="144" spans="1:31" ht="13.8" hidden="1" outlineLevel="1" collapsed="1">
      <c r="A144" s="8">
        <v>44593</v>
      </c>
      <c r="B144" s="45" t="s">
        <v>270</v>
      </c>
      <c r="C144" s="45" t="s">
        <v>270</v>
      </c>
      <c r="D144" s="45" t="s">
        <v>270</v>
      </c>
      <c r="E144" s="45" t="s">
        <v>270</v>
      </c>
      <c r="F144" s="45" t="s">
        <v>270</v>
      </c>
      <c r="G144" s="45" t="s">
        <v>270</v>
      </c>
      <c r="H144" s="45" t="s">
        <v>270</v>
      </c>
      <c r="I144" s="45" t="s">
        <v>270</v>
      </c>
      <c r="J144" s="45" t="s">
        <v>270</v>
      </c>
      <c r="K144" s="45" t="s">
        <v>270</v>
      </c>
      <c r="L144" s="45" t="s">
        <v>270</v>
      </c>
      <c r="M144" s="45" t="s">
        <v>270</v>
      </c>
      <c r="N144" s="45" t="s">
        <v>270</v>
      </c>
      <c r="O144" s="45" t="s">
        <v>270</v>
      </c>
      <c r="P144" s="45" t="s">
        <v>270</v>
      </c>
      <c r="Q144" s="45" t="s">
        <v>270</v>
      </c>
      <c r="R144" s="45" t="s">
        <v>270</v>
      </c>
      <c r="S144" s="45" t="s">
        <v>270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</row>
    <row r="145" spans="1:31" ht="13.8" hidden="1" outlineLevel="1" collapsed="1">
      <c r="A145" s="8">
        <v>44621</v>
      </c>
      <c r="B145" s="45" t="s">
        <v>270</v>
      </c>
      <c r="C145" s="45" t="s">
        <v>270</v>
      </c>
      <c r="D145" s="45" t="s">
        <v>270</v>
      </c>
      <c r="E145" s="45" t="s">
        <v>270</v>
      </c>
      <c r="F145" s="45" t="s">
        <v>270</v>
      </c>
      <c r="G145" s="45" t="s">
        <v>270</v>
      </c>
      <c r="H145" s="45" t="s">
        <v>270</v>
      </c>
      <c r="I145" s="45" t="s">
        <v>270</v>
      </c>
      <c r="J145" s="45" t="s">
        <v>270</v>
      </c>
      <c r="K145" s="45" t="s">
        <v>270</v>
      </c>
      <c r="L145" s="45" t="s">
        <v>270</v>
      </c>
      <c r="M145" s="45" t="s">
        <v>270</v>
      </c>
      <c r="N145" s="45" t="s">
        <v>270</v>
      </c>
      <c r="O145" s="45" t="s">
        <v>270</v>
      </c>
      <c r="P145" s="45" t="s">
        <v>270</v>
      </c>
      <c r="Q145" s="45" t="s">
        <v>270</v>
      </c>
      <c r="R145" s="45" t="s">
        <v>270</v>
      </c>
      <c r="S145" s="45" t="s">
        <v>270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 t="s">
        <v>270</v>
      </c>
      <c r="C146" s="45" t="s">
        <v>270</v>
      </c>
      <c r="D146" s="45" t="s">
        <v>270</v>
      </c>
      <c r="E146" s="45" t="s">
        <v>270</v>
      </c>
      <c r="F146" s="45" t="s">
        <v>270</v>
      </c>
      <c r="G146" s="45" t="s">
        <v>270</v>
      </c>
      <c r="H146" s="45" t="s">
        <v>270</v>
      </c>
      <c r="I146" s="45" t="s">
        <v>270</v>
      </c>
      <c r="J146" s="45" t="s">
        <v>270</v>
      </c>
      <c r="K146" s="45" t="s">
        <v>270</v>
      </c>
      <c r="L146" s="45" t="s">
        <v>270</v>
      </c>
      <c r="M146" s="45" t="s">
        <v>270</v>
      </c>
      <c r="N146" s="45" t="s">
        <v>270</v>
      </c>
      <c r="O146" s="45" t="s">
        <v>270</v>
      </c>
      <c r="P146" s="45" t="s">
        <v>270</v>
      </c>
      <c r="Q146" s="45" t="s">
        <v>270</v>
      </c>
      <c r="R146" s="45" t="s">
        <v>270</v>
      </c>
      <c r="S146" s="45" t="s">
        <v>270</v>
      </c>
      <c r="T146" s="45">
        <v>0</v>
      </c>
      <c r="U146" s="45">
        <v>0</v>
      </c>
      <c r="V146" s="45">
        <v>5.16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</row>
    <row r="147" spans="1:31" ht="13.8" hidden="1" outlineLevel="1" collapsed="1">
      <c r="A147" s="8">
        <v>44682</v>
      </c>
      <c r="B147" s="45" t="s">
        <v>270</v>
      </c>
      <c r="C147" s="45" t="s">
        <v>270</v>
      </c>
      <c r="D147" s="45" t="s">
        <v>270</v>
      </c>
      <c r="E147" s="45" t="s">
        <v>270</v>
      </c>
      <c r="F147" s="45" t="s">
        <v>270</v>
      </c>
      <c r="G147" s="45" t="s">
        <v>270</v>
      </c>
      <c r="H147" s="45" t="s">
        <v>270</v>
      </c>
      <c r="I147" s="45" t="s">
        <v>270</v>
      </c>
      <c r="J147" s="45" t="s">
        <v>270</v>
      </c>
      <c r="K147" s="45" t="s">
        <v>270</v>
      </c>
      <c r="L147" s="45" t="s">
        <v>270</v>
      </c>
      <c r="M147" s="45" t="s">
        <v>270</v>
      </c>
      <c r="N147" s="45" t="s">
        <v>270</v>
      </c>
      <c r="O147" s="45" t="s">
        <v>270</v>
      </c>
      <c r="P147" s="45" t="s">
        <v>270</v>
      </c>
      <c r="Q147" s="45" t="s">
        <v>270</v>
      </c>
      <c r="R147" s="45" t="s">
        <v>270</v>
      </c>
      <c r="S147" s="45" t="s">
        <v>270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</row>
    <row r="148" spans="1:31" ht="13.8" hidden="1" outlineLevel="1" collapsed="1">
      <c r="A148" s="8">
        <v>44713</v>
      </c>
      <c r="B148" s="45" t="s">
        <v>270</v>
      </c>
      <c r="C148" s="45" t="s">
        <v>270</v>
      </c>
      <c r="D148" s="45" t="s">
        <v>270</v>
      </c>
      <c r="E148" s="45" t="s">
        <v>270</v>
      </c>
      <c r="F148" s="45" t="s">
        <v>270</v>
      </c>
      <c r="G148" s="45" t="s">
        <v>270</v>
      </c>
      <c r="H148" s="45" t="s">
        <v>270</v>
      </c>
      <c r="I148" s="45" t="s">
        <v>270</v>
      </c>
      <c r="J148" s="45" t="s">
        <v>270</v>
      </c>
      <c r="K148" s="45" t="s">
        <v>270</v>
      </c>
      <c r="L148" s="45" t="s">
        <v>270</v>
      </c>
      <c r="M148" s="45" t="s">
        <v>270</v>
      </c>
      <c r="N148" s="45" t="s">
        <v>270</v>
      </c>
      <c r="O148" s="45" t="s">
        <v>270</v>
      </c>
      <c r="P148" s="45" t="s">
        <v>270</v>
      </c>
      <c r="Q148" s="45" t="s">
        <v>270</v>
      </c>
      <c r="R148" s="45" t="s">
        <v>270</v>
      </c>
      <c r="S148" s="45" t="s">
        <v>270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 t="s">
        <v>270</v>
      </c>
      <c r="C149" s="45" t="s">
        <v>270</v>
      </c>
      <c r="D149" s="45" t="s">
        <v>270</v>
      </c>
      <c r="E149" s="45" t="s">
        <v>270</v>
      </c>
      <c r="F149" s="45" t="s">
        <v>270</v>
      </c>
      <c r="G149" s="45" t="s">
        <v>270</v>
      </c>
      <c r="H149" s="45" t="s">
        <v>270</v>
      </c>
      <c r="I149" s="45" t="s">
        <v>270</v>
      </c>
      <c r="J149" s="45" t="s">
        <v>270</v>
      </c>
      <c r="K149" s="45" t="s">
        <v>270</v>
      </c>
      <c r="L149" s="45" t="s">
        <v>270</v>
      </c>
      <c r="M149" s="45" t="s">
        <v>270</v>
      </c>
      <c r="N149" s="45" t="s">
        <v>270</v>
      </c>
      <c r="O149" s="45" t="s">
        <v>270</v>
      </c>
      <c r="P149" s="45" t="s">
        <v>270</v>
      </c>
      <c r="Q149" s="45" t="s">
        <v>270</v>
      </c>
      <c r="R149" s="45" t="s">
        <v>270</v>
      </c>
      <c r="S149" s="45" t="s">
        <v>270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</row>
    <row r="150" spans="1:31" ht="13.8" hidden="1" outlineLevel="1" collapsed="1">
      <c r="A150" s="8">
        <v>44774</v>
      </c>
      <c r="B150" s="45" t="s">
        <v>270</v>
      </c>
      <c r="C150" s="45" t="s">
        <v>270</v>
      </c>
      <c r="D150" s="45" t="s">
        <v>270</v>
      </c>
      <c r="E150" s="45" t="s">
        <v>270</v>
      </c>
      <c r="F150" s="45" t="s">
        <v>270</v>
      </c>
      <c r="G150" s="45" t="s">
        <v>270</v>
      </c>
      <c r="H150" s="45" t="s">
        <v>270</v>
      </c>
      <c r="I150" s="45" t="s">
        <v>270</v>
      </c>
      <c r="J150" s="45" t="s">
        <v>270</v>
      </c>
      <c r="K150" s="45" t="s">
        <v>270</v>
      </c>
      <c r="L150" s="45" t="s">
        <v>270</v>
      </c>
      <c r="M150" s="45" t="s">
        <v>270</v>
      </c>
      <c r="N150" s="45" t="s">
        <v>270</v>
      </c>
      <c r="O150" s="45" t="s">
        <v>270</v>
      </c>
      <c r="P150" s="45" t="s">
        <v>270</v>
      </c>
      <c r="Q150" s="45" t="s">
        <v>270</v>
      </c>
      <c r="R150" s="45" t="s">
        <v>270</v>
      </c>
      <c r="S150" s="45" t="s">
        <v>270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</row>
    <row r="151" spans="1:31" ht="13.8" hidden="1" outlineLevel="1" collapsed="1">
      <c r="A151" s="8">
        <v>44805</v>
      </c>
      <c r="B151" s="45" t="s">
        <v>270</v>
      </c>
      <c r="C151" s="45" t="s">
        <v>270</v>
      </c>
      <c r="D151" s="45" t="s">
        <v>270</v>
      </c>
      <c r="E151" s="45" t="s">
        <v>270</v>
      </c>
      <c r="F151" s="45" t="s">
        <v>270</v>
      </c>
      <c r="G151" s="45" t="s">
        <v>270</v>
      </c>
      <c r="H151" s="45" t="s">
        <v>270</v>
      </c>
      <c r="I151" s="45" t="s">
        <v>270</v>
      </c>
      <c r="J151" s="45" t="s">
        <v>270</v>
      </c>
      <c r="K151" s="45" t="s">
        <v>270</v>
      </c>
      <c r="L151" s="45" t="s">
        <v>270</v>
      </c>
      <c r="M151" s="45" t="s">
        <v>270</v>
      </c>
      <c r="N151" s="45" t="s">
        <v>270</v>
      </c>
      <c r="O151" s="45" t="s">
        <v>270</v>
      </c>
      <c r="P151" s="45" t="s">
        <v>270</v>
      </c>
      <c r="Q151" s="45" t="s">
        <v>270</v>
      </c>
      <c r="R151" s="45" t="s">
        <v>270</v>
      </c>
      <c r="S151" s="45" t="s">
        <v>270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</row>
    <row r="152" spans="1:31" ht="13.8" hidden="1" outlineLevel="1" collapsed="1">
      <c r="A152" s="8">
        <v>44835</v>
      </c>
      <c r="B152" s="45" t="s">
        <v>270</v>
      </c>
      <c r="C152" s="45" t="s">
        <v>270</v>
      </c>
      <c r="D152" s="45" t="s">
        <v>270</v>
      </c>
      <c r="E152" s="45" t="s">
        <v>270</v>
      </c>
      <c r="F152" s="45" t="s">
        <v>270</v>
      </c>
      <c r="G152" s="45" t="s">
        <v>270</v>
      </c>
      <c r="H152" s="45" t="s">
        <v>270</v>
      </c>
      <c r="I152" s="45" t="s">
        <v>270</v>
      </c>
      <c r="J152" s="45" t="s">
        <v>270</v>
      </c>
      <c r="K152" s="45" t="s">
        <v>270</v>
      </c>
      <c r="L152" s="45" t="s">
        <v>270</v>
      </c>
      <c r="M152" s="45" t="s">
        <v>270</v>
      </c>
      <c r="N152" s="45" t="s">
        <v>270</v>
      </c>
      <c r="O152" s="45" t="s">
        <v>270</v>
      </c>
      <c r="P152" s="45" t="s">
        <v>270</v>
      </c>
      <c r="Q152" s="45" t="s">
        <v>270</v>
      </c>
      <c r="R152" s="45" t="s">
        <v>270</v>
      </c>
      <c r="S152" s="45" t="s">
        <v>270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</row>
    <row r="153" spans="1:31" ht="13.8" hidden="1" outlineLevel="1" collapsed="1">
      <c r="A153" s="8">
        <v>44866</v>
      </c>
      <c r="B153" s="45" t="s">
        <v>270</v>
      </c>
      <c r="C153" s="45" t="s">
        <v>270</v>
      </c>
      <c r="D153" s="45" t="s">
        <v>270</v>
      </c>
      <c r="E153" s="45" t="s">
        <v>270</v>
      </c>
      <c r="F153" s="45" t="s">
        <v>270</v>
      </c>
      <c r="G153" s="45" t="s">
        <v>270</v>
      </c>
      <c r="H153" s="45" t="s">
        <v>270</v>
      </c>
      <c r="I153" s="45" t="s">
        <v>270</v>
      </c>
      <c r="J153" s="45" t="s">
        <v>270</v>
      </c>
      <c r="K153" s="45" t="s">
        <v>270</v>
      </c>
      <c r="L153" s="45" t="s">
        <v>270</v>
      </c>
      <c r="M153" s="45" t="s">
        <v>270</v>
      </c>
      <c r="N153" s="45" t="s">
        <v>270</v>
      </c>
      <c r="O153" s="45" t="s">
        <v>270</v>
      </c>
      <c r="P153" s="45" t="s">
        <v>270</v>
      </c>
      <c r="Q153" s="45" t="s">
        <v>270</v>
      </c>
      <c r="R153" s="45" t="s">
        <v>270</v>
      </c>
      <c r="S153" s="45" t="s">
        <v>270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</row>
    <row r="154" spans="1:31" ht="13.8" hidden="1" outlineLevel="1" collapsed="1">
      <c r="A154" s="8">
        <v>44896</v>
      </c>
      <c r="B154" s="45" t="s">
        <v>270</v>
      </c>
      <c r="C154" s="45" t="s">
        <v>270</v>
      </c>
      <c r="D154" s="45" t="s">
        <v>270</v>
      </c>
      <c r="E154" s="45" t="s">
        <v>270</v>
      </c>
      <c r="F154" s="45" t="s">
        <v>270</v>
      </c>
      <c r="G154" s="45" t="s">
        <v>270</v>
      </c>
      <c r="H154" s="45" t="s">
        <v>270</v>
      </c>
      <c r="I154" s="45" t="s">
        <v>270</v>
      </c>
      <c r="J154" s="45" t="s">
        <v>270</v>
      </c>
      <c r="K154" s="45" t="s">
        <v>270</v>
      </c>
      <c r="L154" s="45" t="s">
        <v>270</v>
      </c>
      <c r="M154" s="45" t="s">
        <v>270</v>
      </c>
      <c r="N154" s="45" t="s">
        <v>270</v>
      </c>
      <c r="O154" s="45" t="s">
        <v>270</v>
      </c>
      <c r="P154" s="45" t="s">
        <v>270</v>
      </c>
      <c r="Q154" s="45" t="s">
        <v>270</v>
      </c>
      <c r="R154" s="45" t="s">
        <v>270</v>
      </c>
      <c r="S154" s="45" t="s">
        <v>270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</row>
    <row r="155" spans="1:31" ht="13.8" hidden="1" outlineLevel="1" collapsed="1">
      <c r="A155" s="8">
        <v>44927</v>
      </c>
      <c r="B155" s="45" t="s">
        <v>270</v>
      </c>
      <c r="C155" s="45" t="s">
        <v>270</v>
      </c>
      <c r="D155" s="45" t="s">
        <v>270</v>
      </c>
      <c r="E155" s="45" t="s">
        <v>270</v>
      </c>
      <c r="F155" s="45" t="s">
        <v>270</v>
      </c>
      <c r="G155" s="45" t="s">
        <v>270</v>
      </c>
      <c r="H155" s="45" t="s">
        <v>270</v>
      </c>
      <c r="I155" s="45" t="s">
        <v>270</v>
      </c>
      <c r="J155" s="45" t="s">
        <v>270</v>
      </c>
      <c r="K155" s="45" t="s">
        <v>270</v>
      </c>
      <c r="L155" s="45" t="s">
        <v>270</v>
      </c>
      <c r="M155" s="45" t="s">
        <v>270</v>
      </c>
      <c r="N155" s="45" t="s">
        <v>270</v>
      </c>
      <c r="O155" s="45" t="s">
        <v>270</v>
      </c>
      <c r="P155" s="45" t="s">
        <v>270</v>
      </c>
      <c r="Q155" s="45" t="s">
        <v>270</v>
      </c>
      <c r="R155" s="45" t="s">
        <v>270</v>
      </c>
      <c r="S155" s="45" t="s">
        <v>270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 t="s">
        <v>270</v>
      </c>
      <c r="C156" s="45" t="s">
        <v>270</v>
      </c>
      <c r="D156" s="45" t="s">
        <v>270</v>
      </c>
      <c r="E156" s="45" t="s">
        <v>270</v>
      </c>
      <c r="F156" s="45" t="s">
        <v>270</v>
      </c>
      <c r="G156" s="45" t="s">
        <v>270</v>
      </c>
      <c r="H156" s="45" t="s">
        <v>270</v>
      </c>
      <c r="I156" s="45" t="s">
        <v>270</v>
      </c>
      <c r="J156" s="45" t="s">
        <v>270</v>
      </c>
      <c r="K156" s="45" t="s">
        <v>270</v>
      </c>
      <c r="L156" s="45" t="s">
        <v>270</v>
      </c>
      <c r="M156" s="45" t="s">
        <v>270</v>
      </c>
      <c r="N156" s="45" t="s">
        <v>270</v>
      </c>
      <c r="O156" s="45" t="s">
        <v>270</v>
      </c>
      <c r="P156" s="45" t="s">
        <v>270</v>
      </c>
      <c r="Q156" s="45" t="s">
        <v>270</v>
      </c>
      <c r="R156" s="45" t="s">
        <v>270</v>
      </c>
      <c r="S156" s="45" t="s">
        <v>270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 t="s">
        <v>270</v>
      </c>
      <c r="C157" s="45" t="s">
        <v>270</v>
      </c>
      <c r="D157" s="45" t="s">
        <v>270</v>
      </c>
      <c r="E157" s="45" t="s">
        <v>270</v>
      </c>
      <c r="F157" s="45" t="s">
        <v>270</v>
      </c>
      <c r="G157" s="45" t="s">
        <v>270</v>
      </c>
      <c r="H157" s="45" t="s">
        <v>270</v>
      </c>
      <c r="I157" s="45" t="s">
        <v>270</v>
      </c>
      <c r="J157" s="45" t="s">
        <v>270</v>
      </c>
      <c r="K157" s="45" t="s">
        <v>270</v>
      </c>
      <c r="L157" s="45" t="s">
        <v>270</v>
      </c>
      <c r="M157" s="45" t="s">
        <v>270</v>
      </c>
      <c r="N157" s="45" t="s">
        <v>270</v>
      </c>
      <c r="O157" s="45" t="s">
        <v>270</v>
      </c>
      <c r="P157" s="45" t="s">
        <v>270</v>
      </c>
      <c r="Q157" s="45" t="s">
        <v>270</v>
      </c>
      <c r="R157" s="45" t="s">
        <v>270</v>
      </c>
      <c r="S157" s="45" t="s">
        <v>270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</row>
    <row r="158" spans="1:31" ht="13.8" hidden="1" outlineLevel="1" collapsed="1">
      <c r="A158" s="8">
        <v>45017</v>
      </c>
      <c r="B158" s="45" t="s">
        <v>270</v>
      </c>
      <c r="C158" s="45" t="s">
        <v>270</v>
      </c>
      <c r="D158" s="45" t="s">
        <v>270</v>
      </c>
      <c r="E158" s="45" t="s">
        <v>270</v>
      </c>
      <c r="F158" s="45" t="s">
        <v>270</v>
      </c>
      <c r="G158" s="45" t="s">
        <v>270</v>
      </c>
      <c r="H158" s="45" t="s">
        <v>270</v>
      </c>
      <c r="I158" s="45" t="s">
        <v>270</v>
      </c>
      <c r="J158" s="45" t="s">
        <v>270</v>
      </c>
      <c r="K158" s="45" t="s">
        <v>270</v>
      </c>
      <c r="L158" s="45" t="s">
        <v>270</v>
      </c>
      <c r="M158" s="45" t="s">
        <v>270</v>
      </c>
      <c r="N158" s="45" t="s">
        <v>270</v>
      </c>
      <c r="O158" s="45" t="s">
        <v>270</v>
      </c>
      <c r="P158" s="45" t="s">
        <v>270</v>
      </c>
      <c r="Q158" s="45" t="s">
        <v>270</v>
      </c>
      <c r="R158" s="45" t="s">
        <v>270</v>
      </c>
      <c r="S158" s="45" t="s">
        <v>270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</row>
    <row r="159" spans="1:31" ht="13.8" hidden="1" outlineLevel="1" collapsed="1">
      <c r="A159" s="8">
        <v>45047</v>
      </c>
      <c r="B159" s="45" t="s">
        <v>270</v>
      </c>
      <c r="C159" s="45" t="s">
        <v>270</v>
      </c>
      <c r="D159" s="45" t="s">
        <v>270</v>
      </c>
      <c r="E159" s="45" t="s">
        <v>270</v>
      </c>
      <c r="F159" s="45" t="s">
        <v>270</v>
      </c>
      <c r="G159" s="45" t="s">
        <v>270</v>
      </c>
      <c r="H159" s="45" t="s">
        <v>270</v>
      </c>
      <c r="I159" s="45" t="s">
        <v>270</v>
      </c>
      <c r="J159" s="45" t="s">
        <v>270</v>
      </c>
      <c r="K159" s="45" t="s">
        <v>270</v>
      </c>
      <c r="L159" s="45" t="s">
        <v>270</v>
      </c>
      <c r="M159" s="45" t="s">
        <v>270</v>
      </c>
      <c r="N159" s="45" t="s">
        <v>270</v>
      </c>
      <c r="O159" s="45" t="s">
        <v>270</v>
      </c>
      <c r="P159" s="45" t="s">
        <v>270</v>
      </c>
      <c r="Q159" s="45" t="s">
        <v>270</v>
      </c>
      <c r="R159" s="45" t="s">
        <v>270</v>
      </c>
      <c r="S159" s="45" t="s">
        <v>270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</row>
    <row r="160" spans="1:31" ht="13.8" hidden="1" outlineLevel="1" collapsed="1">
      <c r="A160" s="8">
        <v>45078</v>
      </c>
      <c r="B160" s="45" t="s">
        <v>270</v>
      </c>
      <c r="C160" s="45" t="s">
        <v>270</v>
      </c>
      <c r="D160" s="45" t="s">
        <v>270</v>
      </c>
      <c r="E160" s="45" t="s">
        <v>270</v>
      </c>
      <c r="F160" s="45" t="s">
        <v>270</v>
      </c>
      <c r="G160" s="45" t="s">
        <v>270</v>
      </c>
      <c r="H160" s="45" t="s">
        <v>270</v>
      </c>
      <c r="I160" s="45" t="s">
        <v>270</v>
      </c>
      <c r="J160" s="45" t="s">
        <v>270</v>
      </c>
      <c r="K160" s="45" t="s">
        <v>270</v>
      </c>
      <c r="L160" s="45" t="s">
        <v>270</v>
      </c>
      <c r="M160" s="45" t="s">
        <v>270</v>
      </c>
      <c r="N160" s="45" t="s">
        <v>270</v>
      </c>
      <c r="O160" s="45" t="s">
        <v>270</v>
      </c>
      <c r="P160" s="45" t="s">
        <v>270</v>
      </c>
      <c r="Q160" s="45" t="s">
        <v>270</v>
      </c>
      <c r="R160" s="45" t="s">
        <v>270</v>
      </c>
      <c r="S160" s="45" t="s">
        <v>270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</row>
    <row r="161" spans="1:31" ht="13.8" hidden="1" outlineLevel="1" collapsed="1">
      <c r="A161" s="8">
        <v>45108</v>
      </c>
      <c r="B161" s="45" t="s">
        <v>270</v>
      </c>
      <c r="C161" s="45" t="s">
        <v>270</v>
      </c>
      <c r="D161" s="45" t="s">
        <v>270</v>
      </c>
      <c r="E161" s="45" t="s">
        <v>270</v>
      </c>
      <c r="F161" s="45" t="s">
        <v>270</v>
      </c>
      <c r="G161" s="45" t="s">
        <v>270</v>
      </c>
      <c r="H161" s="45" t="s">
        <v>270</v>
      </c>
      <c r="I161" s="45" t="s">
        <v>270</v>
      </c>
      <c r="J161" s="45" t="s">
        <v>270</v>
      </c>
      <c r="K161" s="45" t="s">
        <v>270</v>
      </c>
      <c r="L161" s="45" t="s">
        <v>270</v>
      </c>
      <c r="M161" s="45" t="s">
        <v>270</v>
      </c>
      <c r="N161" s="45" t="s">
        <v>270</v>
      </c>
      <c r="O161" s="45" t="s">
        <v>270</v>
      </c>
      <c r="P161" s="45" t="s">
        <v>270</v>
      </c>
      <c r="Q161" s="45" t="s">
        <v>270</v>
      </c>
      <c r="R161" s="45" t="s">
        <v>270</v>
      </c>
      <c r="S161" s="45" t="s">
        <v>270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</row>
    <row r="162" spans="1:31" ht="13.8" hidden="1" outlineLevel="1" collapsed="1">
      <c r="A162" s="8">
        <v>45139</v>
      </c>
      <c r="B162" s="45" t="s">
        <v>270</v>
      </c>
      <c r="C162" s="45" t="s">
        <v>270</v>
      </c>
      <c r="D162" s="45" t="s">
        <v>270</v>
      </c>
      <c r="E162" s="45" t="s">
        <v>270</v>
      </c>
      <c r="F162" s="45" t="s">
        <v>270</v>
      </c>
      <c r="G162" s="45" t="s">
        <v>270</v>
      </c>
      <c r="H162" s="45" t="s">
        <v>270</v>
      </c>
      <c r="I162" s="45" t="s">
        <v>270</v>
      </c>
      <c r="J162" s="45" t="s">
        <v>270</v>
      </c>
      <c r="K162" s="45" t="s">
        <v>270</v>
      </c>
      <c r="L162" s="45" t="s">
        <v>270</v>
      </c>
      <c r="M162" s="45" t="s">
        <v>270</v>
      </c>
      <c r="N162" s="45" t="s">
        <v>270</v>
      </c>
      <c r="O162" s="45" t="s">
        <v>270</v>
      </c>
      <c r="P162" s="45" t="s">
        <v>270</v>
      </c>
      <c r="Q162" s="45" t="s">
        <v>270</v>
      </c>
      <c r="R162" s="45" t="s">
        <v>270</v>
      </c>
      <c r="S162" s="45" t="s">
        <v>270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</row>
    <row r="163" spans="1:31" ht="13.8" hidden="1" outlineLevel="1" collapsed="1">
      <c r="A163" s="8">
        <v>45170</v>
      </c>
      <c r="B163" s="45" t="s">
        <v>270</v>
      </c>
      <c r="C163" s="45" t="s">
        <v>270</v>
      </c>
      <c r="D163" s="45" t="s">
        <v>270</v>
      </c>
      <c r="E163" s="45" t="s">
        <v>270</v>
      </c>
      <c r="F163" s="45" t="s">
        <v>270</v>
      </c>
      <c r="G163" s="45" t="s">
        <v>270</v>
      </c>
      <c r="H163" s="45" t="s">
        <v>270</v>
      </c>
      <c r="I163" s="45" t="s">
        <v>270</v>
      </c>
      <c r="J163" s="45" t="s">
        <v>270</v>
      </c>
      <c r="K163" s="45" t="s">
        <v>270</v>
      </c>
      <c r="L163" s="45" t="s">
        <v>270</v>
      </c>
      <c r="M163" s="45" t="s">
        <v>270</v>
      </c>
      <c r="N163" s="45" t="s">
        <v>270</v>
      </c>
      <c r="O163" s="45" t="s">
        <v>270</v>
      </c>
      <c r="P163" s="45" t="s">
        <v>270</v>
      </c>
      <c r="Q163" s="45" t="s">
        <v>270</v>
      </c>
      <c r="R163" s="45" t="s">
        <v>270</v>
      </c>
      <c r="S163" s="45" t="s">
        <v>270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</row>
    <row r="164" spans="1:31" ht="13.8" hidden="1" outlineLevel="1" collapsed="1">
      <c r="A164" s="8">
        <v>45200</v>
      </c>
      <c r="B164" s="45" t="s">
        <v>270</v>
      </c>
      <c r="C164" s="45" t="s">
        <v>270</v>
      </c>
      <c r="D164" s="45" t="s">
        <v>270</v>
      </c>
      <c r="E164" s="45" t="s">
        <v>270</v>
      </c>
      <c r="F164" s="45" t="s">
        <v>270</v>
      </c>
      <c r="G164" s="45" t="s">
        <v>270</v>
      </c>
      <c r="H164" s="45" t="s">
        <v>270</v>
      </c>
      <c r="I164" s="45" t="s">
        <v>270</v>
      </c>
      <c r="J164" s="45" t="s">
        <v>270</v>
      </c>
      <c r="K164" s="45" t="s">
        <v>270</v>
      </c>
      <c r="L164" s="45" t="s">
        <v>270</v>
      </c>
      <c r="M164" s="45" t="s">
        <v>270</v>
      </c>
      <c r="N164" s="45" t="s">
        <v>270</v>
      </c>
      <c r="O164" s="45" t="s">
        <v>270</v>
      </c>
      <c r="P164" s="45" t="s">
        <v>270</v>
      </c>
      <c r="Q164" s="45" t="s">
        <v>270</v>
      </c>
      <c r="R164" s="45" t="s">
        <v>270</v>
      </c>
      <c r="S164" s="45" t="s">
        <v>270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</row>
    <row r="165" spans="1:31" ht="13.8" collapsed="1">
      <c r="A165" s="8">
        <v>45231</v>
      </c>
      <c r="B165" s="45" t="s">
        <v>270</v>
      </c>
      <c r="C165" s="45" t="s">
        <v>270</v>
      </c>
      <c r="D165" s="45" t="s">
        <v>270</v>
      </c>
      <c r="E165" s="45" t="s">
        <v>270</v>
      </c>
      <c r="F165" s="45" t="s">
        <v>270</v>
      </c>
      <c r="G165" s="45" t="s">
        <v>270</v>
      </c>
      <c r="H165" s="45" t="s">
        <v>270</v>
      </c>
      <c r="I165" s="45" t="s">
        <v>270</v>
      </c>
      <c r="J165" s="45" t="s">
        <v>270</v>
      </c>
      <c r="K165" s="45" t="s">
        <v>270</v>
      </c>
      <c r="L165" s="45" t="s">
        <v>270</v>
      </c>
      <c r="M165" s="45" t="s">
        <v>270</v>
      </c>
      <c r="N165" s="45" t="s">
        <v>270</v>
      </c>
      <c r="O165" s="45" t="s">
        <v>270</v>
      </c>
      <c r="P165" s="45" t="s">
        <v>270</v>
      </c>
      <c r="Q165" s="45" t="s">
        <v>270</v>
      </c>
      <c r="R165" s="45" t="s">
        <v>270</v>
      </c>
      <c r="S165" s="45" t="s">
        <v>270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</row>
    <row r="166" spans="1:31" ht="13.8">
      <c r="A166" s="8">
        <v>45261</v>
      </c>
      <c r="B166" s="45" t="s">
        <v>270</v>
      </c>
      <c r="C166" s="45" t="s">
        <v>270</v>
      </c>
      <c r="D166" s="45" t="s">
        <v>270</v>
      </c>
      <c r="E166" s="45" t="s">
        <v>270</v>
      </c>
      <c r="F166" s="45" t="s">
        <v>270</v>
      </c>
      <c r="G166" s="45" t="s">
        <v>270</v>
      </c>
      <c r="H166" s="45" t="s">
        <v>270</v>
      </c>
      <c r="I166" s="45" t="s">
        <v>270</v>
      </c>
      <c r="J166" s="45" t="s">
        <v>270</v>
      </c>
      <c r="K166" s="45" t="s">
        <v>270</v>
      </c>
      <c r="L166" s="45" t="s">
        <v>270</v>
      </c>
      <c r="M166" s="45" t="s">
        <v>270</v>
      </c>
      <c r="N166" s="45" t="s">
        <v>270</v>
      </c>
      <c r="O166" s="45" t="s">
        <v>270</v>
      </c>
      <c r="P166" s="45" t="s">
        <v>270</v>
      </c>
      <c r="Q166" s="45" t="s">
        <v>270</v>
      </c>
      <c r="R166" s="45" t="s">
        <v>270</v>
      </c>
      <c r="S166" s="45" t="s">
        <v>270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</row>
    <row r="167" spans="1:31" ht="13.8">
      <c r="A167" s="8">
        <v>45292</v>
      </c>
      <c r="B167" s="45" t="s">
        <v>270</v>
      </c>
      <c r="C167" s="45" t="s">
        <v>270</v>
      </c>
      <c r="D167" s="45" t="s">
        <v>270</v>
      </c>
      <c r="E167" s="45" t="s">
        <v>270</v>
      </c>
      <c r="F167" s="45" t="s">
        <v>270</v>
      </c>
      <c r="G167" s="45" t="s">
        <v>270</v>
      </c>
      <c r="H167" s="45" t="s">
        <v>270</v>
      </c>
      <c r="I167" s="45" t="s">
        <v>270</v>
      </c>
      <c r="J167" s="45" t="s">
        <v>270</v>
      </c>
      <c r="K167" s="45" t="s">
        <v>270</v>
      </c>
      <c r="L167" s="45" t="s">
        <v>270</v>
      </c>
      <c r="M167" s="45" t="s">
        <v>270</v>
      </c>
      <c r="N167" s="45" t="s">
        <v>270</v>
      </c>
      <c r="O167" s="45" t="s">
        <v>270</v>
      </c>
      <c r="P167" s="45" t="s">
        <v>270</v>
      </c>
      <c r="Q167" s="45" t="s">
        <v>270</v>
      </c>
      <c r="R167" s="45" t="s">
        <v>270</v>
      </c>
      <c r="S167" s="45" t="s">
        <v>270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</row>
    <row r="168" spans="1:31" ht="13.8">
      <c r="A168" s="8">
        <v>45323</v>
      </c>
      <c r="B168" s="45" t="s">
        <v>270</v>
      </c>
      <c r="C168" s="45" t="s">
        <v>270</v>
      </c>
      <c r="D168" s="45" t="s">
        <v>270</v>
      </c>
      <c r="E168" s="45" t="s">
        <v>270</v>
      </c>
      <c r="F168" s="45" t="s">
        <v>270</v>
      </c>
      <c r="G168" s="45" t="s">
        <v>270</v>
      </c>
      <c r="H168" s="45" t="s">
        <v>270</v>
      </c>
      <c r="I168" s="45" t="s">
        <v>270</v>
      </c>
      <c r="J168" s="45" t="s">
        <v>270</v>
      </c>
      <c r="K168" s="45" t="s">
        <v>270</v>
      </c>
      <c r="L168" s="45" t="s">
        <v>270</v>
      </c>
      <c r="M168" s="45" t="s">
        <v>270</v>
      </c>
      <c r="N168" s="45" t="s">
        <v>270</v>
      </c>
      <c r="O168" s="45" t="s">
        <v>270</v>
      </c>
      <c r="P168" s="45" t="s">
        <v>270</v>
      </c>
      <c r="Q168" s="45" t="s">
        <v>270</v>
      </c>
      <c r="R168" s="45" t="s">
        <v>270</v>
      </c>
      <c r="S168" s="45" t="s">
        <v>270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</row>
    <row r="169" spans="1:31" ht="13.8">
      <c r="A169" s="8">
        <v>45352</v>
      </c>
      <c r="B169" s="45" t="s">
        <v>270</v>
      </c>
      <c r="C169" s="45" t="s">
        <v>270</v>
      </c>
      <c r="D169" s="45" t="s">
        <v>270</v>
      </c>
      <c r="E169" s="45" t="s">
        <v>270</v>
      </c>
      <c r="F169" s="45" t="s">
        <v>270</v>
      </c>
      <c r="G169" s="45" t="s">
        <v>270</v>
      </c>
      <c r="H169" s="45" t="s">
        <v>270</v>
      </c>
      <c r="I169" s="45" t="s">
        <v>270</v>
      </c>
      <c r="J169" s="45" t="s">
        <v>270</v>
      </c>
      <c r="K169" s="45" t="s">
        <v>270</v>
      </c>
      <c r="L169" s="45" t="s">
        <v>270</v>
      </c>
      <c r="M169" s="45" t="s">
        <v>270</v>
      </c>
      <c r="N169" s="45" t="s">
        <v>270</v>
      </c>
      <c r="O169" s="45" t="s">
        <v>270</v>
      </c>
      <c r="P169" s="45" t="s">
        <v>270</v>
      </c>
      <c r="Q169" s="45" t="s">
        <v>270</v>
      </c>
      <c r="R169" s="45" t="s">
        <v>270</v>
      </c>
      <c r="S169" s="45" t="s">
        <v>270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</row>
    <row r="170" spans="1:31" ht="13.8">
      <c r="A170" s="8">
        <v>45383</v>
      </c>
      <c r="B170" s="45" t="s">
        <v>270</v>
      </c>
      <c r="C170" s="45" t="s">
        <v>270</v>
      </c>
      <c r="D170" s="45" t="s">
        <v>270</v>
      </c>
      <c r="E170" s="45" t="s">
        <v>270</v>
      </c>
      <c r="F170" s="45" t="s">
        <v>270</v>
      </c>
      <c r="G170" s="45" t="s">
        <v>270</v>
      </c>
      <c r="H170" s="45" t="s">
        <v>270</v>
      </c>
      <c r="I170" s="45" t="s">
        <v>270</v>
      </c>
      <c r="J170" s="45" t="s">
        <v>270</v>
      </c>
      <c r="K170" s="45" t="s">
        <v>270</v>
      </c>
      <c r="L170" s="45" t="s">
        <v>270</v>
      </c>
      <c r="M170" s="45" t="s">
        <v>270</v>
      </c>
      <c r="N170" s="45" t="s">
        <v>270</v>
      </c>
      <c r="O170" s="45" t="s">
        <v>270</v>
      </c>
      <c r="P170" s="45" t="s">
        <v>270</v>
      </c>
      <c r="Q170" s="45" t="s">
        <v>270</v>
      </c>
      <c r="R170" s="45" t="s">
        <v>270</v>
      </c>
      <c r="S170" s="45" t="s">
        <v>270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</row>
    <row r="171" spans="1:31" ht="13.8">
      <c r="A171" s="8">
        <v>45413</v>
      </c>
      <c r="B171" s="45" t="s">
        <v>270</v>
      </c>
      <c r="C171" s="45" t="s">
        <v>270</v>
      </c>
      <c r="D171" s="45" t="s">
        <v>270</v>
      </c>
      <c r="E171" s="45" t="s">
        <v>270</v>
      </c>
      <c r="F171" s="45" t="s">
        <v>270</v>
      </c>
      <c r="G171" s="45" t="s">
        <v>270</v>
      </c>
      <c r="H171" s="45" t="s">
        <v>270</v>
      </c>
      <c r="I171" s="45" t="s">
        <v>270</v>
      </c>
      <c r="J171" s="45" t="s">
        <v>270</v>
      </c>
      <c r="K171" s="45" t="s">
        <v>270</v>
      </c>
      <c r="L171" s="45" t="s">
        <v>270</v>
      </c>
      <c r="M171" s="45" t="s">
        <v>270</v>
      </c>
      <c r="N171" s="45" t="s">
        <v>270</v>
      </c>
      <c r="O171" s="45" t="s">
        <v>270</v>
      </c>
      <c r="P171" s="45" t="s">
        <v>270</v>
      </c>
      <c r="Q171" s="45" t="s">
        <v>270</v>
      </c>
      <c r="R171" s="45" t="s">
        <v>270</v>
      </c>
      <c r="S171" s="45" t="s">
        <v>270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</row>
    <row r="172" spans="1:31" ht="13.8">
      <c r="A172" s="8">
        <v>45444</v>
      </c>
      <c r="B172" s="45" t="s">
        <v>270</v>
      </c>
      <c r="C172" s="45" t="s">
        <v>270</v>
      </c>
      <c r="D172" s="45" t="s">
        <v>270</v>
      </c>
      <c r="E172" s="45" t="s">
        <v>270</v>
      </c>
      <c r="F172" s="45" t="s">
        <v>270</v>
      </c>
      <c r="G172" s="45" t="s">
        <v>270</v>
      </c>
      <c r="H172" s="45" t="s">
        <v>270</v>
      </c>
      <c r="I172" s="45" t="s">
        <v>270</v>
      </c>
      <c r="J172" s="45" t="s">
        <v>270</v>
      </c>
      <c r="K172" s="45" t="s">
        <v>270</v>
      </c>
      <c r="L172" s="45" t="s">
        <v>270</v>
      </c>
      <c r="M172" s="45" t="s">
        <v>270</v>
      </c>
      <c r="N172" s="45" t="s">
        <v>270</v>
      </c>
      <c r="O172" s="45" t="s">
        <v>270</v>
      </c>
      <c r="P172" s="45" t="s">
        <v>270</v>
      </c>
      <c r="Q172" s="45" t="s">
        <v>270</v>
      </c>
      <c r="R172" s="45" t="s">
        <v>270</v>
      </c>
      <c r="S172" s="45" t="s">
        <v>270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 ht="13.8">
      <c r="A173" s="8">
        <v>45474</v>
      </c>
      <c r="B173" s="45" t="s">
        <v>270</v>
      </c>
      <c r="C173" s="45" t="s">
        <v>270</v>
      </c>
      <c r="D173" s="45" t="s">
        <v>270</v>
      </c>
      <c r="E173" s="45" t="s">
        <v>270</v>
      </c>
      <c r="F173" s="45" t="s">
        <v>270</v>
      </c>
      <c r="G173" s="45" t="s">
        <v>270</v>
      </c>
      <c r="H173" s="45" t="s">
        <v>270</v>
      </c>
      <c r="I173" s="45" t="s">
        <v>270</v>
      </c>
      <c r="J173" s="45" t="s">
        <v>270</v>
      </c>
      <c r="K173" s="45" t="s">
        <v>270</v>
      </c>
      <c r="L173" s="45" t="s">
        <v>270</v>
      </c>
      <c r="M173" s="45" t="s">
        <v>270</v>
      </c>
      <c r="N173" s="45" t="s">
        <v>270</v>
      </c>
      <c r="O173" s="45" t="s">
        <v>270</v>
      </c>
      <c r="P173" s="45" t="s">
        <v>270</v>
      </c>
      <c r="Q173" s="45" t="s">
        <v>270</v>
      </c>
      <c r="R173" s="45" t="s">
        <v>270</v>
      </c>
      <c r="S173" s="45" t="s">
        <v>270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</row>
    <row r="174" spans="1:31" ht="13.8">
      <c r="A174" s="8">
        <v>45505</v>
      </c>
      <c r="B174" s="45" t="s">
        <v>270</v>
      </c>
      <c r="C174" s="45" t="s">
        <v>270</v>
      </c>
      <c r="D174" s="45" t="s">
        <v>270</v>
      </c>
      <c r="E174" s="45" t="s">
        <v>270</v>
      </c>
      <c r="F174" s="45" t="s">
        <v>270</v>
      </c>
      <c r="G174" s="45" t="s">
        <v>270</v>
      </c>
      <c r="H174" s="45" t="s">
        <v>270</v>
      </c>
      <c r="I174" s="45" t="s">
        <v>270</v>
      </c>
      <c r="J174" s="45" t="s">
        <v>270</v>
      </c>
      <c r="K174" s="45" t="s">
        <v>270</v>
      </c>
      <c r="L174" s="45" t="s">
        <v>270</v>
      </c>
      <c r="M174" s="45" t="s">
        <v>270</v>
      </c>
      <c r="N174" s="45" t="s">
        <v>270</v>
      </c>
      <c r="O174" s="45" t="s">
        <v>270</v>
      </c>
      <c r="P174" s="45" t="s">
        <v>270</v>
      </c>
      <c r="Q174" s="45" t="s">
        <v>270</v>
      </c>
      <c r="R174" s="45" t="s">
        <v>270</v>
      </c>
      <c r="S174" s="45" t="s">
        <v>270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</row>
    <row r="175" spans="1:31" ht="13.8">
      <c r="A175" s="8">
        <v>45536</v>
      </c>
      <c r="B175" s="45" t="s">
        <v>270</v>
      </c>
      <c r="C175" s="45" t="s">
        <v>270</v>
      </c>
      <c r="D175" s="45" t="s">
        <v>270</v>
      </c>
      <c r="E175" s="45" t="s">
        <v>270</v>
      </c>
      <c r="F175" s="45" t="s">
        <v>270</v>
      </c>
      <c r="G175" s="45" t="s">
        <v>270</v>
      </c>
      <c r="H175" s="45" t="s">
        <v>270</v>
      </c>
      <c r="I175" s="45" t="s">
        <v>270</v>
      </c>
      <c r="J175" s="45" t="s">
        <v>270</v>
      </c>
      <c r="K175" s="45" t="s">
        <v>270</v>
      </c>
      <c r="L175" s="45" t="s">
        <v>270</v>
      </c>
      <c r="M175" s="45" t="s">
        <v>270</v>
      </c>
      <c r="N175" s="45" t="s">
        <v>270</v>
      </c>
      <c r="O175" s="45" t="s">
        <v>270</v>
      </c>
      <c r="P175" s="45" t="s">
        <v>270</v>
      </c>
      <c r="Q175" s="45" t="s">
        <v>270</v>
      </c>
      <c r="R175" s="45" t="s">
        <v>270</v>
      </c>
      <c r="S175" s="45" t="s">
        <v>270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</row>
    <row r="176" spans="1:31" ht="13.8">
      <c r="A176" s="8">
        <v>45566</v>
      </c>
      <c r="B176" s="45" t="s">
        <v>270</v>
      </c>
      <c r="C176" s="45" t="s">
        <v>270</v>
      </c>
      <c r="D176" s="45" t="s">
        <v>270</v>
      </c>
      <c r="E176" s="45" t="s">
        <v>270</v>
      </c>
      <c r="F176" s="45" t="s">
        <v>270</v>
      </c>
      <c r="G176" s="45" t="s">
        <v>270</v>
      </c>
      <c r="H176" s="45" t="s">
        <v>270</v>
      </c>
      <c r="I176" s="45" t="s">
        <v>270</v>
      </c>
      <c r="J176" s="45" t="s">
        <v>270</v>
      </c>
      <c r="K176" s="45" t="s">
        <v>270</v>
      </c>
      <c r="L176" s="45" t="s">
        <v>270</v>
      </c>
      <c r="M176" s="45" t="s">
        <v>270</v>
      </c>
      <c r="N176" s="45" t="s">
        <v>270</v>
      </c>
      <c r="O176" s="45" t="s">
        <v>270</v>
      </c>
      <c r="P176" s="45" t="s">
        <v>270</v>
      </c>
      <c r="Q176" s="45" t="s">
        <v>270</v>
      </c>
      <c r="R176" s="45" t="s">
        <v>270</v>
      </c>
      <c r="S176" s="45" t="s">
        <v>270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</row>
    <row r="177" spans="1:31" ht="13.8">
      <c r="A177" s="8">
        <v>45597</v>
      </c>
      <c r="B177" s="45" t="s">
        <v>270</v>
      </c>
      <c r="C177" s="45" t="s">
        <v>270</v>
      </c>
      <c r="D177" s="45" t="s">
        <v>270</v>
      </c>
      <c r="E177" s="45" t="s">
        <v>270</v>
      </c>
      <c r="F177" s="45" t="s">
        <v>270</v>
      </c>
      <c r="G177" s="45" t="s">
        <v>270</v>
      </c>
      <c r="H177" s="45" t="s">
        <v>270</v>
      </c>
      <c r="I177" s="45" t="s">
        <v>270</v>
      </c>
      <c r="J177" s="45" t="s">
        <v>270</v>
      </c>
      <c r="K177" s="45" t="s">
        <v>270</v>
      </c>
      <c r="L177" s="45" t="s">
        <v>270</v>
      </c>
      <c r="M177" s="45" t="s">
        <v>270</v>
      </c>
      <c r="N177" s="45" t="s">
        <v>270</v>
      </c>
      <c r="O177" s="45" t="s">
        <v>270</v>
      </c>
      <c r="P177" s="45" t="s">
        <v>270</v>
      </c>
      <c r="Q177" s="45" t="s">
        <v>270</v>
      </c>
      <c r="R177" s="45" t="s">
        <v>270</v>
      </c>
      <c r="S177" s="45" t="s">
        <v>270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6" t="s">
        <v>155</v>
      </c>
      <c r="B1" s="10"/>
    </row>
    <row r="2" spans="1:19" ht="5.25" customHeight="1"/>
    <row r="3" spans="1:19" ht="28.5" customHeight="1">
      <c r="A3" s="219" t="s">
        <v>108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ht="12.75" customHeight="1">
      <c r="A4" s="22" t="s">
        <v>181</v>
      </c>
    </row>
    <row r="5" spans="1:19" ht="12.75" customHeight="1">
      <c r="A5" s="12" t="s">
        <v>53</v>
      </c>
    </row>
    <row r="6" spans="1:19" s="19" customFormat="1" ht="12.75" customHeight="1">
      <c r="A6" s="198" t="s">
        <v>0</v>
      </c>
      <c r="B6" s="250" t="s">
        <v>16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19" s="19" customFormat="1" ht="12.75" customHeight="1">
      <c r="A7" s="199"/>
      <c r="B7" s="251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</row>
    <row r="8" spans="1:19" s="19" customFormat="1" ht="88.5" customHeight="1">
      <c r="A8" s="200"/>
      <c r="B8" s="252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</row>
    <row r="9" spans="1:19" s="19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19" ht="15" hidden="1" customHeight="1" outlineLevel="1">
      <c r="A11" s="8">
        <v>40544</v>
      </c>
      <c r="B11" s="45">
        <v>19.313390687946587</v>
      </c>
      <c r="C11" s="45">
        <v>20.881994952812157</v>
      </c>
      <c r="D11" s="45">
        <v>16.150456819278439</v>
      </c>
      <c r="E11" s="45">
        <v>16.408949935860527</v>
      </c>
      <c r="F11" s="45">
        <v>19.068348102194708</v>
      </c>
      <c r="G11" s="45">
        <v>10.706176853680864</v>
      </c>
      <c r="H11" s="45">
        <v>19.708199971929851</v>
      </c>
      <c r="I11" s="45">
        <v>20.882551838101776</v>
      </c>
      <c r="J11" s="45">
        <v>17.108511712034357</v>
      </c>
      <c r="K11" s="45">
        <v>16.407782114561119</v>
      </c>
      <c r="L11" s="45">
        <v>19.090369016946401</v>
      </c>
      <c r="M11" s="45">
        <v>23.124615442027448</v>
      </c>
      <c r="N11" s="45">
        <v>6.8744107643232431</v>
      </c>
      <c r="O11" s="45">
        <v>20.424330868167203</v>
      </c>
      <c r="P11" s="45">
        <v>6.5020828813341467</v>
      </c>
      <c r="Q11" s="45">
        <v>26.44</v>
      </c>
      <c r="R11" s="45">
        <v>11.73211447963801</v>
      </c>
      <c r="S11" s="45">
        <v>6.4559853768551756</v>
      </c>
    </row>
    <row r="12" spans="1:19" ht="15" hidden="1" customHeight="1" outlineLevel="1">
      <c r="A12" s="8">
        <v>40575</v>
      </c>
      <c r="B12" s="45">
        <v>19.486868105376875</v>
      </c>
      <c r="C12" s="45">
        <v>20.911871821317874</v>
      </c>
      <c r="D12" s="45">
        <v>16.80622813499221</v>
      </c>
      <c r="E12" s="45">
        <v>15.761337324218568</v>
      </c>
      <c r="F12" s="45">
        <v>19.365644172907754</v>
      </c>
      <c r="G12" s="45">
        <v>17.303188090398596</v>
      </c>
      <c r="H12" s="45">
        <v>19.549399956214842</v>
      </c>
      <c r="I12" s="45">
        <v>20.915819996136534</v>
      </c>
      <c r="J12" s="45">
        <v>16.958213357460401</v>
      </c>
      <c r="K12" s="45">
        <v>15.761337644587579</v>
      </c>
      <c r="L12" s="45">
        <v>19.39112943051294</v>
      </c>
      <c r="M12" s="45">
        <v>19.286737967914437</v>
      </c>
      <c r="N12" s="45">
        <v>11.710270769230769</v>
      </c>
      <c r="O12" s="45">
        <v>20.155921031218217</v>
      </c>
      <c r="P12" s="45">
        <v>5.4522474056467045</v>
      </c>
      <c r="Q12" s="45">
        <v>13</v>
      </c>
      <c r="R12" s="45">
        <v>10.942386934673369</v>
      </c>
      <c r="S12" s="45">
        <v>5.1141545969230773</v>
      </c>
    </row>
    <row r="13" spans="1:19" ht="15" hidden="1" customHeight="1" outlineLevel="1">
      <c r="A13" s="8">
        <v>40603</v>
      </c>
      <c r="B13" s="45">
        <v>22.440672987641655</v>
      </c>
      <c r="C13" s="45">
        <v>25.546154021667988</v>
      </c>
      <c r="D13" s="45">
        <v>17.520775267195017</v>
      </c>
      <c r="E13" s="45">
        <v>16.728041243555865</v>
      </c>
      <c r="F13" s="45">
        <v>21.902142641547048</v>
      </c>
      <c r="G13" s="45">
        <v>14.120977232327773</v>
      </c>
      <c r="H13" s="45">
        <v>22.907380996995741</v>
      </c>
      <c r="I13" s="45">
        <v>25.552479328560789</v>
      </c>
      <c r="J13" s="45">
        <v>18.366006377048393</v>
      </c>
      <c r="K13" s="45">
        <v>16.728041243555865</v>
      </c>
      <c r="L13" s="45">
        <v>22.009763313363383</v>
      </c>
      <c r="M13" s="45">
        <v>21.842298751131086</v>
      </c>
      <c r="N13" s="45">
        <v>7.9394067954211476</v>
      </c>
      <c r="O13" s="45">
        <v>20.749597973778311</v>
      </c>
      <c r="P13" s="45">
        <v>7.5988113407746862</v>
      </c>
      <c r="Q13" s="45" t="s">
        <v>270</v>
      </c>
      <c r="R13" s="45">
        <v>14.652405056775169</v>
      </c>
      <c r="S13" s="45">
        <v>7.290595825670473</v>
      </c>
    </row>
    <row r="14" spans="1:19" ht="15" hidden="1" customHeight="1" outlineLevel="1">
      <c r="A14" s="8">
        <v>40634</v>
      </c>
      <c r="B14" s="45">
        <v>24.571168190471656</v>
      </c>
      <c r="C14" s="45">
        <v>27.248473996025755</v>
      </c>
      <c r="D14" s="45">
        <v>18.460799901970628</v>
      </c>
      <c r="E14" s="45">
        <v>17.162426685188699</v>
      </c>
      <c r="F14" s="45">
        <v>22.678650926828272</v>
      </c>
      <c r="G14" s="45">
        <v>18.087578714840678</v>
      </c>
      <c r="H14" s="45">
        <v>24.674120553293722</v>
      </c>
      <c r="I14" s="45">
        <v>27.265510313352443</v>
      </c>
      <c r="J14" s="45">
        <v>18.646281594718626</v>
      </c>
      <c r="K14" s="45">
        <v>17.162525933369505</v>
      </c>
      <c r="L14" s="45">
        <v>22.739962857901208</v>
      </c>
      <c r="M14" s="45">
        <v>21.202049040011882</v>
      </c>
      <c r="N14" s="45">
        <v>12.061097372511444</v>
      </c>
      <c r="O14" s="45">
        <v>20.277820745226851</v>
      </c>
      <c r="P14" s="45">
        <v>9.910745925906026</v>
      </c>
      <c r="Q14" s="45">
        <v>16.350000000000001</v>
      </c>
      <c r="R14" s="45">
        <v>14.460413945460822</v>
      </c>
      <c r="S14" s="45">
        <v>9.4973633108048805</v>
      </c>
    </row>
    <row r="15" spans="1:19" ht="15" hidden="1" customHeight="1" outlineLevel="1">
      <c r="A15" s="8">
        <v>40664</v>
      </c>
      <c r="B15" s="45">
        <v>24.693694756736864</v>
      </c>
      <c r="C15" s="45">
        <v>30.054156404214627</v>
      </c>
      <c r="D15" s="45">
        <v>16.406980723167525</v>
      </c>
      <c r="E15" s="45">
        <v>14.659754975293831</v>
      </c>
      <c r="F15" s="45">
        <v>22.917621116298761</v>
      </c>
      <c r="G15" s="45">
        <v>17.867872540607433</v>
      </c>
      <c r="H15" s="45">
        <v>24.744533419478699</v>
      </c>
      <c r="I15" s="45">
        <v>30.061995591355387</v>
      </c>
      <c r="J15" s="45">
        <v>16.449425192110301</v>
      </c>
      <c r="K15" s="45">
        <v>14.662794077315963</v>
      </c>
      <c r="L15" s="45">
        <v>22.947694767131004</v>
      </c>
      <c r="M15" s="45">
        <v>18.745328743910353</v>
      </c>
      <c r="N15" s="45">
        <v>13.152046863351574</v>
      </c>
      <c r="O15" s="45">
        <v>20.748319918699188</v>
      </c>
      <c r="P15" s="45">
        <v>12.145006997215487</v>
      </c>
      <c r="Q15" s="45">
        <v>11.407</v>
      </c>
      <c r="R15" s="45">
        <v>14.489426755852843</v>
      </c>
      <c r="S15" s="45">
        <v>12.022983123242005</v>
      </c>
    </row>
    <row r="16" spans="1:19" ht="15" hidden="1" customHeight="1" outlineLevel="1">
      <c r="A16" s="8">
        <v>40695</v>
      </c>
      <c r="B16" s="45">
        <v>25.604202995575609</v>
      </c>
      <c r="C16" s="45">
        <v>29.807762534256465</v>
      </c>
      <c r="D16" s="45">
        <v>18.045143773772953</v>
      </c>
      <c r="E16" s="45">
        <v>16.149263912731552</v>
      </c>
      <c r="F16" s="45">
        <v>22.267007534020276</v>
      </c>
      <c r="G16" s="45">
        <v>19.331740826164904</v>
      </c>
      <c r="H16" s="45">
        <v>25.675894420373389</v>
      </c>
      <c r="I16" s="45">
        <v>29.818602340235962</v>
      </c>
      <c r="J16" s="45">
        <v>18.122055660924747</v>
      </c>
      <c r="K16" s="45">
        <v>16.150561950380187</v>
      </c>
      <c r="L16" s="45">
        <v>22.28366863517137</v>
      </c>
      <c r="M16" s="45">
        <v>20.372829012857011</v>
      </c>
      <c r="N16" s="45">
        <v>14.024249279077218</v>
      </c>
      <c r="O16" s="45">
        <v>20.984998436083412</v>
      </c>
      <c r="P16" s="45">
        <v>12.997671822982822</v>
      </c>
      <c r="Q16" s="45">
        <v>14.800956521739129</v>
      </c>
      <c r="R16" s="45">
        <v>13.773096233894945</v>
      </c>
      <c r="S16" s="45">
        <v>12.891634988452656</v>
      </c>
    </row>
    <row r="17" spans="1:19" ht="15" hidden="1" customHeight="1" outlineLevel="1">
      <c r="A17" s="8">
        <v>40725</v>
      </c>
      <c r="B17" s="45">
        <v>19.2518302256168</v>
      </c>
      <c r="C17" s="45">
        <v>23.448258632049367</v>
      </c>
      <c r="D17" s="45">
        <v>15.579943897295584</v>
      </c>
      <c r="E17" s="45">
        <v>13.808743317125277</v>
      </c>
      <c r="F17" s="45">
        <v>22.174861157339162</v>
      </c>
      <c r="G17" s="45">
        <v>19.380399393593752</v>
      </c>
      <c r="H17" s="45">
        <v>19.266980684689386</v>
      </c>
      <c r="I17" s="45">
        <v>23.450514034012251</v>
      </c>
      <c r="J17" s="45">
        <v>15.596453188213838</v>
      </c>
      <c r="K17" s="45">
        <v>13.81646623633697</v>
      </c>
      <c r="L17" s="45">
        <v>22.194520680141217</v>
      </c>
      <c r="M17" s="45">
        <v>19.659729585319177</v>
      </c>
      <c r="N17" s="45">
        <v>13.584408254043767</v>
      </c>
      <c r="O17" s="45">
        <v>21.619103628881405</v>
      </c>
      <c r="P17" s="45">
        <v>11.423253355468356</v>
      </c>
      <c r="Q17" s="45">
        <v>9.7962000000000007</v>
      </c>
      <c r="R17" s="45">
        <v>12.762191403699672</v>
      </c>
      <c r="S17" s="45">
        <v>12.33956099129777</v>
      </c>
    </row>
    <row r="18" spans="1:19" ht="15" hidden="1" customHeight="1" outlineLevel="1">
      <c r="A18" s="8">
        <v>40756</v>
      </c>
      <c r="B18" s="45">
        <v>18.624259175873313</v>
      </c>
      <c r="C18" s="45">
        <v>20.681992891595613</v>
      </c>
      <c r="D18" s="45">
        <v>17.113995803680314</v>
      </c>
      <c r="E18" s="45">
        <v>15.253229215071816</v>
      </c>
      <c r="F18" s="45">
        <v>22.198937527346516</v>
      </c>
      <c r="G18" s="45">
        <v>18.396703441577255</v>
      </c>
      <c r="H18" s="45">
        <v>18.647698548723191</v>
      </c>
      <c r="I18" s="45">
        <v>20.680260870220891</v>
      </c>
      <c r="J18" s="45">
        <v>17.146450888668028</v>
      </c>
      <c r="K18" s="45">
        <v>15.253326561126816</v>
      </c>
      <c r="L18" s="45">
        <v>22.419542458275171</v>
      </c>
      <c r="M18" s="45">
        <v>18.512880239112206</v>
      </c>
      <c r="N18" s="45">
        <v>12.991074669363622</v>
      </c>
      <c r="O18" s="45">
        <v>24.20864241486068</v>
      </c>
      <c r="P18" s="45">
        <v>12.397334403669726</v>
      </c>
      <c r="Q18" s="45">
        <v>8.75</v>
      </c>
      <c r="R18" s="45">
        <v>11.710389703478867</v>
      </c>
      <c r="S18" s="45">
        <v>14.024737662814161</v>
      </c>
    </row>
    <row r="19" spans="1:19" ht="15" hidden="1" customHeight="1" outlineLevel="1">
      <c r="A19" s="8">
        <v>40787</v>
      </c>
      <c r="B19" s="45">
        <v>18.282594927711774</v>
      </c>
      <c r="C19" s="45">
        <v>18.972776139729614</v>
      </c>
      <c r="D19" s="45">
        <v>17.794548306799928</v>
      </c>
      <c r="E19" s="45">
        <v>15.820782643088036</v>
      </c>
      <c r="F19" s="45">
        <v>24.198365556323214</v>
      </c>
      <c r="G19" s="45">
        <v>17.582197842740477</v>
      </c>
      <c r="H19" s="45">
        <v>18.430889639548685</v>
      </c>
      <c r="I19" s="45">
        <v>18.971261639441959</v>
      </c>
      <c r="J19" s="45">
        <v>18.034918028275801</v>
      </c>
      <c r="K19" s="45">
        <v>15.823160628378428</v>
      </c>
      <c r="L19" s="45">
        <v>24.80865694643796</v>
      </c>
      <c r="M19" s="45">
        <v>19.970531982146678</v>
      </c>
      <c r="N19" s="45">
        <v>11.358112272515166</v>
      </c>
      <c r="O19" s="45">
        <v>22.977890124858114</v>
      </c>
      <c r="P19" s="45">
        <v>11.268918834029957</v>
      </c>
      <c r="Q19" s="45">
        <v>10.501091641791046</v>
      </c>
      <c r="R19" s="45">
        <v>12.172561784346899</v>
      </c>
      <c r="S19" s="45">
        <v>10.898636340949075</v>
      </c>
    </row>
    <row r="20" spans="1:19" ht="15" hidden="1" customHeight="1" outlineLevel="1">
      <c r="A20" s="8">
        <v>40817</v>
      </c>
      <c r="B20" s="45">
        <v>21.112968830783252</v>
      </c>
      <c r="C20" s="45">
        <v>22.623969492126889</v>
      </c>
      <c r="D20" s="45">
        <v>19.856401523676087</v>
      </c>
      <c r="E20" s="45">
        <v>18.640542591817876</v>
      </c>
      <c r="F20" s="45">
        <v>23.938577240522324</v>
      </c>
      <c r="G20" s="45">
        <v>17.058803832939525</v>
      </c>
      <c r="H20" s="45">
        <v>21.327845934751743</v>
      </c>
      <c r="I20" s="45">
        <v>22.623045491781482</v>
      </c>
      <c r="J20" s="45">
        <v>20.199428612313003</v>
      </c>
      <c r="K20" s="45">
        <v>18.642490748790902</v>
      </c>
      <c r="L20" s="45">
        <v>24.132959522446829</v>
      </c>
      <c r="M20" s="45">
        <v>18.800774061601498</v>
      </c>
      <c r="N20" s="45">
        <v>12.738762628636952</v>
      </c>
      <c r="O20" s="45">
        <v>27.319704054054053</v>
      </c>
      <c r="P20" s="45">
        <v>12.687076134859904</v>
      </c>
      <c r="Q20" s="45">
        <v>10.5</v>
      </c>
      <c r="R20" s="45">
        <v>10.614464108023308</v>
      </c>
      <c r="S20" s="45">
        <v>12.889319815639107</v>
      </c>
    </row>
    <row r="21" spans="1:19" ht="15" hidden="1" customHeight="1" outlineLevel="1">
      <c r="A21" s="8">
        <v>40848</v>
      </c>
      <c r="B21" s="45">
        <v>22.344461590672893</v>
      </c>
      <c r="C21" s="45">
        <v>22.058035774565383</v>
      </c>
      <c r="D21" s="45">
        <v>22.614462587707589</v>
      </c>
      <c r="E21" s="45">
        <v>23.823734772107109</v>
      </c>
      <c r="F21" s="45">
        <v>22.455486139833493</v>
      </c>
      <c r="G21" s="45">
        <v>17.49185844584861</v>
      </c>
      <c r="H21" s="45">
        <v>22.362971891952345</v>
      </c>
      <c r="I21" s="45">
        <v>22.056102384658601</v>
      </c>
      <c r="J21" s="45">
        <v>22.65425925005475</v>
      </c>
      <c r="K21" s="45">
        <v>23.826433763195784</v>
      </c>
      <c r="L21" s="45">
        <v>22.463165285946605</v>
      </c>
      <c r="M21" s="45">
        <v>17.514333747833639</v>
      </c>
      <c r="N21" s="45">
        <v>17.248948024141402</v>
      </c>
      <c r="O21" s="45">
        <v>29.367622619047616</v>
      </c>
      <c r="P21" s="45">
        <v>16.793323341285227</v>
      </c>
      <c r="Q21" s="45">
        <v>10.5</v>
      </c>
      <c r="R21" s="45">
        <v>11.921497368421052</v>
      </c>
      <c r="S21" s="45">
        <v>17.068282698636576</v>
      </c>
    </row>
    <row r="22" spans="1:19" ht="15" hidden="1" customHeight="1" outlineLevel="1">
      <c r="A22" s="8">
        <v>40878</v>
      </c>
      <c r="B22" s="45">
        <v>24.389563390860367</v>
      </c>
      <c r="C22" s="45">
        <v>24.392312813801212</v>
      </c>
      <c r="D22" s="45">
        <v>24.38644052198396</v>
      </c>
      <c r="E22" s="45">
        <v>26.583299414513728</v>
      </c>
      <c r="F22" s="45">
        <v>23.878722305841645</v>
      </c>
      <c r="G22" s="45">
        <v>17.353504084693284</v>
      </c>
      <c r="H22" s="45">
        <v>24.440376543776683</v>
      </c>
      <c r="I22" s="45">
        <v>24.391162472625339</v>
      </c>
      <c r="J22" s="45">
        <v>24.496812965177316</v>
      </c>
      <c r="K22" s="45">
        <v>26.58559332957314</v>
      </c>
      <c r="L22" s="45">
        <v>24.174469871108833</v>
      </c>
      <c r="M22" s="45">
        <v>17.379269557752473</v>
      </c>
      <c r="N22" s="45">
        <v>13.96990607783899</v>
      </c>
      <c r="O22" s="45">
        <v>28.802196090225564</v>
      </c>
      <c r="P22" s="45">
        <v>13.518568136245021</v>
      </c>
      <c r="Q22" s="45">
        <v>10.5</v>
      </c>
      <c r="R22" s="45">
        <v>13.567115076548717</v>
      </c>
      <c r="S22" s="45">
        <v>13.283447540983607</v>
      </c>
    </row>
    <row r="23" spans="1:19" ht="15" hidden="1" customHeight="1" outlineLevel="1">
      <c r="A23" s="8">
        <v>40909</v>
      </c>
      <c r="B23" s="45">
        <v>23.992095939927587</v>
      </c>
      <c r="C23" s="45">
        <v>24.942822071666001</v>
      </c>
      <c r="D23" s="45">
        <v>23.006316589084715</v>
      </c>
      <c r="E23" s="45">
        <v>22.281520993410858</v>
      </c>
      <c r="F23" s="45">
        <v>28.274841988320066</v>
      </c>
      <c r="G23" s="45">
        <v>18.771104869457666</v>
      </c>
      <c r="H23" s="45">
        <v>23.997077053932124</v>
      </c>
      <c r="I23" s="45">
        <v>24.942179929572497</v>
      </c>
      <c r="J23" s="45">
        <v>23.015958825232858</v>
      </c>
      <c r="K23" s="45">
        <v>22.282685020452302</v>
      </c>
      <c r="L23" s="45">
        <v>28.283330493586586</v>
      </c>
      <c r="M23" s="45">
        <v>18.823223965803802</v>
      </c>
      <c r="N23" s="45">
        <v>17.981040413380473</v>
      </c>
      <c r="O23" s="45">
        <v>26.959166567164178</v>
      </c>
      <c r="P23" s="45">
        <v>15.977731170991353</v>
      </c>
      <c r="Q23" s="45">
        <v>10.5</v>
      </c>
      <c r="R23" s="45">
        <v>10.739081132075469</v>
      </c>
      <c r="S23" s="45">
        <v>16.647166292555184</v>
      </c>
    </row>
    <row r="24" spans="1:19" ht="15" hidden="1" customHeight="1" outlineLevel="1">
      <c r="A24" s="8">
        <v>40940</v>
      </c>
      <c r="B24" s="45">
        <v>21.857400256639799</v>
      </c>
      <c r="C24" s="45">
        <v>20.997782703406873</v>
      </c>
      <c r="D24" s="45">
        <v>22.644187759712189</v>
      </c>
      <c r="E24" s="45">
        <v>20.676567993366085</v>
      </c>
      <c r="F24" s="45">
        <v>29.506408821640395</v>
      </c>
      <c r="G24" s="45">
        <v>23.865556952772071</v>
      </c>
      <c r="H24" s="45">
        <v>21.869013847013235</v>
      </c>
      <c r="I24" s="45">
        <v>20.997249342605404</v>
      </c>
      <c r="J24" s="45">
        <v>22.670293429473642</v>
      </c>
      <c r="K24" s="45">
        <v>20.680010536423566</v>
      </c>
      <c r="L24" s="45">
        <v>29.552132522904699</v>
      </c>
      <c r="M24" s="45">
        <v>24.144253001787064</v>
      </c>
      <c r="N24" s="45">
        <v>17.6587532909784</v>
      </c>
      <c r="O24" s="45">
        <v>21.758421284540699</v>
      </c>
      <c r="P24" s="45">
        <v>17.133529084655073</v>
      </c>
      <c r="Q24" s="45">
        <v>10.5</v>
      </c>
      <c r="R24" s="45">
        <v>16.192283837689132</v>
      </c>
      <c r="S24" s="45">
        <v>17.727755910165481</v>
      </c>
    </row>
    <row r="25" spans="1:19" ht="15" hidden="1" customHeight="1" outlineLevel="1">
      <c r="A25" s="8">
        <v>40969</v>
      </c>
      <c r="B25" s="45">
        <v>21.398952058958155</v>
      </c>
      <c r="C25" s="45">
        <v>21.24038836444597</v>
      </c>
      <c r="D25" s="45">
        <v>21.508473201715933</v>
      </c>
      <c r="E25" s="45">
        <v>20.414563611467585</v>
      </c>
      <c r="F25" s="45">
        <v>26.866682211883926</v>
      </c>
      <c r="G25" s="45">
        <v>17.617777205415777</v>
      </c>
      <c r="H25" s="45">
        <v>21.414097298705979</v>
      </c>
      <c r="I25" s="45">
        <v>21.240161269559792</v>
      </c>
      <c r="J25" s="45">
        <v>21.534528634182848</v>
      </c>
      <c r="K25" s="45">
        <v>20.416822832105922</v>
      </c>
      <c r="L25" s="45">
        <v>26.891205456417296</v>
      </c>
      <c r="M25" s="45">
        <v>17.755855762301376</v>
      </c>
      <c r="N25" s="45">
        <v>14.820135719791041</v>
      </c>
      <c r="O25" s="45">
        <v>21.435250536630893</v>
      </c>
      <c r="P25" s="45">
        <v>13.333058722332948</v>
      </c>
      <c r="Q25" s="45">
        <v>10.5</v>
      </c>
      <c r="R25" s="45">
        <v>15.896207369942196</v>
      </c>
      <c r="S25" s="45">
        <v>13.046902332855469</v>
      </c>
    </row>
    <row r="26" spans="1:19" ht="15" hidden="1" customHeight="1" outlineLevel="1">
      <c r="A26" s="8">
        <v>41000</v>
      </c>
      <c r="B26" s="45">
        <v>21.157406734255503</v>
      </c>
      <c r="C26" s="45">
        <v>22.878593741401904</v>
      </c>
      <c r="D26" s="45">
        <v>19.967481666718303</v>
      </c>
      <c r="E26" s="45">
        <v>17.844502253440815</v>
      </c>
      <c r="F26" s="45">
        <v>26.023055339229302</v>
      </c>
      <c r="G26" s="45">
        <v>18.235066943052995</v>
      </c>
      <c r="H26" s="45">
        <v>21.165989935248302</v>
      </c>
      <c r="I26" s="45">
        <v>22.877514274407684</v>
      </c>
      <c r="J26" s="45">
        <v>19.981306407103034</v>
      </c>
      <c r="K26" s="45">
        <v>17.846086065121977</v>
      </c>
      <c r="L26" s="45">
        <v>26.041767403937968</v>
      </c>
      <c r="M26" s="45">
        <v>18.293214282356878</v>
      </c>
      <c r="N26" s="45">
        <v>17.25338330257301</v>
      </c>
      <c r="O26" s="45">
        <v>23.565357407407408</v>
      </c>
      <c r="P26" s="45">
        <v>14.78152856927028</v>
      </c>
      <c r="Q26" s="45">
        <v>10.5</v>
      </c>
      <c r="R26" s="45">
        <v>14.50409036027264</v>
      </c>
      <c r="S26" s="45">
        <v>15.120306712433258</v>
      </c>
    </row>
    <row r="27" spans="1:19" ht="15" hidden="1" customHeight="1" outlineLevel="1">
      <c r="A27" s="8">
        <v>41030</v>
      </c>
      <c r="B27" s="45">
        <v>21.810383658427646</v>
      </c>
      <c r="C27" s="45">
        <v>24.289695108795254</v>
      </c>
      <c r="D27" s="45">
        <v>20.029446163295628</v>
      </c>
      <c r="E27" s="45">
        <v>17.899351285674907</v>
      </c>
      <c r="F27" s="45">
        <v>25.640715559912692</v>
      </c>
      <c r="G27" s="45">
        <v>20.587571132675883</v>
      </c>
      <c r="H27" s="45">
        <v>21.850838366674505</v>
      </c>
      <c r="I27" s="45">
        <v>24.290243163717083</v>
      </c>
      <c r="J27" s="45">
        <v>20.082479459039575</v>
      </c>
      <c r="K27" s="45">
        <v>17.90045022612065</v>
      </c>
      <c r="L27" s="45">
        <v>25.654853215620776</v>
      </c>
      <c r="M27" s="45">
        <v>21.117199027699268</v>
      </c>
      <c r="N27" s="45">
        <v>14.807949565551709</v>
      </c>
      <c r="O27" s="45">
        <v>23.09294893378226</v>
      </c>
      <c r="P27" s="45">
        <v>14.513765853173023</v>
      </c>
      <c r="Q27" s="45">
        <v>10.499999999999998</v>
      </c>
      <c r="R27" s="45">
        <v>14.943899999999999</v>
      </c>
      <c r="S27" s="45">
        <v>14.544081795480086</v>
      </c>
    </row>
    <row r="28" spans="1:19" ht="15" hidden="1" customHeight="1" outlineLevel="1">
      <c r="A28" s="8">
        <v>41061</v>
      </c>
      <c r="B28" s="45">
        <v>23.261784850983265</v>
      </c>
      <c r="C28" s="45">
        <v>22.716206555638294</v>
      </c>
      <c r="D28" s="45">
        <v>23.691346997370573</v>
      </c>
      <c r="E28" s="45">
        <v>23.313888699312709</v>
      </c>
      <c r="F28" s="45">
        <v>25.553177138627049</v>
      </c>
      <c r="G28" s="45">
        <v>20.707139787144239</v>
      </c>
      <c r="H28" s="45">
        <v>23.373625327058328</v>
      </c>
      <c r="I28" s="45">
        <v>22.715799272081028</v>
      </c>
      <c r="J28" s="45">
        <v>23.901496263187145</v>
      </c>
      <c r="K28" s="45">
        <v>23.320896331263409</v>
      </c>
      <c r="L28" s="45">
        <v>25.565274391219997</v>
      </c>
      <c r="M28" s="45">
        <v>22.061316799285361</v>
      </c>
      <c r="N28" s="45">
        <v>13.06454540977934</v>
      </c>
      <c r="O28" s="45">
        <v>23.698279069767441</v>
      </c>
      <c r="P28" s="45">
        <v>12.891546936456841</v>
      </c>
      <c r="Q28" s="45">
        <v>10.5</v>
      </c>
      <c r="R28" s="45">
        <v>14.962900144717798</v>
      </c>
      <c r="S28" s="45">
        <v>12.890851539776392</v>
      </c>
    </row>
    <row r="29" spans="1:19" ht="15" hidden="1" customHeight="1" outlineLevel="1">
      <c r="A29" s="8">
        <v>41091</v>
      </c>
      <c r="B29" s="45">
        <v>23.071203271322677</v>
      </c>
      <c r="C29" s="45">
        <v>21.708038322957606</v>
      </c>
      <c r="D29" s="45">
        <v>24.317032045035454</v>
      </c>
      <c r="E29" s="45">
        <v>24.79601462223183</v>
      </c>
      <c r="F29" s="45">
        <v>25.185489152005083</v>
      </c>
      <c r="G29" s="45">
        <v>19.194772934722984</v>
      </c>
      <c r="H29" s="45">
        <v>23.19134252710445</v>
      </c>
      <c r="I29" s="45">
        <v>21.706892950133831</v>
      </c>
      <c r="J29" s="45">
        <v>24.563071574438613</v>
      </c>
      <c r="K29" s="45">
        <v>24.797518696624355</v>
      </c>
      <c r="L29" s="45">
        <v>25.189599065520504</v>
      </c>
      <c r="M29" s="45">
        <v>21.065530780811134</v>
      </c>
      <c r="N29" s="45">
        <v>4.0051937285260735</v>
      </c>
      <c r="O29" s="45">
        <v>23.902228013029319</v>
      </c>
      <c r="P29" s="45">
        <v>3.1748218557448351</v>
      </c>
      <c r="Q29" s="45">
        <v>10.5</v>
      </c>
      <c r="R29" s="45">
        <v>16.110137373737373</v>
      </c>
      <c r="S29" s="45">
        <v>2.9586612806426293</v>
      </c>
    </row>
    <row r="30" spans="1:19" ht="15" hidden="1" customHeight="1" outlineLevel="1">
      <c r="A30" s="8">
        <v>41122</v>
      </c>
      <c r="B30" s="45">
        <v>23.939842996518607</v>
      </c>
      <c r="C30" s="45">
        <v>23.581970663614136</v>
      </c>
      <c r="D30" s="45">
        <v>24.280443167353056</v>
      </c>
      <c r="E30" s="45">
        <v>27.123754721797638</v>
      </c>
      <c r="F30" s="45">
        <v>24.230437285772449</v>
      </c>
      <c r="G30" s="45">
        <v>16.229631728620301</v>
      </c>
      <c r="H30" s="45">
        <v>24.113578894891344</v>
      </c>
      <c r="I30" s="45">
        <v>23.585795456406974</v>
      </c>
      <c r="J30" s="45">
        <v>24.630599938747242</v>
      </c>
      <c r="K30" s="45">
        <v>27.129726876831377</v>
      </c>
      <c r="L30" s="45">
        <v>24.232646481968676</v>
      </c>
      <c r="M30" s="45">
        <v>16.859331392967952</v>
      </c>
      <c r="N30" s="45">
        <v>13.260368997807149</v>
      </c>
      <c r="O30" s="45">
        <v>20.902761247833624</v>
      </c>
      <c r="P30" s="45">
        <v>12.919080633377707</v>
      </c>
      <c r="Q30" s="45">
        <v>10</v>
      </c>
      <c r="R30" s="45">
        <v>15.449982692307692</v>
      </c>
      <c r="S30" s="45">
        <v>12.931122023419205</v>
      </c>
    </row>
    <row r="31" spans="1:19" ht="15" hidden="1" customHeight="1" outlineLevel="1">
      <c r="A31" s="8">
        <v>41153</v>
      </c>
      <c r="B31" s="45">
        <v>23.134665096913579</v>
      </c>
      <c r="C31" s="45">
        <v>21.970874731747017</v>
      </c>
      <c r="D31" s="45">
        <v>24.358488467838924</v>
      </c>
      <c r="E31" s="45">
        <v>25.035726311047206</v>
      </c>
      <c r="F31" s="45">
        <v>25.386643949631157</v>
      </c>
      <c r="G31" s="45">
        <v>17.897002201918809</v>
      </c>
      <c r="H31" s="45">
        <v>23.1730685860894</v>
      </c>
      <c r="I31" s="45">
        <v>21.969209675204688</v>
      </c>
      <c r="J31" s="45">
        <v>24.446400367520784</v>
      </c>
      <c r="K31" s="45">
        <v>25.035726311047206</v>
      </c>
      <c r="L31" s="45">
        <v>25.388561504924308</v>
      </c>
      <c r="M31" s="45">
        <v>18.351712203376831</v>
      </c>
      <c r="N31" s="45">
        <v>11.073952767527675</v>
      </c>
      <c r="O31" s="45">
        <v>26.748437517241378</v>
      </c>
      <c r="P31" s="45">
        <v>10.147953138484084</v>
      </c>
      <c r="Q31" s="45" t="s">
        <v>270</v>
      </c>
      <c r="R31" s="45">
        <v>15.17228739495798</v>
      </c>
      <c r="S31" s="45">
        <v>10.098720314041431</v>
      </c>
    </row>
    <row r="32" spans="1:19" ht="15" hidden="1" customHeight="1" outlineLevel="1">
      <c r="A32" s="8">
        <v>41183</v>
      </c>
      <c r="B32" s="45">
        <v>23.81417214043767</v>
      </c>
      <c r="C32" s="45">
        <v>22.733831293367299</v>
      </c>
      <c r="D32" s="45">
        <v>24.939217371941631</v>
      </c>
      <c r="E32" s="45">
        <v>27.778774318315833</v>
      </c>
      <c r="F32" s="45">
        <v>24.631471289644608</v>
      </c>
      <c r="G32" s="45">
        <v>16.846578698933847</v>
      </c>
      <c r="H32" s="45">
        <v>24.05059606281257</v>
      </c>
      <c r="I32" s="45">
        <v>22.732562901596655</v>
      </c>
      <c r="J32" s="45">
        <v>25.49415537734982</v>
      </c>
      <c r="K32" s="45">
        <v>27.778774318315833</v>
      </c>
      <c r="L32" s="45">
        <v>24.649457409502556</v>
      </c>
      <c r="M32" s="45">
        <v>17.957043933470807</v>
      </c>
      <c r="N32" s="45">
        <v>14.238992860883998</v>
      </c>
      <c r="O32" s="45">
        <v>41.309463057324848</v>
      </c>
      <c r="P32" s="45">
        <v>14.201062366432572</v>
      </c>
      <c r="Q32" s="45" t="s">
        <v>270</v>
      </c>
      <c r="R32" s="45">
        <v>14.624503092783504</v>
      </c>
      <c r="S32" s="45">
        <v>14.195875547996978</v>
      </c>
    </row>
    <row r="33" spans="1:19" ht="15" hidden="1" customHeight="1" outlineLevel="1">
      <c r="A33" s="8">
        <v>41214</v>
      </c>
      <c r="B33" s="45">
        <v>27.027949848458629</v>
      </c>
      <c r="C33" s="45">
        <v>24.100279774928705</v>
      </c>
      <c r="D33" s="45">
        <v>30.013595622604726</v>
      </c>
      <c r="E33" s="45">
        <v>35.067384784776635</v>
      </c>
      <c r="F33" s="45">
        <v>25.715965496047701</v>
      </c>
      <c r="G33" s="45">
        <v>18.407047356564931</v>
      </c>
      <c r="H33" s="45">
        <v>27.05576417083762</v>
      </c>
      <c r="I33" s="45">
        <v>24.100298739018832</v>
      </c>
      <c r="J33" s="45">
        <v>30.079498011801302</v>
      </c>
      <c r="K33" s="45">
        <v>35.067384784776635</v>
      </c>
      <c r="L33" s="45">
        <v>25.717256203316936</v>
      </c>
      <c r="M33" s="45">
        <v>18.671405617339627</v>
      </c>
      <c r="N33" s="45">
        <v>9.8896532193900111</v>
      </c>
      <c r="O33" s="45">
        <v>23.59387924528302</v>
      </c>
      <c r="P33" s="45">
        <v>9.7819000000000003</v>
      </c>
      <c r="Q33" s="45" t="s">
        <v>270</v>
      </c>
      <c r="R33" s="45">
        <v>14.14</v>
      </c>
      <c r="S33" s="45">
        <v>9.7294</v>
      </c>
    </row>
    <row r="34" spans="1:19" ht="15" hidden="1" customHeight="1" outlineLevel="1">
      <c r="A34" s="8">
        <v>41244</v>
      </c>
      <c r="B34" s="45">
        <v>24.371940458642793</v>
      </c>
      <c r="C34" s="45">
        <v>25.986715265114437</v>
      </c>
      <c r="D34" s="45">
        <v>22.677260996065129</v>
      </c>
      <c r="E34" s="45">
        <v>22.331268197947775</v>
      </c>
      <c r="F34" s="45">
        <v>24.037033475306416</v>
      </c>
      <c r="G34" s="45">
        <v>18.630241406718408</v>
      </c>
      <c r="H34" s="45">
        <v>24.412995063836668</v>
      </c>
      <c r="I34" s="45">
        <v>25.986554468228515</v>
      </c>
      <c r="J34" s="45">
        <v>22.751302272044388</v>
      </c>
      <c r="K34" s="45">
        <v>22.331268197947775</v>
      </c>
      <c r="L34" s="45">
        <v>24.037033475306416</v>
      </c>
      <c r="M34" s="45">
        <v>19.233817501230355</v>
      </c>
      <c r="N34" s="45">
        <v>10.958402517821932</v>
      </c>
      <c r="O34" s="45">
        <v>35.490842105263162</v>
      </c>
      <c r="P34" s="45">
        <v>10.8881</v>
      </c>
      <c r="Q34" s="45" t="s">
        <v>270</v>
      </c>
      <c r="R34" s="45" t="s">
        <v>270</v>
      </c>
      <c r="S34" s="45">
        <v>10.8881</v>
      </c>
    </row>
    <row r="35" spans="1:19" ht="15" hidden="1" customHeight="1" outlineLevel="1">
      <c r="A35" s="8">
        <v>41275</v>
      </c>
      <c r="B35" s="45">
        <v>21.492932450157252</v>
      </c>
      <c r="C35" s="45">
        <v>24.461872313227854</v>
      </c>
      <c r="D35" s="45">
        <v>18.419909564575267</v>
      </c>
      <c r="E35" s="45">
        <v>15.57926191557824</v>
      </c>
      <c r="F35" s="45">
        <v>25.350609271294267</v>
      </c>
      <c r="G35" s="45">
        <v>26.03464709277338</v>
      </c>
      <c r="H35" s="45">
        <v>21.497244501147151</v>
      </c>
      <c r="I35" s="45">
        <v>24.459234709189044</v>
      </c>
      <c r="J35" s="45">
        <v>18.428285927069417</v>
      </c>
      <c r="K35" s="45">
        <v>15.579921320250389</v>
      </c>
      <c r="L35" s="45">
        <v>25.350609271294267</v>
      </c>
      <c r="M35" s="45">
        <v>26.521932256346528</v>
      </c>
      <c r="N35" s="45">
        <v>14.870255444928439</v>
      </c>
      <c r="O35" s="45">
        <v>41.500043640897758</v>
      </c>
      <c r="P35" s="45">
        <v>11.072276466405972</v>
      </c>
      <c r="Q35" s="45">
        <v>10.760000000000002</v>
      </c>
      <c r="R35" s="45" t="s">
        <v>270</v>
      </c>
      <c r="S35" s="45">
        <v>11.101493198600854</v>
      </c>
    </row>
    <row r="36" spans="1:19" ht="15" hidden="1" customHeight="1" outlineLevel="1">
      <c r="A36" s="8">
        <v>41306</v>
      </c>
      <c r="B36" s="45">
        <v>21.131430797384301</v>
      </c>
      <c r="C36" s="45">
        <v>24.737966654256688</v>
      </c>
      <c r="D36" s="45">
        <v>17.480769353866638</v>
      </c>
      <c r="E36" s="45">
        <v>13.403052951594958</v>
      </c>
      <c r="F36" s="45">
        <v>25.314884542748178</v>
      </c>
      <c r="G36" s="45">
        <v>25.494848057822026</v>
      </c>
      <c r="H36" s="45">
        <v>21.134140950301109</v>
      </c>
      <c r="I36" s="45">
        <v>24.743329592991344</v>
      </c>
      <c r="J36" s="45">
        <v>17.481012426475658</v>
      </c>
      <c r="K36" s="45">
        <v>13.403052951594958</v>
      </c>
      <c r="L36" s="45">
        <v>25.320819448799334</v>
      </c>
      <c r="M36" s="45">
        <v>25.494848057822026</v>
      </c>
      <c r="N36" s="45">
        <v>8.6313707518022653</v>
      </c>
      <c r="O36" s="45">
        <v>2.9954545454545456</v>
      </c>
      <c r="P36" s="45">
        <v>16</v>
      </c>
      <c r="Q36" s="45" t="s">
        <v>270</v>
      </c>
      <c r="R36" s="45">
        <v>16</v>
      </c>
      <c r="S36" s="45" t="s">
        <v>270</v>
      </c>
    </row>
    <row r="37" spans="1:19" ht="15" hidden="1" customHeight="1" outlineLevel="1">
      <c r="A37" s="8">
        <v>41334</v>
      </c>
      <c r="B37" s="45">
        <v>26.767560886300963</v>
      </c>
      <c r="C37" s="45">
        <v>30.616591900336122</v>
      </c>
      <c r="D37" s="45">
        <v>18.530499839093167</v>
      </c>
      <c r="E37" s="45">
        <v>13.75195701022445</v>
      </c>
      <c r="F37" s="45">
        <v>25.972476697207533</v>
      </c>
      <c r="G37" s="45">
        <v>23.023172846879596</v>
      </c>
      <c r="H37" s="45">
        <v>26.783868244526506</v>
      </c>
      <c r="I37" s="45">
        <v>30.616600680979573</v>
      </c>
      <c r="J37" s="45">
        <v>18.550138025057123</v>
      </c>
      <c r="K37" s="45">
        <v>13.753377711897953</v>
      </c>
      <c r="L37" s="45">
        <v>25.972476697207533</v>
      </c>
      <c r="M37" s="45">
        <v>23.593537396227859</v>
      </c>
      <c r="N37" s="45">
        <v>13.475441557056522</v>
      </c>
      <c r="O37" s="45">
        <v>35.858258823529411</v>
      </c>
      <c r="P37" s="45">
        <v>13.428274726840856</v>
      </c>
      <c r="Q37" s="45">
        <v>10</v>
      </c>
      <c r="R37" s="45" t="s">
        <v>270</v>
      </c>
      <c r="S37" s="45">
        <v>13.635312504722327</v>
      </c>
    </row>
    <row r="38" spans="1:19" ht="15" hidden="1" customHeight="1" outlineLevel="1">
      <c r="A38" s="8">
        <v>41365</v>
      </c>
      <c r="B38" s="45">
        <v>21.570883416449849</v>
      </c>
      <c r="C38" s="45">
        <v>24.346861610510857</v>
      </c>
      <c r="D38" s="45">
        <v>19.004178258295898</v>
      </c>
      <c r="E38" s="45">
        <v>15.278490347550838</v>
      </c>
      <c r="F38" s="45">
        <v>25.828256255750926</v>
      </c>
      <c r="G38" s="45">
        <v>21.777217116112741</v>
      </c>
      <c r="H38" s="45">
        <v>21.579518630246103</v>
      </c>
      <c r="I38" s="45">
        <v>24.346644538513203</v>
      </c>
      <c r="J38" s="45">
        <v>19.015599199442597</v>
      </c>
      <c r="K38" s="45">
        <v>15.278901087987837</v>
      </c>
      <c r="L38" s="45">
        <v>25.828256255750926</v>
      </c>
      <c r="M38" s="45">
        <v>22.018611222567273</v>
      </c>
      <c r="N38" s="45">
        <v>13.661861398262849</v>
      </c>
      <c r="O38" s="45">
        <v>35.13481304347826</v>
      </c>
      <c r="P38" s="45">
        <v>13.518800000000001</v>
      </c>
      <c r="Q38" s="45">
        <v>10</v>
      </c>
      <c r="R38" s="45" t="s">
        <v>270</v>
      </c>
      <c r="S38" s="45">
        <v>13.601299999999998</v>
      </c>
    </row>
    <row r="39" spans="1:19" ht="15" hidden="1" customHeight="1" outlineLevel="1">
      <c r="A39" s="8">
        <v>41395</v>
      </c>
      <c r="B39" s="45">
        <v>22.422100885574459</v>
      </c>
      <c r="C39" s="45">
        <v>26.472090251326456</v>
      </c>
      <c r="D39" s="45">
        <v>18.433331387181358</v>
      </c>
      <c r="E39" s="45">
        <v>13.896986135061576</v>
      </c>
      <c r="F39" s="45">
        <v>26.522565238031838</v>
      </c>
      <c r="G39" s="45">
        <v>15.63736900146877</v>
      </c>
      <c r="H39" s="45">
        <v>22.628708970497982</v>
      </c>
      <c r="I39" s="45">
        <v>26.471324863683513</v>
      </c>
      <c r="J39" s="45">
        <v>18.752144454203368</v>
      </c>
      <c r="K39" s="45">
        <v>13.896986135061576</v>
      </c>
      <c r="L39" s="45">
        <v>26.522565238031838</v>
      </c>
      <c r="M39" s="45">
        <v>20.097901624586182</v>
      </c>
      <c r="N39" s="45">
        <v>5.4796461011791564</v>
      </c>
      <c r="O39" s="45">
        <v>36.378668047337285</v>
      </c>
      <c r="P39" s="45">
        <v>5.3798000000000004</v>
      </c>
      <c r="Q39" s="45" t="s">
        <v>270</v>
      </c>
      <c r="R39" s="45" t="s">
        <v>270</v>
      </c>
      <c r="S39" s="45">
        <v>5.3798000000000004</v>
      </c>
    </row>
    <row r="40" spans="1:19" ht="15" hidden="1" customHeight="1" outlineLevel="1">
      <c r="A40" s="8">
        <v>41426</v>
      </c>
      <c r="B40" s="45">
        <v>20.090269331894326</v>
      </c>
      <c r="C40" s="45">
        <v>23.233490827931771</v>
      </c>
      <c r="D40" s="45">
        <v>17.980085081530355</v>
      </c>
      <c r="E40" s="45">
        <v>13.802949006890962</v>
      </c>
      <c r="F40" s="45">
        <v>25.205119169752543</v>
      </c>
      <c r="G40" s="45">
        <v>21.932632034322491</v>
      </c>
      <c r="H40" s="45">
        <v>20.096770320633517</v>
      </c>
      <c r="I40" s="45">
        <v>23.233286689563645</v>
      </c>
      <c r="J40" s="45">
        <v>17.987476182555383</v>
      </c>
      <c r="K40" s="45">
        <v>13.802949006890962</v>
      </c>
      <c r="L40" s="45">
        <v>25.205119169752543</v>
      </c>
      <c r="M40" s="45">
        <v>22.134883055301977</v>
      </c>
      <c r="N40" s="45">
        <v>13.855131860902256</v>
      </c>
      <c r="O40" s="45">
        <v>36.841162962962969</v>
      </c>
      <c r="P40" s="45">
        <v>13.704601939451278</v>
      </c>
      <c r="Q40" s="45" t="s">
        <v>270</v>
      </c>
      <c r="R40" s="45" t="s">
        <v>270</v>
      </c>
      <c r="S40" s="45">
        <v>13.704601939451278</v>
      </c>
    </row>
    <row r="41" spans="1:19" ht="15" hidden="1" customHeight="1" outlineLevel="1">
      <c r="A41" s="8">
        <v>41456</v>
      </c>
      <c r="B41" s="45">
        <v>18.976526821345672</v>
      </c>
      <c r="C41" s="45">
        <v>24.656845143612721</v>
      </c>
      <c r="D41" s="45">
        <v>16.22885307794331</v>
      </c>
      <c r="E41" s="45">
        <v>12.483001821077631</v>
      </c>
      <c r="F41" s="45">
        <v>25.628120290015151</v>
      </c>
      <c r="G41" s="45">
        <v>20.605009502414624</v>
      </c>
      <c r="H41" s="45">
        <v>18.966660132145023</v>
      </c>
      <c r="I41" s="45">
        <v>24.628272836512323</v>
      </c>
      <c r="J41" s="45">
        <v>16.22997880076332</v>
      </c>
      <c r="K41" s="45">
        <v>12.483001821077631</v>
      </c>
      <c r="L41" s="45">
        <v>25.628120290015151</v>
      </c>
      <c r="M41" s="45">
        <v>20.654853004135251</v>
      </c>
      <c r="N41" s="45">
        <v>33.444453469059738</v>
      </c>
      <c r="O41" s="45">
        <v>49.879813103448271</v>
      </c>
      <c r="P41" s="45">
        <v>13.867915786384978</v>
      </c>
      <c r="Q41" s="45" t="s">
        <v>270</v>
      </c>
      <c r="R41" s="45" t="s">
        <v>270</v>
      </c>
      <c r="S41" s="45">
        <v>13.867915786384978</v>
      </c>
    </row>
    <row r="42" spans="1:19" ht="15" hidden="1" customHeight="1" outlineLevel="1">
      <c r="A42" s="8">
        <v>41487</v>
      </c>
      <c r="B42" s="45">
        <v>18.373945787624869</v>
      </c>
      <c r="C42" s="45">
        <v>22.022997718495638</v>
      </c>
      <c r="D42" s="45">
        <v>16.280627259968266</v>
      </c>
      <c r="E42" s="45">
        <v>12.382604926280258</v>
      </c>
      <c r="F42" s="45">
        <v>23.338645864026375</v>
      </c>
      <c r="G42" s="45">
        <v>20.713041585558852</v>
      </c>
      <c r="H42" s="45">
        <v>18.374970248835989</v>
      </c>
      <c r="I42" s="45">
        <v>22.022679178087614</v>
      </c>
      <c r="J42" s="45">
        <v>16.278619354403578</v>
      </c>
      <c r="K42" s="45">
        <v>12.382604926280258</v>
      </c>
      <c r="L42" s="45">
        <v>23.338645864026375</v>
      </c>
      <c r="M42" s="45">
        <v>20.815606145422286</v>
      </c>
      <c r="N42" s="45">
        <v>17.515633344273056</v>
      </c>
      <c r="O42" s="45">
        <v>36.443959999999997</v>
      </c>
      <c r="P42" s="45">
        <v>17.390035084241827</v>
      </c>
      <c r="Q42" s="45" t="s">
        <v>270</v>
      </c>
      <c r="R42" s="45" t="s">
        <v>270</v>
      </c>
      <c r="S42" s="45">
        <v>17.390035084241827</v>
      </c>
    </row>
    <row r="43" spans="1:19" ht="15" hidden="1" customHeight="1" outlineLevel="1">
      <c r="A43" s="8">
        <v>41518</v>
      </c>
      <c r="B43" s="45">
        <v>18.240747267019078</v>
      </c>
      <c r="C43" s="45">
        <v>21.885395026830594</v>
      </c>
      <c r="D43" s="45">
        <v>16.242323261760589</v>
      </c>
      <c r="E43" s="45">
        <v>12.116257329434209</v>
      </c>
      <c r="F43" s="45">
        <v>25.729595602535255</v>
      </c>
      <c r="G43" s="45">
        <v>19.668060052076122</v>
      </c>
      <c r="H43" s="45">
        <v>18.249923572440096</v>
      </c>
      <c r="I43" s="45">
        <v>21.885287299299716</v>
      </c>
      <c r="J43" s="45">
        <v>16.250228497414078</v>
      </c>
      <c r="K43" s="45">
        <v>12.116257329434209</v>
      </c>
      <c r="L43" s="45">
        <v>25.866524515489093</v>
      </c>
      <c r="M43" s="45">
        <v>19.674474165085073</v>
      </c>
      <c r="N43" s="45">
        <v>13.783634468676688</v>
      </c>
      <c r="O43" s="45">
        <v>36.513133333333329</v>
      </c>
      <c r="P43" s="45">
        <v>13.759816386883536</v>
      </c>
      <c r="Q43" s="45" t="s">
        <v>270</v>
      </c>
      <c r="R43" s="45">
        <v>13.7011</v>
      </c>
      <c r="S43" s="45">
        <v>15.900000000000002</v>
      </c>
    </row>
    <row r="44" spans="1:19" ht="15" hidden="1" customHeight="1" outlineLevel="1">
      <c r="A44" s="8">
        <v>41548</v>
      </c>
      <c r="B44" s="45">
        <v>18.770302087984099</v>
      </c>
      <c r="C44" s="45">
        <v>22.65166016907218</v>
      </c>
      <c r="D44" s="45">
        <v>15.979492751313805</v>
      </c>
      <c r="E44" s="45">
        <v>12.090975746338316</v>
      </c>
      <c r="F44" s="45">
        <v>24.483510032521103</v>
      </c>
      <c r="G44" s="45">
        <v>20.953656709474025</v>
      </c>
      <c r="H44" s="45">
        <v>18.764525151609032</v>
      </c>
      <c r="I44" s="45">
        <v>22.639198866312661</v>
      </c>
      <c r="J44" s="45">
        <v>15.979708169108193</v>
      </c>
      <c r="K44" s="45">
        <v>12.090975746338316</v>
      </c>
      <c r="L44" s="45">
        <v>24.483510032521103</v>
      </c>
      <c r="M44" s="45">
        <v>20.96034414405964</v>
      </c>
      <c r="N44" s="45">
        <v>45.290746370370364</v>
      </c>
      <c r="O44" s="45">
        <v>49.134488714991761</v>
      </c>
      <c r="P44" s="45">
        <v>11</v>
      </c>
      <c r="Q44" s="45" t="s">
        <v>270</v>
      </c>
      <c r="R44" s="45" t="s">
        <v>270</v>
      </c>
      <c r="S44" s="45">
        <v>11</v>
      </c>
    </row>
    <row r="45" spans="1:19" ht="15" hidden="1" customHeight="1" outlineLevel="1">
      <c r="A45" s="8">
        <v>41579</v>
      </c>
      <c r="B45" s="45">
        <v>20.125614875334726</v>
      </c>
      <c r="C45" s="45">
        <v>23.319905447705789</v>
      </c>
      <c r="D45" s="45">
        <v>18.122223766039941</v>
      </c>
      <c r="E45" s="45">
        <v>14.711734840910433</v>
      </c>
      <c r="F45" s="45">
        <v>25.0511882719867</v>
      </c>
      <c r="G45" s="45">
        <v>20.448958957791085</v>
      </c>
      <c r="H45" s="45">
        <v>20.125106126236208</v>
      </c>
      <c r="I45" s="45">
        <v>23.318945455831866</v>
      </c>
      <c r="J45" s="45">
        <v>18.122223766039941</v>
      </c>
      <c r="K45" s="45">
        <v>14.711734840910433</v>
      </c>
      <c r="L45" s="45">
        <v>25.0511882719867</v>
      </c>
      <c r="M45" s="45">
        <v>20.448958957791085</v>
      </c>
      <c r="N45" s="45">
        <v>36.465542696629207</v>
      </c>
      <c r="O45" s="45">
        <v>36.465542696629207</v>
      </c>
      <c r="P45" s="45" t="s">
        <v>270</v>
      </c>
      <c r="Q45" s="45" t="s">
        <v>270</v>
      </c>
      <c r="R45" s="45" t="s">
        <v>270</v>
      </c>
      <c r="S45" s="45" t="s">
        <v>270</v>
      </c>
    </row>
    <row r="46" spans="1:19" ht="15" hidden="1" customHeight="1" outlineLevel="1">
      <c r="A46" s="8">
        <v>41609</v>
      </c>
      <c r="B46" s="45">
        <v>22.943090932734268</v>
      </c>
      <c r="C46" s="45">
        <v>23.607809888957334</v>
      </c>
      <c r="D46" s="45">
        <v>22.589180112850585</v>
      </c>
      <c r="E46" s="45">
        <v>22.652954624841072</v>
      </c>
      <c r="F46" s="45">
        <v>22.749664314333739</v>
      </c>
      <c r="G46" s="45">
        <v>21.069774511397426</v>
      </c>
      <c r="H46" s="45">
        <v>22.942970225213859</v>
      </c>
      <c r="I46" s="45">
        <v>23.60770071903773</v>
      </c>
      <c r="J46" s="45">
        <v>22.589180112850585</v>
      </c>
      <c r="K46" s="45">
        <v>22.652954624841072</v>
      </c>
      <c r="L46" s="45">
        <v>22.749664314333739</v>
      </c>
      <c r="M46" s="45">
        <v>21.069774511397426</v>
      </c>
      <c r="N46" s="45">
        <v>36.606006666666666</v>
      </c>
      <c r="O46" s="45">
        <v>36.606006666666666</v>
      </c>
      <c r="P46" s="45" t="s">
        <v>270</v>
      </c>
      <c r="Q46" s="45" t="s">
        <v>270</v>
      </c>
      <c r="R46" s="45" t="s">
        <v>270</v>
      </c>
      <c r="S46" s="45" t="s">
        <v>270</v>
      </c>
    </row>
    <row r="47" spans="1:19" ht="15" hidden="1" customHeight="1" outlineLevel="1">
      <c r="A47" s="8">
        <v>41640</v>
      </c>
      <c r="B47" s="45">
        <v>19.823853346872188</v>
      </c>
      <c r="C47" s="45">
        <v>23.241239932014974</v>
      </c>
      <c r="D47" s="45">
        <v>18.070212575639975</v>
      </c>
      <c r="E47" s="45">
        <v>16.222470971844899</v>
      </c>
      <c r="F47" s="45">
        <v>24.666150294397415</v>
      </c>
      <c r="G47" s="45">
        <v>22.656119969861553</v>
      </c>
      <c r="H47" s="45">
        <v>19.823733533661319</v>
      </c>
      <c r="I47" s="45">
        <v>23.240780880390783</v>
      </c>
      <c r="J47" s="45">
        <v>18.070212575639975</v>
      </c>
      <c r="K47" s="45">
        <v>16.222470971844899</v>
      </c>
      <c r="L47" s="45">
        <v>24.666150294397415</v>
      </c>
      <c r="M47" s="45">
        <v>22.656119969861553</v>
      </c>
      <c r="N47" s="45">
        <v>36.473410958904111</v>
      </c>
      <c r="O47" s="45">
        <v>36.473410958904111</v>
      </c>
      <c r="P47" s="45" t="s">
        <v>270</v>
      </c>
      <c r="Q47" s="45" t="s">
        <v>270</v>
      </c>
      <c r="R47" s="45" t="s">
        <v>270</v>
      </c>
      <c r="S47" s="45" t="s">
        <v>270</v>
      </c>
    </row>
    <row r="48" spans="1:19" ht="15" hidden="1" customHeight="1" outlineLevel="1">
      <c r="A48" s="8">
        <v>41671</v>
      </c>
      <c r="B48" s="45">
        <v>23.989960622158122</v>
      </c>
      <c r="C48" s="45">
        <v>25.836386731193407</v>
      </c>
      <c r="D48" s="45">
        <v>23.128534768140614</v>
      </c>
      <c r="E48" s="45">
        <v>22.933994299424484</v>
      </c>
      <c r="F48" s="45">
        <v>23.887659302596973</v>
      </c>
      <c r="G48" s="45">
        <v>21.36659190426197</v>
      </c>
      <c r="H48" s="45">
        <v>23.993678261396749</v>
      </c>
      <c r="I48" s="45">
        <v>25.831117987589387</v>
      </c>
      <c r="J48" s="45">
        <v>23.136168211697839</v>
      </c>
      <c r="K48" s="45">
        <v>22.933994299424484</v>
      </c>
      <c r="L48" s="45">
        <v>23.91592705221974</v>
      </c>
      <c r="M48" s="45">
        <v>21.36659190426197</v>
      </c>
      <c r="N48" s="45">
        <v>16.932412184710902</v>
      </c>
      <c r="O48" s="45">
        <v>46.109726249999994</v>
      </c>
      <c r="P48" s="45">
        <v>11.570399999999999</v>
      </c>
      <c r="Q48" s="45" t="s">
        <v>270</v>
      </c>
      <c r="R48" s="45">
        <v>11.570399999999999</v>
      </c>
      <c r="S48" s="45" t="s">
        <v>270</v>
      </c>
    </row>
    <row r="49" spans="1:19" ht="15" hidden="1" customHeight="1" outlineLevel="1">
      <c r="A49" s="8">
        <v>41699</v>
      </c>
      <c r="B49" s="45">
        <v>24.233028801039058</v>
      </c>
      <c r="C49" s="45">
        <v>27.384936583704043</v>
      </c>
      <c r="D49" s="45">
        <v>22.250281600783833</v>
      </c>
      <c r="E49" s="45">
        <v>25.382919084387364</v>
      </c>
      <c r="F49" s="45">
        <v>21.487017143139564</v>
      </c>
      <c r="G49" s="45">
        <v>11.504510438694027</v>
      </c>
      <c r="H49" s="45">
        <v>24.310787341745257</v>
      </c>
      <c r="I49" s="45">
        <v>27.381864233863176</v>
      </c>
      <c r="J49" s="45">
        <v>22.339870658801331</v>
      </c>
      <c r="K49" s="45">
        <v>25.628586374528421</v>
      </c>
      <c r="L49" s="45">
        <v>21.504799981596566</v>
      </c>
      <c r="M49" s="45">
        <v>11.504510438694027</v>
      </c>
      <c r="N49" s="45">
        <v>18.090501509223028</v>
      </c>
      <c r="O49" s="45">
        <v>36.578873076923074</v>
      </c>
      <c r="P49" s="45">
        <v>17.896465171198795</v>
      </c>
      <c r="Q49" s="45">
        <v>18</v>
      </c>
      <c r="R49" s="45">
        <v>14.361700000000001</v>
      </c>
      <c r="S49" s="45" t="s">
        <v>270</v>
      </c>
    </row>
    <row r="50" spans="1:19" ht="15" hidden="1" customHeight="1" outlineLevel="1">
      <c r="A50" s="8">
        <v>41730</v>
      </c>
      <c r="B50" s="45">
        <v>24.993733708621235</v>
      </c>
      <c r="C50" s="45">
        <v>28.312600190367732</v>
      </c>
      <c r="D50" s="45">
        <v>23.920401657367453</v>
      </c>
      <c r="E50" s="45">
        <v>22.850536189638031</v>
      </c>
      <c r="F50" s="45">
        <v>30.70233733248245</v>
      </c>
      <c r="G50" s="45">
        <v>33.84464535626536</v>
      </c>
      <c r="H50" s="45">
        <v>24.943510899602014</v>
      </c>
      <c r="I50" s="45">
        <v>28.164202989219774</v>
      </c>
      <c r="J50" s="45">
        <v>23.920401657367453</v>
      </c>
      <c r="K50" s="45">
        <v>22.850536189638031</v>
      </c>
      <c r="L50" s="45">
        <v>30.70233733248245</v>
      </c>
      <c r="M50" s="45">
        <v>33.84464535626536</v>
      </c>
      <c r="N50" s="45">
        <v>36.538030105465005</v>
      </c>
      <c r="O50" s="45">
        <v>36.538030105465005</v>
      </c>
      <c r="P50" s="45" t="s">
        <v>270</v>
      </c>
      <c r="Q50" s="45" t="s">
        <v>270</v>
      </c>
      <c r="R50" s="45" t="s">
        <v>270</v>
      </c>
      <c r="S50" s="45" t="s">
        <v>270</v>
      </c>
    </row>
    <row r="51" spans="1:19" ht="15" hidden="1" customHeight="1" outlineLevel="1">
      <c r="A51" s="8">
        <v>41760</v>
      </c>
      <c r="B51" s="45">
        <v>33.781472618133812</v>
      </c>
      <c r="C51" s="45">
        <v>34.167231485179528</v>
      </c>
      <c r="D51" s="45">
        <v>32.380125497866288</v>
      </c>
      <c r="E51" s="45">
        <v>27.073591596638657</v>
      </c>
      <c r="F51" s="45">
        <v>31.909286725747151</v>
      </c>
      <c r="G51" s="45">
        <v>34.066537402519501</v>
      </c>
      <c r="H51" s="45">
        <v>33.779177537913128</v>
      </c>
      <c r="I51" s="45">
        <v>34.16473245987104</v>
      </c>
      <c r="J51" s="45">
        <v>32.380125497866288</v>
      </c>
      <c r="K51" s="45">
        <v>27.073591596638657</v>
      </c>
      <c r="L51" s="45">
        <v>31.909286725747151</v>
      </c>
      <c r="M51" s="45">
        <v>34.066537402519501</v>
      </c>
      <c r="N51" s="45">
        <v>36.5</v>
      </c>
      <c r="O51" s="45">
        <v>36.5</v>
      </c>
      <c r="P51" s="45" t="s">
        <v>270</v>
      </c>
      <c r="Q51" s="45" t="s">
        <v>270</v>
      </c>
      <c r="R51" s="45" t="s">
        <v>270</v>
      </c>
      <c r="S51" s="45" t="s">
        <v>270</v>
      </c>
    </row>
    <row r="52" spans="1:19" ht="15" hidden="1" customHeight="1" outlineLevel="1">
      <c r="A52" s="8">
        <v>41791</v>
      </c>
      <c r="B52" s="45">
        <v>26.687899999999999</v>
      </c>
      <c r="C52" s="45">
        <v>50.033799999999999</v>
      </c>
      <c r="D52" s="45">
        <v>20.234500000000001</v>
      </c>
      <c r="E52" s="45" t="s">
        <v>270</v>
      </c>
      <c r="F52" s="45">
        <v>20.234500000000001</v>
      </c>
      <c r="G52" s="45" t="s">
        <v>270</v>
      </c>
      <c r="H52" s="45">
        <v>24.860600000000002</v>
      </c>
      <c r="I52" s="45">
        <v>51.201099999999997</v>
      </c>
      <c r="J52" s="45">
        <v>20.234500000000001</v>
      </c>
      <c r="K52" s="45" t="s">
        <v>270</v>
      </c>
      <c r="L52" s="45">
        <v>20.234500000000001</v>
      </c>
      <c r="M52" s="45" t="s">
        <v>270</v>
      </c>
      <c r="N52" s="45">
        <v>48</v>
      </c>
      <c r="O52" s="45">
        <v>48</v>
      </c>
      <c r="P52" s="45" t="s">
        <v>270</v>
      </c>
      <c r="Q52" s="45" t="s">
        <v>270</v>
      </c>
      <c r="R52" s="45" t="s">
        <v>270</v>
      </c>
      <c r="S52" s="45" t="s">
        <v>270</v>
      </c>
    </row>
    <row r="53" spans="1:19" ht="15" hidden="1" customHeight="1" outlineLevel="1">
      <c r="A53" s="8">
        <v>41821</v>
      </c>
      <c r="B53" s="45" t="s">
        <v>270</v>
      </c>
      <c r="C53" s="45" t="s">
        <v>270</v>
      </c>
      <c r="D53" s="45" t="s">
        <v>270</v>
      </c>
      <c r="E53" s="45" t="s">
        <v>270</v>
      </c>
      <c r="F53" s="45" t="s">
        <v>270</v>
      </c>
      <c r="G53" s="45" t="s">
        <v>270</v>
      </c>
      <c r="H53" s="45" t="s">
        <v>270</v>
      </c>
      <c r="I53" s="45" t="s">
        <v>270</v>
      </c>
      <c r="J53" s="45" t="s">
        <v>270</v>
      </c>
      <c r="K53" s="45" t="s">
        <v>270</v>
      </c>
      <c r="L53" s="45" t="s">
        <v>270</v>
      </c>
      <c r="M53" s="45" t="s">
        <v>270</v>
      </c>
      <c r="N53" s="45" t="s">
        <v>270</v>
      </c>
      <c r="O53" s="45" t="s">
        <v>270</v>
      </c>
      <c r="P53" s="45" t="s">
        <v>270</v>
      </c>
      <c r="Q53" s="45" t="s">
        <v>270</v>
      </c>
      <c r="R53" s="45" t="s">
        <v>270</v>
      </c>
      <c r="S53" s="45" t="s">
        <v>270</v>
      </c>
    </row>
    <row r="54" spans="1:19" hidden="1" outlineLevel="1" collapsed="1">
      <c r="A54" s="8">
        <v>41852</v>
      </c>
      <c r="B54" s="45" t="s">
        <v>270</v>
      </c>
      <c r="C54" s="45" t="s">
        <v>270</v>
      </c>
      <c r="D54" s="45" t="s">
        <v>270</v>
      </c>
      <c r="E54" s="45" t="s">
        <v>270</v>
      </c>
      <c r="F54" s="45" t="s">
        <v>270</v>
      </c>
      <c r="G54" s="45" t="s">
        <v>270</v>
      </c>
      <c r="H54" s="45" t="s">
        <v>270</v>
      </c>
      <c r="I54" s="45" t="s">
        <v>270</v>
      </c>
      <c r="J54" s="45" t="s">
        <v>270</v>
      </c>
      <c r="K54" s="45" t="s">
        <v>270</v>
      </c>
      <c r="L54" s="45" t="s">
        <v>270</v>
      </c>
      <c r="M54" s="45" t="s">
        <v>270</v>
      </c>
      <c r="N54" s="45" t="s">
        <v>270</v>
      </c>
      <c r="O54" s="45" t="s">
        <v>270</v>
      </c>
      <c r="P54" s="45" t="s">
        <v>270</v>
      </c>
      <c r="Q54" s="45" t="s">
        <v>270</v>
      </c>
      <c r="R54" s="45" t="s">
        <v>270</v>
      </c>
      <c r="S54" s="45" t="s">
        <v>270</v>
      </c>
    </row>
    <row r="55" spans="1:19" hidden="1" outlineLevel="1" collapsed="1">
      <c r="A55" s="8">
        <v>41883</v>
      </c>
      <c r="B55" s="45">
        <v>18.531300000000002</v>
      </c>
      <c r="C55" s="45">
        <v>24.084800000000001</v>
      </c>
      <c r="D55" s="45">
        <v>16.11</v>
      </c>
      <c r="E55" s="45" t="s">
        <v>270</v>
      </c>
      <c r="F55" s="45">
        <v>16.11</v>
      </c>
      <c r="G55" s="45" t="s">
        <v>270</v>
      </c>
      <c r="H55" s="45">
        <v>18.531300000000002</v>
      </c>
      <c r="I55" s="45">
        <v>24.084800000000001</v>
      </c>
      <c r="J55" s="45">
        <v>16.11</v>
      </c>
      <c r="K55" s="45" t="s">
        <v>270</v>
      </c>
      <c r="L55" s="45">
        <v>16.11</v>
      </c>
      <c r="M55" s="45" t="s">
        <v>270</v>
      </c>
      <c r="N55" s="45" t="s">
        <v>270</v>
      </c>
      <c r="O55" s="45" t="s">
        <v>270</v>
      </c>
      <c r="P55" s="45" t="s">
        <v>270</v>
      </c>
      <c r="Q55" s="45" t="s">
        <v>270</v>
      </c>
      <c r="R55" s="45" t="s">
        <v>270</v>
      </c>
      <c r="S55" s="45" t="s">
        <v>270</v>
      </c>
    </row>
    <row r="56" spans="1:19" hidden="1" outlineLevel="1" collapsed="1">
      <c r="A56" s="8">
        <v>41913</v>
      </c>
      <c r="B56" s="45">
        <v>22.521435521235521</v>
      </c>
      <c r="C56" s="45">
        <v>47.693600000000004</v>
      </c>
      <c r="D56" s="45">
        <v>17.975367123287672</v>
      </c>
      <c r="E56" s="45" t="s">
        <v>270</v>
      </c>
      <c r="F56" s="45">
        <v>17.975367123287672</v>
      </c>
      <c r="G56" s="45" t="s">
        <v>270</v>
      </c>
      <c r="H56" s="45">
        <v>18.008559545454546</v>
      </c>
      <c r="I56" s="45">
        <v>30.079599999999999</v>
      </c>
      <c r="J56" s="45">
        <v>17.975367123287672</v>
      </c>
      <c r="K56" s="45" t="s">
        <v>270</v>
      </c>
      <c r="L56" s="45">
        <v>17.975367123287672</v>
      </c>
      <c r="M56" s="45" t="s">
        <v>270</v>
      </c>
      <c r="N56" s="45">
        <v>48.0002</v>
      </c>
      <c r="O56" s="45">
        <v>48.0002</v>
      </c>
      <c r="P56" s="45" t="s">
        <v>270</v>
      </c>
      <c r="Q56" s="45" t="s">
        <v>270</v>
      </c>
      <c r="R56" s="45" t="s">
        <v>270</v>
      </c>
      <c r="S56" s="45" t="s">
        <v>270</v>
      </c>
    </row>
    <row r="57" spans="1:19" hidden="1" outlineLevel="1" collapsed="1">
      <c r="A57" s="8">
        <v>41944</v>
      </c>
      <c r="B57" s="45" t="s">
        <v>270</v>
      </c>
      <c r="C57" s="45" t="s">
        <v>270</v>
      </c>
      <c r="D57" s="45" t="s">
        <v>270</v>
      </c>
      <c r="E57" s="45" t="s">
        <v>270</v>
      </c>
      <c r="F57" s="45" t="s">
        <v>270</v>
      </c>
      <c r="G57" s="45" t="s">
        <v>270</v>
      </c>
      <c r="H57" s="45" t="s">
        <v>270</v>
      </c>
      <c r="I57" s="45" t="s">
        <v>270</v>
      </c>
      <c r="J57" s="45" t="s">
        <v>270</v>
      </c>
      <c r="K57" s="45" t="s">
        <v>270</v>
      </c>
      <c r="L57" s="45" t="s">
        <v>270</v>
      </c>
      <c r="M57" s="45" t="s">
        <v>270</v>
      </c>
      <c r="N57" s="45" t="s">
        <v>270</v>
      </c>
      <c r="O57" s="45" t="s">
        <v>270</v>
      </c>
      <c r="P57" s="45" t="s">
        <v>270</v>
      </c>
      <c r="Q57" s="45" t="s">
        <v>270</v>
      </c>
      <c r="R57" s="45" t="s">
        <v>270</v>
      </c>
      <c r="S57" s="45" t="s">
        <v>270</v>
      </c>
    </row>
    <row r="58" spans="1:19" hidden="1" outlineLevel="1" collapsed="1">
      <c r="A58" s="8">
        <v>41974</v>
      </c>
      <c r="B58" s="45" t="s">
        <v>270</v>
      </c>
      <c r="C58" s="45" t="s">
        <v>270</v>
      </c>
      <c r="D58" s="45" t="s">
        <v>270</v>
      </c>
      <c r="E58" s="45" t="s">
        <v>270</v>
      </c>
      <c r="F58" s="45" t="s">
        <v>270</v>
      </c>
      <c r="G58" s="45" t="s">
        <v>270</v>
      </c>
      <c r="H58" s="45" t="s">
        <v>270</v>
      </c>
      <c r="I58" s="45" t="s">
        <v>270</v>
      </c>
      <c r="J58" s="45" t="s">
        <v>270</v>
      </c>
      <c r="K58" s="45" t="s">
        <v>270</v>
      </c>
      <c r="L58" s="45" t="s">
        <v>270</v>
      </c>
      <c r="M58" s="45" t="s">
        <v>270</v>
      </c>
      <c r="N58" s="45" t="s">
        <v>270</v>
      </c>
      <c r="O58" s="45" t="s">
        <v>270</v>
      </c>
      <c r="P58" s="45" t="s">
        <v>270</v>
      </c>
      <c r="Q58" s="45" t="s">
        <v>270</v>
      </c>
      <c r="R58" s="45" t="s">
        <v>270</v>
      </c>
      <c r="S58" s="45" t="s">
        <v>270</v>
      </c>
    </row>
    <row r="59" spans="1:19" hidden="1" outlineLevel="1" collapsed="1">
      <c r="A59" s="8">
        <v>42005</v>
      </c>
      <c r="B59" s="45" t="s">
        <v>270</v>
      </c>
      <c r="C59" s="45" t="s">
        <v>270</v>
      </c>
      <c r="D59" s="45" t="s">
        <v>270</v>
      </c>
      <c r="E59" s="45" t="s">
        <v>270</v>
      </c>
      <c r="F59" s="45" t="s">
        <v>270</v>
      </c>
      <c r="G59" s="45" t="s">
        <v>270</v>
      </c>
      <c r="H59" s="45" t="s">
        <v>270</v>
      </c>
      <c r="I59" s="45" t="s">
        <v>270</v>
      </c>
      <c r="J59" s="45" t="s">
        <v>270</v>
      </c>
      <c r="K59" s="45" t="s">
        <v>270</v>
      </c>
      <c r="L59" s="45" t="s">
        <v>270</v>
      </c>
      <c r="M59" s="45" t="s">
        <v>270</v>
      </c>
      <c r="N59" s="45" t="s">
        <v>270</v>
      </c>
      <c r="O59" s="45" t="s">
        <v>270</v>
      </c>
      <c r="P59" s="45" t="s">
        <v>270</v>
      </c>
      <c r="Q59" s="45" t="s">
        <v>270</v>
      </c>
      <c r="R59" s="45" t="s">
        <v>270</v>
      </c>
      <c r="S59" s="45" t="s">
        <v>270</v>
      </c>
    </row>
    <row r="60" spans="1:19" hidden="1" outlineLevel="1" collapsed="1">
      <c r="A60" s="8">
        <v>42036</v>
      </c>
      <c r="B60" s="45" t="s">
        <v>270</v>
      </c>
      <c r="C60" s="45" t="s">
        <v>270</v>
      </c>
      <c r="D60" s="45" t="s">
        <v>270</v>
      </c>
      <c r="E60" s="45" t="s">
        <v>270</v>
      </c>
      <c r="F60" s="45" t="s">
        <v>270</v>
      </c>
      <c r="G60" s="45" t="s">
        <v>270</v>
      </c>
      <c r="H60" s="45" t="s">
        <v>270</v>
      </c>
      <c r="I60" s="45" t="s">
        <v>270</v>
      </c>
      <c r="J60" s="45" t="s">
        <v>270</v>
      </c>
      <c r="K60" s="45" t="s">
        <v>270</v>
      </c>
      <c r="L60" s="45" t="s">
        <v>270</v>
      </c>
      <c r="M60" s="45" t="s">
        <v>270</v>
      </c>
      <c r="N60" s="45" t="s">
        <v>270</v>
      </c>
      <c r="O60" s="45" t="s">
        <v>270</v>
      </c>
      <c r="P60" s="45" t="s">
        <v>270</v>
      </c>
      <c r="Q60" s="45" t="s">
        <v>270</v>
      </c>
      <c r="R60" s="45" t="s">
        <v>270</v>
      </c>
      <c r="S60" s="45" t="s">
        <v>270</v>
      </c>
    </row>
    <row r="61" spans="1:19" hidden="1" outlineLevel="1" collapsed="1">
      <c r="A61" s="8">
        <v>42064</v>
      </c>
      <c r="B61" s="45" t="s">
        <v>270</v>
      </c>
      <c r="C61" s="45" t="s">
        <v>270</v>
      </c>
      <c r="D61" s="45" t="s">
        <v>270</v>
      </c>
      <c r="E61" s="45" t="s">
        <v>270</v>
      </c>
      <c r="F61" s="45" t="s">
        <v>270</v>
      </c>
      <c r="G61" s="45" t="s">
        <v>270</v>
      </c>
      <c r="H61" s="45" t="s">
        <v>270</v>
      </c>
      <c r="I61" s="45" t="s">
        <v>270</v>
      </c>
      <c r="J61" s="45" t="s">
        <v>270</v>
      </c>
      <c r="K61" s="45" t="s">
        <v>270</v>
      </c>
      <c r="L61" s="45" t="s">
        <v>270</v>
      </c>
      <c r="M61" s="45" t="s">
        <v>270</v>
      </c>
      <c r="N61" s="45" t="s">
        <v>270</v>
      </c>
      <c r="O61" s="45" t="s">
        <v>270</v>
      </c>
      <c r="P61" s="45" t="s">
        <v>270</v>
      </c>
      <c r="Q61" s="45" t="s">
        <v>270</v>
      </c>
      <c r="R61" s="45" t="s">
        <v>270</v>
      </c>
      <c r="S61" s="45" t="s">
        <v>270</v>
      </c>
    </row>
    <row r="62" spans="1:19" hidden="1" outlineLevel="1" collapsed="1">
      <c r="A62" s="8">
        <v>42095</v>
      </c>
      <c r="B62" s="45" t="s">
        <v>270</v>
      </c>
      <c r="C62" s="45" t="s">
        <v>270</v>
      </c>
      <c r="D62" s="45" t="s">
        <v>270</v>
      </c>
      <c r="E62" s="45" t="s">
        <v>270</v>
      </c>
      <c r="F62" s="45" t="s">
        <v>270</v>
      </c>
      <c r="G62" s="45" t="s">
        <v>270</v>
      </c>
      <c r="H62" s="45" t="s">
        <v>270</v>
      </c>
      <c r="I62" s="45" t="s">
        <v>270</v>
      </c>
      <c r="J62" s="45" t="s">
        <v>270</v>
      </c>
      <c r="K62" s="45" t="s">
        <v>270</v>
      </c>
      <c r="L62" s="45" t="s">
        <v>270</v>
      </c>
      <c r="M62" s="45" t="s">
        <v>270</v>
      </c>
      <c r="N62" s="45" t="s">
        <v>270</v>
      </c>
      <c r="O62" s="45" t="s">
        <v>270</v>
      </c>
      <c r="P62" s="45" t="s">
        <v>270</v>
      </c>
      <c r="Q62" s="45" t="s">
        <v>270</v>
      </c>
      <c r="R62" s="45" t="s">
        <v>270</v>
      </c>
      <c r="S62" s="45" t="s">
        <v>270</v>
      </c>
    </row>
    <row r="63" spans="1:19" hidden="1" outlineLevel="1" collapsed="1">
      <c r="A63" s="8">
        <v>42125</v>
      </c>
      <c r="B63" s="45" t="s">
        <v>270</v>
      </c>
      <c r="C63" s="45" t="s">
        <v>270</v>
      </c>
      <c r="D63" s="45" t="s">
        <v>270</v>
      </c>
      <c r="E63" s="45" t="s">
        <v>270</v>
      </c>
      <c r="F63" s="45" t="s">
        <v>270</v>
      </c>
      <c r="G63" s="45" t="s">
        <v>270</v>
      </c>
      <c r="H63" s="45" t="s">
        <v>270</v>
      </c>
      <c r="I63" s="45" t="s">
        <v>270</v>
      </c>
      <c r="J63" s="45" t="s">
        <v>270</v>
      </c>
      <c r="K63" s="45" t="s">
        <v>270</v>
      </c>
      <c r="L63" s="45" t="s">
        <v>270</v>
      </c>
      <c r="M63" s="45" t="s">
        <v>270</v>
      </c>
      <c r="N63" s="45" t="s">
        <v>270</v>
      </c>
      <c r="O63" s="45" t="s">
        <v>270</v>
      </c>
      <c r="P63" s="45" t="s">
        <v>270</v>
      </c>
      <c r="Q63" s="45" t="s">
        <v>270</v>
      </c>
      <c r="R63" s="45" t="s">
        <v>270</v>
      </c>
      <c r="S63" s="45" t="s">
        <v>270</v>
      </c>
    </row>
    <row r="64" spans="1:19" hidden="1" outlineLevel="1" collapsed="1">
      <c r="A64" s="8">
        <v>42156</v>
      </c>
      <c r="B64" s="45" t="s">
        <v>270</v>
      </c>
      <c r="C64" s="45" t="s">
        <v>270</v>
      </c>
      <c r="D64" s="45" t="s">
        <v>270</v>
      </c>
      <c r="E64" s="45" t="s">
        <v>270</v>
      </c>
      <c r="F64" s="45" t="s">
        <v>270</v>
      </c>
      <c r="G64" s="45" t="s">
        <v>270</v>
      </c>
      <c r="H64" s="45" t="s">
        <v>270</v>
      </c>
      <c r="I64" s="45" t="s">
        <v>270</v>
      </c>
      <c r="J64" s="45" t="s">
        <v>270</v>
      </c>
      <c r="K64" s="45" t="s">
        <v>270</v>
      </c>
      <c r="L64" s="45" t="s">
        <v>270</v>
      </c>
      <c r="M64" s="45" t="s">
        <v>270</v>
      </c>
      <c r="N64" s="45" t="s">
        <v>270</v>
      </c>
      <c r="O64" s="45" t="s">
        <v>270</v>
      </c>
      <c r="P64" s="45" t="s">
        <v>270</v>
      </c>
      <c r="Q64" s="45" t="s">
        <v>270</v>
      </c>
      <c r="R64" s="45" t="s">
        <v>270</v>
      </c>
      <c r="S64" s="45" t="s">
        <v>270</v>
      </c>
    </row>
    <row r="65" spans="1:19" hidden="1" outlineLevel="1" collapsed="1">
      <c r="A65" s="8">
        <v>42186</v>
      </c>
      <c r="B65" s="45" t="s">
        <v>270</v>
      </c>
      <c r="C65" s="45" t="s">
        <v>270</v>
      </c>
      <c r="D65" s="45" t="s">
        <v>270</v>
      </c>
      <c r="E65" s="45" t="s">
        <v>270</v>
      </c>
      <c r="F65" s="45" t="s">
        <v>270</v>
      </c>
      <c r="G65" s="45" t="s">
        <v>270</v>
      </c>
      <c r="H65" s="45" t="s">
        <v>270</v>
      </c>
      <c r="I65" s="45" t="s">
        <v>270</v>
      </c>
      <c r="J65" s="45" t="s">
        <v>270</v>
      </c>
      <c r="K65" s="45" t="s">
        <v>270</v>
      </c>
      <c r="L65" s="45" t="s">
        <v>270</v>
      </c>
      <c r="M65" s="45" t="s">
        <v>270</v>
      </c>
      <c r="N65" s="45" t="s">
        <v>270</v>
      </c>
      <c r="O65" s="45" t="s">
        <v>270</v>
      </c>
      <c r="P65" s="45" t="s">
        <v>270</v>
      </c>
      <c r="Q65" s="45" t="s">
        <v>270</v>
      </c>
      <c r="R65" s="45" t="s">
        <v>270</v>
      </c>
      <c r="S65" s="45" t="s">
        <v>270</v>
      </c>
    </row>
    <row r="66" spans="1:19" hidden="1" outlineLevel="1" collapsed="1">
      <c r="A66" s="8">
        <v>42217</v>
      </c>
      <c r="B66" s="45" t="s">
        <v>270</v>
      </c>
      <c r="C66" s="45" t="s">
        <v>270</v>
      </c>
      <c r="D66" s="45" t="s">
        <v>270</v>
      </c>
      <c r="E66" s="45" t="s">
        <v>270</v>
      </c>
      <c r="F66" s="45" t="s">
        <v>270</v>
      </c>
      <c r="G66" s="45" t="s">
        <v>270</v>
      </c>
      <c r="H66" s="45" t="s">
        <v>270</v>
      </c>
      <c r="I66" s="45" t="s">
        <v>270</v>
      </c>
      <c r="J66" s="45" t="s">
        <v>270</v>
      </c>
      <c r="K66" s="45" t="s">
        <v>270</v>
      </c>
      <c r="L66" s="45" t="s">
        <v>270</v>
      </c>
      <c r="M66" s="45" t="s">
        <v>270</v>
      </c>
      <c r="N66" s="45" t="s">
        <v>270</v>
      </c>
      <c r="O66" s="45" t="s">
        <v>270</v>
      </c>
      <c r="P66" s="45" t="s">
        <v>270</v>
      </c>
      <c r="Q66" s="45" t="s">
        <v>270</v>
      </c>
      <c r="R66" s="45" t="s">
        <v>270</v>
      </c>
      <c r="S66" s="45" t="s">
        <v>270</v>
      </c>
    </row>
    <row r="67" spans="1:19" hidden="1" outlineLevel="1" collapsed="1">
      <c r="A67" s="8">
        <v>42248</v>
      </c>
      <c r="B67" s="45" t="s">
        <v>270</v>
      </c>
      <c r="C67" s="45" t="s">
        <v>270</v>
      </c>
      <c r="D67" s="45" t="s">
        <v>270</v>
      </c>
      <c r="E67" s="45" t="s">
        <v>270</v>
      </c>
      <c r="F67" s="45" t="s">
        <v>270</v>
      </c>
      <c r="G67" s="45" t="s">
        <v>270</v>
      </c>
      <c r="H67" s="45" t="s">
        <v>270</v>
      </c>
      <c r="I67" s="45" t="s">
        <v>270</v>
      </c>
      <c r="J67" s="45" t="s">
        <v>270</v>
      </c>
      <c r="K67" s="45" t="s">
        <v>270</v>
      </c>
      <c r="L67" s="45" t="s">
        <v>270</v>
      </c>
      <c r="M67" s="45" t="s">
        <v>270</v>
      </c>
      <c r="N67" s="45" t="s">
        <v>270</v>
      </c>
      <c r="O67" s="45" t="s">
        <v>270</v>
      </c>
      <c r="P67" s="45" t="s">
        <v>270</v>
      </c>
      <c r="Q67" s="45" t="s">
        <v>270</v>
      </c>
      <c r="R67" s="45" t="s">
        <v>270</v>
      </c>
      <c r="S67" s="45" t="s">
        <v>270</v>
      </c>
    </row>
    <row r="68" spans="1:19" hidden="1" outlineLevel="1" collapsed="1">
      <c r="A68" s="8">
        <v>42278</v>
      </c>
      <c r="B68" s="45" t="s">
        <v>270</v>
      </c>
      <c r="C68" s="45" t="s">
        <v>270</v>
      </c>
      <c r="D68" s="45" t="s">
        <v>270</v>
      </c>
      <c r="E68" s="45" t="s">
        <v>270</v>
      </c>
      <c r="F68" s="45" t="s">
        <v>270</v>
      </c>
      <c r="G68" s="45" t="s">
        <v>270</v>
      </c>
      <c r="H68" s="45" t="s">
        <v>270</v>
      </c>
      <c r="I68" s="45" t="s">
        <v>270</v>
      </c>
      <c r="J68" s="45" t="s">
        <v>270</v>
      </c>
      <c r="K68" s="45" t="s">
        <v>270</v>
      </c>
      <c r="L68" s="45" t="s">
        <v>270</v>
      </c>
      <c r="M68" s="45" t="s">
        <v>270</v>
      </c>
      <c r="N68" s="45" t="s">
        <v>270</v>
      </c>
      <c r="O68" s="45" t="s">
        <v>270</v>
      </c>
      <c r="P68" s="45" t="s">
        <v>270</v>
      </c>
      <c r="Q68" s="45" t="s">
        <v>270</v>
      </c>
      <c r="R68" s="45" t="s">
        <v>270</v>
      </c>
      <c r="S68" s="45" t="s">
        <v>270</v>
      </c>
    </row>
    <row r="69" spans="1:19" hidden="1" outlineLevel="1" collapsed="1">
      <c r="A69" s="8">
        <v>42309</v>
      </c>
      <c r="B69" s="45" t="s">
        <v>270</v>
      </c>
      <c r="C69" s="45" t="s">
        <v>270</v>
      </c>
      <c r="D69" s="45" t="s">
        <v>270</v>
      </c>
      <c r="E69" s="45" t="s">
        <v>270</v>
      </c>
      <c r="F69" s="45" t="s">
        <v>270</v>
      </c>
      <c r="G69" s="45" t="s">
        <v>270</v>
      </c>
      <c r="H69" s="45" t="s">
        <v>270</v>
      </c>
      <c r="I69" s="45" t="s">
        <v>270</v>
      </c>
      <c r="J69" s="45" t="s">
        <v>270</v>
      </c>
      <c r="K69" s="45" t="s">
        <v>270</v>
      </c>
      <c r="L69" s="45" t="s">
        <v>270</v>
      </c>
      <c r="M69" s="45" t="s">
        <v>270</v>
      </c>
      <c r="N69" s="45" t="s">
        <v>270</v>
      </c>
      <c r="O69" s="45" t="s">
        <v>270</v>
      </c>
      <c r="P69" s="45" t="s">
        <v>270</v>
      </c>
      <c r="Q69" s="45" t="s">
        <v>270</v>
      </c>
      <c r="R69" s="45" t="s">
        <v>270</v>
      </c>
      <c r="S69" s="45" t="s">
        <v>270</v>
      </c>
    </row>
    <row r="70" spans="1:19" hidden="1" outlineLevel="1" collapsed="1">
      <c r="A70" s="8">
        <v>42339</v>
      </c>
      <c r="B70" s="45" t="s">
        <v>270</v>
      </c>
      <c r="C70" s="45" t="s">
        <v>270</v>
      </c>
      <c r="D70" s="45" t="s">
        <v>270</v>
      </c>
      <c r="E70" s="45" t="s">
        <v>270</v>
      </c>
      <c r="F70" s="45" t="s">
        <v>270</v>
      </c>
      <c r="G70" s="45" t="s">
        <v>270</v>
      </c>
      <c r="H70" s="45" t="s">
        <v>270</v>
      </c>
      <c r="I70" s="45" t="s">
        <v>270</v>
      </c>
      <c r="J70" s="45" t="s">
        <v>270</v>
      </c>
      <c r="K70" s="45" t="s">
        <v>270</v>
      </c>
      <c r="L70" s="45" t="s">
        <v>270</v>
      </c>
      <c r="M70" s="45" t="s">
        <v>270</v>
      </c>
      <c r="N70" s="45" t="s">
        <v>270</v>
      </c>
      <c r="O70" s="45" t="s">
        <v>270</v>
      </c>
      <c r="P70" s="45" t="s">
        <v>270</v>
      </c>
      <c r="Q70" s="45" t="s">
        <v>270</v>
      </c>
      <c r="R70" s="45" t="s">
        <v>270</v>
      </c>
      <c r="S70" s="45" t="s">
        <v>270</v>
      </c>
    </row>
    <row r="71" spans="1:19" hidden="1" outlineLevel="1" collapsed="1">
      <c r="A71" s="8">
        <v>42370</v>
      </c>
      <c r="B71" s="45" t="s">
        <v>270</v>
      </c>
      <c r="C71" s="45" t="s">
        <v>270</v>
      </c>
      <c r="D71" s="45" t="s">
        <v>270</v>
      </c>
      <c r="E71" s="45" t="s">
        <v>270</v>
      </c>
      <c r="F71" s="45" t="s">
        <v>270</v>
      </c>
      <c r="G71" s="45" t="s">
        <v>270</v>
      </c>
      <c r="H71" s="45" t="s">
        <v>270</v>
      </c>
      <c r="I71" s="45" t="s">
        <v>270</v>
      </c>
      <c r="J71" s="45" t="s">
        <v>270</v>
      </c>
      <c r="K71" s="45" t="s">
        <v>270</v>
      </c>
      <c r="L71" s="45" t="s">
        <v>270</v>
      </c>
      <c r="M71" s="45" t="s">
        <v>270</v>
      </c>
      <c r="N71" s="45" t="s">
        <v>270</v>
      </c>
      <c r="O71" s="45" t="s">
        <v>270</v>
      </c>
      <c r="P71" s="45" t="s">
        <v>270</v>
      </c>
      <c r="Q71" s="45" t="s">
        <v>270</v>
      </c>
      <c r="R71" s="45" t="s">
        <v>270</v>
      </c>
      <c r="S71" s="45" t="s">
        <v>270</v>
      </c>
    </row>
    <row r="72" spans="1:19" hidden="1" outlineLevel="1" collapsed="1">
      <c r="A72" s="8">
        <v>42401</v>
      </c>
      <c r="B72" s="45" t="s">
        <v>270</v>
      </c>
      <c r="C72" s="45" t="s">
        <v>270</v>
      </c>
      <c r="D72" s="45" t="s">
        <v>270</v>
      </c>
      <c r="E72" s="45" t="s">
        <v>270</v>
      </c>
      <c r="F72" s="45" t="s">
        <v>270</v>
      </c>
      <c r="G72" s="45" t="s">
        <v>270</v>
      </c>
      <c r="H72" s="45" t="s">
        <v>270</v>
      </c>
      <c r="I72" s="45" t="s">
        <v>270</v>
      </c>
      <c r="J72" s="45" t="s">
        <v>270</v>
      </c>
      <c r="K72" s="45" t="s">
        <v>270</v>
      </c>
      <c r="L72" s="45" t="s">
        <v>270</v>
      </c>
      <c r="M72" s="45" t="s">
        <v>270</v>
      </c>
      <c r="N72" s="45" t="s">
        <v>270</v>
      </c>
      <c r="O72" s="45" t="s">
        <v>270</v>
      </c>
      <c r="P72" s="45" t="s">
        <v>270</v>
      </c>
      <c r="Q72" s="45" t="s">
        <v>270</v>
      </c>
      <c r="R72" s="45" t="s">
        <v>270</v>
      </c>
      <c r="S72" s="45" t="s">
        <v>270</v>
      </c>
    </row>
    <row r="73" spans="1:19" hidden="1" outlineLevel="1" collapsed="1">
      <c r="A73" s="8">
        <v>42430</v>
      </c>
      <c r="B73" s="45" t="s">
        <v>270</v>
      </c>
      <c r="C73" s="45" t="s">
        <v>270</v>
      </c>
      <c r="D73" s="45" t="s">
        <v>270</v>
      </c>
      <c r="E73" s="45" t="s">
        <v>270</v>
      </c>
      <c r="F73" s="45" t="s">
        <v>270</v>
      </c>
      <c r="G73" s="45" t="s">
        <v>270</v>
      </c>
      <c r="H73" s="45" t="s">
        <v>270</v>
      </c>
      <c r="I73" s="45" t="s">
        <v>270</v>
      </c>
      <c r="J73" s="45" t="s">
        <v>270</v>
      </c>
      <c r="K73" s="45" t="s">
        <v>270</v>
      </c>
      <c r="L73" s="45" t="s">
        <v>270</v>
      </c>
      <c r="M73" s="45" t="s">
        <v>270</v>
      </c>
      <c r="N73" s="45" t="s">
        <v>270</v>
      </c>
      <c r="O73" s="45" t="s">
        <v>270</v>
      </c>
      <c r="P73" s="45" t="s">
        <v>270</v>
      </c>
      <c r="Q73" s="45" t="s">
        <v>270</v>
      </c>
      <c r="R73" s="45" t="s">
        <v>270</v>
      </c>
      <c r="S73" s="45" t="s">
        <v>270</v>
      </c>
    </row>
    <row r="74" spans="1:19" hidden="1" outlineLevel="1" collapsed="1">
      <c r="A74" s="8">
        <v>42461</v>
      </c>
      <c r="B74" s="45" t="s">
        <v>270</v>
      </c>
      <c r="C74" s="45" t="s">
        <v>270</v>
      </c>
      <c r="D74" s="45" t="s">
        <v>270</v>
      </c>
      <c r="E74" s="45" t="s">
        <v>270</v>
      </c>
      <c r="F74" s="45" t="s">
        <v>270</v>
      </c>
      <c r="G74" s="45" t="s">
        <v>270</v>
      </c>
      <c r="H74" s="45" t="s">
        <v>270</v>
      </c>
      <c r="I74" s="45" t="s">
        <v>270</v>
      </c>
      <c r="J74" s="45" t="s">
        <v>270</v>
      </c>
      <c r="K74" s="45" t="s">
        <v>270</v>
      </c>
      <c r="L74" s="45" t="s">
        <v>270</v>
      </c>
      <c r="M74" s="45" t="s">
        <v>270</v>
      </c>
      <c r="N74" s="45" t="s">
        <v>270</v>
      </c>
      <c r="O74" s="45" t="s">
        <v>270</v>
      </c>
      <c r="P74" s="45" t="s">
        <v>270</v>
      </c>
      <c r="Q74" s="45" t="s">
        <v>270</v>
      </c>
      <c r="R74" s="45" t="s">
        <v>270</v>
      </c>
      <c r="S74" s="45" t="s">
        <v>270</v>
      </c>
    </row>
    <row r="75" spans="1:19" hidden="1" outlineLevel="1" collapsed="1">
      <c r="A75" s="8">
        <v>42491</v>
      </c>
      <c r="B75" s="45" t="s">
        <v>270</v>
      </c>
      <c r="C75" s="45" t="s">
        <v>270</v>
      </c>
      <c r="D75" s="45" t="s">
        <v>270</v>
      </c>
      <c r="E75" s="45" t="s">
        <v>270</v>
      </c>
      <c r="F75" s="45" t="s">
        <v>270</v>
      </c>
      <c r="G75" s="45" t="s">
        <v>270</v>
      </c>
      <c r="H75" s="45" t="s">
        <v>270</v>
      </c>
      <c r="I75" s="45" t="s">
        <v>270</v>
      </c>
      <c r="J75" s="45" t="s">
        <v>270</v>
      </c>
      <c r="K75" s="45" t="s">
        <v>270</v>
      </c>
      <c r="L75" s="45" t="s">
        <v>270</v>
      </c>
      <c r="M75" s="45" t="s">
        <v>270</v>
      </c>
      <c r="N75" s="45" t="s">
        <v>270</v>
      </c>
      <c r="O75" s="45" t="s">
        <v>270</v>
      </c>
      <c r="P75" s="45" t="s">
        <v>270</v>
      </c>
      <c r="Q75" s="45" t="s">
        <v>270</v>
      </c>
      <c r="R75" s="45" t="s">
        <v>270</v>
      </c>
      <c r="S75" s="45" t="s">
        <v>270</v>
      </c>
    </row>
    <row r="76" spans="1:19" hidden="1" outlineLevel="1" collapsed="1">
      <c r="A76" s="8">
        <v>42522</v>
      </c>
      <c r="B76" s="45" t="s">
        <v>270</v>
      </c>
      <c r="C76" s="45" t="s">
        <v>270</v>
      </c>
      <c r="D76" s="45" t="s">
        <v>270</v>
      </c>
      <c r="E76" s="45" t="s">
        <v>270</v>
      </c>
      <c r="F76" s="45" t="s">
        <v>270</v>
      </c>
      <c r="G76" s="45" t="s">
        <v>270</v>
      </c>
      <c r="H76" s="45" t="s">
        <v>270</v>
      </c>
      <c r="I76" s="45" t="s">
        <v>270</v>
      </c>
      <c r="J76" s="45" t="s">
        <v>270</v>
      </c>
      <c r="K76" s="45" t="s">
        <v>270</v>
      </c>
      <c r="L76" s="45" t="s">
        <v>270</v>
      </c>
      <c r="M76" s="45" t="s">
        <v>270</v>
      </c>
      <c r="N76" s="45" t="s">
        <v>270</v>
      </c>
      <c r="O76" s="45" t="s">
        <v>270</v>
      </c>
      <c r="P76" s="45" t="s">
        <v>270</v>
      </c>
      <c r="Q76" s="45" t="s">
        <v>270</v>
      </c>
      <c r="R76" s="45" t="s">
        <v>270</v>
      </c>
      <c r="S76" s="45" t="s">
        <v>270</v>
      </c>
    </row>
    <row r="77" spans="1:19" hidden="1" outlineLevel="1" collapsed="1">
      <c r="A77" s="8">
        <v>42552</v>
      </c>
      <c r="B77" s="45" t="s">
        <v>270</v>
      </c>
      <c r="C77" s="45" t="s">
        <v>270</v>
      </c>
      <c r="D77" s="45" t="s">
        <v>270</v>
      </c>
      <c r="E77" s="45" t="s">
        <v>270</v>
      </c>
      <c r="F77" s="45" t="s">
        <v>270</v>
      </c>
      <c r="G77" s="45" t="s">
        <v>270</v>
      </c>
      <c r="H77" s="45" t="s">
        <v>270</v>
      </c>
      <c r="I77" s="45" t="s">
        <v>270</v>
      </c>
      <c r="J77" s="45" t="s">
        <v>270</v>
      </c>
      <c r="K77" s="45" t="s">
        <v>270</v>
      </c>
      <c r="L77" s="45" t="s">
        <v>270</v>
      </c>
      <c r="M77" s="45" t="s">
        <v>270</v>
      </c>
      <c r="N77" s="45" t="s">
        <v>270</v>
      </c>
      <c r="O77" s="45" t="s">
        <v>270</v>
      </c>
      <c r="P77" s="45" t="s">
        <v>270</v>
      </c>
      <c r="Q77" s="45" t="s">
        <v>270</v>
      </c>
      <c r="R77" s="45" t="s">
        <v>270</v>
      </c>
      <c r="S77" s="45" t="s">
        <v>270</v>
      </c>
    </row>
    <row r="78" spans="1:19" hidden="1" outlineLevel="1" collapsed="1">
      <c r="A78" s="8">
        <v>42583</v>
      </c>
      <c r="B78" s="45" t="s">
        <v>270</v>
      </c>
      <c r="C78" s="45" t="s">
        <v>270</v>
      </c>
      <c r="D78" s="45" t="s">
        <v>270</v>
      </c>
      <c r="E78" s="45" t="s">
        <v>270</v>
      </c>
      <c r="F78" s="45" t="s">
        <v>270</v>
      </c>
      <c r="G78" s="45" t="s">
        <v>270</v>
      </c>
      <c r="H78" s="45" t="s">
        <v>270</v>
      </c>
      <c r="I78" s="45" t="s">
        <v>270</v>
      </c>
      <c r="J78" s="45" t="s">
        <v>270</v>
      </c>
      <c r="K78" s="45" t="s">
        <v>270</v>
      </c>
      <c r="L78" s="45" t="s">
        <v>270</v>
      </c>
      <c r="M78" s="45" t="s">
        <v>270</v>
      </c>
      <c r="N78" s="45" t="s">
        <v>270</v>
      </c>
      <c r="O78" s="45" t="s">
        <v>270</v>
      </c>
      <c r="P78" s="45" t="s">
        <v>270</v>
      </c>
      <c r="Q78" s="45" t="s">
        <v>270</v>
      </c>
      <c r="R78" s="45" t="s">
        <v>270</v>
      </c>
      <c r="S78" s="45" t="s">
        <v>270</v>
      </c>
    </row>
    <row r="79" spans="1:19" hidden="1" outlineLevel="1" collapsed="1">
      <c r="A79" s="8">
        <v>42614</v>
      </c>
      <c r="B79" s="45" t="s">
        <v>270</v>
      </c>
      <c r="C79" s="45" t="s">
        <v>270</v>
      </c>
      <c r="D79" s="45" t="s">
        <v>270</v>
      </c>
      <c r="E79" s="45" t="s">
        <v>270</v>
      </c>
      <c r="F79" s="45" t="s">
        <v>270</v>
      </c>
      <c r="G79" s="45" t="s">
        <v>270</v>
      </c>
      <c r="H79" s="45" t="s">
        <v>270</v>
      </c>
      <c r="I79" s="45" t="s">
        <v>270</v>
      </c>
      <c r="J79" s="45" t="s">
        <v>270</v>
      </c>
      <c r="K79" s="45" t="s">
        <v>270</v>
      </c>
      <c r="L79" s="45" t="s">
        <v>270</v>
      </c>
      <c r="M79" s="45" t="s">
        <v>270</v>
      </c>
      <c r="N79" s="45" t="s">
        <v>270</v>
      </c>
      <c r="O79" s="45" t="s">
        <v>270</v>
      </c>
      <c r="P79" s="45" t="s">
        <v>270</v>
      </c>
      <c r="Q79" s="45" t="s">
        <v>270</v>
      </c>
      <c r="R79" s="45" t="s">
        <v>270</v>
      </c>
      <c r="S79" s="45" t="s">
        <v>270</v>
      </c>
    </row>
    <row r="80" spans="1:19" hidden="1" outlineLevel="1" collapsed="1">
      <c r="A80" s="8">
        <v>42644</v>
      </c>
      <c r="B80" s="45" t="s">
        <v>270</v>
      </c>
      <c r="C80" s="45" t="s">
        <v>270</v>
      </c>
      <c r="D80" s="45" t="s">
        <v>270</v>
      </c>
      <c r="E80" s="45" t="s">
        <v>270</v>
      </c>
      <c r="F80" s="45" t="s">
        <v>270</v>
      </c>
      <c r="G80" s="45" t="s">
        <v>270</v>
      </c>
      <c r="H80" s="45" t="s">
        <v>270</v>
      </c>
      <c r="I80" s="45" t="s">
        <v>270</v>
      </c>
      <c r="J80" s="45" t="s">
        <v>270</v>
      </c>
      <c r="K80" s="45" t="s">
        <v>270</v>
      </c>
      <c r="L80" s="45" t="s">
        <v>270</v>
      </c>
      <c r="M80" s="45" t="s">
        <v>270</v>
      </c>
      <c r="N80" s="45" t="s">
        <v>270</v>
      </c>
      <c r="O80" s="45" t="s">
        <v>270</v>
      </c>
      <c r="P80" s="45" t="s">
        <v>270</v>
      </c>
      <c r="Q80" s="45" t="s">
        <v>270</v>
      </c>
      <c r="R80" s="45" t="s">
        <v>270</v>
      </c>
      <c r="S80" s="45" t="s">
        <v>270</v>
      </c>
    </row>
    <row r="81" spans="1:19" hidden="1" outlineLevel="1" collapsed="1">
      <c r="A81" s="8">
        <v>42675</v>
      </c>
      <c r="B81" s="45" t="s">
        <v>270</v>
      </c>
      <c r="C81" s="45" t="s">
        <v>270</v>
      </c>
      <c r="D81" s="45" t="s">
        <v>270</v>
      </c>
      <c r="E81" s="45" t="s">
        <v>270</v>
      </c>
      <c r="F81" s="45" t="s">
        <v>270</v>
      </c>
      <c r="G81" s="45" t="s">
        <v>270</v>
      </c>
      <c r="H81" s="45" t="s">
        <v>270</v>
      </c>
      <c r="I81" s="45" t="s">
        <v>270</v>
      </c>
      <c r="J81" s="45" t="s">
        <v>270</v>
      </c>
      <c r="K81" s="45" t="s">
        <v>270</v>
      </c>
      <c r="L81" s="45" t="s">
        <v>270</v>
      </c>
      <c r="M81" s="45" t="s">
        <v>270</v>
      </c>
      <c r="N81" s="45" t="s">
        <v>270</v>
      </c>
      <c r="O81" s="45" t="s">
        <v>270</v>
      </c>
      <c r="P81" s="45" t="s">
        <v>270</v>
      </c>
      <c r="Q81" s="45" t="s">
        <v>270</v>
      </c>
      <c r="R81" s="45" t="s">
        <v>270</v>
      </c>
      <c r="S81" s="45" t="s">
        <v>270</v>
      </c>
    </row>
    <row r="82" spans="1:19" hidden="1" outlineLevel="1" collapsed="1">
      <c r="A82" s="8">
        <v>42705</v>
      </c>
      <c r="B82" s="45" t="s">
        <v>270</v>
      </c>
      <c r="C82" s="45" t="s">
        <v>270</v>
      </c>
      <c r="D82" s="45" t="s">
        <v>270</v>
      </c>
      <c r="E82" s="45" t="s">
        <v>270</v>
      </c>
      <c r="F82" s="45" t="s">
        <v>270</v>
      </c>
      <c r="G82" s="45" t="s">
        <v>270</v>
      </c>
      <c r="H82" s="45" t="s">
        <v>270</v>
      </c>
      <c r="I82" s="45" t="s">
        <v>270</v>
      </c>
      <c r="J82" s="45" t="s">
        <v>270</v>
      </c>
      <c r="K82" s="45" t="s">
        <v>270</v>
      </c>
      <c r="L82" s="45" t="s">
        <v>270</v>
      </c>
      <c r="M82" s="45" t="s">
        <v>270</v>
      </c>
      <c r="N82" s="45" t="s">
        <v>270</v>
      </c>
      <c r="O82" s="45" t="s">
        <v>270</v>
      </c>
      <c r="P82" s="45" t="s">
        <v>270</v>
      </c>
      <c r="Q82" s="45" t="s">
        <v>270</v>
      </c>
      <c r="R82" s="45" t="s">
        <v>270</v>
      </c>
      <c r="S82" s="45" t="s">
        <v>270</v>
      </c>
    </row>
    <row r="83" spans="1:19" hidden="1" outlineLevel="1" collapsed="1">
      <c r="A83" s="8">
        <v>42736</v>
      </c>
      <c r="B83" s="45" t="s">
        <v>270</v>
      </c>
      <c r="C83" s="45" t="s">
        <v>270</v>
      </c>
      <c r="D83" s="45" t="s">
        <v>270</v>
      </c>
      <c r="E83" s="45" t="s">
        <v>270</v>
      </c>
      <c r="F83" s="45" t="s">
        <v>270</v>
      </c>
      <c r="G83" s="45" t="s">
        <v>270</v>
      </c>
      <c r="H83" s="45" t="s">
        <v>270</v>
      </c>
      <c r="I83" s="45" t="s">
        <v>270</v>
      </c>
      <c r="J83" s="45" t="s">
        <v>270</v>
      </c>
      <c r="K83" s="45" t="s">
        <v>270</v>
      </c>
      <c r="L83" s="45" t="s">
        <v>270</v>
      </c>
      <c r="M83" s="45" t="s">
        <v>270</v>
      </c>
      <c r="N83" s="45" t="s">
        <v>270</v>
      </c>
      <c r="O83" s="45" t="s">
        <v>270</v>
      </c>
      <c r="P83" s="45" t="s">
        <v>270</v>
      </c>
      <c r="Q83" s="45" t="s">
        <v>270</v>
      </c>
      <c r="R83" s="45" t="s">
        <v>270</v>
      </c>
      <c r="S83" s="45" t="s">
        <v>270</v>
      </c>
    </row>
    <row r="84" spans="1:19" hidden="1" outlineLevel="1" collapsed="1">
      <c r="A84" s="8">
        <v>42767</v>
      </c>
      <c r="B84" s="45" t="s">
        <v>270</v>
      </c>
      <c r="C84" s="45" t="s">
        <v>270</v>
      </c>
      <c r="D84" s="45" t="s">
        <v>270</v>
      </c>
      <c r="E84" s="45" t="s">
        <v>270</v>
      </c>
      <c r="F84" s="45" t="s">
        <v>270</v>
      </c>
      <c r="G84" s="45" t="s">
        <v>270</v>
      </c>
      <c r="H84" s="45" t="s">
        <v>270</v>
      </c>
      <c r="I84" s="45" t="s">
        <v>270</v>
      </c>
      <c r="J84" s="45" t="s">
        <v>270</v>
      </c>
      <c r="K84" s="45" t="s">
        <v>270</v>
      </c>
      <c r="L84" s="45" t="s">
        <v>270</v>
      </c>
      <c r="M84" s="45" t="s">
        <v>270</v>
      </c>
      <c r="N84" s="45" t="s">
        <v>270</v>
      </c>
      <c r="O84" s="45" t="s">
        <v>270</v>
      </c>
      <c r="P84" s="45" t="s">
        <v>270</v>
      </c>
      <c r="Q84" s="45" t="s">
        <v>270</v>
      </c>
      <c r="R84" s="45" t="s">
        <v>270</v>
      </c>
      <c r="S84" s="45" t="s">
        <v>270</v>
      </c>
    </row>
    <row r="85" spans="1:19" hidden="1" outlineLevel="1" collapsed="1">
      <c r="A85" s="8">
        <v>42795</v>
      </c>
      <c r="B85" s="45" t="s">
        <v>270</v>
      </c>
      <c r="C85" s="45" t="s">
        <v>270</v>
      </c>
      <c r="D85" s="45" t="s">
        <v>270</v>
      </c>
      <c r="E85" s="45" t="s">
        <v>270</v>
      </c>
      <c r="F85" s="45" t="s">
        <v>270</v>
      </c>
      <c r="G85" s="45" t="s">
        <v>270</v>
      </c>
      <c r="H85" s="45" t="s">
        <v>270</v>
      </c>
      <c r="I85" s="45" t="s">
        <v>270</v>
      </c>
      <c r="J85" s="45" t="s">
        <v>270</v>
      </c>
      <c r="K85" s="45" t="s">
        <v>270</v>
      </c>
      <c r="L85" s="45" t="s">
        <v>270</v>
      </c>
      <c r="M85" s="45" t="s">
        <v>270</v>
      </c>
      <c r="N85" s="45" t="s">
        <v>270</v>
      </c>
      <c r="O85" s="45" t="s">
        <v>270</v>
      </c>
      <c r="P85" s="45" t="s">
        <v>270</v>
      </c>
      <c r="Q85" s="45" t="s">
        <v>270</v>
      </c>
      <c r="R85" s="45" t="s">
        <v>270</v>
      </c>
      <c r="S85" s="45" t="s">
        <v>270</v>
      </c>
    </row>
    <row r="86" spans="1:19" hidden="1" outlineLevel="1" collapsed="1">
      <c r="A86" s="8">
        <v>42826</v>
      </c>
      <c r="B86" s="45" t="s">
        <v>270</v>
      </c>
      <c r="C86" s="45" t="s">
        <v>270</v>
      </c>
      <c r="D86" s="45" t="s">
        <v>270</v>
      </c>
      <c r="E86" s="45" t="s">
        <v>270</v>
      </c>
      <c r="F86" s="45" t="s">
        <v>270</v>
      </c>
      <c r="G86" s="45" t="s">
        <v>270</v>
      </c>
      <c r="H86" s="45" t="s">
        <v>270</v>
      </c>
      <c r="I86" s="45" t="s">
        <v>270</v>
      </c>
      <c r="J86" s="45" t="s">
        <v>270</v>
      </c>
      <c r="K86" s="45" t="s">
        <v>270</v>
      </c>
      <c r="L86" s="45" t="s">
        <v>270</v>
      </c>
      <c r="M86" s="45" t="s">
        <v>270</v>
      </c>
      <c r="N86" s="45" t="s">
        <v>270</v>
      </c>
      <c r="O86" s="45" t="s">
        <v>270</v>
      </c>
      <c r="P86" s="45" t="s">
        <v>270</v>
      </c>
      <c r="Q86" s="45" t="s">
        <v>270</v>
      </c>
      <c r="R86" s="45" t="s">
        <v>270</v>
      </c>
      <c r="S86" s="45" t="s">
        <v>270</v>
      </c>
    </row>
    <row r="87" spans="1:19" hidden="1" outlineLevel="1" collapsed="1">
      <c r="A87" s="8">
        <v>42856</v>
      </c>
      <c r="B87" s="45" t="s">
        <v>270</v>
      </c>
      <c r="C87" s="45" t="s">
        <v>270</v>
      </c>
      <c r="D87" s="45" t="s">
        <v>270</v>
      </c>
      <c r="E87" s="45" t="s">
        <v>270</v>
      </c>
      <c r="F87" s="45" t="s">
        <v>270</v>
      </c>
      <c r="G87" s="45" t="s">
        <v>270</v>
      </c>
      <c r="H87" s="45" t="s">
        <v>270</v>
      </c>
      <c r="I87" s="45" t="s">
        <v>270</v>
      </c>
      <c r="J87" s="45" t="s">
        <v>270</v>
      </c>
      <c r="K87" s="45" t="s">
        <v>270</v>
      </c>
      <c r="L87" s="45" t="s">
        <v>270</v>
      </c>
      <c r="M87" s="45" t="s">
        <v>270</v>
      </c>
      <c r="N87" s="45" t="s">
        <v>270</v>
      </c>
      <c r="O87" s="45" t="s">
        <v>270</v>
      </c>
      <c r="P87" s="45" t="s">
        <v>270</v>
      </c>
      <c r="Q87" s="45" t="s">
        <v>270</v>
      </c>
      <c r="R87" s="45" t="s">
        <v>270</v>
      </c>
      <c r="S87" s="45" t="s">
        <v>270</v>
      </c>
    </row>
    <row r="88" spans="1:19" hidden="1" outlineLevel="1" collapsed="1">
      <c r="A88" s="8">
        <v>42887</v>
      </c>
      <c r="B88" s="45" t="s">
        <v>270</v>
      </c>
      <c r="C88" s="45" t="s">
        <v>270</v>
      </c>
      <c r="D88" s="45" t="s">
        <v>270</v>
      </c>
      <c r="E88" s="45" t="s">
        <v>270</v>
      </c>
      <c r="F88" s="45" t="s">
        <v>270</v>
      </c>
      <c r="G88" s="45" t="s">
        <v>270</v>
      </c>
      <c r="H88" s="45" t="s">
        <v>270</v>
      </c>
      <c r="I88" s="45" t="s">
        <v>270</v>
      </c>
      <c r="J88" s="45" t="s">
        <v>270</v>
      </c>
      <c r="K88" s="45" t="s">
        <v>270</v>
      </c>
      <c r="L88" s="45" t="s">
        <v>270</v>
      </c>
      <c r="M88" s="45" t="s">
        <v>270</v>
      </c>
      <c r="N88" s="45" t="s">
        <v>270</v>
      </c>
      <c r="O88" s="45" t="s">
        <v>270</v>
      </c>
      <c r="P88" s="45" t="s">
        <v>270</v>
      </c>
      <c r="Q88" s="45" t="s">
        <v>270</v>
      </c>
      <c r="R88" s="45" t="s">
        <v>270</v>
      </c>
      <c r="S88" s="45" t="s">
        <v>270</v>
      </c>
    </row>
    <row r="89" spans="1:19" hidden="1" outlineLevel="1" collapsed="1">
      <c r="A89" s="8">
        <v>42917</v>
      </c>
      <c r="B89" s="45" t="s">
        <v>270</v>
      </c>
      <c r="C89" s="45" t="s">
        <v>270</v>
      </c>
      <c r="D89" s="45" t="s">
        <v>270</v>
      </c>
      <c r="E89" s="45" t="s">
        <v>270</v>
      </c>
      <c r="F89" s="45" t="s">
        <v>270</v>
      </c>
      <c r="G89" s="45" t="s">
        <v>270</v>
      </c>
      <c r="H89" s="45" t="s">
        <v>270</v>
      </c>
      <c r="I89" s="45" t="s">
        <v>270</v>
      </c>
      <c r="J89" s="45" t="s">
        <v>270</v>
      </c>
      <c r="K89" s="45" t="s">
        <v>270</v>
      </c>
      <c r="L89" s="45" t="s">
        <v>270</v>
      </c>
      <c r="M89" s="45" t="s">
        <v>270</v>
      </c>
      <c r="N89" s="45" t="s">
        <v>270</v>
      </c>
      <c r="O89" s="45" t="s">
        <v>270</v>
      </c>
      <c r="P89" s="45" t="s">
        <v>270</v>
      </c>
      <c r="Q89" s="45" t="s">
        <v>270</v>
      </c>
      <c r="R89" s="45" t="s">
        <v>270</v>
      </c>
      <c r="S89" s="45" t="s">
        <v>270</v>
      </c>
    </row>
    <row r="90" spans="1:19" hidden="1" outlineLevel="1" collapsed="1">
      <c r="A90" s="8">
        <v>42948</v>
      </c>
      <c r="B90" s="45" t="s">
        <v>270</v>
      </c>
      <c r="C90" s="45" t="s">
        <v>270</v>
      </c>
      <c r="D90" s="45" t="s">
        <v>270</v>
      </c>
      <c r="E90" s="45" t="s">
        <v>270</v>
      </c>
      <c r="F90" s="45" t="s">
        <v>270</v>
      </c>
      <c r="G90" s="45" t="s">
        <v>270</v>
      </c>
      <c r="H90" s="45" t="s">
        <v>270</v>
      </c>
      <c r="I90" s="45" t="s">
        <v>270</v>
      </c>
      <c r="J90" s="45" t="s">
        <v>270</v>
      </c>
      <c r="K90" s="45" t="s">
        <v>270</v>
      </c>
      <c r="L90" s="45" t="s">
        <v>270</v>
      </c>
      <c r="M90" s="45" t="s">
        <v>270</v>
      </c>
      <c r="N90" s="45" t="s">
        <v>270</v>
      </c>
      <c r="O90" s="45" t="s">
        <v>270</v>
      </c>
      <c r="P90" s="45" t="s">
        <v>270</v>
      </c>
      <c r="Q90" s="45" t="s">
        <v>270</v>
      </c>
      <c r="R90" s="45" t="s">
        <v>270</v>
      </c>
      <c r="S90" s="45" t="s">
        <v>270</v>
      </c>
    </row>
    <row r="91" spans="1:19" hidden="1" outlineLevel="1" collapsed="1">
      <c r="A91" s="8">
        <v>42979</v>
      </c>
      <c r="B91" s="45" t="s">
        <v>270</v>
      </c>
      <c r="C91" s="45" t="s">
        <v>270</v>
      </c>
      <c r="D91" s="45" t="s">
        <v>270</v>
      </c>
      <c r="E91" s="45" t="s">
        <v>270</v>
      </c>
      <c r="F91" s="45" t="s">
        <v>270</v>
      </c>
      <c r="G91" s="45" t="s">
        <v>270</v>
      </c>
      <c r="H91" s="45" t="s">
        <v>270</v>
      </c>
      <c r="I91" s="45" t="s">
        <v>270</v>
      </c>
      <c r="J91" s="45" t="s">
        <v>270</v>
      </c>
      <c r="K91" s="45" t="s">
        <v>270</v>
      </c>
      <c r="L91" s="45" t="s">
        <v>270</v>
      </c>
      <c r="M91" s="45" t="s">
        <v>270</v>
      </c>
      <c r="N91" s="45" t="s">
        <v>270</v>
      </c>
      <c r="O91" s="45" t="s">
        <v>270</v>
      </c>
      <c r="P91" s="45" t="s">
        <v>270</v>
      </c>
      <c r="Q91" s="45" t="s">
        <v>270</v>
      </c>
      <c r="R91" s="45" t="s">
        <v>270</v>
      </c>
      <c r="S91" s="45" t="s">
        <v>270</v>
      </c>
    </row>
    <row r="92" spans="1:19" hidden="1" outlineLevel="1" collapsed="1">
      <c r="A92" s="8">
        <v>43009</v>
      </c>
      <c r="B92" s="45" t="s">
        <v>270</v>
      </c>
      <c r="C92" s="45" t="s">
        <v>270</v>
      </c>
      <c r="D92" s="45" t="s">
        <v>270</v>
      </c>
      <c r="E92" s="45" t="s">
        <v>270</v>
      </c>
      <c r="F92" s="45" t="s">
        <v>270</v>
      </c>
      <c r="G92" s="45" t="s">
        <v>270</v>
      </c>
      <c r="H92" s="45" t="s">
        <v>270</v>
      </c>
      <c r="I92" s="45" t="s">
        <v>270</v>
      </c>
      <c r="J92" s="45" t="s">
        <v>270</v>
      </c>
      <c r="K92" s="45" t="s">
        <v>270</v>
      </c>
      <c r="L92" s="45" t="s">
        <v>270</v>
      </c>
      <c r="M92" s="45" t="s">
        <v>270</v>
      </c>
      <c r="N92" s="45" t="s">
        <v>270</v>
      </c>
      <c r="O92" s="45" t="s">
        <v>270</v>
      </c>
      <c r="P92" s="45" t="s">
        <v>270</v>
      </c>
      <c r="Q92" s="45" t="s">
        <v>270</v>
      </c>
      <c r="R92" s="45" t="s">
        <v>270</v>
      </c>
      <c r="S92" s="45" t="s">
        <v>270</v>
      </c>
    </row>
    <row r="93" spans="1:19" hidden="1" outlineLevel="1" collapsed="1">
      <c r="A93" s="8">
        <v>43040</v>
      </c>
      <c r="B93" s="45" t="s">
        <v>270</v>
      </c>
      <c r="C93" s="45" t="s">
        <v>270</v>
      </c>
      <c r="D93" s="45" t="s">
        <v>270</v>
      </c>
      <c r="E93" s="45" t="s">
        <v>270</v>
      </c>
      <c r="F93" s="45" t="s">
        <v>270</v>
      </c>
      <c r="G93" s="45" t="s">
        <v>270</v>
      </c>
      <c r="H93" s="45" t="s">
        <v>270</v>
      </c>
      <c r="I93" s="45" t="s">
        <v>270</v>
      </c>
      <c r="J93" s="45" t="s">
        <v>270</v>
      </c>
      <c r="K93" s="45" t="s">
        <v>270</v>
      </c>
      <c r="L93" s="45" t="s">
        <v>270</v>
      </c>
      <c r="M93" s="45" t="s">
        <v>270</v>
      </c>
      <c r="N93" s="45" t="s">
        <v>270</v>
      </c>
      <c r="O93" s="45" t="s">
        <v>270</v>
      </c>
      <c r="P93" s="45" t="s">
        <v>270</v>
      </c>
      <c r="Q93" s="45" t="s">
        <v>270</v>
      </c>
      <c r="R93" s="45" t="s">
        <v>270</v>
      </c>
      <c r="S93" s="45" t="s">
        <v>270</v>
      </c>
    </row>
    <row r="94" spans="1:19" hidden="1" outlineLevel="1" collapsed="1">
      <c r="A94" s="8">
        <v>43070</v>
      </c>
      <c r="B94" s="45" t="s">
        <v>270</v>
      </c>
      <c r="C94" s="45" t="s">
        <v>270</v>
      </c>
      <c r="D94" s="45" t="s">
        <v>270</v>
      </c>
      <c r="E94" s="45" t="s">
        <v>270</v>
      </c>
      <c r="F94" s="45" t="s">
        <v>270</v>
      </c>
      <c r="G94" s="45" t="s">
        <v>270</v>
      </c>
      <c r="H94" s="45" t="s">
        <v>270</v>
      </c>
      <c r="I94" s="45" t="s">
        <v>270</v>
      </c>
      <c r="J94" s="45" t="s">
        <v>270</v>
      </c>
      <c r="K94" s="45" t="s">
        <v>270</v>
      </c>
      <c r="L94" s="45" t="s">
        <v>270</v>
      </c>
      <c r="M94" s="45" t="s">
        <v>270</v>
      </c>
      <c r="N94" s="45" t="s">
        <v>270</v>
      </c>
      <c r="O94" s="45" t="s">
        <v>270</v>
      </c>
      <c r="P94" s="45" t="s">
        <v>270</v>
      </c>
      <c r="Q94" s="45" t="s">
        <v>270</v>
      </c>
      <c r="R94" s="45" t="s">
        <v>270</v>
      </c>
      <c r="S94" s="45" t="s">
        <v>270</v>
      </c>
    </row>
    <row r="95" spans="1:19" hidden="1" outlineLevel="1" collapsed="1">
      <c r="A95" s="8">
        <v>43101</v>
      </c>
      <c r="B95" s="45" t="s">
        <v>270</v>
      </c>
      <c r="C95" s="45" t="s">
        <v>270</v>
      </c>
      <c r="D95" s="45" t="s">
        <v>270</v>
      </c>
      <c r="E95" s="45" t="s">
        <v>270</v>
      </c>
      <c r="F95" s="45" t="s">
        <v>270</v>
      </c>
      <c r="G95" s="45" t="s">
        <v>270</v>
      </c>
      <c r="H95" s="45" t="s">
        <v>270</v>
      </c>
      <c r="I95" s="45" t="s">
        <v>270</v>
      </c>
      <c r="J95" s="45" t="s">
        <v>270</v>
      </c>
      <c r="K95" s="45" t="s">
        <v>270</v>
      </c>
      <c r="L95" s="45" t="s">
        <v>270</v>
      </c>
      <c r="M95" s="45" t="s">
        <v>270</v>
      </c>
      <c r="N95" s="45" t="s">
        <v>270</v>
      </c>
      <c r="O95" s="45" t="s">
        <v>270</v>
      </c>
      <c r="P95" s="45" t="s">
        <v>270</v>
      </c>
      <c r="Q95" s="45" t="s">
        <v>270</v>
      </c>
      <c r="R95" s="45" t="s">
        <v>270</v>
      </c>
      <c r="S95" s="45" t="s">
        <v>270</v>
      </c>
    </row>
    <row r="96" spans="1:19" hidden="1" outlineLevel="1" collapsed="1">
      <c r="A96" s="8">
        <v>43132</v>
      </c>
      <c r="B96" s="45" t="s">
        <v>270</v>
      </c>
      <c r="C96" s="45" t="s">
        <v>270</v>
      </c>
      <c r="D96" s="45" t="s">
        <v>270</v>
      </c>
      <c r="E96" s="45" t="s">
        <v>270</v>
      </c>
      <c r="F96" s="45" t="s">
        <v>270</v>
      </c>
      <c r="G96" s="45" t="s">
        <v>270</v>
      </c>
      <c r="H96" s="45" t="s">
        <v>270</v>
      </c>
      <c r="I96" s="45" t="s">
        <v>270</v>
      </c>
      <c r="J96" s="45" t="s">
        <v>270</v>
      </c>
      <c r="K96" s="45" t="s">
        <v>270</v>
      </c>
      <c r="L96" s="45" t="s">
        <v>270</v>
      </c>
      <c r="M96" s="45" t="s">
        <v>270</v>
      </c>
      <c r="N96" s="45" t="s">
        <v>270</v>
      </c>
      <c r="O96" s="45" t="s">
        <v>270</v>
      </c>
      <c r="P96" s="45" t="s">
        <v>270</v>
      </c>
      <c r="Q96" s="45" t="s">
        <v>270</v>
      </c>
      <c r="R96" s="45" t="s">
        <v>270</v>
      </c>
      <c r="S96" s="45" t="s">
        <v>270</v>
      </c>
    </row>
    <row r="97" spans="1:19" hidden="1" outlineLevel="1" collapsed="1">
      <c r="A97" s="8">
        <v>43160</v>
      </c>
      <c r="B97" s="45" t="s">
        <v>270</v>
      </c>
      <c r="C97" s="45" t="s">
        <v>270</v>
      </c>
      <c r="D97" s="45" t="s">
        <v>270</v>
      </c>
      <c r="E97" s="45" t="s">
        <v>270</v>
      </c>
      <c r="F97" s="45" t="s">
        <v>270</v>
      </c>
      <c r="G97" s="45" t="s">
        <v>270</v>
      </c>
      <c r="H97" s="45" t="s">
        <v>270</v>
      </c>
      <c r="I97" s="45" t="s">
        <v>270</v>
      </c>
      <c r="J97" s="45" t="s">
        <v>270</v>
      </c>
      <c r="K97" s="45" t="s">
        <v>270</v>
      </c>
      <c r="L97" s="45" t="s">
        <v>270</v>
      </c>
      <c r="M97" s="45" t="s">
        <v>270</v>
      </c>
      <c r="N97" s="45" t="s">
        <v>270</v>
      </c>
      <c r="O97" s="45" t="s">
        <v>270</v>
      </c>
      <c r="P97" s="45" t="s">
        <v>270</v>
      </c>
      <c r="Q97" s="45" t="s">
        <v>270</v>
      </c>
      <c r="R97" s="45" t="s">
        <v>270</v>
      </c>
      <c r="S97" s="45" t="s">
        <v>270</v>
      </c>
    </row>
    <row r="98" spans="1:19" hidden="1" outlineLevel="1" collapsed="1">
      <c r="A98" s="8">
        <v>43191</v>
      </c>
      <c r="B98" s="45" t="s">
        <v>270</v>
      </c>
      <c r="C98" s="45" t="s">
        <v>270</v>
      </c>
      <c r="D98" s="45" t="s">
        <v>270</v>
      </c>
      <c r="E98" s="45" t="s">
        <v>270</v>
      </c>
      <c r="F98" s="45" t="s">
        <v>270</v>
      </c>
      <c r="G98" s="45" t="s">
        <v>270</v>
      </c>
      <c r="H98" s="45" t="s">
        <v>270</v>
      </c>
      <c r="I98" s="45" t="s">
        <v>270</v>
      </c>
      <c r="J98" s="45" t="s">
        <v>270</v>
      </c>
      <c r="K98" s="45" t="s">
        <v>270</v>
      </c>
      <c r="L98" s="45" t="s">
        <v>270</v>
      </c>
      <c r="M98" s="45" t="s">
        <v>270</v>
      </c>
      <c r="N98" s="45" t="s">
        <v>270</v>
      </c>
      <c r="O98" s="45" t="s">
        <v>270</v>
      </c>
      <c r="P98" s="45" t="s">
        <v>270</v>
      </c>
      <c r="Q98" s="45" t="s">
        <v>270</v>
      </c>
      <c r="R98" s="45" t="s">
        <v>270</v>
      </c>
      <c r="S98" s="45" t="s">
        <v>270</v>
      </c>
    </row>
    <row r="99" spans="1:19" hidden="1" outlineLevel="1" collapsed="1">
      <c r="A99" s="8">
        <v>43221</v>
      </c>
      <c r="B99" s="45" t="s">
        <v>270</v>
      </c>
      <c r="C99" s="45" t="s">
        <v>270</v>
      </c>
      <c r="D99" s="45" t="s">
        <v>270</v>
      </c>
      <c r="E99" s="45" t="s">
        <v>270</v>
      </c>
      <c r="F99" s="45" t="s">
        <v>270</v>
      </c>
      <c r="G99" s="45" t="s">
        <v>270</v>
      </c>
      <c r="H99" s="45" t="s">
        <v>270</v>
      </c>
      <c r="I99" s="45" t="s">
        <v>270</v>
      </c>
      <c r="J99" s="45" t="s">
        <v>270</v>
      </c>
      <c r="K99" s="45" t="s">
        <v>270</v>
      </c>
      <c r="L99" s="45" t="s">
        <v>270</v>
      </c>
      <c r="M99" s="45" t="s">
        <v>270</v>
      </c>
      <c r="N99" s="45" t="s">
        <v>270</v>
      </c>
      <c r="O99" s="45" t="s">
        <v>270</v>
      </c>
      <c r="P99" s="45" t="s">
        <v>270</v>
      </c>
      <c r="Q99" s="45" t="s">
        <v>270</v>
      </c>
      <c r="R99" s="45" t="s">
        <v>270</v>
      </c>
      <c r="S99" s="45" t="s">
        <v>270</v>
      </c>
    </row>
    <row r="100" spans="1:19" hidden="1" outlineLevel="1" collapsed="1">
      <c r="A100" s="8">
        <v>43252</v>
      </c>
      <c r="B100" s="45" t="s">
        <v>270</v>
      </c>
      <c r="C100" s="45" t="s">
        <v>270</v>
      </c>
      <c r="D100" s="45" t="s">
        <v>270</v>
      </c>
      <c r="E100" s="45" t="s">
        <v>270</v>
      </c>
      <c r="F100" s="45" t="s">
        <v>270</v>
      </c>
      <c r="G100" s="45" t="s">
        <v>270</v>
      </c>
      <c r="H100" s="45" t="s">
        <v>270</v>
      </c>
      <c r="I100" s="45" t="s">
        <v>270</v>
      </c>
      <c r="J100" s="45" t="s">
        <v>270</v>
      </c>
      <c r="K100" s="45" t="s">
        <v>270</v>
      </c>
      <c r="L100" s="45" t="s">
        <v>270</v>
      </c>
      <c r="M100" s="45" t="s">
        <v>270</v>
      </c>
      <c r="N100" s="45" t="s">
        <v>270</v>
      </c>
      <c r="O100" s="45" t="s">
        <v>270</v>
      </c>
      <c r="P100" s="45" t="s">
        <v>270</v>
      </c>
      <c r="Q100" s="45" t="s">
        <v>270</v>
      </c>
      <c r="R100" s="45" t="s">
        <v>270</v>
      </c>
      <c r="S100" s="45" t="s">
        <v>270</v>
      </c>
    </row>
    <row r="101" spans="1:19" hidden="1" outlineLevel="1" collapsed="1">
      <c r="A101" s="8">
        <v>43282</v>
      </c>
      <c r="B101" s="45" t="s">
        <v>270</v>
      </c>
      <c r="C101" s="45" t="s">
        <v>270</v>
      </c>
      <c r="D101" s="45" t="s">
        <v>270</v>
      </c>
      <c r="E101" s="45" t="s">
        <v>270</v>
      </c>
      <c r="F101" s="45" t="s">
        <v>270</v>
      </c>
      <c r="G101" s="45" t="s">
        <v>270</v>
      </c>
      <c r="H101" s="45" t="s">
        <v>270</v>
      </c>
      <c r="I101" s="45" t="s">
        <v>270</v>
      </c>
      <c r="J101" s="45" t="s">
        <v>270</v>
      </c>
      <c r="K101" s="45" t="s">
        <v>270</v>
      </c>
      <c r="L101" s="45" t="s">
        <v>270</v>
      </c>
      <c r="M101" s="45" t="s">
        <v>270</v>
      </c>
      <c r="N101" s="45" t="s">
        <v>270</v>
      </c>
      <c r="O101" s="45" t="s">
        <v>270</v>
      </c>
      <c r="P101" s="45" t="s">
        <v>270</v>
      </c>
      <c r="Q101" s="45" t="s">
        <v>270</v>
      </c>
      <c r="R101" s="45" t="s">
        <v>270</v>
      </c>
      <c r="S101" s="45" t="s">
        <v>270</v>
      </c>
    </row>
    <row r="102" spans="1:19" hidden="1" outlineLevel="1" collapsed="1">
      <c r="A102" s="8">
        <v>43313</v>
      </c>
      <c r="B102" s="45" t="s">
        <v>270</v>
      </c>
      <c r="C102" s="45" t="s">
        <v>270</v>
      </c>
      <c r="D102" s="45" t="s">
        <v>270</v>
      </c>
      <c r="E102" s="45" t="s">
        <v>270</v>
      </c>
      <c r="F102" s="45" t="s">
        <v>270</v>
      </c>
      <c r="G102" s="45" t="s">
        <v>270</v>
      </c>
      <c r="H102" s="45" t="s">
        <v>270</v>
      </c>
      <c r="I102" s="45" t="s">
        <v>270</v>
      </c>
      <c r="J102" s="45" t="s">
        <v>270</v>
      </c>
      <c r="K102" s="45" t="s">
        <v>270</v>
      </c>
      <c r="L102" s="45" t="s">
        <v>270</v>
      </c>
      <c r="M102" s="45" t="s">
        <v>270</v>
      </c>
      <c r="N102" s="45" t="s">
        <v>270</v>
      </c>
      <c r="O102" s="45" t="s">
        <v>270</v>
      </c>
      <c r="P102" s="45" t="s">
        <v>270</v>
      </c>
      <c r="Q102" s="45" t="s">
        <v>270</v>
      </c>
      <c r="R102" s="45" t="s">
        <v>270</v>
      </c>
      <c r="S102" s="45" t="s">
        <v>270</v>
      </c>
    </row>
    <row r="103" spans="1:19" hidden="1" outlineLevel="1" collapsed="1">
      <c r="A103" s="8">
        <v>43344</v>
      </c>
      <c r="B103" s="45" t="s">
        <v>270</v>
      </c>
      <c r="C103" s="45" t="s">
        <v>270</v>
      </c>
      <c r="D103" s="45" t="s">
        <v>270</v>
      </c>
      <c r="E103" s="45" t="s">
        <v>270</v>
      </c>
      <c r="F103" s="45" t="s">
        <v>270</v>
      </c>
      <c r="G103" s="45" t="s">
        <v>270</v>
      </c>
      <c r="H103" s="45" t="s">
        <v>270</v>
      </c>
      <c r="I103" s="45" t="s">
        <v>270</v>
      </c>
      <c r="J103" s="45" t="s">
        <v>270</v>
      </c>
      <c r="K103" s="45" t="s">
        <v>270</v>
      </c>
      <c r="L103" s="45" t="s">
        <v>270</v>
      </c>
      <c r="M103" s="45" t="s">
        <v>270</v>
      </c>
      <c r="N103" s="45" t="s">
        <v>270</v>
      </c>
      <c r="O103" s="45" t="s">
        <v>270</v>
      </c>
      <c r="P103" s="45" t="s">
        <v>270</v>
      </c>
      <c r="Q103" s="45" t="s">
        <v>270</v>
      </c>
      <c r="R103" s="45" t="s">
        <v>270</v>
      </c>
      <c r="S103" s="45" t="s">
        <v>270</v>
      </c>
    </row>
    <row r="104" spans="1:19" hidden="1" outlineLevel="1" collapsed="1">
      <c r="A104" s="8">
        <v>43374</v>
      </c>
      <c r="B104" s="45" t="s">
        <v>270</v>
      </c>
      <c r="C104" s="45" t="s">
        <v>270</v>
      </c>
      <c r="D104" s="45" t="s">
        <v>270</v>
      </c>
      <c r="E104" s="45" t="s">
        <v>270</v>
      </c>
      <c r="F104" s="45" t="s">
        <v>270</v>
      </c>
      <c r="G104" s="45" t="s">
        <v>270</v>
      </c>
      <c r="H104" s="45" t="s">
        <v>270</v>
      </c>
      <c r="I104" s="45" t="s">
        <v>270</v>
      </c>
      <c r="J104" s="45" t="s">
        <v>270</v>
      </c>
      <c r="K104" s="45" t="s">
        <v>270</v>
      </c>
      <c r="L104" s="45" t="s">
        <v>270</v>
      </c>
      <c r="M104" s="45" t="s">
        <v>270</v>
      </c>
      <c r="N104" s="45" t="s">
        <v>270</v>
      </c>
      <c r="O104" s="45" t="s">
        <v>270</v>
      </c>
      <c r="P104" s="45" t="s">
        <v>270</v>
      </c>
      <c r="Q104" s="45" t="s">
        <v>270</v>
      </c>
      <c r="R104" s="45" t="s">
        <v>270</v>
      </c>
      <c r="S104" s="45" t="s">
        <v>270</v>
      </c>
    </row>
    <row r="105" spans="1:19" hidden="1" outlineLevel="1" collapsed="1">
      <c r="A105" s="8">
        <v>43405</v>
      </c>
      <c r="B105" s="45" t="s">
        <v>270</v>
      </c>
      <c r="C105" s="45" t="s">
        <v>270</v>
      </c>
      <c r="D105" s="45" t="s">
        <v>270</v>
      </c>
      <c r="E105" s="45" t="s">
        <v>270</v>
      </c>
      <c r="F105" s="45" t="s">
        <v>270</v>
      </c>
      <c r="G105" s="45" t="s">
        <v>270</v>
      </c>
      <c r="H105" s="45" t="s">
        <v>270</v>
      </c>
      <c r="I105" s="45" t="s">
        <v>270</v>
      </c>
      <c r="J105" s="45" t="s">
        <v>270</v>
      </c>
      <c r="K105" s="45" t="s">
        <v>270</v>
      </c>
      <c r="L105" s="45" t="s">
        <v>270</v>
      </c>
      <c r="M105" s="45" t="s">
        <v>270</v>
      </c>
      <c r="N105" s="45" t="s">
        <v>270</v>
      </c>
      <c r="O105" s="45" t="s">
        <v>270</v>
      </c>
      <c r="P105" s="45" t="s">
        <v>270</v>
      </c>
      <c r="Q105" s="45" t="s">
        <v>270</v>
      </c>
      <c r="R105" s="45" t="s">
        <v>270</v>
      </c>
      <c r="S105" s="45" t="s">
        <v>270</v>
      </c>
    </row>
    <row r="106" spans="1:19" hidden="1" outlineLevel="1" collapsed="1">
      <c r="A106" s="8">
        <v>43435</v>
      </c>
      <c r="B106" s="45" t="s">
        <v>270</v>
      </c>
      <c r="C106" s="45" t="s">
        <v>270</v>
      </c>
      <c r="D106" s="45" t="s">
        <v>270</v>
      </c>
      <c r="E106" s="45" t="s">
        <v>270</v>
      </c>
      <c r="F106" s="45" t="s">
        <v>270</v>
      </c>
      <c r="G106" s="45" t="s">
        <v>270</v>
      </c>
      <c r="H106" s="45" t="s">
        <v>270</v>
      </c>
      <c r="I106" s="45" t="s">
        <v>270</v>
      </c>
      <c r="J106" s="45" t="s">
        <v>270</v>
      </c>
      <c r="K106" s="45" t="s">
        <v>270</v>
      </c>
      <c r="L106" s="45" t="s">
        <v>270</v>
      </c>
      <c r="M106" s="45" t="s">
        <v>270</v>
      </c>
      <c r="N106" s="45" t="s">
        <v>270</v>
      </c>
      <c r="O106" s="45" t="s">
        <v>270</v>
      </c>
      <c r="P106" s="45" t="s">
        <v>270</v>
      </c>
      <c r="Q106" s="45" t="s">
        <v>270</v>
      </c>
      <c r="R106" s="45" t="s">
        <v>270</v>
      </c>
      <c r="S106" s="45" t="s">
        <v>270</v>
      </c>
    </row>
    <row r="107" spans="1:19" hidden="1" outlineLevel="1" collapsed="1">
      <c r="A107" s="8">
        <v>43466</v>
      </c>
      <c r="B107" s="45" t="s">
        <v>270</v>
      </c>
      <c r="C107" s="45" t="s">
        <v>270</v>
      </c>
      <c r="D107" s="45" t="s">
        <v>270</v>
      </c>
      <c r="E107" s="45" t="s">
        <v>270</v>
      </c>
      <c r="F107" s="45" t="s">
        <v>270</v>
      </c>
      <c r="G107" s="45" t="s">
        <v>270</v>
      </c>
      <c r="H107" s="45" t="s">
        <v>270</v>
      </c>
      <c r="I107" s="45" t="s">
        <v>270</v>
      </c>
      <c r="J107" s="45" t="s">
        <v>270</v>
      </c>
      <c r="K107" s="45" t="s">
        <v>270</v>
      </c>
      <c r="L107" s="45" t="s">
        <v>270</v>
      </c>
      <c r="M107" s="45" t="s">
        <v>270</v>
      </c>
      <c r="N107" s="45" t="s">
        <v>270</v>
      </c>
      <c r="O107" s="45" t="s">
        <v>270</v>
      </c>
      <c r="P107" s="45" t="s">
        <v>270</v>
      </c>
      <c r="Q107" s="45" t="s">
        <v>270</v>
      </c>
      <c r="R107" s="45" t="s">
        <v>270</v>
      </c>
      <c r="S107" s="45" t="s">
        <v>270</v>
      </c>
    </row>
    <row r="108" spans="1:19" hidden="1" outlineLevel="1" collapsed="1">
      <c r="A108" s="8">
        <v>43497</v>
      </c>
      <c r="B108" s="45" t="s">
        <v>270</v>
      </c>
      <c r="C108" s="45" t="s">
        <v>270</v>
      </c>
      <c r="D108" s="45" t="s">
        <v>270</v>
      </c>
      <c r="E108" s="45" t="s">
        <v>270</v>
      </c>
      <c r="F108" s="45" t="s">
        <v>270</v>
      </c>
      <c r="G108" s="45" t="s">
        <v>270</v>
      </c>
      <c r="H108" s="45" t="s">
        <v>270</v>
      </c>
      <c r="I108" s="45" t="s">
        <v>270</v>
      </c>
      <c r="J108" s="45" t="s">
        <v>270</v>
      </c>
      <c r="K108" s="45" t="s">
        <v>270</v>
      </c>
      <c r="L108" s="45" t="s">
        <v>270</v>
      </c>
      <c r="M108" s="45" t="s">
        <v>270</v>
      </c>
      <c r="N108" s="45" t="s">
        <v>270</v>
      </c>
      <c r="O108" s="45" t="s">
        <v>270</v>
      </c>
      <c r="P108" s="45" t="s">
        <v>270</v>
      </c>
      <c r="Q108" s="45" t="s">
        <v>270</v>
      </c>
      <c r="R108" s="45" t="s">
        <v>270</v>
      </c>
      <c r="S108" s="45" t="s">
        <v>270</v>
      </c>
    </row>
    <row r="109" spans="1:19" hidden="1" outlineLevel="1" collapsed="1">
      <c r="A109" s="8">
        <v>43525</v>
      </c>
      <c r="B109" s="45" t="s">
        <v>270</v>
      </c>
      <c r="C109" s="45" t="s">
        <v>270</v>
      </c>
      <c r="D109" s="45" t="s">
        <v>270</v>
      </c>
      <c r="E109" s="45" t="s">
        <v>270</v>
      </c>
      <c r="F109" s="45" t="s">
        <v>270</v>
      </c>
      <c r="G109" s="45" t="s">
        <v>270</v>
      </c>
      <c r="H109" s="45" t="s">
        <v>270</v>
      </c>
      <c r="I109" s="45" t="s">
        <v>270</v>
      </c>
      <c r="J109" s="45" t="s">
        <v>270</v>
      </c>
      <c r="K109" s="45" t="s">
        <v>270</v>
      </c>
      <c r="L109" s="45" t="s">
        <v>270</v>
      </c>
      <c r="M109" s="45" t="s">
        <v>270</v>
      </c>
      <c r="N109" s="45" t="s">
        <v>270</v>
      </c>
      <c r="O109" s="45" t="s">
        <v>270</v>
      </c>
      <c r="P109" s="45" t="s">
        <v>270</v>
      </c>
      <c r="Q109" s="45" t="s">
        <v>270</v>
      </c>
      <c r="R109" s="45" t="s">
        <v>270</v>
      </c>
      <c r="S109" s="45" t="s">
        <v>270</v>
      </c>
    </row>
    <row r="110" spans="1:19" hidden="1" outlineLevel="1" collapsed="1">
      <c r="A110" s="8">
        <v>43556</v>
      </c>
      <c r="B110" s="45" t="s">
        <v>270</v>
      </c>
      <c r="C110" s="45" t="s">
        <v>270</v>
      </c>
      <c r="D110" s="45" t="s">
        <v>270</v>
      </c>
      <c r="E110" s="45" t="s">
        <v>270</v>
      </c>
      <c r="F110" s="45" t="s">
        <v>270</v>
      </c>
      <c r="G110" s="45" t="s">
        <v>270</v>
      </c>
      <c r="H110" s="45" t="s">
        <v>270</v>
      </c>
      <c r="I110" s="45" t="s">
        <v>270</v>
      </c>
      <c r="J110" s="45" t="s">
        <v>270</v>
      </c>
      <c r="K110" s="45" t="s">
        <v>270</v>
      </c>
      <c r="L110" s="45" t="s">
        <v>270</v>
      </c>
      <c r="M110" s="45" t="s">
        <v>270</v>
      </c>
      <c r="N110" s="45" t="s">
        <v>270</v>
      </c>
      <c r="O110" s="45" t="s">
        <v>270</v>
      </c>
      <c r="P110" s="45" t="s">
        <v>270</v>
      </c>
      <c r="Q110" s="45" t="s">
        <v>270</v>
      </c>
      <c r="R110" s="45" t="s">
        <v>270</v>
      </c>
      <c r="S110" s="45" t="s">
        <v>270</v>
      </c>
    </row>
    <row r="111" spans="1:19" hidden="1" outlineLevel="1" collapsed="1">
      <c r="A111" s="8">
        <v>43586</v>
      </c>
      <c r="B111" s="45" t="s">
        <v>270</v>
      </c>
      <c r="C111" s="45" t="s">
        <v>270</v>
      </c>
      <c r="D111" s="45" t="s">
        <v>270</v>
      </c>
      <c r="E111" s="45" t="s">
        <v>270</v>
      </c>
      <c r="F111" s="45" t="s">
        <v>270</v>
      </c>
      <c r="G111" s="45" t="s">
        <v>270</v>
      </c>
      <c r="H111" s="45" t="s">
        <v>270</v>
      </c>
      <c r="I111" s="45" t="s">
        <v>270</v>
      </c>
      <c r="J111" s="45" t="s">
        <v>270</v>
      </c>
      <c r="K111" s="45" t="s">
        <v>270</v>
      </c>
      <c r="L111" s="45" t="s">
        <v>270</v>
      </c>
      <c r="M111" s="45" t="s">
        <v>270</v>
      </c>
      <c r="N111" s="45" t="s">
        <v>270</v>
      </c>
      <c r="O111" s="45" t="s">
        <v>270</v>
      </c>
      <c r="P111" s="45" t="s">
        <v>270</v>
      </c>
      <c r="Q111" s="45" t="s">
        <v>270</v>
      </c>
      <c r="R111" s="45" t="s">
        <v>270</v>
      </c>
      <c r="S111" s="45" t="s">
        <v>270</v>
      </c>
    </row>
    <row r="112" spans="1:19" hidden="1" outlineLevel="1" collapsed="1">
      <c r="A112" s="8">
        <v>43617</v>
      </c>
      <c r="B112" s="45" t="s">
        <v>270</v>
      </c>
      <c r="C112" s="45" t="s">
        <v>270</v>
      </c>
      <c r="D112" s="45" t="s">
        <v>270</v>
      </c>
      <c r="E112" s="45" t="s">
        <v>270</v>
      </c>
      <c r="F112" s="45" t="s">
        <v>270</v>
      </c>
      <c r="G112" s="45" t="s">
        <v>270</v>
      </c>
      <c r="H112" s="45" t="s">
        <v>270</v>
      </c>
      <c r="I112" s="45" t="s">
        <v>270</v>
      </c>
      <c r="J112" s="45" t="s">
        <v>270</v>
      </c>
      <c r="K112" s="45" t="s">
        <v>270</v>
      </c>
      <c r="L112" s="45" t="s">
        <v>270</v>
      </c>
      <c r="M112" s="45" t="s">
        <v>270</v>
      </c>
      <c r="N112" s="45" t="s">
        <v>270</v>
      </c>
      <c r="O112" s="45" t="s">
        <v>270</v>
      </c>
      <c r="P112" s="45" t="s">
        <v>270</v>
      </c>
      <c r="Q112" s="45" t="s">
        <v>270</v>
      </c>
      <c r="R112" s="45" t="s">
        <v>270</v>
      </c>
      <c r="S112" s="45" t="s">
        <v>270</v>
      </c>
    </row>
    <row r="113" spans="1:19" hidden="1" outlineLevel="1" collapsed="1">
      <c r="A113" s="8">
        <v>43647</v>
      </c>
      <c r="B113" s="45" t="s">
        <v>270</v>
      </c>
      <c r="C113" s="45" t="s">
        <v>270</v>
      </c>
      <c r="D113" s="45" t="s">
        <v>270</v>
      </c>
      <c r="E113" s="45" t="s">
        <v>270</v>
      </c>
      <c r="F113" s="45" t="s">
        <v>270</v>
      </c>
      <c r="G113" s="45" t="s">
        <v>270</v>
      </c>
      <c r="H113" s="45" t="s">
        <v>270</v>
      </c>
      <c r="I113" s="45" t="s">
        <v>270</v>
      </c>
      <c r="J113" s="45" t="s">
        <v>270</v>
      </c>
      <c r="K113" s="45" t="s">
        <v>270</v>
      </c>
      <c r="L113" s="45" t="s">
        <v>270</v>
      </c>
      <c r="M113" s="45" t="s">
        <v>270</v>
      </c>
      <c r="N113" s="45" t="s">
        <v>270</v>
      </c>
      <c r="O113" s="45" t="s">
        <v>270</v>
      </c>
      <c r="P113" s="45" t="s">
        <v>270</v>
      </c>
      <c r="Q113" s="45" t="s">
        <v>270</v>
      </c>
      <c r="R113" s="45" t="s">
        <v>270</v>
      </c>
      <c r="S113" s="45" t="s">
        <v>270</v>
      </c>
    </row>
    <row r="114" spans="1:19" hidden="1" outlineLevel="1" collapsed="1">
      <c r="A114" s="8">
        <v>43678</v>
      </c>
      <c r="B114" s="45" t="s">
        <v>270</v>
      </c>
      <c r="C114" s="45" t="s">
        <v>270</v>
      </c>
      <c r="D114" s="45" t="s">
        <v>270</v>
      </c>
      <c r="E114" s="45" t="s">
        <v>270</v>
      </c>
      <c r="F114" s="45" t="s">
        <v>270</v>
      </c>
      <c r="G114" s="45" t="s">
        <v>270</v>
      </c>
      <c r="H114" s="45" t="s">
        <v>270</v>
      </c>
      <c r="I114" s="45" t="s">
        <v>270</v>
      </c>
      <c r="J114" s="45" t="s">
        <v>270</v>
      </c>
      <c r="K114" s="45" t="s">
        <v>270</v>
      </c>
      <c r="L114" s="45" t="s">
        <v>270</v>
      </c>
      <c r="M114" s="45" t="s">
        <v>270</v>
      </c>
      <c r="N114" s="45" t="s">
        <v>270</v>
      </c>
      <c r="O114" s="45" t="s">
        <v>270</v>
      </c>
      <c r="P114" s="45" t="s">
        <v>270</v>
      </c>
      <c r="Q114" s="45" t="s">
        <v>270</v>
      </c>
      <c r="R114" s="45" t="s">
        <v>270</v>
      </c>
      <c r="S114" s="45" t="s">
        <v>270</v>
      </c>
    </row>
    <row r="115" spans="1:19" hidden="1" outlineLevel="1" collapsed="1">
      <c r="A115" s="8">
        <v>43709</v>
      </c>
      <c r="B115" s="45" t="s">
        <v>270</v>
      </c>
      <c r="C115" s="45" t="s">
        <v>270</v>
      </c>
      <c r="D115" s="45" t="s">
        <v>270</v>
      </c>
      <c r="E115" s="45" t="s">
        <v>270</v>
      </c>
      <c r="F115" s="45" t="s">
        <v>270</v>
      </c>
      <c r="G115" s="45" t="s">
        <v>270</v>
      </c>
      <c r="H115" s="45" t="s">
        <v>270</v>
      </c>
      <c r="I115" s="45" t="s">
        <v>270</v>
      </c>
      <c r="J115" s="45" t="s">
        <v>270</v>
      </c>
      <c r="K115" s="45" t="s">
        <v>270</v>
      </c>
      <c r="L115" s="45" t="s">
        <v>270</v>
      </c>
      <c r="M115" s="45" t="s">
        <v>270</v>
      </c>
      <c r="N115" s="45" t="s">
        <v>270</v>
      </c>
      <c r="O115" s="45" t="s">
        <v>270</v>
      </c>
      <c r="P115" s="45" t="s">
        <v>270</v>
      </c>
      <c r="Q115" s="45" t="s">
        <v>270</v>
      </c>
      <c r="R115" s="45" t="s">
        <v>270</v>
      </c>
      <c r="S115" s="45" t="s">
        <v>270</v>
      </c>
    </row>
    <row r="116" spans="1:19" hidden="1" outlineLevel="1" collapsed="1">
      <c r="A116" s="8">
        <v>43739</v>
      </c>
      <c r="B116" s="45" t="s">
        <v>270</v>
      </c>
      <c r="C116" s="45" t="s">
        <v>270</v>
      </c>
      <c r="D116" s="45" t="s">
        <v>270</v>
      </c>
      <c r="E116" s="45" t="s">
        <v>270</v>
      </c>
      <c r="F116" s="45" t="s">
        <v>270</v>
      </c>
      <c r="G116" s="45" t="s">
        <v>270</v>
      </c>
      <c r="H116" s="45" t="s">
        <v>270</v>
      </c>
      <c r="I116" s="45" t="s">
        <v>270</v>
      </c>
      <c r="J116" s="45" t="s">
        <v>270</v>
      </c>
      <c r="K116" s="45" t="s">
        <v>270</v>
      </c>
      <c r="L116" s="45" t="s">
        <v>270</v>
      </c>
      <c r="M116" s="45" t="s">
        <v>270</v>
      </c>
      <c r="N116" s="45" t="s">
        <v>270</v>
      </c>
      <c r="O116" s="45" t="s">
        <v>270</v>
      </c>
      <c r="P116" s="45" t="s">
        <v>270</v>
      </c>
      <c r="Q116" s="45" t="s">
        <v>270</v>
      </c>
      <c r="R116" s="45" t="s">
        <v>270</v>
      </c>
      <c r="S116" s="45" t="s">
        <v>270</v>
      </c>
    </row>
    <row r="117" spans="1:19" hidden="1" outlineLevel="1" collapsed="1">
      <c r="A117" s="8">
        <v>43770</v>
      </c>
      <c r="B117" s="45" t="s">
        <v>270</v>
      </c>
      <c r="C117" s="45" t="s">
        <v>270</v>
      </c>
      <c r="D117" s="45" t="s">
        <v>270</v>
      </c>
      <c r="E117" s="45" t="s">
        <v>270</v>
      </c>
      <c r="F117" s="45" t="s">
        <v>270</v>
      </c>
      <c r="G117" s="45" t="s">
        <v>270</v>
      </c>
      <c r="H117" s="45" t="s">
        <v>270</v>
      </c>
      <c r="I117" s="45" t="s">
        <v>270</v>
      </c>
      <c r="J117" s="45" t="s">
        <v>270</v>
      </c>
      <c r="K117" s="45" t="s">
        <v>270</v>
      </c>
      <c r="L117" s="45" t="s">
        <v>270</v>
      </c>
      <c r="M117" s="45" t="s">
        <v>270</v>
      </c>
      <c r="N117" s="45" t="s">
        <v>270</v>
      </c>
      <c r="O117" s="45" t="s">
        <v>270</v>
      </c>
      <c r="P117" s="45" t="s">
        <v>270</v>
      </c>
      <c r="Q117" s="45" t="s">
        <v>270</v>
      </c>
      <c r="R117" s="45" t="s">
        <v>270</v>
      </c>
      <c r="S117" s="45" t="s">
        <v>270</v>
      </c>
    </row>
    <row r="118" spans="1:19" hidden="1" outlineLevel="1" collapsed="1">
      <c r="A118" s="8">
        <v>43800</v>
      </c>
      <c r="B118" s="45" t="s">
        <v>270</v>
      </c>
      <c r="C118" s="45" t="s">
        <v>270</v>
      </c>
      <c r="D118" s="45" t="s">
        <v>270</v>
      </c>
      <c r="E118" s="45" t="s">
        <v>270</v>
      </c>
      <c r="F118" s="45" t="s">
        <v>270</v>
      </c>
      <c r="G118" s="45" t="s">
        <v>270</v>
      </c>
      <c r="H118" s="45" t="s">
        <v>270</v>
      </c>
      <c r="I118" s="45" t="s">
        <v>270</v>
      </c>
      <c r="J118" s="45" t="s">
        <v>270</v>
      </c>
      <c r="K118" s="45" t="s">
        <v>270</v>
      </c>
      <c r="L118" s="45" t="s">
        <v>270</v>
      </c>
      <c r="M118" s="45" t="s">
        <v>270</v>
      </c>
      <c r="N118" s="45" t="s">
        <v>270</v>
      </c>
      <c r="O118" s="45" t="s">
        <v>270</v>
      </c>
      <c r="P118" s="45" t="s">
        <v>270</v>
      </c>
      <c r="Q118" s="45" t="s">
        <v>270</v>
      </c>
      <c r="R118" s="45" t="s">
        <v>270</v>
      </c>
      <c r="S118" s="45" t="s">
        <v>270</v>
      </c>
    </row>
    <row r="119" spans="1:19" hidden="1" outlineLevel="1" collapsed="1">
      <c r="A119" s="8">
        <v>43831</v>
      </c>
      <c r="B119" s="45" t="s">
        <v>270</v>
      </c>
      <c r="C119" s="45" t="s">
        <v>270</v>
      </c>
      <c r="D119" s="45" t="s">
        <v>270</v>
      </c>
      <c r="E119" s="45" t="s">
        <v>270</v>
      </c>
      <c r="F119" s="45" t="s">
        <v>270</v>
      </c>
      <c r="G119" s="45" t="s">
        <v>270</v>
      </c>
      <c r="H119" s="45" t="s">
        <v>270</v>
      </c>
      <c r="I119" s="45" t="s">
        <v>270</v>
      </c>
      <c r="J119" s="45" t="s">
        <v>270</v>
      </c>
      <c r="K119" s="45" t="s">
        <v>270</v>
      </c>
      <c r="L119" s="45" t="s">
        <v>270</v>
      </c>
      <c r="M119" s="45" t="s">
        <v>270</v>
      </c>
      <c r="N119" s="45" t="s">
        <v>270</v>
      </c>
      <c r="O119" s="45" t="s">
        <v>270</v>
      </c>
      <c r="P119" s="45" t="s">
        <v>270</v>
      </c>
      <c r="Q119" s="45" t="s">
        <v>270</v>
      </c>
      <c r="R119" s="45" t="s">
        <v>270</v>
      </c>
      <c r="S119" s="45" t="s">
        <v>270</v>
      </c>
    </row>
    <row r="120" spans="1:19" hidden="1" outlineLevel="1" collapsed="1">
      <c r="A120" s="8">
        <v>43862</v>
      </c>
      <c r="B120" s="45" t="s">
        <v>270</v>
      </c>
      <c r="C120" s="45" t="s">
        <v>270</v>
      </c>
      <c r="D120" s="45" t="s">
        <v>270</v>
      </c>
      <c r="E120" s="45" t="s">
        <v>270</v>
      </c>
      <c r="F120" s="45" t="s">
        <v>270</v>
      </c>
      <c r="G120" s="45" t="s">
        <v>270</v>
      </c>
      <c r="H120" s="45" t="s">
        <v>270</v>
      </c>
      <c r="I120" s="45" t="s">
        <v>270</v>
      </c>
      <c r="J120" s="45" t="s">
        <v>270</v>
      </c>
      <c r="K120" s="45" t="s">
        <v>270</v>
      </c>
      <c r="L120" s="45" t="s">
        <v>270</v>
      </c>
      <c r="M120" s="45" t="s">
        <v>270</v>
      </c>
      <c r="N120" s="45" t="s">
        <v>270</v>
      </c>
      <c r="O120" s="45" t="s">
        <v>270</v>
      </c>
      <c r="P120" s="45" t="s">
        <v>270</v>
      </c>
      <c r="Q120" s="45" t="s">
        <v>270</v>
      </c>
      <c r="R120" s="45" t="s">
        <v>270</v>
      </c>
      <c r="S120" s="45" t="s">
        <v>270</v>
      </c>
    </row>
    <row r="121" spans="1:19" hidden="1" outlineLevel="1" collapsed="1">
      <c r="A121" s="8">
        <v>43891</v>
      </c>
      <c r="B121" s="45" t="s">
        <v>270</v>
      </c>
      <c r="C121" s="45" t="s">
        <v>270</v>
      </c>
      <c r="D121" s="45" t="s">
        <v>270</v>
      </c>
      <c r="E121" s="45" t="s">
        <v>270</v>
      </c>
      <c r="F121" s="45" t="s">
        <v>270</v>
      </c>
      <c r="G121" s="45" t="s">
        <v>270</v>
      </c>
      <c r="H121" s="45" t="s">
        <v>270</v>
      </c>
      <c r="I121" s="45" t="s">
        <v>270</v>
      </c>
      <c r="J121" s="45" t="s">
        <v>270</v>
      </c>
      <c r="K121" s="45" t="s">
        <v>270</v>
      </c>
      <c r="L121" s="45" t="s">
        <v>270</v>
      </c>
      <c r="M121" s="45" t="s">
        <v>270</v>
      </c>
      <c r="N121" s="45" t="s">
        <v>270</v>
      </c>
      <c r="O121" s="45" t="s">
        <v>270</v>
      </c>
      <c r="P121" s="45" t="s">
        <v>270</v>
      </c>
      <c r="Q121" s="45" t="s">
        <v>270</v>
      </c>
      <c r="R121" s="45" t="s">
        <v>270</v>
      </c>
      <c r="S121" s="45" t="s">
        <v>270</v>
      </c>
    </row>
    <row r="122" spans="1:19" hidden="1" outlineLevel="1" collapsed="1">
      <c r="A122" s="8">
        <v>43922</v>
      </c>
      <c r="B122" s="45" t="s">
        <v>270</v>
      </c>
      <c r="C122" s="45" t="s">
        <v>270</v>
      </c>
      <c r="D122" s="45" t="s">
        <v>270</v>
      </c>
      <c r="E122" s="45" t="s">
        <v>270</v>
      </c>
      <c r="F122" s="45" t="s">
        <v>270</v>
      </c>
      <c r="G122" s="45" t="s">
        <v>270</v>
      </c>
      <c r="H122" s="45" t="s">
        <v>270</v>
      </c>
      <c r="I122" s="45" t="s">
        <v>270</v>
      </c>
      <c r="J122" s="45" t="s">
        <v>270</v>
      </c>
      <c r="K122" s="45" t="s">
        <v>270</v>
      </c>
      <c r="L122" s="45" t="s">
        <v>270</v>
      </c>
      <c r="M122" s="45" t="s">
        <v>270</v>
      </c>
      <c r="N122" s="45" t="s">
        <v>270</v>
      </c>
      <c r="O122" s="45" t="s">
        <v>270</v>
      </c>
      <c r="P122" s="45" t="s">
        <v>270</v>
      </c>
      <c r="Q122" s="45" t="s">
        <v>270</v>
      </c>
      <c r="R122" s="45" t="s">
        <v>270</v>
      </c>
      <c r="S122" s="45" t="s">
        <v>270</v>
      </c>
    </row>
    <row r="123" spans="1:19" hidden="1" outlineLevel="1" collapsed="1">
      <c r="A123" s="8">
        <v>43952</v>
      </c>
      <c r="B123" s="45" t="s">
        <v>270</v>
      </c>
      <c r="C123" s="45" t="s">
        <v>270</v>
      </c>
      <c r="D123" s="45" t="s">
        <v>270</v>
      </c>
      <c r="E123" s="45" t="s">
        <v>270</v>
      </c>
      <c r="F123" s="45" t="s">
        <v>270</v>
      </c>
      <c r="G123" s="45" t="s">
        <v>270</v>
      </c>
      <c r="H123" s="45" t="s">
        <v>270</v>
      </c>
      <c r="I123" s="45" t="s">
        <v>270</v>
      </c>
      <c r="J123" s="45" t="s">
        <v>270</v>
      </c>
      <c r="K123" s="45" t="s">
        <v>270</v>
      </c>
      <c r="L123" s="45" t="s">
        <v>270</v>
      </c>
      <c r="M123" s="45" t="s">
        <v>270</v>
      </c>
      <c r="N123" s="45" t="s">
        <v>270</v>
      </c>
      <c r="O123" s="45" t="s">
        <v>270</v>
      </c>
      <c r="P123" s="45" t="s">
        <v>270</v>
      </c>
      <c r="Q123" s="45" t="s">
        <v>270</v>
      </c>
      <c r="R123" s="45" t="s">
        <v>270</v>
      </c>
      <c r="S123" s="45" t="s">
        <v>270</v>
      </c>
    </row>
    <row r="124" spans="1:19" hidden="1" outlineLevel="1" collapsed="1">
      <c r="A124" s="8">
        <v>43983</v>
      </c>
      <c r="B124" s="45" t="s">
        <v>270</v>
      </c>
      <c r="C124" s="45" t="s">
        <v>270</v>
      </c>
      <c r="D124" s="45" t="s">
        <v>270</v>
      </c>
      <c r="E124" s="45" t="s">
        <v>270</v>
      </c>
      <c r="F124" s="45" t="s">
        <v>270</v>
      </c>
      <c r="G124" s="45" t="s">
        <v>270</v>
      </c>
      <c r="H124" s="45" t="s">
        <v>270</v>
      </c>
      <c r="I124" s="45" t="s">
        <v>270</v>
      </c>
      <c r="J124" s="45" t="s">
        <v>270</v>
      </c>
      <c r="K124" s="45" t="s">
        <v>270</v>
      </c>
      <c r="L124" s="45" t="s">
        <v>270</v>
      </c>
      <c r="M124" s="45" t="s">
        <v>270</v>
      </c>
      <c r="N124" s="45" t="s">
        <v>270</v>
      </c>
      <c r="O124" s="45" t="s">
        <v>270</v>
      </c>
      <c r="P124" s="45" t="s">
        <v>270</v>
      </c>
      <c r="Q124" s="45" t="s">
        <v>270</v>
      </c>
      <c r="R124" s="45" t="s">
        <v>270</v>
      </c>
      <c r="S124" s="45" t="s">
        <v>270</v>
      </c>
    </row>
    <row r="125" spans="1:19" hidden="1" outlineLevel="1" collapsed="1">
      <c r="A125" s="8">
        <v>44013</v>
      </c>
      <c r="B125" s="45" t="s">
        <v>270</v>
      </c>
      <c r="C125" s="45" t="s">
        <v>270</v>
      </c>
      <c r="D125" s="45" t="s">
        <v>270</v>
      </c>
      <c r="E125" s="45" t="s">
        <v>270</v>
      </c>
      <c r="F125" s="45" t="s">
        <v>270</v>
      </c>
      <c r="G125" s="45" t="s">
        <v>270</v>
      </c>
      <c r="H125" s="45" t="s">
        <v>270</v>
      </c>
      <c r="I125" s="45" t="s">
        <v>270</v>
      </c>
      <c r="J125" s="45" t="s">
        <v>270</v>
      </c>
      <c r="K125" s="45" t="s">
        <v>270</v>
      </c>
      <c r="L125" s="45" t="s">
        <v>270</v>
      </c>
      <c r="M125" s="45" t="s">
        <v>270</v>
      </c>
      <c r="N125" s="45" t="s">
        <v>270</v>
      </c>
      <c r="O125" s="45" t="s">
        <v>270</v>
      </c>
      <c r="P125" s="45" t="s">
        <v>270</v>
      </c>
      <c r="Q125" s="45" t="s">
        <v>270</v>
      </c>
      <c r="R125" s="45" t="s">
        <v>270</v>
      </c>
      <c r="S125" s="45" t="s">
        <v>270</v>
      </c>
    </row>
    <row r="126" spans="1:19" hidden="1" outlineLevel="1" collapsed="1">
      <c r="A126" s="8">
        <v>44044</v>
      </c>
      <c r="B126" s="45" t="s">
        <v>270</v>
      </c>
      <c r="C126" s="45" t="s">
        <v>270</v>
      </c>
      <c r="D126" s="45" t="s">
        <v>270</v>
      </c>
      <c r="E126" s="45" t="s">
        <v>270</v>
      </c>
      <c r="F126" s="45" t="s">
        <v>270</v>
      </c>
      <c r="G126" s="45" t="s">
        <v>270</v>
      </c>
      <c r="H126" s="45" t="s">
        <v>270</v>
      </c>
      <c r="I126" s="45" t="s">
        <v>270</v>
      </c>
      <c r="J126" s="45" t="s">
        <v>270</v>
      </c>
      <c r="K126" s="45" t="s">
        <v>270</v>
      </c>
      <c r="L126" s="45" t="s">
        <v>270</v>
      </c>
      <c r="M126" s="45" t="s">
        <v>270</v>
      </c>
      <c r="N126" s="45" t="s">
        <v>270</v>
      </c>
      <c r="O126" s="45" t="s">
        <v>270</v>
      </c>
      <c r="P126" s="45" t="s">
        <v>270</v>
      </c>
      <c r="Q126" s="45" t="s">
        <v>270</v>
      </c>
      <c r="R126" s="45" t="s">
        <v>270</v>
      </c>
      <c r="S126" s="45" t="s">
        <v>270</v>
      </c>
    </row>
    <row r="127" spans="1:19" hidden="1" outlineLevel="1" collapsed="1">
      <c r="A127" s="8">
        <v>44075</v>
      </c>
      <c r="B127" s="45" t="s">
        <v>270</v>
      </c>
      <c r="C127" s="45" t="s">
        <v>270</v>
      </c>
      <c r="D127" s="45" t="s">
        <v>270</v>
      </c>
      <c r="E127" s="45" t="s">
        <v>270</v>
      </c>
      <c r="F127" s="45" t="s">
        <v>270</v>
      </c>
      <c r="G127" s="45" t="s">
        <v>270</v>
      </c>
      <c r="H127" s="45" t="s">
        <v>270</v>
      </c>
      <c r="I127" s="45" t="s">
        <v>270</v>
      </c>
      <c r="J127" s="45" t="s">
        <v>270</v>
      </c>
      <c r="K127" s="45" t="s">
        <v>270</v>
      </c>
      <c r="L127" s="45" t="s">
        <v>270</v>
      </c>
      <c r="M127" s="45" t="s">
        <v>270</v>
      </c>
      <c r="N127" s="45" t="s">
        <v>270</v>
      </c>
      <c r="O127" s="45" t="s">
        <v>270</v>
      </c>
      <c r="P127" s="45" t="s">
        <v>270</v>
      </c>
      <c r="Q127" s="45" t="s">
        <v>270</v>
      </c>
      <c r="R127" s="45" t="s">
        <v>270</v>
      </c>
      <c r="S127" s="45" t="s">
        <v>270</v>
      </c>
    </row>
    <row r="128" spans="1:19" hidden="1" outlineLevel="1" collapsed="1">
      <c r="A128" s="8">
        <v>44105</v>
      </c>
      <c r="B128" s="45" t="s">
        <v>270</v>
      </c>
      <c r="C128" s="45" t="s">
        <v>270</v>
      </c>
      <c r="D128" s="45" t="s">
        <v>270</v>
      </c>
      <c r="E128" s="45" t="s">
        <v>270</v>
      </c>
      <c r="F128" s="45" t="s">
        <v>270</v>
      </c>
      <c r="G128" s="45" t="s">
        <v>270</v>
      </c>
      <c r="H128" s="45" t="s">
        <v>270</v>
      </c>
      <c r="I128" s="45" t="s">
        <v>270</v>
      </c>
      <c r="J128" s="45" t="s">
        <v>270</v>
      </c>
      <c r="K128" s="45" t="s">
        <v>270</v>
      </c>
      <c r="L128" s="45" t="s">
        <v>270</v>
      </c>
      <c r="M128" s="45" t="s">
        <v>270</v>
      </c>
      <c r="N128" s="45" t="s">
        <v>270</v>
      </c>
      <c r="O128" s="45" t="s">
        <v>270</v>
      </c>
      <c r="P128" s="45" t="s">
        <v>270</v>
      </c>
      <c r="Q128" s="45" t="s">
        <v>270</v>
      </c>
      <c r="R128" s="45" t="s">
        <v>270</v>
      </c>
      <c r="S128" s="45" t="s">
        <v>270</v>
      </c>
    </row>
    <row r="129" spans="1:19" hidden="1" outlineLevel="1" collapsed="1">
      <c r="A129" s="8">
        <v>44136</v>
      </c>
      <c r="B129" s="45" t="s">
        <v>270</v>
      </c>
      <c r="C129" s="45" t="s">
        <v>270</v>
      </c>
      <c r="D129" s="45" t="s">
        <v>270</v>
      </c>
      <c r="E129" s="45" t="s">
        <v>270</v>
      </c>
      <c r="F129" s="45" t="s">
        <v>270</v>
      </c>
      <c r="G129" s="45" t="s">
        <v>270</v>
      </c>
      <c r="H129" s="45" t="s">
        <v>270</v>
      </c>
      <c r="I129" s="45" t="s">
        <v>270</v>
      </c>
      <c r="J129" s="45" t="s">
        <v>270</v>
      </c>
      <c r="K129" s="45" t="s">
        <v>270</v>
      </c>
      <c r="L129" s="45" t="s">
        <v>270</v>
      </c>
      <c r="M129" s="45" t="s">
        <v>270</v>
      </c>
      <c r="N129" s="45" t="s">
        <v>270</v>
      </c>
      <c r="O129" s="45" t="s">
        <v>270</v>
      </c>
      <c r="P129" s="45" t="s">
        <v>270</v>
      </c>
      <c r="Q129" s="45" t="s">
        <v>270</v>
      </c>
      <c r="R129" s="45" t="s">
        <v>270</v>
      </c>
      <c r="S129" s="45" t="s">
        <v>270</v>
      </c>
    </row>
    <row r="130" spans="1:19" hidden="1" outlineLevel="1" collapsed="1">
      <c r="A130" s="8">
        <v>44166</v>
      </c>
      <c r="B130" s="45" t="s">
        <v>270</v>
      </c>
      <c r="C130" s="45" t="s">
        <v>270</v>
      </c>
      <c r="D130" s="45" t="s">
        <v>270</v>
      </c>
      <c r="E130" s="45" t="s">
        <v>270</v>
      </c>
      <c r="F130" s="45" t="s">
        <v>270</v>
      </c>
      <c r="G130" s="45" t="s">
        <v>270</v>
      </c>
      <c r="H130" s="45" t="s">
        <v>270</v>
      </c>
      <c r="I130" s="45" t="s">
        <v>270</v>
      </c>
      <c r="J130" s="45" t="s">
        <v>270</v>
      </c>
      <c r="K130" s="45" t="s">
        <v>270</v>
      </c>
      <c r="L130" s="45" t="s">
        <v>270</v>
      </c>
      <c r="M130" s="45" t="s">
        <v>270</v>
      </c>
      <c r="N130" s="45" t="s">
        <v>270</v>
      </c>
      <c r="O130" s="45" t="s">
        <v>270</v>
      </c>
      <c r="P130" s="45" t="s">
        <v>270</v>
      </c>
      <c r="Q130" s="45" t="s">
        <v>270</v>
      </c>
      <c r="R130" s="45" t="s">
        <v>270</v>
      </c>
      <c r="S130" s="45" t="s">
        <v>270</v>
      </c>
    </row>
    <row r="131" spans="1:19" hidden="1" outlineLevel="1" collapsed="1">
      <c r="A131" s="8">
        <v>44197</v>
      </c>
      <c r="B131" s="45" t="s">
        <v>270</v>
      </c>
      <c r="C131" s="45" t="s">
        <v>270</v>
      </c>
      <c r="D131" s="45" t="s">
        <v>270</v>
      </c>
      <c r="E131" s="45" t="s">
        <v>270</v>
      </c>
      <c r="F131" s="45" t="s">
        <v>270</v>
      </c>
      <c r="G131" s="45" t="s">
        <v>270</v>
      </c>
      <c r="H131" s="45" t="s">
        <v>270</v>
      </c>
      <c r="I131" s="45" t="s">
        <v>270</v>
      </c>
      <c r="J131" s="45" t="s">
        <v>270</v>
      </c>
      <c r="K131" s="45" t="s">
        <v>270</v>
      </c>
      <c r="L131" s="45" t="s">
        <v>270</v>
      </c>
      <c r="M131" s="45" t="s">
        <v>270</v>
      </c>
      <c r="N131" s="45" t="s">
        <v>270</v>
      </c>
      <c r="O131" s="45" t="s">
        <v>270</v>
      </c>
      <c r="P131" s="45" t="s">
        <v>270</v>
      </c>
      <c r="Q131" s="45" t="s">
        <v>270</v>
      </c>
      <c r="R131" s="45" t="s">
        <v>270</v>
      </c>
      <c r="S131" s="45" t="s">
        <v>270</v>
      </c>
    </row>
    <row r="132" spans="1:19" hidden="1" outlineLevel="1" collapsed="1">
      <c r="A132" s="8">
        <v>44228</v>
      </c>
      <c r="B132" s="45" t="s">
        <v>270</v>
      </c>
      <c r="C132" s="45" t="s">
        <v>270</v>
      </c>
      <c r="D132" s="45" t="s">
        <v>270</v>
      </c>
      <c r="E132" s="45" t="s">
        <v>270</v>
      </c>
      <c r="F132" s="45" t="s">
        <v>270</v>
      </c>
      <c r="G132" s="45" t="s">
        <v>270</v>
      </c>
      <c r="H132" s="45" t="s">
        <v>270</v>
      </c>
      <c r="I132" s="45" t="s">
        <v>270</v>
      </c>
      <c r="J132" s="45" t="s">
        <v>270</v>
      </c>
      <c r="K132" s="45" t="s">
        <v>270</v>
      </c>
      <c r="L132" s="45" t="s">
        <v>270</v>
      </c>
      <c r="M132" s="45" t="s">
        <v>270</v>
      </c>
      <c r="N132" s="45" t="s">
        <v>270</v>
      </c>
      <c r="O132" s="45" t="s">
        <v>270</v>
      </c>
      <c r="P132" s="45" t="s">
        <v>270</v>
      </c>
      <c r="Q132" s="45" t="s">
        <v>270</v>
      </c>
      <c r="R132" s="45" t="s">
        <v>270</v>
      </c>
      <c r="S132" s="45" t="s">
        <v>270</v>
      </c>
    </row>
    <row r="133" spans="1:19" hidden="1" outlineLevel="1" collapsed="1">
      <c r="A133" s="8">
        <v>44256</v>
      </c>
      <c r="B133" s="45" t="s">
        <v>270</v>
      </c>
      <c r="C133" s="45" t="s">
        <v>270</v>
      </c>
      <c r="D133" s="45" t="s">
        <v>270</v>
      </c>
      <c r="E133" s="45" t="s">
        <v>270</v>
      </c>
      <c r="F133" s="45" t="s">
        <v>270</v>
      </c>
      <c r="G133" s="45" t="s">
        <v>270</v>
      </c>
      <c r="H133" s="45" t="s">
        <v>270</v>
      </c>
      <c r="I133" s="45" t="s">
        <v>270</v>
      </c>
      <c r="J133" s="45" t="s">
        <v>270</v>
      </c>
      <c r="K133" s="45" t="s">
        <v>270</v>
      </c>
      <c r="L133" s="45" t="s">
        <v>270</v>
      </c>
      <c r="M133" s="45" t="s">
        <v>270</v>
      </c>
      <c r="N133" s="45" t="s">
        <v>270</v>
      </c>
      <c r="O133" s="45" t="s">
        <v>270</v>
      </c>
      <c r="P133" s="45" t="s">
        <v>270</v>
      </c>
      <c r="Q133" s="45" t="s">
        <v>270</v>
      </c>
      <c r="R133" s="45" t="s">
        <v>270</v>
      </c>
      <c r="S133" s="45" t="s">
        <v>270</v>
      </c>
    </row>
    <row r="134" spans="1:19" hidden="1" outlineLevel="1" collapsed="1">
      <c r="A134" s="8">
        <v>44287</v>
      </c>
      <c r="B134" s="45" t="s">
        <v>270</v>
      </c>
      <c r="C134" s="45" t="s">
        <v>270</v>
      </c>
      <c r="D134" s="45" t="s">
        <v>270</v>
      </c>
      <c r="E134" s="45" t="s">
        <v>270</v>
      </c>
      <c r="F134" s="45" t="s">
        <v>270</v>
      </c>
      <c r="G134" s="45" t="s">
        <v>270</v>
      </c>
      <c r="H134" s="45" t="s">
        <v>270</v>
      </c>
      <c r="I134" s="45" t="s">
        <v>270</v>
      </c>
      <c r="J134" s="45" t="s">
        <v>270</v>
      </c>
      <c r="K134" s="45" t="s">
        <v>270</v>
      </c>
      <c r="L134" s="45" t="s">
        <v>270</v>
      </c>
      <c r="M134" s="45" t="s">
        <v>270</v>
      </c>
      <c r="N134" s="45" t="s">
        <v>270</v>
      </c>
      <c r="O134" s="45" t="s">
        <v>270</v>
      </c>
      <c r="P134" s="45" t="s">
        <v>270</v>
      </c>
      <c r="Q134" s="45" t="s">
        <v>270</v>
      </c>
      <c r="R134" s="45" t="s">
        <v>270</v>
      </c>
      <c r="S134" s="45" t="s">
        <v>270</v>
      </c>
    </row>
    <row r="135" spans="1:19" hidden="1" outlineLevel="1" collapsed="1">
      <c r="A135" s="8">
        <v>44317</v>
      </c>
      <c r="B135" s="45" t="s">
        <v>270</v>
      </c>
      <c r="C135" s="45" t="s">
        <v>270</v>
      </c>
      <c r="D135" s="45" t="s">
        <v>270</v>
      </c>
      <c r="E135" s="45" t="s">
        <v>270</v>
      </c>
      <c r="F135" s="45" t="s">
        <v>270</v>
      </c>
      <c r="G135" s="45" t="s">
        <v>270</v>
      </c>
      <c r="H135" s="45" t="s">
        <v>270</v>
      </c>
      <c r="I135" s="45" t="s">
        <v>270</v>
      </c>
      <c r="J135" s="45" t="s">
        <v>270</v>
      </c>
      <c r="K135" s="45" t="s">
        <v>270</v>
      </c>
      <c r="L135" s="45" t="s">
        <v>270</v>
      </c>
      <c r="M135" s="45" t="s">
        <v>270</v>
      </c>
      <c r="N135" s="45" t="s">
        <v>270</v>
      </c>
      <c r="O135" s="45" t="s">
        <v>270</v>
      </c>
      <c r="P135" s="45" t="s">
        <v>270</v>
      </c>
      <c r="Q135" s="45" t="s">
        <v>270</v>
      </c>
      <c r="R135" s="45" t="s">
        <v>270</v>
      </c>
      <c r="S135" s="45" t="s">
        <v>270</v>
      </c>
    </row>
    <row r="136" spans="1:19" hidden="1" outlineLevel="1" collapsed="1">
      <c r="A136" s="8">
        <v>44348</v>
      </c>
      <c r="B136" s="45" t="s">
        <v>270</v>
      </c>
      <c r="C136" s="45" t="s">
        <v>270</v>
      </c>
      <c r="D136" s="45" t="s">
        <v>270</v>
      </c>
      <c r="E136" s="45" t="s">
        <v>270</v>
      </c>
      <c r="F136" s="45" t="s">
        <v>270</v>
      </c>
      <c r="G136" s="45" t="s">
        <v>270</v>
      </c>
      <c r="H136" s="45" t="s">
        <v>270</v>
      </c>
      <c r="I136" s="45" t="s">
        <v>270</v>
      </c>
      <c r="J136" s="45" t="s">
        <v>270</v>
      </c>
      <c r="K136" s="45" t="s">
        <v>270</v>
      </c>
      <c r="L136" s="45" t="s">
        <v>270</v>
      </c>
      <c r="M136" s="45" t="s">
        <v>270</v>
      </c>
      <c r="N136" s="45" t="s">
        <v>270</v>
      </c>
      <c r="O136" s="45" t="s">
        <v>270</v>
      </c>
      <c r="P136" s="45" t="s">
        <v>270</v>
      </c>
      <c r="Q136" s="45" t="s">
        <v>270</v>
      </c>
      <c r="R136" s="45" t="s">
        <v>270</v>
      </c>
      <c r="S136" s="45" t="s">
        <v>270</v>
      </c>
    </row>
    <row r="137" spans="1:19" hidden="1" outlineLevel="1" collapsed="1">
      <c r="A137" s="8">
        <v>44378</v>
      </c>
      <c r="B137" s="45" t="s">
        <v>270</v>
      </c>
      <c r="C137" s="45" t="s">
        <v>270</v>
      </c>
      <c r="D137" s="45" t="s">
        <v>270</v>
      </c>
      <c r="E137" s="45" t="s">
        <v>270</v>
      </c>
      <c r="F137" s="45" t="s">
        <v>270</v>
      </c>
      <c r="G137" s="45" t="s">
        <v>270</v>
      </c>
      <c r="H137" s="45" t="s">
        <v>270</v>
      </c>
      <c r="I137" s="45" t="s">
        <v>270</v>
      </c>
      <c r="J137" s="45" t="s">
        <v>270</v>
      </c>
      <c r="K137" s="45" t="s">
        <v>270</v>
      </c>
      <c r="L137" s="45" t="s">
        <v>270</v>
      </c>
      <c r="M137" s="45" t="s">
        <v>270</v>
      </c>
      <c r="N137" s="45" t="s">
        <v>270</v>
      </c>
      <c r="O137" s="45" t="s">
        <v>270</v>
      </c>
      <c r="P137" s="45" t="s">
        <v>270</v>
      </c>
      <c r="Q137" s="45" t="s">
        <v>270</v>
      </c>
      <c r="R137" s="45" t="s">
        <v>270</v>
      </c>
      <c r="S137" s="45" t="s">
        <v>270</v>
      </c>
    </row>
    <row r="138" spans="1:19" hidden="1" outlineLevel="1" collapsed="1">
      <c r="A138" s="8">
        <v>44409</v>
      </c>
      <c r="B138" s="45" t="s">
        <v>270</v>
      </c>
      <c r="C138" s="45" t="s">
        <v>270</v>
      </c>
      <c r="D138" s="45" t="s">
        <v>270</v>
      </c>
      <c r="E138" s="45" t="s">
        <v>270</v>
      </c>
      <c r="F138" s="45" t="s">
        <v>270</v>
      </c>
      <c r="G138" s="45" t="s">
        <v>270</v>
      </c>
      <c r="H138" s="45" t="s">
        <v>270</v>
      </c>
      <c r="I138" s="45" t="s">
        <v>270</v>
      </c>
      <c r="J138" s="45" t="s">
        <v>270</v>
      </c>
      <c r="K138" s="45" t="s">
        <v>270</v>
      </c>
      <c r="L138" s="45" t="s">
        <v>270</v>
      </c>
      <c r="M138" s="45" t="s">
        <v>270</v>
      </c>
      <c r="N138" s="45" t="s">
        <v>270</v>
      </c>
      <c r="O138" s="45" t="s">
        <v>270</v>
      </c>
      <c r="P138" s="45" t="s">
        <v>270</v>
      </c>
      <c r="Q138" s="45" t="s">
        <v>270</v>
      </c>
      <c r="R138" s="45" t="s">
        <v>270</v>
      </c>
      <c r="S138" s="45" t="s">
        <v>270</v>
      </c>
    </row>
    <row r="139" spans="1:19" hidden="1" outlineLevel="1" collapsed="1">
      <c r="A139" s="8">
        <v>44440</v>
      </c>
      <c r="B139" s="45" t="s">
        <v>270</v>
      </c>
      <c r="C139" s="45" t="s">
        <v>270</v>
      </c>
      <c r="D139" s="45" t="s">
        <v>270</v>
      </c>
      <c r="E139" s="45" t="s">
        <v>270</v>
      </c>
      <c r="F139" s="45" t="s">
        <v>270</v>
      </c>
      <c r="G139" s="45" t="s">
        <v>270</v>
      </c>
      <c r="H139" s="45" t="s">
        <v>270</v>
      </c>
      <c r="I139" s="45" t="s">
        <v>270</v>
      </c>
      <c r="J139" s="45" t="s">
        <v>270</v>
      </c>
      <c r="K139" s="45" t="s">
        <v>270</v>
      </c>
      <c r="L139" s="45" t="s">
        <v>270</v>
      </c>
      <c r="M139" s="45" t="s">
        <v>270</v>
      </c>
      <c r="N139" s="45" t="s">
        <v>270</v>
      </c>
      <c r="O139" s="45" t="s">
        <v>270</v>
      </c>
      <c r="P139" s="45" t="s">
        <v>270</v>
      </c>
      <c r="Q139" s="45" t="s">
        <v>270</v>
      </c>
      <c r="R139" s="45" t="s">
        <v>270</v>
      </c>
      <c r="S139" s="45" t="s">
        <v>270</v>
      </c>
    </row>
    <row r="140" spans="1:19" hidden="1" outlineLevel="1" collapsed="1">
      <c r="A140" s="8">
        <v>44470</v>
      </c>
      <c r="B140" s="45" t="s">
        <v>270</v>
      </c>
      <c r="C140" s="45" t="s">
        <v>270</v>
      </c>
      <c r="D140" s="45" t="s">
        <v>270</v>
      </c>
      <c r="E140" s="45" t="s">
        <v>270</v>
      </c>
      <c r="F140" s="45" t="s">
        <v>270</v>
      </c>
      <c r="G140" s="45" t="s">
        <v>270</v>
      </c>
      <c r="H140" s="45" t="s">
        <v>270</v>
      </c>
      <c r="I140" s="45" t="s">
        <v>270</v>
      </c>
      <c r="J140" s="45" t="s">
        <v>270</v>
      </c>
      <c r="K140" s="45" t="s">
        <v>270</v>
      </c>
      <c r="L140" s="45" t="s">
        <v>270</v>
      </c>
      <c r="M140" s="45" t="s">
        <v>270</v>
      </c>
      <c r="N140" s="45" t="s">
        <v>270</v>
      </c>
      <c r="O140" s="45" t="s">
        <v>270</v>
      </c>
      <c r="P140" s="45" t="s">
        <v>270</v>
      </c>
      <c r="Q140" s="45" t="s">
        <v>270</v>
      </c>
      <c r="R140" s="45" t="s">
        <v>270</v>
      </c>
      <c r="S140" s="45" t="s">
        <v>270</v>
      </c>
    </row>
    <row r="141" spans="1:19" hidden="1" outlineLevel="1" collapsed="1">
      <c r="A141" s="8">
        <v>44501</v>
      </c>
      <c r="B141" s="45" t="s">
        <v>270</v>
      </c>
      <c r="C141" s="45" t="s">
        <v>270</v>
      </c>
      <c r="D141" s="45" t="s">
        <v>270</v>
      </c>
      <c r="E141" s="45" t="s">
        <v>270</v>
      </c>
      <c r="F141" s="45" t="s">
        <v>270</v>
      </c>
      <c r="G141" s="45" t="s">
        <v>270</v>
      </c>
      <c r="H141" s="45" t="s">
        <v>270</v>
      </c>
      <c r="I141" s="45" t="s">
        <v>270</v>
      </c>
      <c r="J141" s="45" t="s">
        <v>270</v>
      </c>
      <c r="K141" s="45" t="s">
        <v>270</v>
      </c>
      <c r="L141" s="45" t="s">
        <v>270</v>
      </c>
      <c r="M141" s="45" t="s">
        <v>270</v>
      </c>
      <c r="N141" s="45" t="s">
        <v>270</v>
      </c>
      <c r="O141" s="45" t="s">
        <v>270</v>
      </c>
      <c r="P141" s="45" t="s">
        <v>270</v>
      </c>
      <c r="Q141" s="45" t="s">
        <v>270</v>
      </c>
      <c r="R141" s="45" t="s">
        <v>270</v>
      </c>
      <c r="S141" s="45" t="s">
        <v>270</v>
      </c>
    </row>
    <row r="142" spans="1:19" hidden="1" outlineLevel="1" collapsed="1">
      <c r="A142" s="8">
        <v>44531</v>
      </c>
      <c r="B142" s="45" t="s">
        <v>270</v>
      </c>
      <c r="C142" s="45" t="s">
        <v>270</v>
      </c>
      <c r="D142" s="45" t="s">
        <v>270</v>
      </c>
      <c r="E142" s="45" t="s">
        <v>270</v>
      </c>
      <c r="F142" s="45" t="s">
        <v>270</v>
      </c>
      <c r="G142" s="45" t="s">
        <v>270</v>
      </c>
      <c r="H142" s="45" t="s">
        <v>270</v>
      </c>
      <c r="I142" s="45" t="s">
        <v>270</v>
      </c>
      <c r="J142" s="45" t="s">
        <v>270</v>
      </c>
      <c r="K142" s="45" t="s">
        <v>270</v>
      </c>
      <c r="L142" s="45" t="s">
        <v>270</v>
      </c>
      <c r="M142" s="45" t="s">
        <v>270</v>
      </c>
      <c r="N142" s="45" t="s">
        <v>270</v>
      </c>
      <c r="O142" s="45" t="s">
        <v>270</v>
      </c>
      <c r="P142" s="45" t="s">
        <v>270</v>
      </c>
      <c r="Q142" s="45" t="s">
        <v>270</v>
      </c>
      <c r="R142" s="45" t="s">
        <v>270</v>
      </c>
      <c r="S142" s="45" t="s">
        <v>270</v>
      </c>
    </row>
    <row r="143" spans="1:19" hidden="1" outlineLevel="1" collapsed="1">
      <c r="A143" s="8">
        <v>44562</v>
      </c>
      <c r="B143" s="45" t="s">
        <v>270</v>
      </c>
      <c r="C143" s="45" t="s">
        <v>270</v>
      </c>
      <c r="D143" s="45" t="s">
        <v>270</v>
      </c>
      <c r="E143" s="45" t="s">
        <v>270</v>
      </c>
      <c r="F143" s="45" t="s">
        <v>270</v>
      </c>
      <c r="G143" s="45" t="s">
        <v>270</v>
      </c>
      <c r="H143" s="45" t="s">
        <v>270</v>
      </c>
      <c r="I143" s="45" t="s">
        <v>270</v>
      </c>
      <c r="J143" s="45" t="s">
        <v>270</v>
      </c>
      <c r="K143" s="45" t="s">
        <v>270</v>
      </c>
      <c r="L143" s="45" t="s">
        <v>270</v>
      </c>
      <c r="M143" s="45" t="s">
        <v>270</v>
      </c>
      <c r="N143" s="45" t="s">
        <v>270</v>
      </c>
      <c r="O143" s="45" t="s">
        <v>270</v>
      </c>
      <c r="P143" s="45" t="s">
        <v>270</v>
      </c>
      <c r="Q143" s="45" t="s">
        <v>270</v>
      </c>
      <c r="R143" s="45" t="s">
        <v>270</v>
      </c>
      <c r="S143" s="45" t="s">
        <v>270</v>
      </c>
    </row>
    <row r="144" spans="1:19" hidden="1" outlineLevel="1" collapsed="1">
      <c r="A144" s="8">
        <v>44593</v>
      </c>
      <c r="B144" s="45" t="s">
        <v>270</v>
      </c>
      <c r="C144" s="45" t="s">
        <v>270</v>
      </c>
      <c r="D144" s="45" t="s">
        <v>270</v>
      </c>
      <c r="E144" s="45" t="s">
        <v>270</v>
      </c>
      <c r="F144" s="45" t="s">
        <v>270</v>
      </c>
      <c r="G144" s="45" t="s">
        <v>270</v>
      </c>
      <c r="H144" s="45" t="s">
        <v>270</v>
      </c>
      <c r="I144" s="45" t="s">
        <v>270</v>
      </c>
      <c r="J144" s="45" t="s">
        <v>270</v>
      </c>
      <c r="K144" s="45" t="s">
        <v>270</v>
      </c>
      <c r="L144" s="45" t="s">
        <v>270</v>
      </c>
      <c r="M144" s="45" t="s">
        <v>270</v>
      </c>
      <c r="N144" s="45" t="s">
        <v>270</v>
      </c>
      <c r="O144" s="45" t="s">
        <v>270</v>
      </c>
      <c r="P144" s="45" t="s">
        <v>270</v>
      </c>
      <c r="Q144" s="45" t="s">
        <v>270</v>
      </c>
      <c r="R144" s="45" t="s">
        <v>270</v>
      </c>
      <c r="S144" s="45" t="s">
        <v>270</v>
      </c>
    </row>
    <row r="145" spans="1:19" hidden="1" outlineLevel="1" collapsed="1">
      <c r="A145" s="8">
        <v>44621</v>
      </c>
      <c r="B145" s="45" t="s">
        <v>270</v>
      </c>
      <c r="C145" s="45" t="s">
        <v>270</v>
      </c>
      <c r="D145" s="45" t="s">
        <v>270</v>
      </c>
      <c r="E145" s="45" t="s">
        <v>270</v>
      </c>
      <c r="F145" s="45" t="s">
        <v>270</v>
      </c>
      <c r="G145" s="45" t="s">
        <v>270</v>
      </c>
      <c r="H145" s="45" t="s">
        <v>270</v>
      </c>
      <c r="I145" s="45" t="s">
        <v>270</v>
      </c>
      <c r="J145" s="45" t="s">
        <v>270</v>
      </c>
      <c r="K145" s="45" t="s">
        <v>270</v>
      </c>
      <c r="L145" s="45" t="s">
        <v>270</v>
      </c>
      <c r="M145" s="45" t="s">
        <v>270</v>
      </c>
      <c r="N145" s="45" t="s">
        <v>270</v>
      </c>
      <c r="O145" s="45" t="s">
        <v>270</v>
      </c>
      <c r="P145" s="45" t="s">
        <v>270</v>
      </c>
      <c r="Q145" s="45" t="s">
        <v>270</v>
      </c>
      <c r="R145" s="45" t="s">
        <v>270</v>
      </c>
      <c r="S145" s="45" t="s">
        <v>270</v>
      </c>
    </row>
    <row r="146" spans="1:19" hidden="1" outlineLevel="1" collapsed="1">
      <c r="A146" s="8">
        <v>44652</v>
      </c>
      <c r="B146" s="45" t="s">
        <v>270</v>
      </c>
      <c r="C146" s="45" t="s">
        <v>270</v>
      </c>
      <c r="D146" s="45" t="s">
        <v>270</v>
      </c>
      <c r="E146" s="45" t="s">
        <v>270</v>
      </c>
      <c r="F146" s="45" t="s">
        <v>270</v>
      </c>
      <c r="G146" s="45" t="s">
        <v>270</v>
      </c>
      <c r="H146" s="45" t="s">
        <v>270</v>
      </c>
      <c r="I146" s="45" t="s">
        <v>270</v>
      </c>
      <c r="J146" s="45" t="s">
        <v>270</v>
      </c>
      <c r="K146" s="45" t="s">
        <v>270</v>
      </c>
      <c r="L146" s="45" t="s">
        <v>270</v>
      </c>
      <c r="M146" s="45" t="s">
        <v>270</v>
      </c>
      <c r="N146" s="45" t="s">
        <v>270</v>
      </c>
      <c r="O146" s="45" t="s">
        <v>270</v>
      </c>
      <c r="P146" s="45" t="s">
        <v>270</v>
      </c>
      <c r="Q146" s="45" t="s">
        <v>270</v>
      </c>
      <c r="R146" s="45" t="s">
        <v>270</v>
      </c>
      <c r="S146" s="45" t="s">
        <v>270</v>
      </c>
    </row>
    <row r="147" spans="1:19" hidden="1" outlineLevel="1" collapsed="1">
      <c r="A147" s="8">
        <v>44682</v>
      </c>
      <c r="B147" s="45" t="s">
        <v>270</v>
      </c>
      <c r="C147" s="45" t="s">
        <v>270</v>
      </c>
      <c r="D147" s="45" t="s">
        <v>270</v>
      </c>
      <c r="E147" s="45" t="s">
        <v>270</v>
      </c>
      <c r="F147" s="45" t="s">
        <v>270</v>
      </c>
      <c r="G147" s="45" t="s">
        <v>270</v>
      </c>
      <c r="H147" s="45" t="s">
        <v>270</v>
      </c>
      <c r="I147" s="45" t="s">
        <v>270</v>
      </c>
      <c r="J147" s="45" t="s">
        <v>270</v>
      </c>
      <c r="K147" s="45" t="s">
        <v>270</v>
      </c>
      <c r="L147" s="45" t="s">
        <v>270</v>
      </c>
      <c r="M147" s="45" t="s">
        <v>270</v>
      </c>
      <c r="N147" s="45" t="s">
        <v>270</v>
      </c>
      <c r="O147" s="45" t="s">
        <v>270</v>
      </c>
      <c r="P147" s="45" t="s">
        <v>270</v>
      </c>
      <c r="Q147" s="45" t="s">
        <v>270</v>
      </c>
      <c r="R147" s="45" t="s">
        <v>270</v>
      </c>
      <c r="S147" s="45" t="s">
        <v>270</v>
      </c>
    </row>
    <row r="148" spans="1:19" hidden="1" outlineLevel="1" collapsed="1">
      <c r="A148" s="8">
        <v>44713</v>
      </c>
      <c r="B148" s="45" t="s">
        <v>270</v>
      </c>
      <c r="C148" s="45" t="s">
        <v>270</v>
      </c>
      <c r="D148" s="45" t="s">
        <v>270</v>
      </c>
      <c r="E148" s="45" t="s">
        <v>270</v>
      </c>
      <c r="F148" s="45" t="s">
        <v>270</v>
      </c>
      <c r="G148" s="45" t="s">
        <v>270</v>
      </c>
      <c r="H148" s="45" t="s">
        <v>270</v>
      </c>
      <c r="I148" s="45" t="s">
        <v>270</v>
      </c>
      <c r="J148" s="45" t="s">
        <v>270</v>
      </c>
      <c r="K148" s="45" t="s">
        <v>270</v>
      </c>
      <c r="L148" s="45" t="s">
        <v>270</v>
      </c>
      <c r="M148" s="45" t="s">
        <v>270</v>
      </c>
      <c r="N148" s="45" t="s">
        <v>270</v>
      </c>
      <c r="O148" s="45" t="s">
        <v>270</v>
      </c>
      <c r="P148" s="45" t="s">
        <v>270</v>
      </c>
      <c r="Q148" s="45" t="s">
        <v>270</v>
      </c>
      <c r="R148" s="45" t="s">
        <v>270</v>
      </c>
      <c r="S148" s="45" t="s">
        <v>270</v>
      </c>
    </row>
    <row r="149" spans="1:19" hidden="1" outlineLevel="1" collapsed="1">
      <c r="A149" s="8">
        <v>44743</v>
      </c>
      <c r="B149" s="45" t="s">
        <v>270</v>
      </c>
      <c r="C149" s="45" t="s">
        <v>270</v>
      </c>
      <c r="D149" s="45" t="s">
        <v>270</v>
      </c>
      <c r="E149" s="45" t="s">
        <v>270</v>
      </c>
      <c r="F149" s="45" t="s">
        <v>270</v>
      </c>
      <c r="G149" s="45" t="s">
        <v>270</v>
      </c>
      <c r="H149" s="45" t="s">
        <v>270</v>
      </c>
      <c r="I149" s="45" t="s">
        <v>270</v>
      </c>
      <c r="J149" s="45" t="s">
        <v>270</v>
      </c>
      <c r="K149" s="45" t="s">
        <v>270</v>
      </c>
      <c r="L149" s="45" t="s">
        <v>270</v>
      </c>
      <c r="M149" s="45" t="s">
        <v>270</v>
      </c>
      <c r="N149" s="45" t="s">
        <v>270</v>
      </c>
      <c r="O149" s="45" t="s">
        <v>270</v>
      </c>
      <c r="P149" s="45" t="s">
        <v>270</v>
      </c>
      <c r="Q149" s="45" t="s">
        <v>270</v>
      </c>
      <c r="R149" s="45" t="s">
        <v>270</v>
      </c>
      <c r="S149" s="45" t="s">
        <v>270</v>
      </c>
    </row>
    <row r="150" spans="1:19" hidden="1" outlineLevel="1" collapsed="1">
      <c r="A150" s="8">
        <v>44774</v>
      </c>
      <c r="B150" s="45" t="s">
        <v>270</v>
      </c>
      <c r="C150" s="45" t="s">
        <v>270</v>
      </c>
      <c r="D150" s="45" t="s">
        <v>270</v>
      </c>
      <c r="E150" s="45" t="s">
        <v>270</v>
      </c>
      <c r="F150" s="45" t="s">
        <v>270</v>
      </c>
      <c r="G150" s="45" t="s">
        <v>270</v>
      </c>
      <c r="H150" s="45" t="s">
        <v>270</v>
      </c>
      <c r="I150" s="45" t="s">
        <v>270</v>
      </c>
      <c r="J150" s="45" t="s">
        <v>270</v>
      </c>
      <c r="K150" s="45" t="s">
        <v>270</v>
      </c>
      <c r="L150" s="45" t="s">
        <v>270</v>
      </c>
      <c r="M150" s="45" t="s">
        <v>270</v>
      </c>
      <c r="N150" s="45" t="s">
        <v>270</v>
      </c>
      <c r="O150" s="45" t="s">
        <v>270</v>
      </c>
      <c r="P150" s="45" t="s">
        <v>270</v>
      </c>
      <c r="Q150" s="45" t="s">
        <v>270</v>
      </c>
      <c r="R150" s="45" t="s">
        <v>270</v>
      </c>
      <c r="S150" s="45" t="s">
        <v>270</v>
      </c>
    </row>
    <row r="151" spans="1:19" hidden="1" outlineLevel="1" collapsed="1">
      <c r="A151" s="8">
        <v>44805</v>
      </c>
      <c r="B151" s="45" t="s">
        <v>270</v>
      </c>
      <c r="C151" s="45" t="s">
        <v>270</v>
      </c>
      <c r="D151" s="45" t="s">
        <v>270</v>
      </c>
      <c r="E151" s="45" t="s">
        <v>270</v>
      </c>
      <c r="F151" s="45" t="s">
        <v>270</v>
      </c>
      <c r="G151" s="45" t="s">
        <v>270</v>
      </c>
      <c r="H151" s="45" t="s">
        <v>270</v>
      </c>
      <c r="I151" s="45" t="s">
        <v>270</v>
      </c>
      <c r="J151" s="45" t="s">
        <v>270</v>
      </c>
      <c r="K151" s="45" t="s">
        <v>270</v>
      </c>
      <c r="L151" s="45" t="s">
        <v>270</v>
      </c>
      <c r="M151" s="45" t="s">
        <v>270</v>
      </c>
      <c r="N151" s="45" t="s">
        <v>270</v>
      </c>
      <c r="O151" s="45" t="s">
        <v>270</v>
      </c>
      <c r="P151" s="45" t="s">
        <v>270</v>
      </c>
      <c r="Q151" s="45" t="s">
        <v>270</v>
      </c>
      <c r="R151" s="45" t="s">
        <v>270</v>
      </c>
      <c r="S151" s="45" t="s">
        <v>270</v>
      </c>
    </row>
    <row r="152" spans="1:19" hidden="1" outlineLevel="1" collapsed="1">
      <c r="A152" s="8">
        <v>44835</v>
      </c>
      <c r="B152" s="45" t="s">
        <v>270</v>
      </c>
      <c r="C152" s="45" t="s">
        <v>270</v>
      </c>
      <c r="D152" s="45" t="s">
        <v>270</v>
      </c>
      <c r="E152" s="45" t="s">
        <v>270</v>
      </c>
      <c r="F152" s="45" t="s">
        <v>270</v>
      </c>
      <c r="G152" s="45" t="s">
        <v>270</v>
      </c>
      <c r="H152" s="45" t="s">
        <v>270</v>
      </c>
      <c r="I152" s="45" t="s">
        <v>270</v>
      </c>
      <c r="J152" s="45" t="s">
        <v>270</v>
      </c>
      <c r="K152" s="45" t="s">
        <v>270</v>
      </c>
      <c r="L152" s="45" t="s">
        <v>270</v>
      </c>
      <c r="M152" s="45" t="s">
        <v>270</v>
      </c>
      <c r="N152" s="45" t="s">
        <v>270</v>
      </c>
      <c r="O152" s="45" t="s">
        <v>270</v>
      </c>
      <c r="P152" s="45" t="s">
        <v>270</v>
      </c>
      <c r="Q152" s="45" t="s">
        <v>270</v>
      </c>
      <c r="R152" s="45" t="s">
        <v>270</v>
      </c>
      <c r="S152" s="45" t="s">
        <v>270</v>
      </c>
    </row>
    <row r="153" spans="1:19" hidden="1" outlineLevel="1" collapsed="1">
      <c r="A153" s="8">
        <v>44866</v>
      </c>
      <c r="B153" s="45" t="s">
        <v>270</v>
      </c>
      <c r="C153" s="45" t="s">
        <v>270</v>
      </c>
      <c r="D153" s="45" t="s">
        <v>270</v>
      </c>
      <c r="E153" s="45" t="s">
        <v>270</v>
      </c>
      <c r="F153" s="45" t="s">
        <v>270</v>
      </c>
      <c r="G153" s="45" t="s">
        <v>270</v>
      </c>
      <c r="H153" s="45" t="s">
        <v>270</v>
      </c>
      <c r="I153" s="45" t="s">
        <v>270</v>
      </c>
      <c r="J153" s="45" t="s">
        <v>270</v>
      </c>
      <c r="K153" s="45" t="s">
        <v>270</v>
      </c>
      <c r="L153" s="45" t="s">
        <v>270</v>
      </c>
      <c r="M153" s="45" t="s">
        <v>270</v>
      </c>
      <c r="N153" s="45" t="s">
        <v>270</v>
      </c>
      <c r="O153" s="45" t="s">
        <v>270</v>
      </c>
      <c r="P153" s="45" t="s">
        <v>270</v>
      </c>
      <c r="Q153" s="45" t="s">
        <v>270</v>
      </c>
      <c r="R153" s="45" t="s">
        <v>270</v>
      </c>
      <c r="S153" s="45" t="s">
        <v>270</v>
      </c>
    </row>
    <row r="154" spans="1:19" hidden="1" outlineLevel="1" collapsed="1">
      <c r="A154" s="8">
        <v>44896</v>
      </c>
      <c r="B154" s="45" t="s">
        <v>270</v>
      </c>
      <c r="C154" s="45" t="s">
        <v>270</v>
      </c>
      <c r="D154" s="45" t="s">
        <v>270</v>
      </c>
      <c r="E154" s="45" t="s">
        <v>270</v>
      </c>
      <c r="F154" s="45" t="s">
        <v>270</v>
      </c>
      <c r="G154" s="45" t="s">
        <v>270</v>
      </c>
      <c r="H154" s="45" t="s">
        <v>270</v>
      </c>
      <c r="I154" s="45" t="s">
        <v>270</v>
      </c>
      <c r="J154" s="45" t="s">
        <v>270</v>
      </c>
      <c r="K154" s="45" t="s">
        <v>270</v>
      </c>
      <c r="L154" s="45" t="s">
        <v>270</v>
      </c>
      <c r="M154" s="45" t="s">
        <v>270</v>
      </c>
      <c r="N154" s="45" t="s">
        <v>270</v>
      </c>
      <c r="O154" s="45" t="s">
        <v>270</v>
      </c>
      <c r="P154" s="45" t="s">
        <v>270</v>
      </c>
      <c r="Q154" s="45" t="s">
        <v>270</v>
      </c>
      <c r="R154" s="45" t="s">
        <v>270</v>
      </c>
      <c r="S154" s="45" t="s">
        <v>270</v>
      </c>
    </row>
    <row r="155" spans="1:19" hidden="1" outlineLevel="1" collapsed="1">
      <c r="A155" s="8">
        <v>44927</v>
      </c>
      <c r="B155" s="45" t="s">
        <v>270</v>
      </c>
      <c r="C155" s="45" t="s">
        <v>270</v>
      </c>
      <c r="D155" s="45" t="s">
        <v>270</v>
      </c>
      <c r="E155" s="45" t="s">
        <v>270</v>
      </c>
      <c r="F155" s="45" t="s">
        <v>270</v>
      </c>
      <c r="G155" s="45" t="s">
        <v>270</v>
      </c>
      <c r="H155" s="45" t="s">
        <v>270</v>
      </c>
      <c r="I155" s="45" t="s">
        <v>270</v>
      </c>
      <c r="J155" s="45" t="s">
        <v>270</v>
      </c>
      <c r="K155" s="45" t="s">
        <v>270</v>
      </c>
      <c r="L155" s="45" t="s">
        <v>270</v>
      </c>
      <c r="M155" s="45" t="s">
        <v>270</v>
      </c>
      <c r="N155" s="45" t="s">
        <v>270</v>
      </c>
      <c r="O155" s="45" t="s">
        <v>270</v>
      </c>
      <c r="P155" s="45" t="s">
        <v>270</v>
      </c>
      <c r="Q155" s="45" t="s">
        <v>270</v>
      </c>
      <c r="R155" s="45" t="s">
        <v>270</v>
      </c>
      <c r="S155" s="45" t="s">
        <v>270</v>
      </c>
    </row>
    <row r="156" spans="1:19" hidden="1" outlineLevel="1" collapsed="1">
      <c r="A156" s="8">
        <v>44958</v>
      </c>
      <c r="B156" s="45" t="s">
        <v>270</v>
      </c>
      <c r="C156" s="45" t="s">
        <v>270</v>
      </c>
      <c r="D156" s="45" t="s">
        <v>270</v>
      </c>
      <c r="E156" s="45" t="s">
        <v>270</v>
      </c>
      <c r="F156" s="45" t="s">
        <v>270</v>
      </c>
      <c r="G156" s="45" t="s">
        <v>270</v>
      </c>
      <c r="H156" s="45" t="s">
        <v>270</v>
      </c>
      <c r="I156" s="45" t="s">
        <v>270</v>
      </c>
      <c r="J156" s="45" t="s">
        <v>270</v>
      </c>
      <c r="K156" s="45" t="s">
        <v>270</v>
      </c>
      <c r="L156" s="45" t="s">
        <v>270</v>
      </c>
      <c r="M156" s="45" t="s">
        <v>270</v>
      </c>
      <c r="N156" s="45" t="s">
        <v>270</v>
      </c>
      <c r="O156" s="45" t="s">
        <v>270</v>
      </c>
      <c r="P156" s="45" t="s">
        <v>270</v>
      </c>
      <c r="Q156" s="45" t="s">
        <v>270</v>
      </c>
      <c r="R156" s="45" t="s">
        <v>270</v>
      </c>
      <c r="S156" s="45" t="s">
        <v>270</v>
      </c>
    </row>
    <row r="157" spans="1:19" hidden="1" outlineLevel="1" collapsed="1">
      <c r="A157" s="8">
        <v>44986</v>
      </c>
      <c r="B157" s="45" t="s">
        <v>270</v>
      </c>
      <c r="C157" s="45" t="s">
        <v>270</v>
      </c>
      <c r="D157" s="45" t="s">
        <v>270</v>
      </c>
      <c r="E157" s="45" t="s">
        <v>270</v>
      </c>
      <c r="F157" s="45" t="s">
        <v>270</v>
      </c>
      <c r="G157" s="45" t="s">
        <v>270</v>
      </c>
      <c r="H157" s="45" t="s">
        <v>270</v>
      </c>
      <c r="I157" s="45" t="s">
        <v>270</v>
      </c>
      <c r="J157" s="45" t="s">
        <v>270</v>
      </c>
      <c r="K157" s="45" t="s">
        <v>270</v>
      </c>
      <c r="L157" s="45" t="s">
        <v>270</v>
      </c>
      <c r="M157" s="45" t="s">
        <v>270</v>
      </c>
      <c r="N157" s="45" t="s">
        <v>270</v>
      </c>
      <c r="O157" s="45" t="s">
        <v>270</v>
      </c>
      <c r="P157" s="45" t="s">
        <v>270</v>
      </c>
      <c r="Q157" s="45" t="s">
        <v>270</v>
      </c>
      <c r="R157" s="45" t="s">
        <v>270</v>
      </c>
      <c r="S157" s="45" t="s">
        <v>270</v>
      </c>
    </row>
    <row r="158" spans="1:19" hidden="1" outlineLevel="1" collapsed="1">
      <c r="A158" s="8">
        <v>45017</v>
      </c>
      <c r="B158" s="45" t="s">
        <v>270</v>
      </c>
      <c r="C158" s="45" t="s">
        <v>270</v>
      </c>
      <c r="D158" s="45" t="s">
        <v>270</v>
      </c>
      <c r="E158" s="45" t="s">
        <v>270</v>
      </c>
      <c r="F158" s="45" t="s">
        <v>270</v>
      </c>
      <c r="G158" s="45" t="s">
        <v>270</v>
      </c>
      <c r="H158" s="45" t="s">
        <v>270</v>
      </c>
      <c r="I158" s="45" t="s">
        <v>270</v>
      </c>
      <c r="J158" s="45" t="s">
        <v>270</v>
      </c>
      <c r="K158" s="45" t="s">
        <v>270</v>
      </c>
      <c r="L158" s="45" t="s">
        <v>270</v>
      </c>
      <c r="M158" s="45" t="s">
        <v>270</v>
      </c>
      <c r="N158" s="45" t="s">
        <v>270</v>
      </c>
      <c r="O158" s="45" t="s">
        <v>270</v>
      </c>
      <c r="P158" s="45" t="s">
        <v>270</v>
      </c>
      <c r="Q158" s="45" t="s">
        <v>270</v>
      </c>
      <c r="R158" s="45" t="s">
        <v>270</v>
      </c>
      <c r="S158" s="45" t="s">
        <v>270</v>
      </c>
    </row>
    <row r="159" spans="1:19" hidden="1" outlineLevel="1" collapsed="1">
      <c r="A159" s="8">
        <v>45047</v>
      </c>
      <c r="B159" s="45" t="s">
        <v>270</v>
      </c>
      <c r="C159" s="45" t="s">
        <v>270</v>
      </c>
      <c r="D159" s="45" t="s">
        <v>270</v>
      </c>
      <c r="E159" s="45" t="s">
        <v>270</v>
      </c>
      <c r="F159" s="45" t="s">
        <v>270</v>
      </c>
      <c r="G159" s="45" t="s">
        <v>270</v>
      </c>
      <c r="H159" s="45" t="s">
        <v>270</v>
      </c>
      <c r="I159" s="45" t="s">
        <v>270</v>
      </c>
      <c r="J159" s="45" t="s">
        <v>270</v>
      </c>
      <c r="K159" s="45" t="s">
        <v>270</v>
      </c>
      <c r="L159" s="45" t="s">
        <v>270</v>
      </c>
      <c r="M159" s="45" t="s">
        <v>270</v>
      </c>
      <c r="N159" s="45" t="s">
        <v>270</v>
      </c>
      <c r="O159" s="45" t="s">
        <v>270</v>
      </c>
      <c r="P159" s="45" t="s">
        <v>270</v>
      </c>
      <c r="Q159" s="45" t="s">
        <v>270</v>
      </c>
      <c r="R159" s="45" t="s">
        <v>270</v>
      </c>
      <c r="S159" s="45" t="s">
        <v>270</v>
      </c>
    </row>
    <row r="160" spans="1:19" hidden="1" outlineLevel="1" collapsed="1">
      <c r="A160" s="8">
        <v>45078</v>
      </c>
      <c r="B160" s="45" t="s">
        <v>270</v>
      </c>
      <c r="C160" s="45" t="s">
        <v>270</v>
      </c>
      <c r="D160" s="45" t="s">
        <v>270</v>
      </c>
      <c r="E160" s="45" t="s">
        <v>270</v>
      </c>
      <c r="F160" s="45" t="s">
        <v>270</v>
      </c>
      <c r="G160" s="45" t="s">
        <v>270</v>
      </c>
      <c r="H160" s="45" t="s">
        <v>270</v>
      </c>
      <c r="I160" s="45" t="s">
        <v>270</v>
      </c>
      <c r="J160" s="45" t="s">
        <v>270</v>
      </c>
      <c r="K160" s="45" t="s">
        <v>270</v>
      </c>
      <c r="L160" s="45" t="s">
        <v>270</v>
      </c>
      <c r="M160" s="45" t="s">
        <v>270</v>
      </c>
      <c r="N160" s="45" t="s">
        <v>270</v>
      </c>
      <c r="O160" s="45" t="s">
        <v>270</v>
      </c>
      <c r="P160" s="45" t="s">
        <v>270</v>
      </c>
      <c r="Q160" s="45" t="s">
        <v>270</v>
      </c>
      <c r="R160" s="45" t="s">
        <v>270</v>
      </c>
      <c r="S160" s="45" t="s">
        <v>270</v>
      </c>
    </row>
    <row r="161" spans="1:19" hidden="1" outlineLevel="1" collapsed="1">
      <c r="A161" s="8">
        <v>45108</v>
      </c>
      <c r="B161" s="45" t="s">
        <v>270</v>
      </c>
      <c r="C161" s="45" t="s">
        <v>270</v>
      </c>
      <c r="D161" s="45" t="s">
        <v>270</v>
      </c>
      <c r="E161" s="45" t="s">
        <v>270</v>
      </c>
      <c r="F161" s="45" t="s">
        <v>270</v>
      </c>
      <c r="G161" s="45" t="s">
        <v>270</v>
      </c>
      <c r="H161" s="45" t="s">
        <v>270</v>
      </c>
      <c r="I161" s="45" t="s">
        <v>270</v>
      </c>
      <c r="J161" s="45" t="s">
        <v>270</v>
      </c>
      <c r="K161" s="45" t="s">
        <v>270</v>
      </c>
      <c r="L161" s="45" t="s">
        <v>270</v>
      </c>
      <c r="M161" s="45" t="s">
        <v>270</v>
      </c>
      <c r="N161" s="45" t="s">
        <v>270</v>
      </c>
      <c r="O161" s="45" t="s">
        <v>270</v>
      </c>
      <c r="P161" s="45" t="s">
        <v>270</v>
      </c>
      <c r="Q161" s="45" t="s">
        <v>270</v>
      </c>
      <c r="R161" s="45" t="s">
        <v>270</v>
      </c>
      <c r="S161" s="45" t="s">
        <v>270</v>
      </c>
    </row>
    <row r="162" spans="1:19" hidden="1" outlineLevel="1" collapsed="1">
      <c r="A162" s="8">
        <v>45139</v>
      </c>
      <c r="B162" s="45" t="s">
        <v>270</v>
      </c>
      <c r="C162" s="45" t="s">
        <v>270</v>
      </c>
      <c r="D162" s="45" t="s">
        <v>270</v>
      </c>
      <c r="E162" s="45" t="s">
        <v>270</v>
      </c>
      <c r="F162" s="45" t="s">
        <v>270</v>
      </c>
      <c r="G162" s="45" t="s">
        <v>270</v>
      </c>
      <c r="H162" s="45" t="s">
        <v>270</v>
      </c>
      <c r="I162" s="45" t="s">
        <v>270</v>
      </c>
      <c r="J162" s="45" t="s">
        <v>270</v>
      </c>
      <c r="K162" s="45" t="s">
        <v>270</v>
      </c>
      <c r="L162" s="45" t="s">
        <v>270</v>
      </c>
      <c r="M162" s="45" t="s">
        <v>270</v>
      </c>
      <c r="N162" s="45" t="s">
        <v>270</v>
      </c>
      <c r="O162" s="45" t="s">
        <v>270</v>
      </c>
      <c r="P162" s="45" t="s">
        <v>270</v>
      </c>
      <c r="Q162" s="45" t="s">
        <v>270</v>
      </c>
      <c r="R162" s="45" t="s">
        <v>270</v>
      </c>
      <c r="S162" s="45" t="s">
        <v>270</v>
      </c>
    </row>
    <row r="163" spans="1:19" hidden="1" outlineLevel="1" collapsed="1">
      <c r="A163" s="8">
        <v>45170</v>
      </c>
      <c r="B163" s="45" t="s">
        <v>270</v>
      </c>
      <c r="C163" s="45" t="s">
        <v>270</v>
      </c>
      <c r="D163" s="45" t="s">
        <v>270</v>
      </c>
      <c r="E163" s="45" t="s">
        <v>270</v>
      </c>
      <c r="F163" s="45" t="s">
        <v>270</v>
      </c>
      <c r="G163" s="45" t="s">
        <v>270</v>
      </c>
      <c r="H163" s="45" t="s">
        <v>270</v>
      </c>
      <c r="I163" s="45" t="s">
        <v>270</v>
      </c>
      <c r="J163" s="45" t="s">
        <v>270</v>
      </c>
      <c r="K163" s="45" t="s">
        <v>270</v>
      </c>
      <c r="L163" s="45" t="s">
        <v>270</v>
      </c>
      <c r="M163" s="45" t="s">
        <v>270</v>
      </c>
      <c r="N163" s="45" t="s">
        <v>270</v>
      </c>
      <c r="O163" s="45" t="s">
        <v>270</v>
      </c>
      <c r="P163" s="45" t="s">
        <v>270</v>
      </c>
      <c r="Q163" s="45" t="s">
        <v>270</v>
      </c>
      <c r="R163" s="45" t="s">
        <v>270</v>
      </c>
      <c r="S163" s="45" t="s">
        <v>270</v>
      </c>
    </row>
    <row r="164" spans="1:19" hidden="1" outlineLevel="1" collapsed="1">
      <c r="A164" s="8">
        <v>45200</v>
      </c>
      <c r="B164" s="45" t="s">
        <v>270</v>
      </c>
      <c r="C164" s="45" t="s">
        <v>270</v>
      </c>
      <c r="D164" s="45" t="s">
        <v>270</v>
      </c>
      <c r="E164" s="45" t="s">
        <v>270</v>
      </c>
      <c r="F164" s="45" t="s">
        <v>270</v>
      </c>
      <c r="G164" s="45" t="s">
        <v>270</v>
      </c>
      <c r="H164" s="45" t="s">
        <v>270</v>
      </c>
      <c r="I164" s="45" t="s">
        <v>270</v>
      </c>
      <c r="J164" s="45" t="s">
        <v>270</v>
      </c>
      <c r="K164" s="45" t="s">
        <v>270</v>
      </c>
      <c r="L164" s="45" t="s">
        <v>270</v>
      </c>
      <c r="M164" s="45" t="s">
        <v>270</v>
      </c>
      <c r="N164" s="45" t="s">
        <v>270</v>
      </c>
      <c r="O164" s="45" t="s">
        <v>270</v>
      </c>
      <c r="P164" s="45" t="s">
        <v>270</v>
      </c>
      <c r="Q164" s="45" t="s">
        <v>270</v>
      </c>
      <c r="R164" s="45" t="s">
        <v>270</v>
      </c>
      <c r="S164" s="45" t="s">
        <v>270</v>
      </c>
    </row>
    <row r="165" spans="1:19" collapsed="1">
      <c r="A165" s="8">
        <v>45231</v>
      </c>
      <c r="B165" s="45" t="s">
        <v>270</v>
      </c>
      <c r="C165" s="45" t="s">
        <v>270</v>
      </c>
      <c r="D165" s="45" t="s">
        <v>270</v>
      </c>
      <c r="E165" s="45" t="s">
        <v>270</v>
      </c>
      <c r="F165" s="45" t="s">
        <v>270</v>
      </c>
      <c r="G165" s="45" t="s">
        <v>270</v>
      </c>
      <c r="H165" s="45" t="s">
        <v>270</v>
      </c>
      <c r="I165" s="45" t="s">
        <v>270</v>
      </c>
      <c r="J165" s="45" t="s">
        <v>270</v>
      </c>
      <c r="K165" s="45" t="s">
        <v>270</v>
      </c>
      <c r="L165" s="45" t="s">
        <v>270</v>
      </c>
      <c r="M165" s="45" t="s">
        <v>270</v>
      </c>
      <c r="N165" s="45" t="s">
        <v>270</v>
      </c>
      <c r="O165" s="45" t="s">
        <v>270</v>
      </c>
      <c r="P165" s="45" t="s">
        <v>270</v>
      </c>
      <c r="Q165" s="45" t="s">
        <v>270</v>
      </c>
      <c r="R165" s="45" t="s">
        <v>270</v>
      </c>
      <c r="S165" s="45" t="s">
        <v>270</v>
      </c>
    </row>
    <row r="166" spans="1:19">
      <c r="A166" s="8">
        <v>45261</v>
      </c>
      <c r="B166" s="45" t="s">
        <v>270</v>
      </c>
      <c r="C166" s="45" t="s">
        <v>270</v>
      </c>
      <c r="D166" s="45" t="s">
        <v>270</v>
      </c>
      <c r="E166" s="45" t="s">
        <v>270</v>
      </c>
      <c r="F166" s="45" t="s">
        <v>270</v>
      </c>
      <c r="G166" s="45" t="s">
        <v>270</v>
      </c>
      <c r="H166" s="45" t="s">
        <v>270</v>
      </c>
      <c r="I166" s="45" t="s">
        <v>270</v>
      </c>
      <c r="J166" s="45" t="s">
        <v>270</v>
      </c>
      <c r="K166" s="45" t="s">
        <v>270</v>
      </c>
      <c r="L166" s="45" t="s">
        <v>270</v>
      </c>
      <c r="M166" s="45" t="s">
        <v>270</v>
      </c>
      <c r="N166" s="45" t="s">
        <v>270</v>
      </c>
      <c r="O166" s="45" t="s">
        <v>270</v>
      </c>
      <c r="P166" s="45" t="s">
        <v>270</v>
      </c>
      <c r="Q166" s="45" t="s">
        <v>270</v>
      </c>
      <c r="R166" s="45" t="s">
        <v>270</v>
      </c>
      <c r="S166" s="45" t="s">
        <v>270</v>
      </c>
    </row>
    <row r="167" spans="1:19">
      <c r="A167" s="8">
        <v>45292</v>
      </c>
      <c r="B167" s="45" t="s">
        <v>270</v>
      </c>
      <c r="C167" s="45" t="s">
        <v>270</v>
      </c>
      <c r="D167" s="45" t="s">
        <v>270</v>
      </c>
      <c r="E167" s="45" t="s">
        <v>270</v>
      </c>
      <c r="F167" s="45" t="s">
        <v>270</v>
      </c>
      <c r="G167" s="45" t="s">
        <v>270</v>
      </c>
      <c r="H167" s="45" t="s">
        <v>270</v>
      </c>
      <c r="I167" s="45" t="s">
        <v>270</v>
      </c>
      <c r="J167" s="45" t="s">
        <v>270</v>
      </c>
      <c r="K167" s="45" t="s">
        <v>270</v>
      </c>
      <c r="L167" s="45" t="s">
        <v>270</v>
      </c>
      <c r="M167" s="45" t="s">
        <v>270</v>
      </c>
      <c r="N167" s="45" t="s">
        <v>270</v>
      </c>
      <c r="O167" s="45" t="s">
        <v>270</v>
      </c>
      <c r="P167" s="45" t="s">
        <v>270</v>
      </c>
      <c r="Q167" s="45" t="s">
        <v>270</v>
      </c>
      <c r="R167" s="45" t="s">
        <v>270</v>
      </c>
      <c r="S167" s="45" t="s">
        <v>270</v>
      </c>
    </row>
    <row r="168" spans="1:19">
      <c r="A168" s="8">
        <v>45323</v>
      </c>
      <c r="B168" s="45" t="s">
        <v>270</v>
      </c>
      <c r="C168" s="45" t="s">
        <v>270</v>
      </c>
      <c r="D168" s="45" t="s">
        <v>270</v>
      </c>
      <c r="E168" s="45" t="s">
        <v>270</v>
      </c>
      <c r="F168" s="45" t="s">
        <v>270</v>
      </c>
      <c r="G168" s="45" t="s">
        <v>270</v>
      </c>
      <c r="H168" s="45" t="s">
        <v>270</v>
      </c>
      <c r="I168" s="45" t="s">
        <v>270</v>
      </c>
      <c r="J168" s="45" t="s">
        <v>270</v>
      </c>
      <c r="K168" s="45" t="s">
        <v>270</v>
      </c>
      <c r="L168" s="45" t="s">
        <v>270</v>
      </c>
      <c r="M168" s="45" t="s">
        <v>270</v>
      </c>
      <c r="N168" s="45" t="s">
        <v>270</v>
      </c>
      <c r="O168" s="45" t="s">
        <v>270</v>
      </c>
      <c r="P168" s="45" t="s">
        <v>270</v>
      </c>
      <c r="Q168" s="45" t="s">
        <v>270</v>
      </c>
      <c r="R168" s="45" t="s">
        <v>270</v>
      </c>
      <c r="S168" s="45" t="s">
        <v>270</v>
      </c>
    </row>
    <row r="169" spans="1:19">
      <c r="A169" s="8">
        <v>45352</v>
      </c>
      <c r="B169" s="45" t="s">
        <v>270</v>
      </c>
      <c r="C169" s="45" t="s">
        <v>270</v>
      </c>
      <c r="D169" s="45" t="s">
        <v>270</v>
      </c>
      <c r="E169" s="45" t="s">
        <v>270</v>
      </c>
      <c r="F169" s="45" t="s">
        <v>270</v>
      </c>
      <c r="G169" s="45" t="s">
        <v>270</v>
      </c>
      <c r="H169" s="45" t="s">
        <v>270</v>
      </c>
      <c r="I169" s="45" t="s">
        <v>270</v>
      </c>
      <c r="J169" s="45" t="s">
        <v>270</v>
      </c>
      <c r="K169" s="45" t="s">
        <v>270</v>
      </c>
      <c r="L169" s="45" t="s">
        <v>270</v>
      </c>
      <c r="M169" s="45" t="s">
        <v>270</v>
      </c>
      <c r="N169" s="45" t="s">
        <v>270</v>
      </c>
      <c r="O169" s="45" t="s">
        <v>270</v>
      </c>
      <c r="P169" s="45" t="s">
        <v>270</v>
      </c>
      <c r="Q169" s="45" t="s">
        <v>270</v>
      </c>
      <c r="R169" s="45" t="s">
        <v>270</v>
      </c>
      <c r="S169" s="45" t="s">
        <v>270</v>
      </c>
    </row>
    <row r="170" spans="1:19">
      <c r="A170" s="8">
        <v>45383</v>
      </c>
      <c r="B170" s="45" t="s">
        <v>270</v>
      </c>
      <c r="C170" s="45" t="s">
        <v>270</v>
      </c>
      <c r="D170" s="45" t="s">
        <v>270</v>
      </c>
      <c r="E170" s="45" t="s">
        <v>270</v>
      </c>
      <c r="F170" s="45" t="s">
        <v>270</v>
      </c>
      <c r="G170" s="45" t="s">
        <v>270</v>
      </c>
      <c r="H170" s="45" t="s">
        <v>270</v>
      </c>
      <c r="I170" s="45" t="s">
        <v>270</v>
      </c>
      <c r="J170" s="45" t="s">
        <v>270</v>
      </c>
      <c r="K170" s="45" t="s">
        <v>270</v>
      </c>
      <c r="L170" s="45" t="s">
        <v>270</v>
      </c>
      <c r="M170" s="45" t="s">
        <v>270</v>
      </c>
      <c r="N170" s="45" t="s">
        <v>270</v>
      </c>
      <c r="O170" s="45" t="s">
        <v>270</v>
      </c>
      <c r="P170" s="45" t="s">
        <v>270</v>
      </c>
      <c r="Q170" s="45" t="s">
        <v>270</v>
      </c>
      <c r="R170" s="45" t="s">
        <v>270</v>
      </c>
      <c r="S170" s="45" t="s">
        <v>270</v>
      </c>
    </row>
    <row r="171" spans="1:19">
      <c r="A171" s="8">
        <v>45413</v>
      </c>
      <c r="B171" s="45" t="s">
        <v>270</v>
      </c>
      <c r="C171" s="45" t="s">
        <v>270</v>
      </c>
      <c r="D171" s="45" t="s">
        <v>270</v>
      </c>
      <c r="E171" s="45" t="s">
        <v>270</v>
      </c>
      <c r="F171" s="45" t="s">
        <v>270</v>
      </c>
      <c r="G171" s="45" t="s">
        <v>270</v>
      </c>
      <c r="H171" s="45" t="s">
        <v>270</v>
      </c>
      <c r="I171" s="45" t="s">
        <v>270</v>
      </c>
      <c r="J171" s="45" t="s">
        <v>270</v>
      </c>
      <c r="K171" s="45" t="s">
        <v>270</v>
      </c>
      <c r="L171" s="45" t="s">
        <v>270</v>
      </c>
      <c r="M171" s="45" t="s">
        <v>270</v>
      </c>
      <c r="N171" s="45" t="s">
        <v>270</v>
      </c>
      <c r="O171" s="45" t="s">
        <v>270</v>
      </c>
      <c r="P171" s="45" t="s">
        <v>270</v>
      </c>
      <c r="Q171" s="45" t="s">
        <v>270</v>
      </c>
      <c r="R171" s="45" t="s">
        <v>270</v>
      </c>
      <c r="S171" s="45" t="s">
        <v>270</v>
      </c>
    </row>
    <row r="172" spans="1:19">
      <c r="A172" s="8">
        <v>45444</v>
      </c>
      <c r="B172" s="45" t="s">
        <v>270</v>
      </c>
      <c r="C172" s="45" t="s">
        <v>270</v>
      </c>
      <c r="D172" s="45" t="s">
        <v>270</v>
      </c>
      <c r="E172" s="45" t="s">
        <v>270</v>
      </c>
      <c r="F172" s="45" t="s">
        <v>270</v>
      </c>
      <c r="G172" s="45" t="s">
        <v>270</v>
      </c>
      <c r="H172" s="45" t="s">
        <v>270</v>
      </c>
      <c r="I172" s="45" t="s">
        <v>270</v>
      </c>
      <c r="J172" s="45" t="s">
        <v>270</v>
      </c>
      <c r="K172" s="45" t="s">
        <v>270</v>
      </c>
      <c r="L172" s="45" t="s">
        <v>270</v>
      </c>
      <c r="M172" s="45" t="s">
        <v>270</v>
      </c>
      <c r="N172" s="45" t="s">
        <v>270</v>
      </c>
      <c r="O172" s="45" t="s">
        <v>270</v>
      </c>
      <c r="P172" s="45" t="s">
        <v>270</v>
      </c>
      <c r="Q172" s="45" t="s">
        <v>270</v>
      </c>
      <c r="R172" s="45" t="s">
        <v>270</v>
      </c>
      <c r="S172" s="45" t="s">
        <v>270</v>
      </c>
    </row>
    <row r="173" spans="1:19">
      <c r="A173" s="8">
        <v>45474</v>
      </c>
      <c r="B173" s="45" t="s">
        <v>270</v>
      </c>
      <c r="C173" s="45" t="s">
        <v>270</v>
      </c>
      <c r="D173" s="45" t="s">
        <v>270</v>
      </c>
      <c r="E173" s="45" t="s">
        <v>270</v>
      </c>
      <c r="F173" s="45" t="s">
        <v>270</v>
      </c>
      <c r="G173" s="45" t="s">
        <v>270</v>
      </c>
      <c r="H173" s="45" t="s">
        <v>270</v>
      </c>
      <c r="I173" s="45" t="s">
        <v>270</v>
      </c>
      <c r="J173" s="45" t="s">
        <v>270</v>
      </c>
      <c r="K173" s="45" t="s">
        <v>270</v>
      </c>
      <c r="L173" s="45" t="s">
        <v>270</v>
      </c>
      <c r="M173" s="45" t="s">
        <v>270</v>
      </c>
      <c r="N173" s="45" t="s">
        <v>270</v>
      </c>
      <c r="O173" s="45" t="s">
        <v>270</v>
      </c>
      <c r="P173" s="45" t="s">
        <v>270</v>
      </c>
      <c r="Q173" s="45" t="s">
        <v>270</v>
      </c>
      <c r="R173" s="45" t="s">
        <v>270</v>
      </c>
      <c r="S173" s="45" t="s">
        <v>270</v>
      </c>
    </row>
    <row r="174" spans="1:19">
      <c r="A174" s="8">
        <v>45505</v>
      </c>
      <c r="B174" s="45" t="s">
        <v>270</v>
      </c>
      <c r="C174" s="45" t="s">
        <v>270</v>
      </c>
      <c r="D174" s="45" t="s">
        <v>270</v>
      </c>
      <c r="E174" s="45" t="s">
        <v>270</v>
      </c>
      <c r="F174" s="45" t="s">
        <v>270</v>
      </c>
      <c r="G174" s="45" t="s">
        <v>270</v>
      </c>
      <c r="H174" s="45" t="s">
        <v>270</v>
      </c>
      <c r="I174" s="45" t="s">
        <v>270</v>
      </c>
      <c r="J174" s="45" t="s">
        <v>270</v>
      </c>
      <c r="K174" s="45" t="s">
        <v>270</v>
      </c>
      <c r="L174" s="45" t="s">
        <v>270</v>
      </c>
      <c r="M174" s="45" t="s">
        <v>270</v>
      </c>
      <c r="N174" s="45" t="s">
        <v>270</v>
      </c>
      <c r="O174" s="45" t="s">
        <v>270</v>
      </c>
      <c r="P174" s="45" t="s">
        <v>270</v>
      </c>
      <c r="Q174" s="45" t="s">
        <v>270</v>
      </c>
      <c r="R174" s="45" t="s">
        <v>270</v>
      </c>
      <c r="S174" s="45" t="s">
        <v>270</v>
      </c>
    </row>
    <row r="175" spans="1:19">
      <c r="A175" s="8">
        <v>45536</v>
      </c>
      <c r="B175" s="45" t="s">
        <v>270</v>
      </c>
      <c r="C175" s="45" t="s">
        <v>270</v>
      </c>
      <c r="D175" s="45" t="s">
        <v>270</v>
      </c>
      <c r="E175" s="45" t="s">
        <v>270</v>
      </c>
      <c r="F175" s="45" t="s">
        <v>270</v>
      </c>
      <c r="G175" s="45" t="s">
        <v>270</v>
      </c>
      <c r="H175" s="45" t="s">
        <v>270</v>
      </c>
      <c r="I175" s="45" t="s">
        <v>270</v>
      </c>
      <c r="J175" s="45" t="s">
        <v>270</v>
      </c>
      <c r="K175" s="45" t="s">
        <v>270</v>
      </c>
      <c r="L175" s="45" t="s">
        <v>270</v>
      </c>
      <c r="M175" s="45" t="s">
        <v>270</v>
      </c>
      <c r="N175" s="45" t="s">
        <v>270</v>
      </c>
      <c r="O175" s="45" t="s">
        <v>270</v>
      </c>
      <c r="P175" s="45" t="s">
        <v>270</v>
      </c>
      <c r="Q175" s="45" t="s">
        <v>270</v>
      </c>
      <c r="R175" s="45" t="s">
        <v>270</v>
      </c>
      <c r="S175" s="45" t="s">
        <v>270</v>
      </c>
    </row>
    <row r="176" spans="1:19">
      <c r="A176" s="8">
        <v>45566</v>
      </c>
      <c r="B176" s="45" t="s">
        <v>270</v>
      </c>
      <c r="C176" s="45" t="s">
        <v>270</v>
      </c>
      <c r="D176" s="45" t="s">
        <v>270</v>
      </c>
      <c r="E176" s="45" t="s">
        <v>270</v>
      </c>
      <c r="F176" s="45" t="s">
        <v>270</v>
      </c>
      <c r="G176" s="45" t="s">
        <v>270</v>
      </c>
      <c r="H176" s="45" t="s">
        <v>270</v>
      </c>
      <c r="I176" s="45" t="s">
        <v>270</v>
      </c>
      <c r="J176" s="45" t="s">
        <v>270</v>
      </c>
      <c r="K176" s="45" t="s">
        <v>270</v>
      </c>
      <c r="L176" s="45" t="s">
        <v>270</v>
      </c>
      <c r="M176" s="45" t="s">
        <v>270</v>
      </c>
      <c r="N176" s="45" t="s">
        <v>270</v>
      </c>
      <c r="O176" s="45" t="s">
        <v>270</v>
      </c>
      <c r="P176" s="45" t="s">
        <v>270</v>
      </c>
      <c r="Q176" s="45" t="s">
        <v>270</v>
      </c>
      <c r="R176" s="45" t="s">
        <v>270</v>
      </c>
      <c r="S176" s="45" t="s">
        <v>270</v>
      </c>
    </row>
    <row r="177" spans="1:19">
      <c r="A177" s="8">
        <v>45597</v>
      </c>
      <c r="B177" s="45" t="s">
        <v>270</v>
      </c>
      <c r="C177" s="45" t="s">
        <v>270</v>
      </c>
      <c r="D177" s="45" t="s">
        <v>270</v>
      </c>
      <c r="E177" s="45" t="s">
        <v>270</v>
      </c>
      <c r="F177" s="45" t="s">
        <v>270</v>
      </c>
      <c r="G177" s="45" t="s">
        <v>270</v>
      </c>
      <c r="H177" s="45" t="s">
        <v>270</v>
      </c>
      <c r="I177" s="45" t="s">
        <v>270</v>
      </c>
      <c r="J177" s="45" t="s">
        <v>270</v>
      </c>
      <c r="K177" s="45" t="s">
        <v>270</v>
      </c>
      <c r="L177" s="45" t="s">
        <v>270</v>
      </c>
      <c r="M177" s="45" t="s">
        <v>270</v>
      </c>
      <c r="N177" s="45" t="s">
        <v>270</v>
      </c>
      <c r="O177" s="45" t="s">
        <v>270</v>
      </c>
      <c r="P177" s="45" t="s">
        <v>270</v>
      </c>
      <c r="Q177" s="45" t="s">
        <v>270</v>
      </c>
      <c r="R177" s="45" t="s">
        <v>270</v>
      </c>
      <c r="S177" s="45" t="s">
        <v>270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1" customWidth="1"/>
    <col min="3" max="3" width="14.33203125" style="21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1" customWidth="1"/>
    <col min="22" max="16384" width="9.109375" style="21"/>
  </cols>
  <sheetData>
    <row r="1" spans="1:21">
      <c r="A1" s="16" t="s">
        <v>155</v>
      </c>
      <c r="B1" s="10"/>
    </row>
    <row r="2" spans="1:21" ht="5.25" customHeight="1"/>
    <row r="3" spans="1:21" ht="25.5" customHeight="1">
      <c r="A3" s="225" t="s">
        <v>110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1:21" ht="12.75" customHeight="1">
      <c r="A4" s="22" t="s">
        <v>181</v>
      </c>
    </row>
    <row r="5" spans="1:21" ht="12.75" customHeight="1">
      <c r="A5" s="25" t="s">
        <v>53</v>
      </c>
    </row>
    <row r="6" spans="1:21" s="30" customFormat="1" ht="12.75" customHeight="1">
      <c r="A6" s="221" t="s">
        <v>0</v>
      </c>
      <c r="B6" s="212" t="s">
        <v>1</v>
      </c>
      <c r="C6" s="212" t="s">
        <v>4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30" t="s">
        <v>5</v>
      </c>
    </row>
    <row r="7" spans="1:21" s="30" customFormat="1">
      <c r="A7" s="221"/>
      <c r="B7" s="212"/>
      <c r="C7" s="212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53"/>
    </row>
    <row r="8" spans="1:21" ht="67.5" customHeight="1">
      <c r="A8" s="221"/>
      <c r="B8" s="212"/>
      <c r="C8" s="212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54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17.175879992747699</v>
      </c>
      <c r="C40" s="45">
        <v>12.0374</v>
      </c>
      <c r="D40" s="45">
        <v>0</v>
      </c>
      <c r="E40" s="45">
        <v>12.0374</v>
      </c>
      <c r="F40" s="45">
        <v>0</v>
      </c>
      <c r="G40" s="45">
        <v>12.0374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12.0374</v>
      </c>
      <c r="P40" s="45">
        <v>0</v>
      </c>
      <c r="Q40" s="45">
        <v>12.0374</v>
      </c>
      <c r="R40" s="45">
        <v>0</v>
      </c>
      <c r="S40" s="45">
        <v>12.0374</v>
      </c>
      <c r="T40" s="45">
        <v>0</v>
      </c>
      <c r="U40" s="45">
        <v>17.18177254455615</v>
      </c>
    </row>
    <row r="41" spans="1:21" hidden="1" outlineLevel="1">
      <c r="A41" s="8">
        <v>41456</v>
      </c>
      <c r="B41" s="45">
        <v>15.899053552650747</v>
      </c>
      <c r="C41" s="45">
        <v>12.052</v>
      </c>
      <c r="D41" s="45">
        <v>0</v>
      </c>
      <c r="E41" s="45">
        <v>12.052</v>
      </c>
      <c r="F41" s="45">
        <v>0</v>
      </c>
      <c r="G41" s="45">
        <v>12.052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12.052</v>
      </c>
      <c r="P41" s="45">
        <v>0</v>
      </c>
      <c r="Q41" s="45">
        <v>12.052</v>
      </c>
      <c r="R41" s="45">
        <v>0</v>
      </c>
      <c r="S41" s="45">
        <v>12.052</v>
      </c>
      <c r="T41" s="45">
        <v>0</v>
      </c>
      <c r="U41" s="45">
        <v>15.904587455454102</v>
      </c>
    </row>
    <row r="42" spans="1:21" hidden="1" outlineLevel="1">
      <c r="A42" s="8">
        <v>41487</v>
      </c>
      <c r="B42" s="45">
        <v>15.913509340623852</v>
      </c>
      <c r="C42" s="45">
        <v>19.869145987506005</v>
      </c>
      <c r="D42" s="45">
        <v>0</v>
      </c>
      <c r="E42" s="45">
        <v>19.869145987506005</v>
      </c>
      <c r="F42" s="45">
        <v>0</v>
      </c>
      <c r="G42" s="45">
        <v>19.869145987506005</v>
      </c>
      <c r="H42" s="45">
        <v>0</v>
      </c>
      <c r="I42" s="45">
        <v>24</v>
      </c>
      <c r="J42" s="45">
        <v>0</v>
      </c>
      <c r="K42" s="45">
        <v>24</v>
      </c>
      <c r="L42" s="45">
        <v>0</v>
      </c>
      <c r="M42" s="45">
        <v>24</v>
      </c>
      <c r="N42" s="45">
        <v>0</v>
      </c>
      <c r="O42" s="45">
        <v>12.063999999999998</v>
      </c>
      <c r="P42" s="45">
        <v>0</v>
      </c>
      <c r="Q42" s="45">
        <v>12.063999999999998</v>
      </c>
      <c r="R42" s="45">
        <v>0</v>
      </c>
      <c r="S42" s="45">
        <v>12.063999999999998</v>
      </c>
      <c r="T42" s="45">
        <v>0</v>
      </c>
      <c r="U42" s="45">
        <v>15.906685052048106</v>
      </c>
    </row>
    <row r="43" spans="1:21" hidden="1" outlineLevel="1">
      <c r="A43" s="8">
        <v>41518</v>
      </c>
      <c r="B43" s="45">
        <v>13.881256554051081</v>
      </c>
      <c r="C43" s="45">
        <v>13.429748055987558</v>
      </c>
      <c r="D43" s="45">
        <v>0</v>
      </c>
      <c r="E43" s="45">
        <v>13.429748055987558</v>
      </c>
      <c r="F43" s="45">
        <v>0</v>
      </c>
      <c r="G43" s="45">
        <v>13.429748055987558</v>
      </c>
      <c r="H43" s="45">
        <v>0</v>
      </c>
      <c r="I43" s="45">
        <v>23.999999999999996</v>
      </c>
      <c r="J43" s="45">
        <v>0</v>
      </c>
      <c r="K43" s="45">
        <v>23.999999999999996</v>
      </c>
      <c r="L43" s="45">
        <v>0</v>
      </c>
      <c r="M43" s="45">
        <v>23.999999999999996</v>
      </c>
      <c r="N43" s="45">
        <v>0</v>
      </c>
      <c r="O43" s="45">
        <v>12.0985</v>
      </c>
      <c r="P43" s="45">
        <v>0</v>
      </c>
      <c r="Q43" s="45">
        <v>12.0985</v>
      </c>
      <c r="R43" s="45">
        <v>0</v>
      </c>
      <c r="S43" s="45">
        <v>12.0985</v>
      </c>
      <c r="T43" s="45">
        <v>0</v>
      </c>
      <c r="U43" s="45">
        <v>13.881745501130334</v>
      </c>
    </row>
    <row r="44" spans="1:21" hidden="1" outlineLevel="1">
      <c r="A44" s="8">
        <v>41548</v>
      </c>
      <c r="B44" s="45">
        <v>14.741226668715905</v>
      </c>
      <c r="C44" s="45">
        <v>16.025901790969304</v>
      </c>
      <c r="D44" s="45">
        <v>0</v>
      </c>
      <c r="E44" s="45">
        <v>16.025901790969304</v>
      </c>
      <c r="F44" s="45">
        <v>0</v>
      </c>
      <c r="G44" s="45">
        <v>16.08945630269276</v>
      </c>
      <c r="H44" s="45">
        <v>16.015799999999999</v>
      </c>
      <c r="I44" s="45">
        <v>16.418430071444032</v>
      </c>
      <c r="J44" s="45">
        <v>0</v>
      </c>
      <c r="K44" s="45">
        <v>16.418430071444032</v>
      </c>
      <c r="L44" s="45">
        <v>0</v>
      </c>
      <c r="M44" s="45">
        <v>24</v>
      </c>
      <c r="N44" s="45">
        <v>16.015799999999999</v>
      </c>
      <c r="O44" s="45">
        <v>12.1357</v>
      </c>
      <c r="P44" s="45">
        <v>0</v>
      </c>
      <c r="Q44" s="45">
        <v>12.1357</v>
      </c>
      <c r="R44" s="45">
        <v>0</v>
      </c>
      <c r="S44" s="45">
        <v>12.1357</v>
      </c>
      <c r="T44" s="45">
        <v>0</v>
      </c>
      <c r="U44" s="45">
        <v>14.728341783519827</v>
      </c>
    </row>
    <row r="45" spans="1:21" hidden="1" outlineLevel="1">
      <c r="A45" s="8">
        <v>41579</v>
      </c>
      <c r="B45" s="45">
        <v>15.693365434451856</v>
      </c>
      <c r="C45" s="45">
        <v>11.4528</v>
      </c>
      <c r="D45" s="45">
        <v>0</v>
      </c>
      <c r="E45" s="45">
        <v>11.4528</v>
      </c>
      <c r="F45" s="45">
        <v>0</v>
      </c>
      <c r="G45" s="45">
        <v>11.4528</v>
      </c>
      <c r="H45" s="45">
        <v>0</v>
      </c>
      <c r="I45" s="45">
        <v>17.0016</v>
      </c>
      <c r="J45" s="45">
        <v>0</v>
      </c>
      <c r="K45" s="45">
        <v>17.0016</v>
      </c>
      <c r="L45" s="45">
        <v>0</v>
      </c>
      <c r="M45" s="45">
        <v>17.0016</v>
      </c>
      <c r="N45" s="45">
        <v>0</v>
      </c>
      <c r="O45" s="45">
        <v>10.697900000000001</v>
      </c>
      <c r="P45" s="45">
        <v>0</v>
      </c>
      <c r="Q45" s="45">
        <v>10.697900000000001</v>
      </c>
      <c r="R45" s="45">
        <v>0</v>
      </c>
      <c r="S45" s="45">
        <v>10.697900000000001</v>
      </c>
      <c r="T45" s="45">
        <v>0</v>
      </c>
      <c r="U45" s="45">
        <v>15.705831491077879</v>
      </c>
    </row>
    <row r="46" spans="1:21" hidden="1" outlineLevel="1">
      <c r="A46" s="8">
        <v>41609</v>
      </c>
      <c r="B46" s="45">
        <v>13.773579691685406</v>
      </c>
      <c r="C46" s="45">
        <v>12.327577132486388</v>
      </c>
      <c r="D46" s="45">
        <v>0</v>
      </c>
      <c r="E46" s="45">
        <v>12.327577132486388</v>
      </c>
      <c r="F46" s="45">
        <v>0</v>
      </c>
      <c r="G46" s="45">
        <v>12.327577132486388</v>
      </c>
      <c r="H46" s="45">
        <v>0</v>
      </c>
      <c r="I46" s="45">
        <v>24.000000000000004</v>
      </c>
      <c r="J46" s="45">
        <v>0</v>
      </c>
      <c r="K46" s="45">
        <v>24.000000000000004</v>
      </c>
      <c r="L46" s="45">
        <v>0</v>
      </c>
      <c r="M46" s="45">
        <v>24.000000000000004</v>
      </c>
      <c r="N46" s="45">
        <v>0</v>
      </c>
      <c r="O46" s="45">
        <v>10.345000000000001</v>
      </c>
      <c r="P46" s="45">
        <v>0</v>
      </c>
      <c r="Q46" s="45">
        <v>10.345000000000001</v>
      </c>
      <c r="R46" s="45">
        <v>0</v>
      </c>
      <c r="S46" s="45">
        <v>10.345000000000001</v>
      </c>
      <c r="T46" s="45">
        <v>0</v>
      </c>
      <c r="U46" s="45">
        <v>13.774401290989756</v>
      </c>
    </row>
    <row r="47" spans="1:21" hidden="1" outlineLevel="1">
      <c r="A47" s="8">
        <v>41640</v>
      </c>
      <c r="B47" s="45">
        <v>16.976194515858985</v>
      </c>
      <c r="C47" s="45">
        <v>15.213439593213195</v>
      </c>
      <c r="D47" s="45">
        <v>0</v>
      </c>
      <c r="E47" s="45">
        <v>15.213439593213195</v>
      </c>
      <c r="F47" s="45">
        <v>0</v>
      </c>
      <c r="G47" s="45">
        <v>15.213439593213195</v>
      </c>
      <c r="H47" s="45">
        <v>0</v>
      </c>
      <c r="I47" s="45">
        <v>17.544287551028191</v>
      </c>
      <c r="J47" s="45">
        <v>0</v>
      </c>
      <c r="K47" s="45">
        <v>17.544287551028191</v>
      </c>
      <c r="L47" s="45">
        <v>0</v>
      </c>
      <c r="M47" s="45">
        <v>17.544287551028191</v>
      </c>
      <c r="N47" s="45">
        <v>0</v>
      </c>
      <c r="O47" s="45">
        <v>10.011699999999999</v>
      </c>
      <c r="P47" s="45">
        <v>0</v>
      </c>
      <c r="Q47" s="45">
        <v>10.011699999999999</v>
      </c>
      <c r="R47" s="45">
        <v>0</v>
      </c>
      <c r="S47" s="45">
        <v>10.011699999999999</v>
      </c>
      <c r="T47" s="45">
        <v>0</v>
      </c>
      <c r="U47" s="45">
        <v>16.984394063195833</v>
      </c>
    </row>
    <row r="48" spans="1:21" hidden="1" outlineLevel="1">
      <c r="A48" s="8">
        <v>41671</v>
      </c>
      <c r="B48" s="45">
        <v>18.561995890967815</v>
      </c>
      <c r="C48" s="45">
        <v>17.5886</v>
      </c>
      <c r="D48" s="45">
        <v>0</v>
      </c>
      <c r="E48" s="45">
        <v>17.5886</v>
      </c>
      <c r="F48" s="45">
        <v>0</v>
      </c>
      <c r="G48" s="45">
        <v>17.5886</v>
      </c>
      <c r="H48" s="45">
        <v>0</v>
      </c>
      <c r="I48" s="45">
        <v>17.5886</v>
      </c>
      <c r="J48" s="45">
        <v>0</v>
      </c>
      <c r="K48" s="45">
        <v>17.5886</v>
      </c>
      <c r="L48" s="45">
        <v>0</v>
      </c>
      <c r="M48" s="45">
        <v>17.5886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18.565407371724412</v>
      </c>
    </row>
    <row r="49" spans="1:21" hidden="1" outlineLevel="1">
      <c r="A49" s="8">
        <v>41699</v>
      </c>
      <c r="B49" s="45">
        <v>16.333504842597598</v>
      </c>
      <c r="C49" s="45">
        <v>17.028099999999998</v>
      </c>
      <c r="D49" s="45">
        <v>0</v>
      </c>
      <c r="E49" s="45">
        <v>17.028099999999998</v>
      </c>
      <c r="F49" s="45">
        <v>0</v>
      </c>
      <c r="G49" s="45">
        <v>17.028099999999998</v>
      </c>
      <c r="H49" s="45">
        <v>0</v>
      </c>
      <c r="I49" s="45">
        <v>17.028099999999998</v>
      </c>
      <c r="J49" s="45">
        <v>0</v>
      </c>
      <c r="K49" s="45">
        <v>17.028099999999998</v>
      </c>
      <c r="L49" s="45">
        <v>0</v>
      </c>
      <c r="M49" s="45">
        <v>17.028099999999998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16.32878267698716</v>
      </c>
    </row>
    <row r="50" spans="1:21" hidden="1" outlineLevel="1">
      <c r="A50" s="8">
        <v>41730</v>
      </c>
      <c r="B50" s="45">
        <v>20.39715848012769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20.39715848012769</v>
      </c>
    </row>
    <row r="51" spans="1:21" hidden="1" outlineLevel="1">
      <c r="A51" s="8">
        <v>41760</v>
      </c>
      <c r="B51" s="45">
        <v>11.003962124303856</v>
      </c>
      <c r="C51" s="45">
        <v>17.5</v>
      </c>
      <c r="D51" s="45">
        <v>0</v>
      </c>
      <c r="E51" s="45">
        <v>17.5</v>
      </c>
      <c r="F51" s="45">
        <v>0</v>
      </c>
      <c r="G51" s="45">
        <v>0</v>
      </c>
      <c r="H51" s="45">
        <v>17.5</v>
      </c>
      <c r="I51" s="45">
        <v>17.5</v>
      </c>
      <c r="J51" s="45">
        <v>0</v>
      </c>
      <c r="K51" s="45">
        <v>17.5</v>
      </c>
      <c r="L51" s="45">
        <v>0</v>
      </c>
      <c r="M51" s="45">
        <v>0</v>
      </c>
      <c r="N51" s="45">
        <v>17.5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3.335000528514525</v>
      </c>
    </row>
    <row r="52" spans="1:21" hidden="1" outlineLevel="1">
      <c r="A52" s="8">
        <v>41791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 t="s">
        <v>270</v>
      </c>
    </row>
    <row r="53" spans="1:21" hidden="1" outlineLevel="1">
      <c r="A53" s="8">
        <v>41821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 t="s">
        <v>270</v>
      </c>
    </row>
    <row r="54" spans="1:21" hidden="1" outlineLevel="1">
      <c r="A54" s="8">
        <v>41852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 t="s">
        <v>270</v>
      </c>
    </row>
    <row r="55" spans="1:21" hidden="1" outlineLevel="1">
      <c r="A55" s="8">
        <v>41883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 t="s">
        <v>270</v>
      </c>
    </row>
    <row r="56" spans="1:21" hidden="1" outlineLevel="1">
      <c r="A56" s="8">
        <v>41913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 t="s">
        <v>270</v>
      </c>
    </row>
    <row r="57" spans="1:21" hidden="1" outlineLevel="1">
      <c r="A57" s="8">
        <v>41944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 t="s">
        <v>270</v>
      </c>
    </row>
    <row r="58" spans="1:21" hidden="1" outlineLevel="1">
      <c r="A58" s="8">
        <v>41974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 t="s">
        <v>270</v>
      </c>
    </row>
    <row r="59" spans="1:21" hidden="1" outlineLevel="1">
      <c r="A59" s="8">
        <v>42005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 t="s">
        <v>270</v>
      </c>
    </row>
    <row r="60" spans="1:21" hidden="1" outlineLevel="1">
      <c r="A60" s="8">
        <v>42036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 t="s">
        <v>270</v>
      </c>
    </row>
    <row r="61" spans="1:21" hidden="1" outlineLevel="1">
      <c r="A61" s="8">
        <v>42064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 t="s">
        <v>270</v>
      </c>
    </row>
    <row r="62" spans="1:21" hidden="1" outlineLevel="1">
      <c r="A62" s="8">
        <v>42095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 t="s">
        <v>270</v>
      </c>
    </row>
    <row r="63" spans="1:21" hidden="1" outlineLevel="1">
      <c r="A63" s="8">
        <v>42125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 t="s">
        <v>270</v>
      </c>
    </row>
    <row r="64" spans="1:21" hidden="1" outlineLevel="1">
      <c r="A64" s="8">
        <v>42156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 t="s">
        <v>270</v>
      </c>
    </row>
    <row r="65" spans="1:21" hidden="1" outlineLevel="1">
      <c r="A65" s="8">
        <v>42186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 t="s">
        <v>270</v>
      </c>
    </row>
    <row r="66" spans="1:21" hidden="1" outlineLevel="1">
      <c r="A66" s="8">
        <v>42217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 t="s">
        <v>270</v>
      </c>
    </row>
    <row r="67" spans="1:21" hidden="1" outlineLevel="1">
      <c r="A67" s="8">
        <v>42248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 t="s">
        <v>270</v>
      </c>
    </row>
    <row r="68" spans="1:21" hidden="1" outlineLevel="1">
      <c r="A68" s="8">
        <v>42278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 t="s">
        <v>270</v>
      </c>
    </row>
    <row r="69" spans="1:21" hidden="1" outlineLevel="1">
      <c r="A69" s="8">
        <v>42309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 t="s">
        <v>270</v>
      </c>
    </row>
    <row r="70" spans="1:21" hidden="1" outlineLevel="1">
      <c r="A70" s="8">
        <v>42339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 t="s">
        <v>270</v>
      </c>
    </row>
    <row r="71" spans="1:21" hidden="1" outlineLevel="1">
      <c r="A71" s="8">
        <v>42370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 t="s">
        <v>270</v>
      </c>
    </row>
    <row r="72" spans="1:21" hidden="1" outlineLevel="1">
      <c r="A72" s="8">
        <v>42401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 t="s">
        <v>270</v>
      </c>
    </row>
    <row r="73" spans="1:21" hidden="1" outlineLevel="1">
      <c r="A73" s="8">
        <v>42430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 t="s">
        <v>270</v>
      </c>
    </row>
    <row r="74" spans="1:21" hidden="1" outlineLevel="1">
      <c r="A74" s="8">
        <v>42461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 t="s">
        <v>270</v>
      </c>
    </row>
    <row r="75" spans="1:21" hidden="1" outlineLevel="1">
      <c r="A75" s="8">
        <v>42491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 t="s">
        <v>270</v>
      </c>
    </row>
    <row r="76" spans="1:21" hidden="1" outlineLevel="1">
      <c r="A76" s="8">
        <v>42522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 t="s">
        <v>270</v>
      </c>
    </row>
    <row r="77" spans="1:21" hidden="1" outlineLevel="1">
      <c r="A77" s="8">
        <v>42552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 t="s">
        <v>270</v>
      </c>
    </row>
    <row r="78" spans="1:21" hidden="1" outlineLevel="1">
      <c r="A78" s="8">
        <v>42583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 t="s">
        <v>270</v>
      </c>
    </row>
    <row r="79" spans="1:21" hidden="1" outlineLevel="1">
      <c r="A79" s="8">
        <v>42614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 t="s">
        <v>270</v>
      </c>
    </row>
    <row r="80" spans="1:21" hidden="1" outlineLevel="1">
      <c r="A80" s="8">
        <v>42644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 t="s">
        <v>270</v>
      </c>
    </row>
    <row r="81" spans="1:21" hidden="1" outlineLevel="1">
      <c r="A81" s="8">
        <v>42675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 t="s">
        <v>270</v>
      </c>
    </row>
    <row r="82" spans="1:21" hidden="1" outlineLevel="1">
      <c r="A82" s="8">
        <v>42705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 t="s">
        <v>270</v>
      </c>
    </row>
    <row r="83" spans="1:21" hidden="1" outlineLevel="1">
      <c r="A83" s="8">
        <v>42736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 t="s">
        <v>270</v>
      </c>
    </row>
    <row r="84" spans="1:21" hidden="1" outlineLevel="1">
      <c r="A84" s="8">
        <v>42767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 t="s">
        <v>270</v>
      </c>
    </row>
    <row r="85" spans="1:21" hidden="1" outlineLevel="1">
      <c r="A85" s="8">
        <v>42795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 t="s">
        <v>270</v>
      </c>
    </row>
    <row r="86" spans="1:21" hidden="1" outlineLevel="1">
      <c r="A86" s="8">
        <v>42826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 t="s">
        <v>270</v>
      </c>
    </row>
    <row r="87" spans="1:21" hidden="1" outlineLevel="1">
      <c r="A87" s="8">
        <v>42856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 t="s">
        <v>270</v>
      </c>
    </row>
    <row r="88" spans="1:21" hidden="1" outlineLevel="1">
      <c r="A88" s="8">
        <v>42887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 t="s">
        <v>270</v>
      </c>
    </row>
    <row r="89" spans="1:21" hidden="1" outlineLevel="1">
      <c r="A89" s="8">
        <v>42917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 t="s">
        <v>270</v>
      </c>
    </row>
    <row r="90" spans="1:21" hidden="1" outlineLevel="1">
      <c r="A90" s="8">
        <v>42948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 t="s">
        <v>270</v>
      </c>
    </row>
    <row r="91" spans="1:21" hidden="1" outlineLevel="1">
      <c r="A91" s="8">
        <v>42979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 t="s">
        <v>270</v>
      </c>
    </row>
    <row r="92" spans="1:21" hidden="1" outlineLevel="1">
      <c r="A92" s="8">
        <v>43009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 t="s">
        <v>270</v>
      </c>
    </row>
    <row r="93" spans="1:21" hidden="1" outlineLevel="1">
      <c r="A93" s="8">
        <v>43040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 t="s">
        <v>270</v>
      </c>
    </row>
    <row r="94" spans="1:21" hidden="1" outlineLevel="1">
      <c r="A94" s="8">
        <v>43070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 t="s">
        <v>270</v>
      </c>
    </row>
    <row r="95" spans="1:21" hidden="1" outlineLevel="1">
      <c r="A95" s="8">
        <v>43101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 t="s">
        <v>270</v>
      </c>
    </row>
    <row r="96" spans="1:21" hidden="1" outlineLevel="1">
      <c r="A96" s="8">
        <v>43132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 t="s">
        <v>270</v>
      </c>
    </row>
    <row r="97" spans="1:21" hidden="1" outlineLevel="1">
      <c r="A97" s="8">
        <v>43160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 t="s">
        <v>270</v>
      </c>
    </row>
    <row r="98" spans="1:21" hidden="1" outlineLevel="1">
      <c r="A98" s="8">
        <v>43191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 t="s">
        <v>270</v>
      </c>
    </row>
    <row r="99" spans="1:21" hidden="1" outlineLevel="1">
      <c r="A99" s="8">
        <v>43221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 t="s">
        <v>270</v>
      </c>
    </row>
    <row r="100" spans="1:21" hidden="1" outlineLevel="1">
      <c r="A100" s="8">
        <v>43252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 t="s">
        <v>270</v>
      </c>
    </row>
    <row r="101" spans="1:21" hidden="1" outlineLevel="1">
      <c r="A101" s="8">
        <v>43282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 t="s">
        <v>270</v>
      </c>
    </row>
    <row r="102" spans="1:21" hidden="1" outlineLevel="1">
      <c r="A102" s="8">
        <v>43313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 t="s">
        <v>270</v>
      </c>
    </row>
    <row r="103" spans="1:21" hidden="1" outlineLevel="1">
      <c r="A103" s="8">
        <v>43344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 t="s">
        <v>270</v>
      </c>
    </row>
    <row r="104" spans="1:21" hidden="1" outlineLevel="1">
      <c r="A104" s="8">
        <v>43374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 t="s">
        <v>270</v>
      </c>
    </row>
    <row r="105" spans="1:21" hidden="1" outlineLevel="1">
      <c r="A105" s="8">
        <v>43405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 t="s">
        <v>270</v>
      </c>
    </row>
    <row r="106" spans="1:21" hidden="1" outlineLevel="1">
      <c r="A106" s="8">
        <v>43435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 t="s">
        <v>270</v>
      </c>
    </row>
    <row r="107" spans="1:21" hidden="1" outlineLevel="1">
      <c r="A107" s="8">
        <v>43466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 t="s">
        <v>270</v>
      </c>
    </row>
    <row r="108" spans="1:21" hidden="1" outlineLevel="1">
      <c r="A108" s="8">
        <v>43497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 t="s">
        <v>270</v>
      </c>
    </row>
    <row r="109" spans="1:21" hidden="1" outlineLevel="1">
      <c r="A109" s="8">
        <v>43525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 t="s">
        <v>270</v>
      </c>
    </row>
    <row r="110" spans="1:21" hidden="1" outlineLevel="1">
      <c r="A110" s="8">
        <v>43556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 t="s">
        <v>270</v>
      </c>
    </row>
    <row r="111" spans="1:21" hidden="1" outlineLevel="1">
      <c r="A111" s="8">
        <v>43586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 t="s">
        <v>270</v>
      </c>
    </row>
    <row r="112" spans="1:21" hidden="1" outlineLevel="1">
      <c r="A112" s="8">
        <v>43617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 t="s">
        <v>270</v>
      </c>
    </row>
    <row r="113" spans="1:21" hidden="1" outlineLevel="1">
      <c r="A113" s="8">
        <v>43647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 t="s">
        <v>270</v>
      </c>
    </row>
    <row r="114" spans="1:21" hidden="1" outlineLevel="1">
      <c r="A114" s="8">
        <v>43678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 t="s">
        <v>270</v>
      </c>
    </row>
    <row r="115" spans="1:21" hidden="1" outlineLevel="1">
      <c r="A115" s="8">
        <v>43709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 t="s">
        <v>270</v>
      </c>
    </row>
    <row r="116" spans="1:21" hidden="1" outlineLevel="1">
      <c r="A116" s="8">
        <v>43739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 t="s">
        <v>270</v>
      </c>
    </row>
    <row r="117" spans="1:21" hidden="1" outlineLevel="1">
      <c r="A117" s="8">
        <v>43770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 t="s">
        <v>270</v>
      </c>
    </row>
    <row r="118" spans="1:21" hidden="1" outlineLevel="1">
      <c r="A118" s="8">
        <v>43800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 t="s">
        <v>270</v>
      </c>
    </row>
    <row r="119" spans="1:21" hidden="1" outlineLevel="1">
      <c r="A119" s="8">
        <v>43831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 t="s">
        <v>270</v>
      </c>
    </row>
    <row r="120" spans="1:21" hidden="1" outlineLevel="1">
      <c r="A120" s="8">
        <v>43862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 t="s">
        <v>270</v>
      </c>
    </row>
    <row r="121" spans="1:21" hidden="1" outlineLevel="1">
      <c r="A121" s="8">
        <v>43891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 t="s">
        <v>270</v>
      </c>
    </row>
    <row r="122" spans="1:21" hidden="1" outlineLevel="1">
      <c r="A122" s="8">
        <v>43922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 t="s">
        <v>270</v>
      </c>
    </row>
    <row r="123" spans="1:21" hidden="1" outlineLevel="1">
      <c r="A123" s="8">
        <v>43952</v>
      </c>
      <c r="B123" s="45">
        <v>0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 t="s">
        <v>270</v>
      </c>
    </row>
    <row r="124" spans="1:21" hidden="1" outlineLevel="1">
      <c r="A124" s="8">
        <v>43983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 t="s">
        <v>270</v>
      </c>
    </row>
    <row r="125" spans="1:21" hidden="1" outlineLevel="1">
      <c r="A125" s="8">
        <v>44013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 t="s">
        <v>270</v>
      </c>
    </row>
    <row r="126" spans="1:21" hidden="1" outlineLevel="1">
      <c r="A126" s="8">
        <v>44044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 t="s">
        <v>270</v>
      </c>
    </row>
    <row r="127" spans="1:21" hidden="1" outlineLevel="1">
      <c r="A127" s="8">
        <v>44075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 t="s">
        <v>270</v>
      </c>
    </row>
    <row r="128" spans="1:21" hidden="1" outlineLevel="1">
      <c r="A128" s="8">
        <v>44105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 t="s">
        <v>270</v>
      </c>
    </row>
    <row r="129" spans="1:21" hidden="1" outlineLevel="1">
      <c r="A129" s="8">
        <v>44136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 t="s">
        <v>270</v>
      </c>
    </row>
    <row r="130" spans="1:21" hidden="1" outlineLevel="1">
      <c r="A130" s="8">
        <v>44166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 t="s">
        <v>270</v>
      </c>
    </row>
    <row r="131" spans="1:21" hidden="1" outlineLevel="1">
      <c r="A131" s="8">
        <v>44197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 t="s">
        <v>270</v>
      </c>
    </row>
    <row r="132" spans="1:21" hidden="1" outlineLevel="1">
      <c r="A132" s="8">
        <v>44228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 t="s">
        <v>270</v>
      </c>
    </row>
    <row r="133" spans="1:21" hidden="1" outlineLevel="1">
      <c r="A133" s="8">
        <v>44256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 t="s">
        <v>270</v>
      </c>
    </row>
    <row r="134" spans="1:21" hidden="1" outlineLevel="1">
      <c r="A134" s="8">
        <v>44287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 t="s">
        <v>270</v>
      </c>
    </row>
    <row r="135" spans="1:21" hidden="1" outlineLevel="1">
      <c r="A135" s="8">
        <v>44317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 t="s">
        <v>270</v>
      </c>
    </row>
    <row r="136" spans="1:21" hidden="1" outlineLevel="1">
      <c r="A136" s="8">
        <v>44348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 t="s">
        <v>270</v>
      </c>
    </row>
    <row r="137" spans="1:21" hidden="1" outlineLevel="1">
      <c r="A137" s="8">
        <v>44378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 t="s">
        <v>270</v>
      </c>
    </row>
    <row r="138" spans="1:21" hidden="1" outlineLevel="1">
      <c r="A138" s="8">
        <v>44409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 t="s">
        <v>270</v>
      </c>
    </row>
    <row r="139" spans="1:21" hidden="1" outlineLevel="1">
      <c r="A139" s="8">
        <v>44440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 t="s">
        <v>270</v>
      </c>
    </row>
    <row r="140" spans="1:21" hidden="1" outlineLevel="1">
      <c r="A140" s="8">
        <v>44470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 t="s">
        <v>270</v>
      </c>
    </row>
    <row r="141" spans="1:21" hidden="1" outlineLevel="1">
      <c r="A141" s="8">
        <v>44501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 t="s">
        <v>270</v>
      </c>
    </row>
    <row r="142" spans="1:21" hidden="1" outlineLevel="1">
      <c r="A142" s="8">
        <v>44531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 t="s">
        <v>270</v>
      </c>
    </row>
    <row r="143" spans="1:21" hidden="1" outlineLevel="1">
      <c r="A143" s="8">
        <v>44562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 t="s">
        <v>270</v>
      </c>
    </row>
    <row r="144" spans="1:21" hidden="1" outlineLevel="1">
      <c r="A144" s="8">
        <v>44593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 t="s">
        <v>270</v>
      </c>
    </row>
    <row r="145" spans="1:21" hidden="1" outlineLevel="1">
      <c r="A145" s="8">
        <v>44621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 t="s">
        <v>270</v>
      </c>
    </row>
    <row r="146" spans="1:21" hidden="1" outlineLevel="1">
      <c r="A146" s="8">
        <v>44652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 t="s">
        <v>270</v>
      </c>
    </row>
    <row r="147" spans="1:21" hidden="1" outlineLevel="1">
      <c r="A147" s="8">
        <v>44682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 t="s">
        <v>270</v>
      </c>
    </row>
    <row r="148" spans="1:21" hidden="1" outlineLevel="1">
      <c r="A148" s="8">
        <v>44713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 t="s">
        <v>270</v>
      </c>
    </row>
    <row r="149" spans="1:21" hidden="1" outlineLevel="1">
      <c r="A149" s="8">
        <v>44743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 t="s">
        <v>270</v>
      </c>
    </row>
    <row r="150" spans="1:21" hidden="1" outlineLevel="1">
      <c r="A150" s="8">
        <v>44774</v>
      </c>
      <c r="B150" s="45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 t="s">
        <v>270</v>
      </c>
    </row>
    <row r="151" spans="1:21" hidden="1" outlineLevel="1">
      <c r="A151" s="8">
        <v>44805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 t="s">
        <v>270</v>
      </c>
    </row>
    <row r="152" spans="1:21" hidden="1" outlineLevel="1">
      <c r="A152" s="8">
        <v>44835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 t="s">
        <v>270</v>
      </c>
    </row>
    <row r="153" spans="1:21" hidden="1" outlineLevel="1">
      <c r="A153" s="8">
        <v>44866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 t="s">
        <v>270</v>
      </c>
    </row>
    <row r="154" spans="1:21" hidden="1" outlineLevel="1">
      <c r="A154" s="8">
        <v>44896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 t="s">
        <v>270</v>
      </c>
    </row>
    <row r="155" spans="1:21" hidden="1" outlineLevel="1">
      <c r="A155" s="8">
        <v>44927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 t="s">
        <v>270</v>
      </c>
    </row>
    <row r="156" spans="1:21" hidden="1" outlineLevel="1">
      <c r="A156" s="8">
        <v>44958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 t="s">
        <v>270</v>
      </c>
    </row>
    <row r="157" spans="1:21" hidden="1" outlineLevel="1">
      <c r="A157" s="8">
        <v>44986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 t="s">
        <v>270</v>
      </c>
    </row>
    <row r="158" spans="1:21" hidden="1" outlineLevel="1">
      <c r="A158" s="8">
        <v>45017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 t="s">
        <v>270</v>
      </c>
    </row>
    <row r="159" spans="1:21" hidden="1" outlineLevel="1">
      <c r="A159" s="8">
        <v>45047</v>
      </c>
      <c r="B159" s="45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 t="s">
        <v>270</v>
      </c>
    </row>
    <row r="160" spans="1:21" hidden="1" outlineLevel="1">
      <c r="A160" s="8">
        <v>45078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 t="s">
        <v>270</v>
      </c>
    </row>
    <row r="161" spans="1:21" hidden="1" outlineLevel="1">
      <c r="A161" s="8">
        <v>45108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 t="s">
        <v>270</v>
      </c>
    </row>
    <row r="162" spans="1:21" hidden="1" outlineLevel="1">
      <c r="A162" s="8">
        <v>45139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 t="s">
        <v>270</v>
      </c>
    </row>
    <row r="163" spans="1:21" hidden="1" outlineLevel="1">
      <c r="A163" s="8">
        <v>45170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 t="s">
        <v>270</v>
      </c>
    </row>
    <row r="164" spans="1:21" hidden="1" outlineLevel="1">
      <c r="A164" s="8">
        <v>45200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 t="s">
        <v>270</v>
      </c>
    </row>
    <row r="165" spans="1:21">
      <c r="A165" s="8">
        <v>45231</v>
      </c>
      <c r="B165" s="45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 t="s">
        <v>270</v>
      </c>
    </row>
    <row r="166" spans="1:21">
      <c r="A166" s="8">
        <v>45261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 t="s">
        <v>270</v>
      </c>
    </row>
    <row r="167" spans="1:21">
      <c r="A167" s="8">
        <v>45292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 t="s">
        <v>270</v>
      </c>
    </row>
    <row r="168" spans="1:21">
      <c r="A168" s="8">
        <v>45323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 t="s">
        <v>270</v>
      </c>
    </row>
    <row r="169" spans="1:21">
      <c r="A169" s="8">
        <v>45352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 t="s">
        <v>270</v>
      </c>
    </row>
    <row r="170" spans="1:21">
      <c r="A170" s="8">
        <v>45383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 t="s">
        <v>270</v>
      </c>
    </row>
    <row r="171" spans="1:21">
      <c r="A171" s="8">
        <v>45413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 t="s">
        <v>270</v>
      </c>
    </row>
    <row r="172" spans="1:21">
      <c r="A172" s="8">
        <v>45444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 t="s">
        <v>270</v>
      </c>
    </row>
    <row r="173" spans="1:21">
      <c r="A173" s="8">
        <v>45474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 t="s">
        <v>270</v>
      </c>
    </row>
    <row r="174" spans="1:21">
      <c r="A174" s="8">
        <v>45505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 t="s">
        <v>270</v>
      </c>
    </row>
    <row r="175" spans="1:21">
      <c r="A175" s="8">
        <v>45536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 t="s">
        <v>270</v>
      </c>
    </row>
    <row r="176" spans="1:21">
      <c r="A176" s="8">
        <v>45566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 t="s">
        <v>270</v>
      </c>
    </row>
    <row r="177" spans="1:21">
      <c r="A177" s="8">
        <v>45597</v>
      </c>
      <c r="B177" s="45">
        <v>0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 t="s">
        <v>270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1" bestFit="1" customWidth="1"/>
    <col min="3" max="3" width="9.44140625" style="21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1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1" bestFit="1" customWidth="1"/>
    <col min="34" max="34" width="6" style="21" bestFit="1" customWidth="1"/>
    <col min="35" max="35" width="9.109375" style="21"/>
    <col min="36" max="36" width="5.33203125" style="21" customWidth="1"/>
    <col min="37" max="37" width="7.33203125" style="21" customWidth="1"/>
    <col min="38" max="38" width="6.88671875" style="21" customWidth="1"/>
    <col min="39" max="39" width="10.5546875" style="21" customWidth="1"/>
    <col min="40" max="16384" width="9.109375" style="21"/>
  </cols>
  <sheetData>
    <row r="1" spans="1:39">
      <c r="A1" s="16" t="s">
        <v>155</v>
      </c>
      <c r="B1" s="10"/>
    </row>
    <row r="2" spans="1:39" ht="5.25" customHeight="1"/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22" t="s">
        <v>181</v>
      </c>
    </row>
    <row r="5" spans="1:39" ht="12.75" customHeight="1">
      <c r="A5" s="25" t="s">
        <v>53</v>
      </c>
    </row>
    <row r="6" spans="1:39" s="30" customFormat="1" ht="15.75" customHeight="1">
      <c r="A6" s="221" t="s">
        <v>0</v>
      </c>
      <c r="B6" s="212" t="s">
        <v>1</v>
      </c>
      <c r="C6" s="212" t="s">
        <v>61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12" t="s">
        <v>4</v>
      </c>
      <c r="V6" s="201" t="s">
        <v>2</v>
      </c>
      <c r="W6" s="201"/>
      <c r="X6" s="201"/>
      <c r="Y6" s="201"/>
      <c r="Z6" s="201"/>
      <c r="AA6" s="201" t="s">
        <v>3</v>
      </c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30" t="s">
        <v>60</v>
      </c>
    </row>
    <row r="7" spans="1:39" s="30" customFormat="1" ht="12.75" customHeight="1">
      <c r="A7" s="221"/>
      <c r="B7" s="212"/>
      <c r="C7" s="212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12"/>
      <c r="V7" s="249" t="s">
        <v>69</v>
      </c>
      <c r="W7" s="249" t="s">
        <v>6</v>
      </c>
      <c r="X7" s="201" t="s">
        <v>7</v>
      </c>
      <c r="Y7" s="202"/>
      <c r="Z7" s="202"/>
      <c r="AA7" s="201" t="s">
        <v>8</v>
      </c>
      <c r="AB7" s="201"/>
      <c r="AC7" s="201"/>
      <c r="AD7" s="202"/>
      <c r="AE7" s="202"/>
      <c r="AF7" s="202"/>
      <c r="AG7" s="201" t="s">
        <v>9</v>
      </c>
      <c r="AH7" s="201"/>
      <c r="AI7" s="201"/>
      <c r="AJ7" s="202"/>
      <c r="AK7" s="202"/>
      <c r="AL7" s="202"/>
      <c r="AM7" s="253"/>
    </row>
    <row r="8" spans="1:39" ht="77.25" customHeight="1">
      <c r="A8" s="221"/>
      <c r="B8" s="212"/>
      <c r="C8" s="212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12"/>
      <c r="V8" s="249"/>
      <c r="W8" s="249"/>
      <c r="X8" s="20" t="s">
        <v>10</v>
      </c>
      <c r="Y8" s="20" t="s">
        <v>11</v>
      </c>
      <c r="Z8" s="20" t="s">
        <v>12</v>
      </c>
      <c r="AA8" s="20" t="s">
        <v>13</v>
      </c>
      <c r="AB8" s="20" t="s">
        <v>69</v>
      </c>
      <c r="AC8" s="20" t="s">
        <v>6</v>
      </c>
      <c r="AD8" s="20" t="s">
        <v>10</v>
      </c>
      <c r="AE8" s="20" t="s">
        <v>11</v>
      </c>
      <c r="AF8" s="20" t="s">
        <v>12</v>
      </c>
      <c r="AG8" s="20" t="s">
        <v>13</v>
      </c>
      <c r="AH8" s="20" t="s">
        <v>69</v>
      </c>
      <c r="AI8" s="20" t="s">
        <v>6</v>
      </c>
      <c r="AJ8" s="20" t="s">
        <v>10</v>
      </c>
      <c r="AK8" s="20" t="s">
        <v>11</v>
      </c>
      <c r="AL8" s="20" t="s">
        <v>12</v>
      </c>
      <c r="AM8" s="254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ht="16.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19.313390687946587</v>
      </c>
      <c r="C11" s="45">
        <v>30.067285784470684</v>
      </c>
      <c r="D11" s="45">
        <v>35.076684214342379</v>
      </c>
      <c r="E11" s="45">
        <v>17.923989669431531</v>
      </c>
      <c r="F11" s="45">
        <v>17.184786359444825</v>
      </c>
      <c r="G11" s="45">
        <v>17.928954336821402</v>
      </c>
      <c r="H11" s="45">
        <v>22.349648399032304</v>
      </c>
      <c r="I11" s="45">
        <v>30.155927028165799</v>
      </c>
      <c r="J11" s="45">
        <v>35.127121685333343</v>
      </c>
      <c r="K11" s="45">
        <v>18.004093888750862</v>
      </c>
      <c r="L11" s="45">
        <v>17.179790566019882</v>
      </c>
      <c r="M11" s="45">
        <v>17.953820668852298</v>
      </c>
      <c r="N11" s="45">
        <v>23.875501312952533</v>
      </c>
      <c r="O11" s="45">
        <v>15.011674784718011</v>
      </c>
      <c r="P11" s="45">
        <v>20.424330868167203</v>
      </c>
      <c r="Q11" s="45">
        <v>11.172624528301888</v>
      </c>
      <c r="R11" s="45">
        <v>26.44</v>
      </c>
      <c r="S11" s="45">
        <v>11.66842676923077</v>
      </c>
      <c r="T11" s="45">
        <v>10.670693400640236</v>
      </c>
      <c r="U11" s="45">
        <v>7.5820208806568647</v>
      </c>
      <c r="V11" s="45" t="s">
        <v>270</v>
      </c>
      <c r="W11" s="45">
        <v>7.5820208806568647</v>
      </c>
      <c r="X11" s="45" t="s">
        <v>270</v>
      </c>
      <c r="Y11" s="45">
        <v>15.12</v>
      </c>
      <c r="Z11" s="45">
        <v>7.5813290276748679</v>
      </c>
      <c r="AA11" s="45">
        <v>21.05323664447404</v>
      </c>
      <c r="AB11" s="45" t="s">
        <v>270</v>
      </c>
      <c r="AC11" s="45">
        <v>21.05323664447404</v>
      </c>
      <c r="AD11" s="45" t="s">
        <v>270</v>
      </c>
      <c r="AE11" s="45" t="s">
        <v>270</v>
      </c>
      <c r="AF11" s="45">
        <v>21.05323664447404</v>
      </c>
      <c r="AG11" s="45">
        <v>6.3138251577372753</v>
      </c>
      <c r="AH11" s="45" t="s">
        <v>270</v>
      </c>
      <c r="AI11" s="45">
        <v>6.3138251577372753</v>
      </c>
      <c r="AJ11" s="45" t="s">
        <v>270</v>
      </c>
      <c r="AK11" s="45">
        <v>15.12</v>
      </c>
      <c r="AL11" s="45">
        <v>6.312939730378023</v>
      </c>
      <c r="AM11" s="45">
        <v>14.113628030659584</v>
      </c>
    </row>
    <row r="12" spans="1:39" hidden="1" outlineLevel="1">
      <c r="A12" s="8">
        <v>40575</v>
      </c>
      <c r="B12" s="45">
        <v>19.486868105376875</v>
      </c>
      <c r="C12" s="45">
        <v>28.83152149146267</v>
      </c>
      <c r="D12" s="45">
        <v>34.991025264073293</v>
      </c>
      <c r="E12" s="45">
        <v>18.67291988193638</v>
      </c>
      <c r="F12" s="45">
        <v>18.324684663027025</v>
      </c>
      <c r="G12" s="45">
        <v>18.696616689450241</v>
      </c>
      <c r="H12" s="45">
        <v>19.609702783225224</v>
      </c>
      <c r="I12" s="45">
        <v>29.024011861616668</v>
      </c>
      <c r="J12" s="45">
        <v>35.213873157656572</v>
      </c>
      <c r="K12" s="45">
        <v>18.806007487582459</v>
      </c>
      <c r="L12" s="45">
        <v>18.324853842350223</v>
      </c>
      <c r="M12" s="45">
        <v>18.72630836450017</v>
      </c>
      <c r="N12" s="45">
        <v>20.755398379970547</v>
      </c>
      <c r="O12" s="45">
        <v>16.307097771110158</v>
      </c>
      <c r="P12" s="45">
        <v>20.155921031218217</v>
      </c>
      <c r="Q12" s="45">
        <v>10.319318013631937</v>
      </c>
      <c r="R12" s="45">
        <v>13</v>
      </c>
      <c r="S12" s="45">
        <v>10.942386934673369</v>
      </c>
      <c r="T12" s="45">
        <v>10.2318433975336</v>
      </c>
      <c r="U12" s="45">
        <v>14.523922983559528</v>
      </c>
      <c r="V12" s="45" t="s">
        <v>270</v>
      </c>
      <c r="W12" s="45">
        <v>14.523922983559528</v>
      </c>
      <c r="X12" s="45" t="s">
        <v>270</v>
      </c>
      <c r="Y12" s="45">
        <v>17.691240350877191</v>
      </c>
      <c r="Z12" s="45">
        <v>14.234014404432132</v>
      </c>
      <c r="AA12" s="45">
        <v>17.213015933399497</v>
      </c>
      <c r="AB12" s="45" t="s">
        <v>270</v>
      </c>
      <c r="AC12" s="45">
        <v>17.213015933399497</v>
      </c>
      <c r="AD12" s="45" t="s">
        <v>270</v>
      </c>
      <c r="AE12" s="45">
        <v>17.691240350877191</v>
      </c>
      <c r="AF12" s="45">
        <v>17.159534681868333</v>
      </c>
      <c r="AG12" s="45">
        <v>1.0257127739650209</v>
      </c>
      <c r="AH12" s="45" t="s">
        <v>270</v>
      </c>
      <c r="AI12" s="45">
        <v>1.0257127739650209</v>
      </c>
      <c r="AJ12" s="45" t="s">
        <v>270</v>
      </c>
      <c r="AK12" s="45" t="s">
        <v>270</v>
      </c>
      <c r="AL12" s="45">
        <v>1.0257127739650209</v>
      </c>
      <c r="AM12" s="45">
        <v>14.01638913950217</v>
      </c>
    </row>
    <row r="13" spans="1:39" hidden="1" outlineLevel="1">
      <c r="A13" s="8">
        <v>40603</v>
      </c>
      <c r="B13" s="45">
        <v>22.440672987641655</v>
      </c>
      <c r="C13" s="45">
        <v>31.466809886273932</v>
      </c>
      <c r="D13" s="45">
        <v>35.506937615160446</v>
      </c>
      <c r="E13" s="45">
        <v>23.111271963806843</v>
      </c>
      <c r="F13" s="45">
        <v>25.192383805535634</v>
      </c>
      <c r="G13" s="45">
        <v>21.888535286875157</v>
      </c>
      <c r="H13" s="45">
        <v>22.466872486080806</v>
      </c>
      <c r="I13" s="45">
        <v>31.596393552344548</v>
      </c>
      <c r="J13" s="45">
        <v>35.545522205116782</v>
      </c>
      <c r="K13" s="45">
        <v>23.325638875656196</v>
      </c>
      <c r="L13" s="45">
        <v>25.192383805535634</v>
      </c>
      <c r="M13" s="45">
        <v>22.017652992673472</v>
      </c>
      <c r="N13" s="45">
        <v>23.485750846105521</v>
      </c>
      <c r="O13" s="45">
        <v>12.170625630067251</v>
      </c>
      <c r="P13" s="45">
        <v>20.749597973778311</v>
      </c>
      <c r="Q13" s="45">
        <v>9.0985576732673277</v>
      </c>
      <c r="R13" s="45" t="s">
        <v>270</v>
      </c>
      <c r="S13" s="45">
        <v>12.867838194321989</v>
      </c>
      <c r="T13" s="45">
        <v>5.5621725347452005</v>
      </c>
      <c r="U13" s="45">
        <v>9.2085740266242411</v>
      </c>
      <c r="V13" s="45" t="s">
        <v>270</v>
      </c>
      <c r="W13" s="45">
        <v>9.2085740266242411</v>
      </c>
      <c r="X13" s="45" t="s">
        <v>270</v>
      </c>
      <c r="Y13" s="45">
        <v>17.713968516984256</v>
      </c>
      <c r="Z13" s="45">
        <v>9.1511722550474648</v>
      </c>
      <c r="AA13" s="45">
        <v>16.941684620492534</v>
      </c>
      <c r="AB13" s="45" t="s">
        <v>270</v>
      </c>
      <c r="AC13" s="45">
        <v>16.941684620492534</v>
      </c>
      <c r="AD13" s="45" t="s">
        <v>270</v>
      </c>
      <c r="AE13" s="45">
        <v>17.729099999999999</v>
      </c>
      <c r="AF13" s="45">
        <v>16.913421066483242</v>
      </c>
      <c r="AG13" s="45">
        <v>7.3629292784101876</v>
      </c>
      <c r="AH13" s="45" t="s">
        <v>270</v>
      </c>
      <c r="AI13" s="45">
        <v>7.3629292784101876</v>
      </c>
      <c r="AJ13" s="45" t="s">
        <v>270</v>
      </c>
      <c r="AK13" s="45">
        <v>15.12</v>
      </c>
      <c r="AL13" s="45">
        <v>7.3625565529882788</v>
      </c>
      <c r="AM13" s="45">
        <v>15.154273402536495</v>
      </c>
    </row>
    <row r="14" spans="1:39" hidden="1" outlineLevel="1">
      <c r="A14" s="8">
        <v>40634</v>
      </c>
      <c r="B14" s="45">
        <v>24.571168190471656</v>
      </c>
      <c r="C14" s="45">
        <v>32.888345259015949</v>
      </c>
      <c r="D14" s="45">
        <v>35.61047320225174</v>
      </c>
      <c r="E14" s="45">
        <v>23.768042530090749</v>
      </c>
      <c r="F14" s="45">
        <v>26.846178260738505</v>
      </c>
      <c r="G14" s="45">
        <v>22.681734719635777</v>
      </c>
      <c r="H14" s="45">
        <v>19.681815239072478</v>
      </c>
      <c r="I14" s="45">
        <v>33.108204241102889</v>
      </c>
      <c r="J14" s="45">
        <v>35.671770187640284</v>
      </c>
      <c r="K14" s="45">
        <v>24.22017045328305</v>
      </c>
      <c r="L14" s="45">
        <v>26.852007717537596</v>
      </c>
      <c r="M14" s="45">
        <v>22.713483801176604</v>
      </c>
      <c r="N14" s="45">
        <v>22.204490986220975</v>
      </c>
      <c r="O14" s="45">
        <v>14.290795800970875</v>
      </c>
      <c r="P14" s="45">
        <v>20.277820745226851</v>
      </c>
      <c r="Q14" s="45">
        <v>12.157467112915613</v>
      </c>
      <c r="R14" s="45">
        <v>16.350000000000001</v>
      </c>
      <c r="S14" s="45">
        <v>13.891693735498841</v>
      </c>
      <c r="T14" s="45">
        <v>12.046992671248743</v>
      </c>
      <c r="U14" s="45">
        <v>11.211032600066162</v>
      </c>
      <c r="V14" s="45" t="s">
        <v>270</v>
      </c>
      <c r="W14" s="45">
        <v>11.211032600066162</v>
      </c>
      <c r="X14" s="45" t="s">
        <v>270</v>
      </c>
      <c r="Y14" s="45">
        <v>12.708600000000001</v>
      </c>
      <c r="Z14" s="45">
        <v>11.210454999379474</v>
      </c>
      <c r="AA14" s="45">
        <v>16.258003007802671</v>
      </c>
      <c r="AB14" s="45" t="s">
        <v>270</v>
      </c>
      <c r="AC14" s="45">
        <v>16.258003007802671</v>
      </c>
      <c r="AD14" s="45" t="s">
        <v>270</v>
      </c>
      <c r="AE14" s="45" t="s">
        <v>270</v>
      </c>
      <c r="AF14" s="45">
        <v>16.258003007802671</v>
      </c>
      <c r="AG14" s="45">
        <v>1.5378632778581767</v>
      </c>
      <c r="AH14" s="45" t="s">
        <v>270</v>
      </c>
      <c r="AI14" s="45">
        <v>1.5378632778581767</v>
      </c>
      <c r="AJ14" s="45" t="s">
        <v>270</v>
      </c>
      <c r="AK14" s="45">
        <v>12.708600000000001</v>
      </c>
      <c r="AL14" s="45">
        <v>1.524015312160367</v>
      </c>
      <c r="AM14" s="45">
        <v>14.366063581533592</v>
      </c>
    </row>
    <row r="15" spans="1:39" hidden="1" outlineLevel="1">
      <c r="A15" s="8">
        <v>40664</v>
      </c>
      <c r="B15" s="45">
        <v>24.693694756736864</v>
      </c>
      <c r="C15" s="45">
        <v>33.256226463075784</v>
      </c>
      <c r="D15" s="45">
        <v>35.679949750128742</v>
      </c>
      <c r="E15" s="45">
        <v>24.344301000613431</v>
      </c>
      <c r="F15" s="45">
        <v>28.821536305837174</v>
      </c>
      <c r="G15" s="45">
        <v>23.037201924150509</v>
      </c>
      <c r="H15" s="45">
        <v>18.464949507669452</v>
      </c>
      <c r="I15" s="45">
        <v>33.375359966583623</v>
      </c>
      <c r="J15" s="45">
        <v>35.696331853190372</v>
      </c>
      <c r="K15" s="45">
        <v>24.644344430296854</v>
      </c>
      <c r="L15" s="45">
        <v>28.932076145715669</v>
      </c>
      <c r="M15" s="45">
        <v>23.045158586697106</v>
      </c>
      <c r="N15" s="45">
        <v>19.567731460105975</v>
      </c>
      <c r="O15" s="45">
        <v>13.210052983081034</v>
      </c>
      <c r="P15" s="45">
        <v>20.748319918699188</v>
      </c>
      <c r="Q15" s="45">
        <v>11.921197288842546</v>
      </c>
      <c r="R15" s="45">
        <v>11.407</v>
      </c>
      <c r="S15" s="45">
        <v>13.705482352941177</v>
      </c>
      <c r="T15" s="45">
        <v>11.936314545099572</v>
      </c>
      <c r="U15" s="45">
        <v>16.22275508829161</v>
      </c>
      <c r="V15" s="45" t="s">
        <v>270</v>
      </c>
      <c r="W15" s="45">
        <v>16.22275508829161</v>
      </c>
      <c r="X15" s="45" t="s">
        <v>270</v>
      </c>
      <c r="Y15" s="45">
        <v>15.851662870159453</v>
      </c>
      <c r="Z15" s="45">
        <v>16.243079472923107</v>
      </c>
      <c r="AA15" s="45">
        <v>16.615861147989065</v>
      </c>
      <c r="AB15" s="45" t="s">
        <v>270</v>
      </c>
      <c r="AC15" s="45">
        <v>16.615861147989065</v>
      </c>
      <c r="AD15" s="45" t="s">
        <v>270</v>
      </c>
      <c r="AE15" s="45">
        <v>16</v>
      </c>
      <c r="AF15" s="45">
        <v>16.652188118538941</v>
      </c>
      <c r="AG15" s="45">
        <v>12.338165946502059</v>
      </c>
      <c r="AH15" s="45" t="s">
        <v>270</v>
      </c>
      <c r="AI15" s="45">
        <v>12.338165946502059</v>
      </c>
      <c r="AJ15" s="45" t="s">
        <v>270</v>
      </c>
      <c r="AK15" s="45">
        <v>10.08</v>
      </c>
      <c r="AL15" s="45">
        <v>12.370486094442995</v>
      </c>
      <c r="AM15" s="45">
        <v>11.999550934536828</v>
      </c>
    </row>
    <row r="16" spans="1:39" hidden="1" outlineLevel="1">
      <c r="A16" s="8">
        <v>40695</v>
      </c>
      <c r="B16" s="45">
        <v>25.604202995575609</v>
      </c>
      <c r="C16" s="45">
        <v>33.081732675138419</v>
      </c>
      <c r="D16" s="45">
        <v>35.659218175726735</v>
      </c>
      <c r="E16" s="45">
        <v>24.554615211718296</v>
      </c>
      <c r="F16" s="45">
        <v>30.593514437216328</v>
      </c>
      <c r="G16" s="45">
        <v>22.526284326826389</v>
      </c>
      <c r="H16" s="45">
        <v>20.51839060423222</v>
      </c>
      <c r="I16" s="45">
        <v>33.20700754027191</v>
      </c>
      <c r="J16" s="45">
        <v>35.682828835860917</v>
      </c>
      <c r="K16" s="45">
        <v>24.848897513991417</v>
      </c>
      <c r="L16" s="45">
        <v>30.67063444244825</v>
      </c>
      <c r="M16" s="45">
        <v>22.546665658910072</v>
      </c>
      <c r="N16" s="45">
        <v>21.655445780993485</v>
      </c>
      <c r="O16" s="45">
        <v>13.142296945128779</v>
      </c>
      <c r="P16" s="45">
        <v>20.984998436083412</v>
      </c>
      <c r="Q16" s="45">
        <v>11.21061891363814</v>
      </c>
      <c r="R16" s="45">
        <v>14.800956521739129</v>
      </c>
      <c r="S16" s="45">
        <v>13.773096233894945</v>
      </c>
      <c r="T16" s="45">
        <v>10.772596988603807</v>
      </c>
      <c r="U16" s="45">
        <v>16.346842941544921</v>
      </c>
      <c r="V16" s="45" t="s">
        <v>270</v>
      </c>
      <c r="W16" s="45">
        <v>16.346842941544921</v>
      </c>
      <c r="X16" s="45" t="s">
        <v>270</v>
      </c>
      <c r="Y16" s="45">
        <v>19.723748074224236</v>
      </c>
      <c r="Z16" s="45">
        <v>15.410329680404791</v>
      </c>
      <c r="AA16" s="45">
        <v>16.520994118896869</v>
      </c>
      <c r="AB16" s="45" t="s">
        <v>270</v>
      </c>
      <c r="AC16" s="45">
        <v>16.520994118896869</v>
      </c>
      <c r="AD16" s="45" t="s">
        <v>270</v>
      </c>
      <c r="AE16" s="45">
        <v>19.723748074224236</v>
      </c>
      <c r="AF16" s="45">
        <v>15.321331103971962</v>
      </c>
      <c r="AG16" s="45">
        <v>15.664134518950437</v>
      </c>
      <c r="AH16" s="45" t="s">
        <v>270</v>
      </c>
      <c r="AI16" s="45">
        <v>15.664134518950437</v>
      </c>
      <c r="AJ16" s="45" t="s">
        <v>270</v>
      </c>
      <c r="AK16" s="45" t="s">
        <v>270</v>
      </c>
      <c r="AL16" s="45">
        <v>15.664134518950437</v>
      </c>
      <c r="AM16" s="45">
        <v>12.147397942460406</v>
      </c>
    </row>
    <row r="17" spans="1:39" hidden="1" outlineLevel="1">
      <c r="A17" s="8">
        <v>40725</v>
      </c>
      <c r="B17" s="45">
        <v>19.2518302256168</v>
      </c>
      <c r="C17" s="45">
        <v>30.374560951248245</v>
      </c>
      <c r="D17" s="45">
        <v>35.18883190001425</v>
      </c>
      <c r="E17" s="45">
        <v>23.02758516703248</v>
      </c>
      <c r="F17" s="45">
        <v>26.092389992452567</v>
      </c>
      <c r="G17" s="45">
        <v>22.14572350061685</v>
      </c>
      <c r="H17" s="45">
        <v>19.934634559768636</v>
      </c>
      <c r="I17" s="45">
        <v>30.475772752848936</v>
      </c>
      <c r="J17" s="45">
        <v>35.220836935954317</v>
      </c>
      <c r="K17" s="45">
        <v>23.166062089489795</v>
      </c>
      <c r="L17" s="45">
        <v>26.362221998456651</v>
      </c>
      <c r="M17" s="45">
        <v>22.16719674186708</v>
      </c>
      <c r="N17" s="45">
        <v>20.218006631353774</v>
      </c>
      <c r="O17" s="45">
        <v>13.730447335092348</v>
      </c>
      <c r="P17" s="45">
        <v>21.619103628881405</v>
      </c>
      <c r="Q17" s="45">
        <v>11.305637242727377</v>
      </c>
      <c r="R17" s="45">
        <v>9.7962000000000007</v>
      </c>
      <c r="S17" s="45">
        <v>12.762191403699672</v>
      </c>
      <c r="T17" s="45">
        <v>12.368115776458952</v>
      </c>
      <c r="U17" s="45">
        <v>17.288083773928896</v>
      </c>
      <c r="V17" s="45" t="s">
        <v>270</v>
      </c>
      <c r="W17" s="45">
        <v>17.288083773928896</v>
      </c>
      <c r="X17" s="45" t="s">
        <v>270</v>
      </c>
      <c r="Y17" s="45">
        <v>18.32660177542439</v>
      </c>
      <c r="Z17" s="45">
        <v>17.03637158065612</v>
      </c>
      <c r="AA17" s="45">
        <v>17.485792307692307</v>
      </c>
      <c r="AB17" s="45" t="s">
        <v>270</v>
      </c>
      <c r="AC17" s="45">
        <v>17.485792307692307</v>
      </c>
      <c r="AD17" s="45" t="s">
        <v>270</v>
      </c>
      <c r="AE17" s="45">
        <v>18.32660177542439</v>
      </c>
      <c r="AF17" s="45">
        <v>17.272001140729589</v>
      </c>
      <c r="AG17" s="45">
        <v>12.246670289855071</v>
      </c>
      <c r="AH17" s="45" t="s">
        <v>270</v>
      </c>
      <c r="AI17" s="45">
        <v>12.246670289855071</v>
      </c>
      <c r="AJ17" s="45" t="s">
        <v>270</v>
      </c>
      <c r="AK17" s="45" t="s">
        <v>270</v>
      </c>
      <c r="AL17" s="45">
        <v>12.246670289855071</v>
      </c>
      <c r="AM17" s="45">
        <v>11.836216249321623</v>
      </c>
    </row>
    <row r="18" spans="1:39" hidden="1" outlineLevel="1">
      <c r="A18" s="8">
        <v>40756</v>
      </c>
      <c r="B18" s="45">
        <v>18.624259175873313</v>
      </c>
      <c r="C18" s="45">
        <v>27.650608803816461</v>
      </c>
      <c r="D18" s="45">
        <v>34.807172296348647</v>
      </c>
      <c r="E18" s="45">
        <v>22.456848027156152</v>
      </c>
      <c r="F18" s="45">
        <v>24.563298206704491</v>
      </c>
      <c r="G18" s="45">
        <v>22.307672635683883</v>
      </c>
      <c r="H18" s="45">
        <v>19.320008151253123</v>
      </c>
      <c r="I18" s="45">
        <v>27.80028231939098</v>
      </c>
      <c r="J18" s="45">
        <v>34.820986622227146</v>
      </c>
      <c r="K18" s="45">
        <v>22.626210198049073</v>
      </c>
      <c r="L18" s="45">
        <v>24.563954915535266</v>
      </c>
      <c r="M18" s="45">
        <v>22.54623429796807</v>
      </c>
      <c r="N18" s="45">
        <v>19.44384365600536</v>
      </c>
      <c r="O18" s="45">
        <v>13.028631206269242</v>
      </c>
      <c r="P18" s="45">
        <v>24.20864241486068</v>
      </c>
      <c r="Q18" s="45">
        <v>12.38716515151515</v>
      </c>
      <c r="R18" s="45">
        <v>8.75</v>
      </c>
      <c r="S18" s="45">
        <v>11.710389703478867</v>
      </c>
      <c r="T18" s="45">
        <v>14.55323501858736</v>
      </c>
      <c r="U18" s="45">
        <v>15.641450583801356</v>
      </c>
      <c r="V18" s="45" t="s">
        <v>270</v>
      </c>
      <c r="W18" s="45">
        <v>15.641450583801356</v>
      </c>
      <c r="X18" s="45" t="s">
        <v>270</v>
      </c>
      <c r="Y18" s="45">
        <v>17.721599999999999</v>
      </c>
      <c r="Z18" s="45">
        <v>15.521655723803754</v>
      </c>
      <c r="AA18" s="45">
        <v>15.72537878241733</v>
      </c>
      <c r="AB18" s="45" t="s">
        <v>270</v>
      </c>
      <c r="AC18" s="45">
        <v>15.72537878241733</v>
      </c>
      <c r="AD18" s="45" t="s">
        <v>270</v>
      </c>
      <c r="AE18" s="45">
        <v>17.721599999999999</v>
      </c>
      <c r="AF18" s="45">
        <v>15.607169274977897</v>
      </c>
      <c r="AG18" s="45">
        <v>12.518123446327683</v>
      </c>
      <c r="AH18" s="45" t="s">
        <v>270</v>
      </c>
      <c r="AI18" s="45">
        <v>12.518123446327683</v>
      </c>
      <c r="AJ18" s="45" t="s">
        <v>270</v>
      </c>
      <c r="AK18" s="45" t="s">
        <v>270</v>
      </c>
      <c r="AL18" s="45">
        <v>12.518123446327683</v>
      </c>
      <c r="AM18" s="45">
        <v>13.073263056273532</v>
      </c>
    </row>
    <row r="19" spans="1:39" hidden="1" outlineLevel="1">
      <c r="A19" s="8">
        <v>40787</v>
      </c>
      <c r="B19" s="45">
        <v>18.282594927711774</v>
      </c>
      <c r="C19" s="45">
        <v>27.38690869862339</v>
      </c>
      <c r="D19" s="45">
        <v>35.420410412225642</v>
      </c>
      <c r="E19" s="45">
        <v>22.685015126081861</v>
      </c>
      <c r="F19" s="45">
        <v>22.757346203443507</v>
      </c>
      <c r="G19" s="45">
        <v>24.866206715728268</v>
      </c>
      <c r="H19" s="45">
        <v>17.731807229507577</v>
      </c>
      <c r="I19" s="45">
        <v>28.516578041214625</v>
      </c>
      <c r="J19" s="45">
        <v>35.437523035818572</v>
      </c>
      <c r="K19" s="45">
        <v>24.005161910796513</v>
      </c>
      <c r="L19" s="45">
        <v>22.809383535669692</v>
      </c>
      <c r="M19" s="45">
        <v>25.615729619710759</v>
      </c>
      <c r="N19" s="45">
        <v>20.666129618054434</v>
      </c>
      <c r="O19" s="45">
        <v>11.323486236112572</v>
      </c>
      <c r="P19" s="45">
        <v>22.977890124858114</v>
      </c>
      <c r="Q19" s="45">
        <v>11.232778488300221</v>
      </c>
      <c r="R19" s="45">
        <v>10.501091641791046</v>
      </c>
      <c r="S19" s="45">
        <v>12.104026890807395</v>
      </c>
      <c r="T19" s="45">
        <v>10.8808244590354</v>
      </c>
      <c r="U19" s="45">
        <v>17.238432039218267</v>
      </c>
      <c r="V19" s="45" t="s">
        <v>270</v>
      </c>
      <c r="W19" s="45">
        <v>17.238432039218267</v>
      </c>
      <c r="X19" s="45" t="s">
        <v>270</v>
      </c>
      <c r="Y19" s="45">
        <v>21.710809725814791</v>
      </c>
      <c r="Z19" s="45">
        <v>16.586694936040814</v>
      </c>
      <c r="AA19" s="45">
        <v>17.319143313168293</v>
      </c>
      <c r="AB19" s="45" t="s">
        <v>270</v>
      </c>
      <c r="AC19" s="45">
        <v>17.319143313168293</v>
      </c>
      <c r="AD19" s="45" t="s">
        <v>270</v>
      </c>
      <c r="AE19" s="45">
        <v>21.710809725814791</v>
      </c>
      <c r="AF19" s="45">
        <v>16.666181955484898</v>
      </c>
      <c r="AG19" s="45">
        <v>12.678326103404791</v>
      </c>
      <c r="AH19" s="45" t="s">
        <v>270</v>
      </c>
      <c r="AI19" s="45">
        <v>12.678326103404791</v>
      </c>
      <c r="AJ19" s="45" t="s">
        <v>270</v>
      </c>
      <c r="AK19" s="45" t="s">
        <v>270</v>
      </c>
      <c r="AL19" s="45">
        <v>12.678326103404791</v>
      </c>
      <c r="AM19" s="45">
        <v>14.063238932339615</v>
      </c>
    </row>
    <row r="20" spans="1:39" hidden="1" outlineLevel="1">
      <c r="A20" s="8">
        <v>40817</v>
      </c>
      <c r="B20" s="45">
        <v>21.112968830783252</v>
      </c>
      <c r="C20" s="45">
        <v>28.835108052938498</v>
      </c>
      <c r="D20" s="45">
        <v>35.538975182792278</v>
      </c>
      <c r="E20" s="45">
        <v>23.545919142862523</v>
      </c>
      <c r="F20" s="45">
        <v>24.201170790426008</v>
      </c>
      <c r="G20" s="45">
        <v>24.730347345499911</v>
      </c>
      <c r="H20" s="45">
        <v>19.708993586804866</v>
      </c>
      <c r="I20" s="45">
        <v>28.918372741314517</v>
      </c>
      <c r="J20" s="45">
        <v>35.542957223645409</v>
      </c>
      <c r="K20" s="45">
        <v>23.60398476242851</v>
      </c>
      <c r="L20" s="45">
        <v>24.220327453747856</v>
      </c>
      <c r="M20" s="45">
        <v>24.80115512679162</v>
      </c>
      <c r="N20" s="45">
        <v>19.52095511987692</v>
      </c>
      <c r="O20" s="45">
        <v>20.339734353536571</v>
      </c>
      <c r="P20" s="45">
        <v>27.319704054054053</v>
      </c>
      <c r="Q20" s="45">
        <v>20.180868087990632</v>
      </c>
      <c r="R20" s="45">
        <v>10.5</v>
      </c>
      <c r="S20" s="45">
        <v>9.5466746163417664</v>
      </c>
      <c r="T20" s="45">
        <v>22.318032614175564</v>
      </c>
      <c r="U20" s="45">
        <v>13.115219578101851</v>
      </c>
      <c r="V20" s="45" t="s">
        <v>270</v>
      </c>
      <c r="W20" s="45">
        <v>13.115219578101851</v>
      </c>
      <c r="X20" s="45" t="s">
        <v>270</v>
      </c>
      <c r="Y20" s="45">
        <v>21.134754114713218</v>
      </c>
      <c r="Z20" s="45">
        <v>12.692898801461231</v>
      </c>
      <c r="AA20" s="45">
        <v>16.234372487679455</v>
      </c>
      <c r="AB20" s="45" t="s">
        <v>270</v>
      </c>
      <c r="AC20" s="45">
        <v>16.234372487679455</v>
      </c>
      <c r="AD20" s="45" t="s">
        <v>270</v>
      </c>
      <c r="AE20" s="45">
        <v>21.150012499999999</v>
      </c>
      <c r="AF20" s="45">
        <v>15.453213608145024</v>
      </c>
      <c r="AG20" s="45">
        <v>11.330438666486838</v>
      </c>
      <c r="AH20" s="45" t="s">
        <v>270</v>
      </c>
      <c r="AI20" s="45">
        <v>11.330438666486838</v>
      </c>
      <c r="AJ20" s="45" t="s">
        <v>270</v>
      </c>
      <c r="AK20" s="45">
        <v>15</v>
      </c>
      <c r="AL20" s="45">
        <v>11.329727940743648</v>
      </c>
      <c r="AM20" s="45">
        <v>15.914391098871613</v>
      </c>
    </row>
    <row r="21" spans="1:39" hidden="1" outlineLevel="1">
      <c r="A21" s="8">
        <v>40848</v>
      </c>
      <c r="B21" s="45">
        <v>22.344461590672893</v>
      </c>
      <c r="C21" s="45">
        <v>27.666901161898739</v>
      </c>
      <c r="D21" s="45">
        <v>35.39451306268549</v>
      </c>
      <c r="E21" s="45">
        <v>22.193652530542689</v>
      </c>
      <c r="F21" s="45">
        <v>24.655363980618649</v>
      </c>
      <c r="G21" s="45">
        <v>22.436704976746753</v>
      </c>
      <c r="H21" s="45">
        <v>17.416930919182779</v>
      </c>
      <c r="I21" s="45">
        <v>27.73529201320078</v>
      </c>
      <c r="J21" s="45">
        <v>35.399125822726646</v>
      </c>
      <c r="K21" s="45">
        <v>22.249904051906462</v>
      </c>
      <c r="L21" s="45">
        <v>24.668490299548296</v>
      </c>
      <c r="M21" s="45">
        <v>22.445052313935435</v>
      </c>
      <c r="N21" s="45">
        <v>17.403545003739211</v>
      </c>
      <c r="O21" s="45">
        <v>17.788295640698948</v>
      </c>
      <c r="P21" s="45">
        <v>29.367622619047616</v>
      </c>
      <c r="Q21" s="45">
        <v>17.231235826020601</v>
      </c>
      <c r="R21" s="45">
        <v>10.5</v>
      </c>
      <c r="S21" s="45">
        <v>11.921497368421052</v>
      </c>
      <c r="T21" s="45">
        <v>17.617235689585026</v>
      </c>
      <c r="U21" s="45">
        <v>17.768000966257198</v>
      </c>
      <c r="V21" s="45" t="s">
        <v>270</v>
      </c>
      <c r="W21" s="45">
        <v>17.768000966257198</v>
      </c>
      <c r="X21" s="45" t="s">
        <v>270</v>
      </c>
      <c r="Y21" s="45">
        <v>22.09</v>
      </c>
      <c r="Z21" s="45">
        <v>17.536691066248483</v>
      </c>
      <c r="AA21" s="45">
        <v>17.845958731189327</v>
      </c>
      <c r="AB21" s="45" t="s">
        <v>270</v>
      </c>
      <c r="AC21" s="45">
        <v>17.845958731189327</v>
      </c>
      <c r="AD21" s="45" t="s">
        <v>270</v>
      </c>
      <c r="AE21" s="45">
        <v>22.09</v>
      </c>
      <c r="AF21" s="45">
        <v>17.611488465151233</v>
      </c>
      <c r="AG21" s="45">
        <v>15.226455017064845</v>
      </c>
      <c r="AH21" s="45" t="s">
        <v>270</v>
      </c>
      <c r="AI21" s="45">
        <v>15.226455017064845</v>
      </c>
      <c r="AJ21" s="45" t="s">
        <v>270</v>
      </c>
      <c r="AK21" s="45" t="s">
        <v>270</v>
      </c>
      <c r="AL21" s="45">
        <v>15.226455017064845</v>
      </c>
      <c r="AM21" s="45">
        <v>18.593290919771313</v>
      </c>
    </row>
    <row r="22" spans="1:39" hidden="1" outlineLevel="1">
      <c r="A22" s="8">
        <v>40878</v>
      </c>
      <c r="B22" s="45">
        <v>24.389563390860367</v>
      </c>
      <c r="C22" s="45">
        <v>28.691817621045416</v>
      </c>
      <c r="D22" s="45">
        <v>35.621026923151241</v>
      </c>
      <c r="E22" s="45">
        <v>22.810970454268862</v>
      </c>
      <c r="F22" s="45">
        <v>24.22953912036197</v>
      </c>
      <c r="G22" s="45">
        <v>23.91189871539865</v>
      </c>
      <c r="H22" s="45">
        <v>17.365217007731221</v>
      </c>
      <c r="I22" s="45">
        <v>28.843600991729456</v>
      </c>
      <c r="J22" s="45">
        <v>35.625653330144608</v>
      </c>
      <c r="K22" s="45">
        <v>22.983832410887864</v>
      </c>
      <c r="L22" s="45">
        <v>24.237090802586131</v>
      </c>
      <c r="M22" s="45">
        <v>24.237709785074824</v>
      </c>
      <c r="N22" s="45">
        <v>17.387414968819957</v>
      </c>
      <c r="O22" s="45">
        <v>14.035785849013623</v>
      </c>
      <c r="P22" s="45">
        <v>28.802196090225564</v>
      </c>
      <c r="Q22" s="45">
        <v>13.574790439276487</v>
      </c>
      <c r="R22" s="45">
        <v>10.5</v>
      </c>
      <c r="S22" s="45">
        <v>13.567115076548717</v>
      </c>
      <c r="T22" s="45">
        <v>14.047099569892472</v>
      </c>
      <c r="U22" s="45">
        <v>17.125349151977257</v>
      </c>
      <c r="V22" s="45" t="s">
        <v>270</v>
      </c>
      <c r="W22" s="45">
        <v>17.125349151977257</v>
      </c>
      <c r="X22" s="45" t="s">
        <v>270</v>
      </c>
      <c r="Y22" s="45">
        <v>15.6022</v>
      </c>
      <c r="Z22" s="45">
        <v>17.329203671942619</v>
      </c>
      <c r="AA22" s="45">
        <v>17.153608113636764</v>
      </c>
      <c r="AB22" s="45" t="s">
        <v>270</v>
      </c>
      <c r="AC22" s="45">
        <v>17.153608113636764</v>
      </c>
      <c r="AD22" s="45" t="s">
        <v>270</v>
      </c>
      <c r="AE22" s="45">
        <v>15.6022</v>
      </c>
      <c r="AF22" s="45">
        <v>17.362410029811329</v>
      </c>
      <c r="AG22" s="45">
        <v>11.373189247311828</v>
      </c>
      <c r="AH22" s="45" t="s">
        <v>270</v>
      </c>
      <c r="AI22" s="45">
        <v>11.373189247311828</v>
      </c>
      <c r="AJ22" s="45" t="s">
        <v>270</v>
      </c>
      <c r="AK22" s="45" t="s">
        <v>270</v>
      </c>
      <c r="AL22" s="45">
        <v>11.373189247311828</v>
      </c>
      <c r="AM22" s="45">
        <v>20.871930074078549</v>
      </c>
    </row>
    <row r="23" spans="1:39" hidden="1" outlineLevel="1">
      <c r="A23" s="8">
        <v>40909</v>
      </c>
      <c r="B23" s="45">
        <v>23.992095939927587</v>
      </c>
      <c r="C23" s="45">
        <v>31.491485236323516</v>
      </c>
      <c r="D23" s="45">
        <v>35.75600753244602</v>
      </c>
      <c r="E23" s="45">
        <v>25.514773191958461</v>
      </c>
      <c r="F23" s="45">
        <v>24.165106283810605</v>
      </c>
      <c r="G23" s="45">
        <v>28.294619320522717</v>
      </c>
      <c r="H23" s="45">
        <v>18.62939051490515</v>
      </c>
      <c r="I23" s="45">
        <v>31.523140729581428</v>
      </c>
      <c r="J23" s="45">
        <v>35.762783494144507</v>
      </c>
      <c r="K23" s="45">
        <v>25.558503301042869</v>
      </c>
      <c r="L23" s="45">
        <v>24.175716014139574</v>
      </c>
      <c r="M23" s="45">
        <v>28.303510621626106</v>
      </c>
      <c r="N23" s="45">
        <v>18.687660935920633</v>
      </c>
      <c r="O23" s="45">
        <v>18.130034496453899</v>
      </c>
      <c r="P23" s="45">
        <v>26.959166567164178</v>
      </c>
      <c r="Q23" s="45">
        <v>16.054946549912437</v>
      </c>
      <c r="R23" s="45">
        <v>10.5</v>
      </c>
      <c r="S23" s="45">
        <v>10.739081132075469</v>
      </c>
      <c r="T23" s="45">
        <v>16.776510075366918</v>
      </c>
      <c r="U23" s="45">
        <v>19.270254490757765</v>
      </c>
      <c r="V23" s="45" t="s">
        <v>270</v>
      </c>
      <c r="W23" s="45">
        <v>19.270254490757765</v>
      </c>
      <c r="X23" s="45" t="s">
        <v>270</v>
      </c>
      <c r="Y23" s="45">
        <v>21.99</v>
      </c>
      <c r="Z23" s="45">
        <v>19.176194574125944</v>
      </c>
      <c r="AA23" s="45">
        <v>19.29447090542584</v>
      </c>
      <c r="AB23" s="45" t="s">
        <v>270</v>
      </c>
      <c r="AC23" s="45">
        <v>19.29447090542584</v>
      </c>
      <c r="AD23" s="45" t="s">
        <v>270</v>
      </c>
      <c r="AE23" s="45">
        <v>21.99</v>
      </c>
      <c r="AF23" s="45">
        <v>19.200736676516598</v>
      </c>
      <c r="AG23" s="45">
        <v>14.510754966887419</v>
      </c>
      <c r="AH23" s="45" t="s">
        <v>270</v>
      </c>
      <c r="AI23" s="45">
        <v>14.510754966887419</v>
      </c>
      <c r="AJ23" s="45" t="s">
        <v>270</v>
      </c>
      <c r="AK23" s="45" t="s">
        <v>270</v>
      </c>
      <c r="AL23" s="45">
        <v>14.510754966887419</v>
      </c>
      <c r="AM23" s="45">
        <v>20.22861516689975</v>
      </c>
    </row>
    <row r="24" spans="1:39" hidden="1" outlineLevel="1">
      <c r="A24" s="8">
        <v>40940</v>
      </c>
      <c r="B24" s="45">
        <v>21.857400256639799</v>
      </c>
      <c r="C24" s="45">
        <v>31.129690016551244</v>
      </c>
      <c r="D24" s="45">
        <v>35.6911423907328</v>
      </c>
      <c r="E24" s="45">
        <v>28.505416611599799</v>
      </c>
      <c r="F24" s="45">
        <v>28.981325455143928</v>
      </c>
      <c r="G24" s="45">
        <v>29.65769237690596</v>
      </c>
      <c r="H24" s="45">
        <v>24.769237016563544</v>
      </c>
      <c r="I24" s="45">
        <v>31.201703118521873</v>
      </c>
      <c r="J24" s="45">
        <v>35.733764539447549</v>
      </c>
      <c r="K24" s="45">
        <v>28.587697788559293</v>
      </c>
      <c r="L24" s="45">
        <v>29.028693683941434</v>
      </c>
      <c r="M24" s="45">
        <v>29.707156268687974</v>
      </c>
      <c r="N24" s="45">
        <v>24.945522378298683</v>
      </c>
      <c r="O24" s="45">
        <v>15.81535655955974</v>
      </c>
      <c r="P24" s="45">
        <v>21.758421284540699</v>
      </c>
      <c r="Q24" s="45">
        <v>13.959487610619469</v>
      </c>
      <c r="R24" s="45">
        <v>10.5</v>
      </c>
      <c r="S24" s="45">
        <v>16.192283837689132</v>
      </c>
      <c r="T24" s="45">
        <v>13.375634193266286</v>
      </c>
      <c r="U24" s="45">
        <v>20.78662839365759</v>
      </c>
      <c r="V24" s="45" t="s">
        <v>270</v>
      </c>
      <c r="W24" s="45">
        <v>20.78662839365759</v>
      </c>
      <c r="X24" s="45" t="s">
        <v>270</v>
      </c>
      <c r="Y24" s="45" t="s">
        <v>270</v>
      </c>
      <c r="Z24" s="45">
        <v>20.78662839365759</v>
      </c>
      <c r="AA24" s="45">
        <v>20.941019435062938</v>
      </c>
      <c r="AB24" s="45" t="s">
        <v>270</v>
      </c>
      <c r="AC24" s="45">
        <v>20.941019435062938</v>
      </c>
      <c r="AD24" s="45" t="s">
        <v>270</v>
      </c>
      <c r="AE24" s="45" t="s">
        <v>270</v>
      </c>
      <c r="AF24" s="45">
        <v>20.941019435062938</v>
      </c>
      <c r="AG24" s="45">
        <v>13.007636082474225</v>
      </c>
      <c r="AH24" s="45" t="s">
        <v>270</v>
      </c>
      <c r="AI24" s="45">
        <v>13.007636082474225</v>
      </c>
      <c r="AJ24" s="45" t="s">
        <v>270</v>
      </c>
      <c r="AK24" s="45" t="s">
        <v>270</v>
      </c>
      <c r="AL24" s="45">
        <v>13.007636082474225</v>
      </c>
      <c r="AM24" s="45">
        <v>18.18100034162093</v>
      </c>
    </row>
    <row r="25" spans="1:39" hidden="1" outlineLevel="1">
      <c r="A25" s="8">
        <v>40969</v>
      </c>
      <c r="B25" s="45">
        <v>21.398952058958155</v>
      </c>
      <c r="C25" s="45">
        <v>28.887165464100704</v>
      </c>
      <c r="D25" s="45">
        <v>34.807434226441522</v>
      </c>
      <c r="E25" s="45">
        <v>25.039276080422322</v>
      </c>
      <c r="F25" s="45">
        <v>22.245116824740926</v>
      </c>
      <c r="G25" s="45">
        <v>26.938504473436357</v>
      </c>
      <c r="H25" s="45">
        <v>21.840781516972424</v>
      </c>
      <c r="I25" s="45">
        <v>28.989293725314099</v>
      </c>
      <c r="J25" s="45">
        <v>34.854312529106963</v>
      </c>
      <c r="K25" s="45">
        <v>25.153603229781272</v>
      </c>
      <c r="L25" s="45">
        <v>22.267936622806126</v>
      </c>
      <c r="M25" s="45">
        <v>26.965250718062229</v>
      </c>
      <c r="N25" s="45">
        <v>22.382220496228026</v>
      </c>
      <c r="O25" s="45">
        <v>14.869598829372118</v>
      </c>
      <c r="P25" s="45">
        <v>21.435250536630893</v>
      </c>
      <c r="Q25" s="45">
        <v>13.329056388919305</v>
      </c>
      <c r="R25" s="45">
        <v>10.5</v>
      </c>
      <c r="S25" s="45">
        <v>15.896207369942196</v>
      </c>
      <c r="T25" s="45">
        <v>13.026252846534653</v>
      </c>
      <c r="U25" s="45">
        <v>17.481946823634935</v>
      </c>
      <c r="V25" s="45" t="s">
        <v>270</v>
      </c>
      <c r="W25" s="45">
        <v>17.481946823634935</v>
      </c>
      <c r="X25" s="45" t="s">
        <v>270</v>
      </c>
      <c r="Y25" s="45">
        <v>21.3917</v>
      </c>
      <c r="Z25" s="45">
        <v>17.373802580942506</v>
      </c>
      <c r="AA25" s="45">
        <v>17.518656262020592</v>
      </c>
      <c r="AB25" s="45" t="s">
        <v>270</v>
      </c>
      <c r="AC25" s="45">
        <v>17.518656262020592</v>
      </c>
      <c r="AD25" s="45" t="s">
        <v>270</v>
      </c>
      <c r="AE25" s="45">
        <v>21.3917</v>
      </c>
      <c r="AF25" s="45">
        <v>17.410532724735436</v>
      </c>
      <c r="AG25" s="45">
        <v>13.423256</v>
      </c>
      <c r="AH25" s="45" t="s">
        <v>270</v>
      </c>
      <c r="AI25" s="45">
        <v>13.423256</v>
      </c>
      <c r="AJ25" s="45" t="s">
        <v>270</v>
      </c>
      <c r="AK25" s="45" t="s">
        <v>270</v>
      </c>
      <c r="AL25" s="45">
        <v>13.423256</v>
      </c>
      <c r="AM25" s="45">
        <v>18.084471141279096</v>
      </c>
    </row>
    <row r="26" spans="1:39" hidden="1" outlineLevel="1">
      <c r="A26" s="8">
        <v>41000</v>
      </c>
      <c r="B26" s="45">
        <v>21.157406734255503</v>
      </c>
      <c r="C26" s="45">
        <v>27.576403188458357</v>
      </c>
      <c r="D26" s="45">
        <v>34.990742681850094</v>
      </c>
      <c r="E26" s="45">
        <v>23.296014847872566</v>
      </c>
      <c r="F26" s="45">
        <v>21.520951183495889</v>
      </c>
      <c r="G26" s="45">
        <v>26.099302564912247</v>
      </c>
      <c r="H26" s="45">
        <v>18.554081375824047</v>
      </c>
      <c r="I26" s="45">
        <v>27.619259372168564</v>
      </c>
      <c r="J26" s="45">
        <v>35.038028379123944</v>
      </c>
      <c r="K26" s="45">
        <v>23.334221108104572</v>
      </c>
      <c r="L26" s="45">
        <v>21.534788303450366</v>
      </c>
      <c r="M26" s="45">
        <v>26.104491043309821</v>
      </c>
      <c r="N26" s="45">
        <v>18.612930294383474</v>
      </c>
      <c r="O26" s="45">
        <v>17.930645727057588</v>
      </c>
      <c r="P26" s="45">
        <v>23.565357407407408</v>
      </c>
      <c r="Q26" s="45">
        <v>15.017846161515454</v>
      </c>
      <c r="R26" s="45">
        <v>10.5</v>
      </c>
      <c r="S26" s="45">
        <v>12.992352422907489</v>
      </c>
      <c r="T26" s="45">
        <v>15.475931741383196</v>
      </c>
      <c r="U26" s="45">
        <v>19.025962056142035</v>
      </c>
      <c r="V26" s="45" t="s">
        <v>270</v>
      </c>
      <c r="W26" s="45">
        <v>19.025962056142035</v>
      </c>
      <c r="X26" s="45" t="s">
        <v>270</v>
      </c>
      <c r="Y26" s="45">
        <v>15.399400461183708</v>
      </c>
      <c r="Z26" s="45">
        <v>19.173203919732856</v>
      </c>
      <c r="AA26" s="45">
        <v>19.171194818366217</v>
      </c>
      <c r="AB26" s="45" t="s">
        <v>270</v>
      </c>
      <c r="AC26" s="45">
        <v>19.171194818366217</v>
      </c>
      <c r="AD26" s="45" t="s">
        <v>270</v>
      </c>
      <c r="AE26" s="45">
        <v>15.4</v>
      </c>
      <c r="AF26" s="45">
        <v>19.328125878737435</v>
      </c>
      <c r="AG26" s="45">
        <v>13.161061538461539</v>
      </c>
      <c r="AH26" s="45" t="s">
        <v>270</v>
      </c>
      <c r="AI26" s="45">
        <v>13.161061538461539</v>
      </c>
      <c r="AJ26" s="45" t="s">
        <v>270</v>
      </c>
      <c r="AK26" s="45">
        <v>14.62</v>
      </c>
      <c r="AL26" s="45">
        <v>13.159086708074534</v>
      </c>
      <c r="AM26" s="45">
        <v>16.678729220481578</v>
      </c>
    </row>
    <row r="27" spans="1:39" hidden="1" outlineLevel="1">
      <c r="A27" s="8">
        <v>41030</v>
      </c>
      <c r="B27" s="45">
        <v>21.810383658427646</v>
      </c>
      <c r="C27" s="45">
        <v>28.689821420905322</v>
      </c>
      <c r="D27" s="45">
        <v>35.438208475503515</v>
      </c>
      <c r="E27" s="45">
        <v>23.791225255755965</v>
      </c>
      <c r="F27" s="45">
        <v>22.134367497005048</v>
      </c>
      <c r="G27" s="45">
        <v>25.747675847296183</v>
      </c>
      <c r="H27" s="45">
        <v>21.310577418688794</v>
      </c>
      <c r="I27" s="45">
        <v>28.868018220025821</v>
      </c>
      <c r="J27" s="45">
        <v>35.45179356094107</v>
      </c>
      <c r="K27" s="45">
        <v>23.991236555937892</v>
      </c>
      <c r="L27" s="45">
        <v>22.143273278773414</v>
      </c>
      <c r="M27" s="45">
        <v>25.748126066283735</v>
      </c>
      <c r="N27" s="45">
        <v>22.183842104211084</v>
      </c>
      <c r="O27" s="45">
        <v>14.832890303623898</v>
      </c>
      <c r="P27" s="45">
        <v>23.09294893378226</v>
      </c>
      <c r="Q27" s="45">
        <v>14.5208346702808</v>
      </c>
      <c r="R27" s="45">
        <v>10.499999999999998</v>
      </c>
      <c r="S27" s="45">
        <v>15.319399999999998</v>
      </c>
      <c r="T27" s="45">
        <v>14.56653176379776</v>
      </c>
      <c r="U27" s="45">
        <v>19.227349638058808</v>
      </c>
      <c r="V27" s="45" t="s">
        <v>270</v>
      </c>
      <c r="W27" s="45">
        <v>19.227349638058808</v>
      </c>
      <c r="X27" s="45" t="s">
        <v>270</v>
      </c>
      <c r="Y27" s="45">
        <v>21.081376722284777</v>
      </c>
      <c r="Z27" s="45">
        <v>19.036264193194523</v>
      </c>
      <c r="AA27" s="45">
        <v>19.264307559594872</v>
      </c>
      <c r="AB27" s="45" t="s">
        <v>270</v>
      </c>
      <c r="AC27" s="45">
        <v>19.264307559594872</v>
      </c>
      <c r="AD27" s="45" t="s">
        <v>270</v>
      </c>
      <c r="AE27" s="45">
        <v>21.081376722284777</v>
      </c>
      <c r="AF27" s="45">
        <v>19.075674052859224</v>
      </c>
      <c r="AG27" s="45">
        <v>13.804972033898304</v>
      </c>
      <c r="AH27" s="45" t="s">
        <v>270</v>
      </c>
      <c r="AI27" s="45">
        <v>13.804972033898304</v>
      </c>
      <c r="AJ27" s="45" t="s">
        <v>270</v>
      </c>
      <c r="AK27" s="45" t="s">
        <v>270</v>
      </c>
      <c r="AL27" s="45">
        <v>13.804972033898304</v>
      </c>
      <c r="AM27" s="45">
        <v>16.598246170207563</v>
      </c>
    </row>
    <row r="28" spans="1:39" hidden="1" outlineLevel="1">
      <c r="A28" s="8">
        <v>41061</v>
      </c>
      <c r="B28" s="45">
        <v>23.261784850983265</v>
      </c>
      <c r="C28" s="45">
        <v>27.906783033178897</v>
      </c>
      <c r="D28" s="45">
        <v>35.247041786301942</v>
      </c>
      <c r="E28" s="45">
        <v>24.09459321778921</v>
      </c>
      <c r="F28" s="45">
        <v>22.894496250176498</v>
      </c>
      <c r="G28" s="45">
        <v>25.653679744439184</v>
      </c>
      <c r="H28" s="45">
        <v>21.360532227817693</v>
      </c>
      <c r="I28" s="45">
        <v>28.274426691558141</v>
      </c>
      <c r="J28" s="45">
        <v>35.260591229561541</v>
      </c>
      <c r="K28" s="45">
        <v>24.514929639908424</v>
      </c>
      <c r="L28" s="45">
        <v>22.922396123159302</v>
      </c>
      <c r="M28" s="45">
        <v>25.655535266306952</v>
      </c>
      <c r="N28" s="45">
        <v>23.267656797676675</v>
      </c>
      <c r="O28" s="45">
        <v>13.036330994249063</v>
      </c>
      <c r="P28" s="45">
        <v>23.698279069767441</v>
      </c>
      <c r="Q28" s="45">
        <v>12.855981345067056</v>
      </c>
      <c r="R28" s="45">
        <v>10.5</v>
      </c>
      <c r="S28" s="45">
        <v>15.155308695652174</v>
      </c>
      <c r="T28" s="45">
        <v>12.889696689121399</v>
      </c>
      <c r="U28" s="45">
        <v>18.423445969077861</v>
      </c>
      <c r="V28" s="45" t="s">
        <v>270</v>
      </c>
      <c r="W28" s="45">
        <v>18.423445969077861</v>
      </c>
      <c r="X28" s="45" t="s">
        <v>270</v>
      </c>
      <c r="Y28" s="45">
        <v>20.6891</v>
      </c>
      <c r="Z28" s="45">
        <v>18.314181805903921</v>
      </c>
      <c r="AA28" s="45">
        <v>18.505467881561742</v>
      </c>
      <c r="AB28" s="45" t="s">
        <v>270</v>
      </c>
      <c r="AC28" s="45">
        <v>18.505467881561742</v>
      </c>
      <c r="AD28" s="45" t="s">
        <v>270</v>
      </c>
      <c r="AE28" s="45">
        <v>20.6891</v>
      </c>
      <c r="AF28" s="45">
        <v>18.398494916715659</v>
      </c>
      <c r="AG28" s="45">
        <v>12.940807615480649</v>
      </c>
      <c r="AH28" s="45" t="s">
        <v>270</v>
      </c>
      <c r="AI28" s="45">
        <v>12.940807615480649</v>
      </c>
      <c r="AJ28" s="45" t="s">
        <v>270</v>
      </c>
      <c r="AK28" s="45" t="s">
        <v>270</v>
      </c>
      <c r="AL28" s="45">
        <v>12.940807615480649</v>
      </c>
      <c r="AM28" s="45">
        <v>19.753870171834624</v>
      </c>
    </row>
    <row r="29" spans="1:39" hidden="1" outlineLevel="1">
      <c r="A29" s="8">
        <v>41091</v>
      </c>
      <c r="B29" s="45">
        <v>23.071203271322677</v>
      </c>
      <c r="C29" s="45">
        <v>26.897986047993836</v>
      </c>
      <c r="D29" s="45">
        <v>34.897160043548418</v>
      </c>
      <c r="E29" s="45">
        <v>23.379667382327042</v>
      </c>
      <c r="F29" s="45">
        <v>21.341087787105533</v>
      </c>
      <c r="G29" s="45">
        <v>25.329560708618594</v>
      </c>
      <c r="H29" s="45">
        <v>19.923279468492488</v>
      </c>
      <c r="I29" s="45">
        <v>27.248544138541867</v>
      </c>
      <c r="J29" s="45">
        <v>34.919690837008716</v>
      </c>
      <c r="K29" s="45">
        <v>23.811335575366932</v>
      </c>
      <c r="L29" s="45">
        <v>21.34542477609665</v>
      </c>
      <c r="M29" s="45">
        <v>25.334268347850422</v>
      </c>
      <c r="N29" s="45">
        <v>22.562667889422478</v>
      </c>
      <c r="O29" s="45">
        <v>3.5115796776711505</v>
      </c>
      <c r="P29" s="45">
        <v>23.902228013029319</v>
      </c>
      <c r="Q29" s="45">
        <v>2.6111093057819543</v>
      </c>
      <c r="R29" s="45">
        <v>10.5</v>
      </c>
      <c r="S29" s="45">
        <v>16.110137373737373</v>
      </c>
      <c r="T29" s="45">
        <v>2.3708389348070624</v>
      </c>
      <c r="U29" s="45">
        <v>16.963279868576119</v>
      </c>
      <c r="V29" s="45" t="s">
        <v>270</v>
      </c>
      <c r="W29" s="45">
        <v>16.963279868576119</v>
      </c>
      <c r="X29" s="45" t="s">
        <v>270</v>
      </c>
      <c r="Y29" s="45">
        <v>18.025754178363204</v>
      </c>
      <c r="Z29" s="45">
        <v>16.867536355142004</v>
      </c>
      <c r="AA29" s="45">
        <v>17.054316537991202</v>
      </c>
      <c r="AB29" s="45" t="s">
        <v>270</v>
      </c>
      <c r="AC29" s="45">
        <v>17.054316537991202</v>
      </c>
      <c r="AD29" s="45" t="s">
        <v>270</v>
      </c>
      <c r="AE29" s="45">
        <v>18.025754178363204</v>
      </c>
      <c r="AF29" s="45">
        <v>16.964654691175884</v>
      </c>
      <c r="AG29" s="45">
        <v>12.855680791426217</v>
      </c>
      <c r="AH29" s="45" t="s">
        <v>270</v>
      </c>
      <c r="AI29" s="45">
        <v>12.855680791426217</v>
      </c>
      <c r="AJ29" s="45" t="s">
        <v>270</v>
      </c>
      <c r="AK29" s="45" t="s">
        <v>270</v>
      </c>
      <c r="AL29" s="45">
        <v>12.855680791426217</v>
      </c>
      <c r="AM29" s="45">
        <v>20.596381130416152</v>
      </c>
    </row>
    <row r="30" spans="1:39" hidden="1" outlineLevel="1">
      <c r="A30" s="8">
        <v>41122</v>
      </c>
      <c r="B30" s="45">
        <v>23.939842996518607</v>
      </c>
      <c r="C30" s="45">
        <v>27.068241119853536</v>
      </c>
      <c r="D30" s="45">
        <v>35.619708840340593</v>
      </c>
      <c r="E30" s="45">
        <v>21.579280167688765</v>
      </c>
      <c r="F30" s="45">
        <v>21.434326415583403</v>
      </c>
      <c r="G30" s="45">
        <v>24.068092618381968</v>
      </c>
      <c r="H30" s="45">
        <v>16.905600604907409</v>
      </c>
      <c r="I30" s="45">
        <v>27.329056476255026</v>
      </c>
      <c r="J30" s="45">
        <v>35.677432131113243</v>
      </c>
      <c r="K30" s="45">
        <v>21.829522378719687</v>
      </c>
      <c r="L30" s="45">
        <v>21.434326415583403</v>
      </c>
      <c r="M30" s="45">
        <v>24.070455600204586</v>
      </c>
      <c r="N30" s="45">
        <v>17.365857275724487</v>
      </c>
      <c r="O30" s="45">
        <v>13.926170061443095</v>
      </c>
      <c r="P30" s="45">
        <v>20.902761247833624</v>
      </c>
      <c r="Q30" s="45">
        <v>13.332326356314717</v>
      </c>
      <c r="R30" s="45" t="s">
        <v>270</v>
      </c>
      <c r="S30" s="45">
        <v>15.449982692307692</v>
      </c>
      <c r="T30" s="45">
        <v>13.322528861029607</v>
      </c>
      <c r="U30" s="45">
        <v>15.081067832155492</v>
      </c>
      <c r="V30" s="45" t="s">
        <v>270</v>
      </c>
      <c r="W30" s="45">
        <v>15.081067832155492</v>
      </c>
      <c r="X30" s="45" t="s">
        <v>270</v>
      </c>
      <c r="Y30" s="45">
        <v>20.69016553786296</v>
      </c>
      <c r="Z30" s="45">
        <v>14.298422403080512</v>
      </c>
      <c r="AA30" s="45">
        <v>16.024958428075923</v>
      </c>
      <c r="AB30" s="45" t="s">
        <v>270</v>
      </c>
      <c r="AC30" s="45">
        <v>16.024958428075923</v>
      </c>
      <c r="AD30" s="45" t="s">
        <v>270</v>
      </c>
      <c r="AE30" s="45">
        <v>20.69016553786296</v>
      </c>
      <c r="AF30" s="45">
        <v>15.088680888753922</v>
      </c>
      <c r="AG30" s="45">
        <v>12.495468254701422</v>
      </c>
      <c r="AH30" s="45" t="s">
        <v>270</v>
      </c>
      <c r="AI30" s="45">
        <v>12.495468254701422</v>
      </c>
      <c r="AJ30" s="45" t="s">
        <v>270</v>
      </c>
      <c r="AK30" s="45" t="s">
        <v>270</v>
      </c>
      <c r="AL30" s="45">
        <v>12.495468254701422</v>
      </c>
      <c r="AM30" s="45">
        <v>21.723069854803953</v>
      </c>
    </row>
    <row r="31" spans="1:39" hidden="1" outlineLevel="1">
      <c r="A31" s="8">
        <v>41153</v>
      </c>
      <c r="B31" s="45">
        <v>23.134665096913579</v>
      </c>
      <c r="C31" s="45">
        <v>28.595994976682885</v>
      </c>
      <c r="D31" s="45">
        <v>35.620439969542481</v>
      </c>
      <c r="E31" s="45">
        <v>23.835762325332958</v>
      </c>
      <c r="F31" s="45">
        <v>23.561932097718696</v>
      </c>
      <c r="G31" s="45">
        <v>25.324605672272622</v>
      </c>
      <c r="H31" s="45">
        <v>18.655499657990251</v>
      </c>
      <c r="I31" s="45">
        <v>28.611820850327689</v>
      </c>
      <c r="J31" s="45">
        <v>35.629978741257084</v>
      </c>
      <c r="K31" s="45">
        <v>23.848523360177843</v>
      </c>
      <c r="L31" s="45">
        <v>23.561932097718696</v>
      </c>
      <c r="M31" s="45">
        <v>25.326762279636711</v>
      </c>
      <c r="N31" s="45">
        <v>18.647206951118072</v>
      </c>
      <c r="O31" s="45">
        <v>20.663200632530124</v>
      </c>
      <c r="P31" s="45">
        <v>26.748437517241378</v>
      </c>
      <c r="Q31" s="45">
        <v>18.960161657032753</v>
      </c>
      <c r="R31" s="45" t="s">
        <v>270</v>
      </c>
      <c r="S31" s="45">
        <v>15.17228739495798</v>
      </c>
      <c r="T31" s="45">
        <v>19.142715508885296</v>
      </c>
      <c r="U31" s="45">
        <v>17.153947707680942</v>
      </c>
      <c r="V31" s="45" t="s">
        <v>270</v>
      </c>
      <c r="W31" s="45">
        <v>17.153947707680942</v>
      </c>
      <c r="X31" s="45" t="s">
        <v>270</v>
      </c>
      <c r="Y31" s="45">
        <v>21.821400000000001</v>
      </c>
      <c r="Z31" s="45">
        <v>16.355871587491244</v>
      </c>
      <c r="AA31" s="45">
        <v>18.35458486271915</v>
      </c>
      <c r="AB31" s="45" t="s">
        <v>270</v>
      </c>
      <c r="AC31" s="45">
        <v>18.35458486271915</v>
      </c>
      <c r="AD31" s="45" t="s">
        <v>270</v>
      </c>
      <c r="AE31" s="45">
        <v>21.821400000000001</v>
      </c>
      <c r="AF31" s="45">
        <v>17.670853623762373</v>
      </c>
      <c r="AG31" s="45">
        <v>7.7877700660611069</v>
      </c>
      <c r="AH31" s="45" t="s">
        <v>270</v>
      </c>
      <c r="AI31" s="45">
        <v>7.7877700660611069</v>
      </c>
      <c r="AJ31" s="45" t="s">
        <v>270</v>
      </c>
      <c r="AK31" s="45" t="s">
        <v>270</v>
      </c>
      <c r="AL31" s="45">
        <v>7.7877700660611069</v>
      </c>
      <c r="AM31" s="45">
        <v>19.481864299019751</v>
      </c>
    </row>
    <row r="32" spans="1:39" hidden="1" outlineLevel="1">
      <c r="A32" s="8">
        <v>41183</v>
      </c>
      <c r="B32" s="45">
        <v>23.81417214043767</v>
      </c>
      <c r="C32" s="45">
        <v>27.330338564874729</v>
      </c>
      <c r="D32" s="45">
        <v>35.663008239900222</v>
      </c>
      <c r="E32" s="45">
        <v>22.555453808819639</v>
      </c>
      <c r="F32" s="45">
        <v>22.807420003029389</v>
      </c>
      <c r="G32" s="45">
        <v>24.386355255627773</v>
      </c>
      <c r="H32" s="45">
        <v>17.374499582448635</v>
      </c>
      <c r="I32" s="45">
        <v>27.853349539880107</v>
      </c>
      <c r="J32" s="45">
        <v>35.661845381649258</v>
      </c>
      <c r="K32" s="45">
        <v>23.087685211065697</v>
      </c>
      <c r="L32" s="45">
        <v>22.807420003029389</v>
      </c>
      <c r="M32" s="45">
        <v>24.405145472260173</v>
      </c>
      <c r="N32" s="45">
        <v>18.657709835144551</v>
      </c>
      <c r="O32" s="45">
        <v>14.455160640888286</v>
      </c>
      <c r="P32" s="45">
        <v>41.309463057324848</v>
      </c>
      <c r="Q32" s="45">
        <v>14.403527556173605</v>
      </c>
      <c r="R32" s="45" t="s">
        <v>270</v>
      </c>
      <c r="S32" s="45">
        <v>14.624503092783504</v>
      </c>
      <c r="T32" s="45">
        <v>14.399787319680977</v>
      </c>
      <c r="U32" s="45">
        <v>15.608438765503578</v>
      </c>
      <c r="V32" s="45" t="s">
        <v>270</v>
      </c>
      <c r="W32" s="45">
        <v>15.608438765503578</v>
      </c>
      <c r="X32" s="45" t="s">
        <v>270</v>
      </c>
      <c r="Y32" s="45">
        <v>19.489999999999998</v>
      </c>
      <c r="Z32" s="45">
        <v>15.549620456987519</v>
      </c>
      <c r="AA32" s="45">
        <v>16.352411970810213</v>
      </c>
      <c r="AB32" s="45" t="s">
        <v>270</v>
      </c>
      <c r="AC32" s="45">
        <v>16.352411970810213</v>
      </c>
      <c r="AD32" s="45" t="s">
        <v>270</v>
      </c>
      <c r="AE32" s="45">
        <v>19.489999999999998</v>
      </c>
      <c r="AF32" s="45">
        <v>16.286296396856176</v>
      </c>
      <c r="AG32" s="45">
        <v>13.657147219035759</v>
      </c>
      <c r="AH32" s="45" t="s">
        <v>270</v>
      </c>
      <c r="AI32" s="45">
        <v>13.657147219035759</v>
      </c>
      <c r="AJ32" s="45" t="s">
        <v>270</v>
      </c>
      <c r="AK32" s="45" t="s">
        <v>270</v>
      </c>
      <c r="AL32" s="45">
        <v>13.657147219035759</v>
      </c>
      <c r="AM32" s="45">
        <v>21.174014130966164</v>
      </c>
    </row>
    <row r="33" spans="1:39" hidden="1" outlineLevel="1">
      <c r="A33" s="8">
        <v>41214</v>
      </c>
      <c r="B33" s="45">
        <v>27.027949848458629</v>
      </c>
      <c r="C33" s="45">
        <v>28.442839301011325</v>
      </c>
      <c r="D33" s="45">
        <v>35.148420510853526</v>
      </c>
      <c r="E33" s="45">
        <v>23.750693891844236</v>
      </c>
      <c r="F33" s="45">
        <v>22.06437999118058</v>
      </c>
      <c r="G33" s="45">
        <v>25.566936194300645</v>
      </c>
      <c r="H33" s="45">
        <v>19.419605858301406</v>
      </c>
      <c r="I33" s="45">
        <v>28.44361839774874</v>
      </c>
      <c r="J33" s="45">
        <v>35.149225637408129</v>
      </c>
      <c r="K33" s="45">
        <v>23.751391910246692</v>
      </c>
      <c r="L33" s="45">
        <v>22.06437999118058</v>
      </c>
      <c r="M33" s="45">
        <v>25.568372202953835</v>
      </c>
      <c r="N33" s="45">
        <v>19.419605858301406</v>
      </c>
      <c r="O33" s="45">
        <v>17.898012030075186</v>
      </c>
      <c r="P33" s="45">
        <v>23.625728301886799</v>
      </c>
      <c r="Q33" s="45">
        <v>14.14</v>
      </c>
      <c r="R33" s="45" t="s">
        <v>270</v>
      </c>
      <c r="S33" s="45">
        <v>14.14</v>
      </c>
      <c r="T33" s="45" t="s">
        <v>270</v>
      </c>
      <c r="U33" s="45">
        <v>16.473115157862075</v>
      </c>
      <c r="V33" s="45" t="s">
        <v>270</v>
      </c>
      <c r="W33" s="45">
        <v>16.473115157862075</v>
      </c>
      <c r="X33" s="45" t="s">
        <v>270</v>
      </c>
      <c r="Y33" s="45" t="s">
        <v>270</v>
      </c>
      <c r="Z33" s="45">
        <v>16.473115157862075</v>
      </c>
      <c r="AA33" s="45">
        <v>17.107879397951677</v>
      </c>
      <c r="AB33" s="45" t="s">
        <v>270</v>
      </c>
      <c r="AC33" s="45">
        <v>17.107879397951677</v>
      </c>
      <c r="AD33" s="45" t="s">
        <v>270</v>
      </c>
      <c r="AE33" s="45" t="s">
        <v>270</v>
      </c>
      <c r="AF33" s="45">
        <v>17.107879397951677</v>
      </c>
      <c r="AG33" s="45">
        <v>9.7294</v>
      </c>
      <c r="AH33" s="45" t="s">
        <v>270</v>
      </c>
      <c r="AI33" s="45">
        <v>9.7294</v>
      </c>
      <c r="AJ33" s="45" t="s">
        <v>270</v>
      </c>
      <c r="AK33" s="45" t="s">
        <v>270</v>
      </c>
      <c r="AL33" s="45">
        <v>9.7294</v>
      </c>
      <c r="AM33" s="45">
        <v>26.213710873393332</v>
      </c>
    </row>
    <row r="34" spans="1:39" hidden="1" outlineLevel="1">
      <c r="A34" s="8">
        <v>41244</v>
      </c>
      <c r="B34" s="45">
        <v>24.371940458642793</v>
      </c>
      <c r="C34" s="45">
        <v>28.254810195985076</v>
      </c>
      <c r="D34" s="45">
        <v>35.406211383730792</v>
      </c>
      <c r="E34" s="45">
        <v>22.67019362450241</v>
      </c>
      <c r="F34" s="45">
        <v>21.93198075890907</v>
      </c>
      <c r="G34" s="45">
        <v>23.66163821384399</v>
      </c>
      <c r="H34" s="45">
        <v>18.899417600101085</v>
      </c>
      <c r="I34" s="45">
        <v>28.273707140438017</v>
      </c>
      <c r="J34" s="45">
        <v>35.406169045719246</v>
      </c>
      <c r="K34" s="45">
        <v>22.690708093077799</v>
      </c>
      <c r="L34" s="45">
        <v>21.93198075890907</v>
      </c>
      <c r="M34" s="45">
        <v>23.66163821384399</v>
      </c>
      <c r="N34" s="45">
        <v>19.004522303316602</v>
      </c>
      <c r="O34" s="45">
        <v>14.350337590361445</v>
      </c>
      <c r="P34" s="45">
        <v>35.497157894736844</v>
      </c>
      <c r="Q34" s="45">
        <v>14.072499999999998</v>
      </c>
      <c r="R34" s="45" t="s">
        <v>270</v>
      </c>
      <c r="S34" s="45" t="s">
        <v>270</v>
      </c>
      <c r="T34" s="45">
        <v>14.072499999999998</v>
      </c>
      <c r="U34" s="45">
        <v>17.238650051820631</v>
      </c>
      <c r="V34" s="45" t="s">
        <v>270</v>
      </c>
      <c r="W34" s="45">
        <v>17.238650051820631</v>
      </c>
      <c r="X34" s="45" t="s">
        <v>270</v>
      </c>
      <c r="Y34" s="45">
        <v>17.5</v>
      </c>
      <c r="Z34" s="45">
        <v>17.235238721418572</v>
      </c>
      <c r="AA34" s="45">
        <v>19.484339243791304</v>
      </c>
      <c r="AB34" s="45" t="s">
        <v>270</v>
      </c>
      <c r="AC34" s="45">
        <v>19.484339243791304</v>
      </c>
      <c r="AD34" s="45" t="s">
        <v>270</v>
      </c>
      <c r="AE34" s="45">
        <v>17.5</v>
      </c>
      <c r="AF34" s="45">
        <v>19.518382541436463</v>
      </c>
      <c r="AG34" s="45">
        <v>10</v>
      </c>
      <c r="AH34" s="45" t="s">
        <v>270</v>
      </c>
      <c r="AI34" s="45">
        <v>10</v>
      </c>
      <c r="AJ34" s="45" t="s">
        <v>270</v>
      </c>
      <c r="AK34" s="45" t="s">
        <v>270</v>
      </c>
      <c r="AL34" s="45">
        <v>10</v>
      </c>
      <c r="AM34" s="45">
        <v>20.599357471315162</v>
      </c>
    </row>
    <row r="35" spans="1:39" hidden="1" outlineLevel="1">
      <c r="A35" s="8">
        <v>41275</v>
      </c>
      <c r="B35" s="45">
        <v>21.492932450157252</v>
      </c>
      <c r="C35" s="45">
        <v>30.239836579860167</v>
      </c>
      <c r="D35" s="45">
        <v>35.373894011822102</v>
      </c>
      <c r="E35" s="45">
        <v>24.69680880069966</v>
      </c>
      <c r="F35" s="45">
        <v>23.123161188281024</v>
      </c>
      <c r="G35" s="45">
        <v>25.078241431345461</v>
      </c>
      <c r="H35" s="45">
        <v>27.062487742447274</v>
      </c>
      <c r="I35" s="45">
        <v>30.245143253101318</v>
      </c>
      <c r="J35" s="45">
        <v>35.371401744444768</v>
      </c>
      <c r="K35" s="45">
        <v>24.707258154470711</v>
      </c>
      <c r="L35" s="45">
        <v>23.123161188281024</v>
      </c>
      <c r="M35" s="45">
        <v>25.078241431345461</v>
      </c>
      <c r="N35" s="45">
        <v>27.218075586653466</v>
      </c>
      <c r="O35" s="45">
        <v>22.537359488768399</v>
      </c>
      <c r="P35" s="45">
        <v>41.500043640897758</v>
      </c>
      <c r="Q35" s="45">
        <v>13.99</v>
      </c>
      <c r="R35" s="45" t="s">
        <v>270</v>
      </c>
      <c r="S35" s="45" t="s">
        <v>270</v>
      </c>
      <c r="T35" s="45">
        <v>13.99</v>
      </c>
      <c r="U35" s="45">
        <v>16.456807791411045</v>
      </c>
      <c r="V35" s="45" t="s">
        <v>270</v>
      </c>
      <c r="W35" s="45">
        <v>16.456807791411045</v>
      </c>
      <c r="X35" s="45" t="s">
        <v>270</v>
      </c>
      <c r="Y35" s="45">
        <v>22.0318</v>
      </c>
      <c r="Z35" s="45">
        <v>12.630561086206896</v>
      </c>
      <c r="AA35" s="45">
        <v>17.88786541501976</v>
      </c>
      <c r="AB35" s="45" t="s">
        <v>270</v>
      </c>
      <c r="AC35" s="45">
        <v>17.88786541501976</v>
      </c>
      <c r="AD35" s="45" t="s">
        <v>270</v>
      </c>
      <c r="AE35" s="45">
        <v>22.0318</v>
      </c>
      <c r="AF35" s="45">
        <v>13.880688629737609</v>
      </c>
      <c r="AG35" s="45">
        <v>9.5739999999999998</v>
      </c>
      <c r="AH35" s="45" t="s">
        <v>270</v>
      </c>
      <c r="AI35" s="45">
        <v>9.5739999999999998</v>
      </c>
      <c r="AJ35" s="45" t="s">
        <v>270</v>
      </c>
      <c r="AK35" s="45" t="s">
        <v>270</v>
      </c>
      <c r="AL35" s="45">
        <v>9.5739999999999998</v>
      </c>
      <c r="AM35" s="45">
        <v>16.193306423463198</v>
      </c>
    </row>
    <row r="36" spans="1:39" hidden="1" outlineLevel="1">
      <c r="A36" s="8">
        <v>41306</v>
      </c>
      <c r="B36" s="45">
        <v>21.131430797384301</v>
      </c>
      <c r="C36" s="45">
        <v>29.518842116809083</v>
      </c>
      <c r="D36" s="45">
        <v>35.114488816222625</v>
      </c>
      <c r="E36" s="45">
        <v>24.866442953702965</v>
      </c>
      <c r="F36" s="45">
        <v>23.613193732117736</v>
      </c>
      <c r="G36" s="45">
        <v>25.016581082077153</v>
      </c>
      <c r="H36" s="45">
        <v>27.990394184067085</v>
      </c>
      <c r="I36" s="45">
        <v>29.531167874416131</v>
      </c>
      <c r="J36" s="45">
        <v>35.137975344008304</v>
      </c>
      <c r="K36" s="45">
        <v>24.870516480587547</v>
      </c>
      <c r="L36" s="45">
        <v>23.613193732117736</v>
      </c>
      <c r="M36" s="45">
        <v>25.022804994459744</v>
      </c>
      <c r="N36" s="45">
        <v>27.990394184067085</v>
      </c>
      <c r="O36" s="45">
        <v>8.6313707518022653</v>
      </c>
      <c r="P36" s="45">
        <v>2.9954545454545456</v>
      </c>
      <c r="Q36" s="45">
        <v>16</v>
      </c>
      <c r="R36" s="45" t="s">
        <v>270</v>
      </c>
      <c r="S36" s="45">
        <v>16</v>
      </c>
      <c r="T36" s="45" t="s">
        <v>270</v>
      </c>
      <c r="U36" s="45">
        <v>19.358061494037351</v>
      </c>
      <c r="V36" s="45" t="s">
        <v>270</v>
      </c>
      <c r="W36" s="45">
        <v>19.358061494037351</v>
      </c>
      <c r="X36" s="45" t="s">
        <v>270</v>
      </c>
      <c r="Y36" s="45">
        <v>23.079899999999999</v>
      </c>
      <c r="Z36" s="45">
        <v>19.121139082568806</v>
      </c>
      <c r="AA36" s="45">
        <v>19.358061494037351</v>
      </c>
      <c r="AB36" s="45" t="s">
        <v>270</v>
      </c>
      <c r="AC36" s="45">
        <v>19.358061494037351</v>
      </c>
      <c r="AD36" s="45" t="s">
        <v>270</v>
      </c>
      <c r="AE36" s="45">
        <v>23.079899999999999</v>
      </c>
      <c r="AF36" s="45">
        <v>19.121139082568806</v>
      </c>
      <c r="AG36" s="45" t="s">
        <v>270</v>
      </c>
      <c r="AH36" s="45" t="s">
        <v>270</v>
      </c>
      <c r="AI36" s="45" t="s">
        <v>270</v>
      </c>
      <c r="AJ36" s="45" t="s">
        <v>270</v>
      </c>
      <c r="AK36" s="45" t="s">
        <v>270</v>
      </c>
      <c r="AL36" s="45" t="s">
        <v>270</v>
      </c>
      <c r="AM36" s="45">
        <v>16.105713713503192</v>
      </c>
    </row>
    <row r="37" spans="1:39" hidden="1" outlineLevel="1">
      <c r="A37" s="8">
        <v>41334</v>
      </c>
      <c r="B37" s="45">
        <v>26.767560886300963</v>
      </c>
      <c r="C37" s="45">
        <v>32.964068728454393</v>
      </c>
      <c r="D37" s="45">
        <v>35.819682401466899</v>
      </c>
      <c r="E37" s="45">
        <v>24.503784112157398</v>
      </c>
      <c r="F37" s="45">
        <v>21.60262330059863</v>
      </c>
      <c r="G37" s="45">
        <v>25.728395463233042</v>
      </c>
      <c r="H37" s="45">
        <v>24.230341624725312</v>
      </c>
      <c r="I37" s="45">
        <v>32.966329725428452</v>
      </c>
      <c r="J37" s="45">
        <v>35.819684753871442</v>
      </c>
      <c r="K37" s="45">
        <v>24.508654762361356</v>
      </c>
      <c r="L37" s="45">
        <v>21.60262330059863</v>
      </c>
      <c r="M37" s="45">
        <v>25.728395463233042</v>
      </c>
      <c r="N37" s="45">
        <v>24.275560919755065</v>
      </c>
      <c r="O37" s="45">
        <v>14.816789189189191</v>
      </c>
      <c r="P37" s="45">
        <v>35.858258823529411</v>
      </c>
      <c r="Q37" s="45">
        <v>14.069280000000001</v>
      </c>
      <c r="R37" s="45" t="s">
        <v>270</v>
      </c>
      <c r="S37" s="45" t="s">
        <v>270</v>
      </c>
      <c r="T37" s="45">
        <v>14.069280000000001</v>
      </c>
      <c r="U37" s="45">
        <v>18.868243718210337</v>
      </c>
      <c r="V37" s="45" t="s">
        <v>270</v>
      </c>
      <c r="W37" s="45">
        <v>18.868243718210337</v>
      </c>
      <c r="X37" s="45" t="s">
        <v>270</v>
      </c>
      <c r="Y37" s="45">
        <v>22.997218205019138</v>
      </c>
      <c r="Z37" s="45">
        <v>17.738646586501162</v>
      </c>
      <c r="AA37" s="45">
        <v>20.410269202898551</v>
      </c>
      <c r="AB37" s="45" t="s">
        <v>270</v>
      </c>
      <c r="AC37" s="45">
        <v>20.410269202898551</v>
      </c>
      <c r="AD37" s="45" t="s">
        <v>270</v>
      </c>
      <c r="AE37" s="45">
        <v>22.997218205019138</v>
      </c>
      <c r="AF37" s="45">
        <v>19.415406625224929</v>
      </c>
      <c r="AG37" s="45">
        <v>13.606244778927563</v>
      </c>
      <c r="AH37" s="45" t="s">
        <v>270</v>
      </c>
      <c r="AI37" s="45">
        <v>13.606244778927563</v>
      </c>
      <c r="AJ37" s="45" t="s">
        <v>270</v>
      </c>
      <c r="AK37" s="45" t="s">
        <v>270</v>
      </c>
      <c r="AL37" s="45">
        <v>13.606244778927563</v>
      </c>
      <c r="AM37" s="45">
        <v>16.863943658827719</v>
      </c>
    </row>
    <row r="38" spans="1:39" hidden="1" outlineLevel="1">
      <c r="A38" s="8">
        <v>41365</v>
      </c>
      <c r="B38" s="45">
        <v>21.570883416449849</v>
      </c>
      <c r="C38" s="45">
        <v>27.226287772565055</v>
      </c>
      <c r="D38" s="45">
        <v>35.014372224637555</v>
      </c>
      <c r="E38" s="45">
        <v>23.325817721518984</v>
      </c>
      <c r="F38" s="45">
        <v>20.585538075454433</v>
      </c>
      <c r="G38" s="45">
        <v>25.62520193888453</v>
      </c>
      <c r="H38" s="45">
        <v>23.108874733164612</v>
      </c>
      <c r="I38" s="45">
        <v>27.236040064351318</v>
      </c>
      <c r="J38" s="45">
        <v>35.01437092806502</v>
      </c>
      <c r="K38" s="45">
        <v>23.335175637423404</v>
      </c>
      <c r="L38" s="45">
        <v>20.585538075454433</v>
      </c>
      <c r="M38" s="45">
        <v>25.62520193888453</v>
      </c>
      <c r="N38" s="45">
        <v>23.206778027103724</v>
      </c>
      <c r="O38" s="45">
        <v>17.027829641577068</v>
      </c>
      <c r="P38" s="45">
        <v>35.13481304347826</v>
      </c>
      <c r="Q38" s="45">
        <v>16.7211</v>
      </c>
      <c r="R38" s="45" t="s">
        <v>270</v>
      </c>
      <c r="S38" s="45" t="s">
        <v>270</v>
      </c>
      <c r="T38" s="45">
        <v>16.7211</v>
      </c>
      <c r="U38" s="45">
        <v>17.488186747635055</v>
      </c>
      <c r="V38" s="45" t="s">
        <v>270</v>
      </c>
      <c r="W38" s="45">
        <v>17.488186747635055</v>
      </c>
      <c r="X38" s="45" t="s">
        <v>270</v>
      </c>
      <c r="Y38" s="45">
        <v>18.676200000000001</v>
      </c>
      <c r="Z38" s="45">
        <v>17.450469325515297</v>
      </c>
      <c r="AA38" s="45">
        <v>17.942902656401465</v>
      </c>
      <c r="AB38" s="45" t="s">
        <v>270</v>
      </c>
      <c r="AC38" s="45">
        <v>17.942902656401465</v>
      </c>
      <c r="AD38" s="45" t="s">
        <v>270</v>
      </c>
      <c r="AE38" s="45">
        <v>18.676200000000001</v>
      </c>
      <c r="AF38" s="45">
        <v>17.91776260941657</v>
      </c>
      <c r="AG38" s="45">
        <v>11.5</v>
      </c>
      <c r="AH38" s="45" t="s">
        <v>270</v>
      </c>
      <c r="AI38" s="45">
        <v>11.5</v>
      </c>
      <c r="AJ38" s="45" t="s">
        <v>270</v>
      </c>
      <c r="AK38" s="45" t="s">
        <v>270</v>
      </c>
      <c r="AL38" s="45">
        <v>11.5</v>
      </c>
      <c r="AM38" s="45">
        <v>16.902706179867206</v>
      </c>
    </row>
    <row r="39" spans="1:39" hidden="1" outlineLevel="1">
      <c r="A39" s="8">
        <v>41395</v>
      </c>
      <c r="B39" s="45">
        <v>22.422100885574459</v>
      </c>
      <c r="C39" s="45">
        <v>29.30920596683222</v>
      </c>
      <c r="D39" s="45">
        <v>35.169270909114644</v>
      </c>
      <c r="E39" s="45">
        <v>24.465390320346913</v>
      </c>
      <c r="F39" s="45">
        <v>21.711519830031854</v>
      </c>
      <c r="G39" s="45">
        <v>26.347087724682535</v>
      </c>
      <c r="H39" s="45">
        <v>19.976365277645542</v>
      </c>
      <c r="I39" s="45">
        <v>29.311344709221927</v>
      </c>
      <c r="J39" s="45">
        <v>35.168993193191994</v>
      </c>
      <c r="K39" s="45">
        <v>24.46860458268673</v>
      </c>
      <c r="L39" s="45">
        <v>21.711519830031854</v>
      </c>
      <c r="M39" s="45">
        <v>26.347087724682535</v>
      </c>
      <c r="N39" s="45">
        <v>19.995370930726736</v>
      </c>
      <c r="O39" s="45">
        <v>21.697949999999999</v>
      </c>
      <c r="P39" s="45">
        <v>36.378668047337285</v>
      </c>
      <c r="Q39" s="45">
        <v>15.585399999999998</v>
      </c>
      <c r="R39" s="45" t="s">
        <v>270</v>
      </c>
      <c r="S39" s="45" t="s">
        <v>270</v>
      </c>
      <c r="T39" s="45">
        <v>15.585399999999998</v>
      </c>
      <c r="U39" s="45">
        <v>10.526470480488452</v>
      </c>
      <c r="V39" s="45" t="s">
        <v>270</v>
      </c>
      <c r="W39" s="45">
        <v>10.526470480488452</v>
      </c>
      <c r="X39" s="45" t="s">
        <v>270</v>
      </c>
      <c r="Y39" s="45">
        <v>24</v>
      </c>
      <c r="Z39" s="45">
        <v>10.40622549389723</v>
      </c>
      <c r="AA39" s="45">
        <v>20.554718617865181</v>
      </c>
      <c r="AB39" s="45" t="s">
        <v>270</v>
      </c>
      <c r="AC39" s="45">
        <v>20.554718617865181</v>
      </c>
      <c r="AD39" s="45" t="s">
        <v>270</v>
      </c>
      <c r="AE39" s="45">
        <v>24</v>
      </c>
      <c r="AF39" s="45">
        <v>20.463330602583042</v>
      </c>
      <c r="AG39" s="45">
        <v>5.3</v>
      </c>
      <c r="AH39" s="45" t="s">
        <v>270</v>
      </c>
      <c r="AI39" s="45">
        <v>5.3</v>
      </c>
      <c r="AJ39" s="45" t="s">
        <v>270</v>
      </c>
      <c r="AK39" s="45" t="s">
        <v>270</v>
      </c>
      <c r="AL39" s="45">
        <v>5.3</v>
      </c>
      <c r="AM39" s="45">
        <v>16.632801983262272</v>
      </c>
    </row>
    <row r="40" spans="1:39" hidden="1" outlineLevel="1">
      <c r="A40" s="8">
        <v>41426</v>
      </c>
      <c r="B40" s="45">
        <v>20.090269331894326</v>
      </c>
      <c r="C40" s="45">
        <v>26.52301233675065</v>
      </c>
      <c r="D40" s="45">
        <v>34.242870456705027</v>
      </c>
      <c r="E40" s="45">
        <v>23.950652213399021</v>
      </c>
      <c r="F40" s="45">
        <v>22.230796667328637</v>
      </c>
      <c r="G40" s="45">
        <v>25.037180670289402</v>
      </c>
      <c r="H40" s="45">
        <v>22.699548257430131</v>
      </c>
      <c r="I40" s="45">
        <v>26.558339554675552</v>
      </c>
      <c r="J40" s="45">
        <v>34.242642217486804</v>
      </c>
      <c r="K40" s="45">
        <v>23.988549427575649</v>
      </c>
      <c r="L40" s="45">
        <v>22.230796667328637</v>
      </c>
      <c r="M40" s="45">
        <v>25.037180670289402</v>
      </c>
      <c r="N40" s="45">
        <v>22.979592968986022</v>
      </c>
      <c r="O40" s="45">
        <v>13.854283725305738</v>
      </c>
      <c r="P40" s="45">
        <v>36.841162962962969</v>
      </c>
      <c r="Q40" s="45">
        <v>13.703685917159762</v>
      </c>
      <c r="R40" s="45" t="s">
        <v>270</v>
      </c>
      <c r="S40" s="45" t="s">
        <v>270</v>
      </c>
      <c r="T40" s="45">
        <v>13.703685917159762</v>
      </c>
      <c r="U40" s="45">
        <v>20.163891059817946</v>
      </c>
      <c r="V40" s="45" t="s">
        <v>270</v>
      </c>
      <c r="W40" s="45">
        <v>20.163891059817946</v>
      </c>
      <c r="X40" s="45">
        <v>20.818300000000001</v>
      </c>
      <c r="Y40" s="45">
        <v>21.217712540192924</v>
      </c>
      <c r="Z40" s="45">
        <v>18.974065683409606</v>
      </c>
      <c r="AA40" s="45">
        <v>20.164053885541861</v>
      </c>
      <c r="AB40" s="45" t="s">
        <v>270</v>
      </c>
      <c r="AC40" s="45">
        <v>20.164053885541861</v>
      </c>
      <c r="AD40" s="45">
        <v>20.818300000000001</v>
      </c>
      <c r="AE40" s="45">
        <v>21.217712540192924</v>
      </c>
      <c r="AF40" s="45">
        <v>18.974393964875517</v>
      </c>
      <c r="AG40" s="45">
        <v>15</v>
      </c>
      <c r="AH40" s="45" t="s">
        <v>270</v>
      </c>
      <c r="AI40" s="45">
        <v>15</v>
      </c>
      <c r="AJ40" s="45" t="s">
        <v>270</v>
      </c>
      <c r="AK40" s="45" t="s">
        <v>270</v>
      </c>
      <c r="AL40" s="45">
        <v>15</v>
      </c>
      <c r="AM40" s="45">
        <v>16.157447750449165</v>
      </c>
    </row>
    <row r="41" spans="1:39" hidden="1" outlineLevel="1">
      <c r="A41" s="8">
        <v>41456</v>
      </c>
      <c r="B41" s="45">
        <v>18.976526821345672</v>
      </c>
      <c r="C41" s="45">
        <v>26.776421123069891</v>
      </c>
      <c r="D41" s="45">
        <v>35.663400206619805</v>
      </c>
      <c r="E41" s="45">
        <v>23.667876999241038</v>
      </c>
      <c r="F41" s="45">
        <v>21.23259893949281</v>
      </c>
      <c r="G41" s="45">
        <v>25.364374435549362</v>
      </c>
      <c r="H41" s="45">
        <v>21.085551061011618</v>
      </c>
      <c r="I41" s="45">
        <v>26.763553690382519</v>
      </c>
      <c r="J41" s="45">
        <v>35.605693837249781</v>
      </c>
      <c r="K41" s="45">
        <v>23.679566899533334</v>
      </c>
      <c r="L41" s="45">
        <v>21.23259893949281</v>
      </c>
      <c r="M41" s="45">
        <v>25.364374435549362</v>
      </c>
      <c r="N41" s="45">
        <v>21.15404186616599</v>
      </c>
      <c r="O41" s="45">
        <v>33.444453469059738</v>
      </c>
      <c r="P41" s="45">
        <v>49.879813103448271</v>
      </c>
      <c r="Q41" s="45">
        <v>13.867915786384978</v>
      </c>
      <c r="R41" s="45" t="s">
        <v>270</v>
      </c>
      <c r="S41" s="45" t="s">
        <v>270</v>
      </c>
      <c r="T41" s="45">
        <v>13.867915786384978</v>
      </c>
      <c r="U41" s="45">
        <v>19.896852849521707</v>
      </c>
      <c r="V41" s="45" t="s">
        <v>270</v>
      </c>
      <c r="W41" s="45">
        <v>19.896852849521707</v>
      </c>
      <c r="X41" s="45">
        <v>20.7455</v>
      </c>
      <c r="Y41" s="45">
        <v>21.685548760330576</v>
      </c>
      <c r="Z41" s="45">
        <v>18.888362357811729</v>
      </c>
      <c r="AA41" s="45">
        <v>19.896852849521707</v>
      </c>
      <c r="AB41" s="45" t="s">
        <v>270</v>
      </c>
      <c r="AC41" s="45">
        <v>19.896852849521707</v>
      </c>
      <c r="AD41" s="45">
        <v>20.7455</v>
      </c>
      <c r="AE41" s="45">
        <v>21.685548760330576</v>
      </c>
      <c r="AF41" s="45">
        <v>18.888362357811729</v>
      </c>
      <c r="AG41" s="45" t="s">
        <v>270</v>
      </c>
      <c r="AH41" s="45" t="s">
        <v>270</v>
      </c>
      <c r="AI41" s="45" t="s">
        <v>270</v>
      </c>
      <c r="AJ41" s="45" t="s">
        <v>270</v>
      </c>
      <c r="AK41" s="45" t="s">
        <v>270</v>
      </c>
      <c r="AL41" s="45" t="s">
        <v>270</v>
      </c>
      <c r="AM41" s="45">
        <v>14.583792915471832</v>
      </c>
    </row>
    <row r="42" spans="1:39" hidden="1" outlineLevel="1">
      <c r="A42" s="8">
        <v>41487</v>
      </c>
      <c r="B42" s="45">
        <v>18.373945787624869</v>
      </c>
      <c r="C42" s="45">
        <v>24.617840962157921</v>
      </c>
      <c r="D42" s="45">
        <v>31.791617622715382</v>
      </c>
      <c r="E42" s="45">
        <v>22.683479093000123</v>
      </c>
      <c r="F42" s="45">
        <v>22.095938164044298</v>
      </c>
      <c r="G42" s="45">
        <v>23.067789844142624</v>
      </c>
      <c r="H42" s="45">
        <v>21.120369543114752</v>
      </c>
      <c r="I42" s="45">
        <v>24.618447481501317</v>
      </c>
      <c r="J42" s="45">
        <v>31.791092115274125</v>
      </c>
      <c r="K42" s="45">
        <v>22.684319434838919</v>
      </c>
      <c r="L42" s="45">
        <v>22.095938164044298</v>
      </c>
      <c r="M42" s="45">
        <v>23.067789844142624</v>
      </c>
      <c r="N42" s="45">
        <v>21.124900357380742</v>
      </c>
      <c r="O42" s="45">
        <v>20.821679930795845</v>
      </c>
      <c r="P42" s="45">
        <v>36.443959999999997</v>
      </c>
      <c r="Q42" s="45">
        <v>18.2986</v>
      </c>
      <c r="R42" s="45" t="s">
        <v>270</v>
      </c>
      <c r="S42" s="45" t="s">
        <v>270</v>
      </c>
      <c r="T42" s="45">
        <v>18.299700000000001</v>
      </c>
      <c r="U42" s="45">
        <v>20.026645419402001</v>
      </c>
      <c r="V42" s="45" t="s">
        <v>270</v>
      </c>
      <c r="W42" s="45">
        <v>20.026645419402001</v>
      </c>
      <c r="X42" s="45">
        <v>20.688199999999998</v>
      </c>
      <c r="Y42" s="45">
        <v>20.1998</v>
      </c>
      <c r="Z42" s="45">
        <v>19.572748085529586</v>
      </c>
      <c r="AA42" s="45">
        <v>20.048294413817416</v>
      </c>
      <c r="AB42" s="45" t="s">
        <v>270</v>
      </c>
      <c r="AC42" s="45">
        <v>20.048294413817416</v>
      </c>
      <c r="AD42" s="45">
        <v>20.688199999999998</v>
      </c>
      <c r="AE42" s="45">
        <v>20.1998</v>
      </c>
      <c r="AF42" s="45">
        <v>19.608786840460898</v>
      </c>
      <c r="AG42" s="45">
        <v>12.72857142857143</v>
      </c>
      <c r="AH42" s="45" t="s">
        <v>270</v>
      </c>
      <c r="AI42" s="45">
        <v>12.72857142857143</v>
      </c>
      <c r="AJ42" s="45" t="s">
        <v>270</v>
      </c>
      <c r="AK42" s="45" t="s">
        <v>270</v>
      </c>
      <c r="AL42" s="45">
        <v>12.72857142857143</v>
      </c>
      <c r="AM42" s="45">
        <v>15.338055876187369</v>
      </c>
    </row>
    <row r="43" spans="1:39" hidden="1" outlineLevel="1">
      <c r="A43" s="8">
        <v>41518</v>
      </c>
      <c r="B43" s="45">
        <v>18.240747267019078</v>
      </c>
      <c r="C43" s="45">
        <v>25.940616789989726</v>
      </c>
      <c r="D43" s="45">
        <v>30.752674564289027</v>
      </c>
      <c r="E43" s="45">
        <v>24.541575956753402</v>
      </c>
      <c r="F43" s="45">
        <v>23.034954435714774</v>
      </c>
      <c r="G43" s="45">
        <v>25.718836755314868</v>
      </c>
      <c r="H43" s="45">
        <v>19.611165237113401</v>
      </c>
      <c r="I43" s="45">
        <v>25.942444629085895</v>
      </c>
      <c r="J43" s="45">
        <v>30.752477292187606</v>
      </c>
      <c r="K43" s="45">
        <v>24.543624274419422</v>
      </c>
      <c r="L43" s="45">
        <v>23.034954435714774</v>
      </c>
      <c r="M43" s="45">
        <v>25.718836755314868</v>
      </c>
      <c r="N43" s="45">
        <v>19.61864887451793</v>
      </c>
      <c r="O43" s="45">
        <v>16.67185548589342</v>
      </c>
      <c r="P43" s="45">
        <v>36.513133333333329</v>
      </c>
      <c r="Q43" s="45">
        <v>15.900000000000002</v>
      </c>
      <c r="R43" s="45" t="s">
        <v>270</v>
      </c>
      <c r="S43" s="45" t="s">
        <v>270</v>
      </c>
      <c r="T43" s="45">
        <v>15.900000000000002</v>
      </c>
      <c r="U43" s="45">
        <v>20.105002085295304</v>
      </c>
      <c r="V43" s="45" t="s">
        <v>270</v>
      </c>
      <c r="W43" s="45">
        <v>20.105002085295304</v>
      </c>
      <c r="X43" s="45" t="s">
        <v>270</v>
      </c>
      <c r="Y43" s="45">
        <v>21.82</v>
      </c>
      <c r="Z43" s="45">
        <v>19.98114874143527</v>
      </c>
      <c r="AA43" s="45">
        <v>20.105002085295304</v>
      </c>
      <c r="AB43" s="45" t="s">
        <v>270</v>
      </c>
      <c r="AC43" s="45">
        <v>20.105002085295304</v>
      </c>
      <c r="AD43" s="45" t="s">
        <v>270</v>
      </c>
      <c r="AE43" s="45">
        <v>21.82</v>
      </c>
      <c r="AF43" s="45">
        <v>19.98114874143527</v>
      </c>
      <c r="AG43" s="45" t="s">
        <v>270</v>
      </c>
      <c r="AH43" s="45" t="s">
        <v>270</v>
      </c>
      <c r="AI43" s="45" t="s">
        <v>270</v>
      </c>
      <c r="AJ43" s="45" t="s">
        <v>270</v>
      </c>
      <c r="AK43" s="45" t="s">
        <v>270</v>
      </c>
      <c r="AL43" s="45" t="s">
        <v>270</v>
      </c>
      <c r="AM43" s="45">
        <v>14.934165269166821</v>
      </c>
    </row>
    <row r="44" spans="1:39" hidden="1" outlineLevel="1">
      <c r="A44" s="8">
        <v>41548</v>
      </c>
      <c r="B44" s="45">
        <v>18.770302087984099</v>
      </c>
      <c r="C44" s="45">
        <v>25.899789929504816</v>
      </c>
      <c r="D44" s="45">
        <v>30.439924413032514</v>
      </c>
      <c r="E44" s="45">
        <v>23.439201189536799</v>
      </c>
      <c r="F44" s="45">
        <v>21.306683717503329</v>
      </c>
      <c r="G44" s="45">
        <v>24.202881906739428</v>
      </c>
      <c r="H44" s="45">
        <v>21.978520687593026</v>
      </c>
      <c r="I44" s="45">
        <v>25.885600608919596</v>
      </c>
      <c r="J44" s="45">
        <v>30.407323103314628</v>
      </c>
      <c r="K44" s="45">
        <v>23.439201189536799</v>
      </c>
      <c r="L44" s="45">
        <v>21.306683717503329</v>
      </c>
      <c r="M44" s="45">
        <v>24.202881906739428</v>
      </c>
      <c r="N44" s="45">
        <v>21.978520687593026</v>
      </c>
      <c r="O44" s="45">
        <v>49.134488714991761</v>
      </c>
      <c r="P44" s="45">
        <v>49.134488714991761</v>
      </c>
      <c r="Q44" s="45" t="s">
        <v>270</v>
      </c>
      <c r="R44" s="45" t="s">
        <v>270</v>
      </c>
      <c r="S44" s="45" t="s">
        <v>270</v>
      </c>
      <c r="T44" s="45" t="s">
        <v>270</v>
      </c>
      <c r="U44" s="45">
        <v>18.164284553415062</v>
      </c>
      <c r="V44" s="45" t="s">
        <v>270</v>
      </c>
      <c r="W44" s="45">
        <v>18.164284553415062</v>
      </c>
      <c r="X44" s="45" t="s">
        <v>270</v>
      </c>
      <c r="Y44" s="45">
        <v>19.926600000000001</v>
      </c>
      <c r="Z44" s="45">
        <v>17.998654746623242</v>
      </c>
      <c r="AA44" s="45">
        <v>18.181367863914051</v>
      </c>
      <c r="AB44" s="45" t="s">
        <v>270</v>
      </c>
      <c r="AC44" s="45">
        <v>18.181367863914051</v>
      </c>
      <c r="AD44" s="45" t="s">
        <v>270</v>
      </c>
      <c r="AE44" s="45">
        <v>19.926600000000001</v>
      </c>
      <c r="AF44" s="45">
        <v>18.016956070996372</v>
      </c>
      <c r="AG44" s="45">
        <v>11</v>
      </c>
      <c r="AH44" s="45" t="s">
        <v>270</v>
      </c>
      <c r="AI44" s="45">
        <v>11</v>
      </c>
      <c r="AJ44" s="45" t="s">
        <v>270</v>
      </c>
      <c r="AK44" s="45" t="s">
        <v>270</v>
      </c>
      <c r="AL44" s="45">
        <v>11</v>
      </c>
      <c r="AM44" s="45">
        <v>15.349130777532173</v>
      </c>
    </row>
    <row r="45" spans="1:39" hidden="1" outlineLevel="1">
      <c r="A45" s="8">
        <v>41579</v>
      </c>
      <c r="B45" s="45">
        <v>20.125614875334726</v>
      </c>
      <c r="C45" s="45">
        <v>26.424927528305052</v>
      </c>
      <c r="D45" s="45">
        <v>31.370494559191954</v>
      </c>
      <c r="E45" s="45">
        <v>24.03250186764955</v>
      </c>
      <c r="F45" s="45">
        <v>22.032023801664341</v>
      </c>
      <c r="G45" s="45">
        <v>24.941264458308734</v>
      </c>
      <c r="H45" s="45">
        <v>21.576167439469675</v>
      </c>
      <c r="I45" s="45">
        <v>26.424111710178277</v>
      </c>
      <c r="J45" s="45">
        <v>31.369177437117834</v>
      </c>
      <c r="K45" s="45">
        <v>24.03250186764955</v>
      </c>
      <c r="L45" s="45">
        <v>22.032023801664341</v>
      </c>
      <c r="M45" s="45">
        <v>24.941264458308734</v>
      </c>
      <c r="N45" s="45">
        <v>21.576167439469675</v>
      </c>
      <c r="O45" s="45">
        <v>36.465542696629207</v>
      </c>
      <c r="P45" s="45">
        <v>36.465542696629207</v>
      </c>
      <c r="Q45" s="45" t="s">
        <v>270</v>
      </c>
      <c r="R45" s="45" t="s">
        <v>270</v>
      </c>
      <c r="S45" s="45" t="s">
        <v>270</v>
      </c>
      <c r="T45" s="45" t="s">
        <v>270</v>
      </c>
      <c r="U45" s="45">
        <v>17.344934030998981</v>
      </c>
      <c r="V45" s="45" t="s">
        <v>270</v>
      </c>
      <c r="W45" s="45">
        <v>17.344934030998981</v>
      </c>
      <c r="X45" s="45" t="s">
        <v>270</v>
      </c>
      <c r="Y45" s="45">
        <v>19.988900000000001</v>
      </c>
      <c r="Z45" s="45">
        <v>16.471732748538013</v>
      </c>
      <c r="AA45" s="45">
        <v>17.344934030998981</v>
      </c>
      <c r="AB45" s="45" t="s">
        <v>270</v>
      </c>
      <c r="AC45" s="45">
        <v>17.344934030998981</v>
      </c>
      <c r="AD45" s="45" t="s">
        <v>270</v>
      </c>
      <c r="AE45" s="45">
        <v>19.988900000000001</v>
      </c>
      <c r="AF45" s="45">
        <v>16.471732748538013</v>
      </c>
      <c r="AG45" s="45" t="s">
        <v>270</v>
      </c>
      <c r="AH45" s="45" t="s">
        <v>270</v>
      </c>
      <c r="AI45" s="45" t="s">
        <v>270</v>
      </c>
      <c r="AJ45" s="45" t="s">
        <v>270</v>
      </c>
      <c r="AK45" s="45" t="s">
        <v>270</v>
      </c>
      <c r="AL45" s="45" t="s">
        <v>270</v>
      </c>
      <c r="AM45" s="45">
        <v>16.703845090531743</v>
      </c>
    </row>
    <row r="46" spans="1:39" hidden="1" outlineLevel="1">
      <c r="A46" s="8">
        <v>41609</v>
      </c>
      <c r="B46" s="45">
        <v>22.943090932734268</v>
      </c>
      <c r="C46" s="45">
        <v>25.114586909578648</v>
      </c>
      <c r="D46" s="45">
        <v>32.228255726747832</v>
      </c>
      <c r="E46" s="45">
        <v>22.091713968296826</v>
      </c>
      <c r="F46" s="45">
        <v>20.456297780648871</v>
      </c>
      <c r="G46" s="45">
        <v>22.431977905791602</v>
      </c>
      <c r="H46" s="45">
        <v>22.592131464061804</v>
      </c>
      <c r="I46" s="45">
        <v>25.11440163984987</v>
      </c>
      <c r="J46" s="45">
        <v>32.228112974599966</v>
      </c>
      <c r="K46" s="45">
        <v>22.091713968296826</v>
      </c>
      <c r="L46" s="45">
        <v>20.456297780648871</v>
      </c>
      <c r="M46" s="45">
        <v>22.431977905791602</v>
      </c>
      <c r="N46" s="45">
        <v>22.592131464061804</v>
      </c>
      <c r="O46" s="45">
        <v>36.606006666666666</v>
      </c>
      <c r="P46" s="45">
        <v>36.606006666666666</v>
      </c>
      <c r="Q46" s="45" t="s">
        <v>270</v>
      </c>
      <c r="R46" s="45" t="s">
        <v>270</v>
      </c>
      <c r="S46" s="45" t="s">
        <v>270</v>
      </c>
      <c r="T46" s="45" t="s">
        <v>270</v>
      </c>
      <c r="U46" s="45">
        <v>16.878440109853305</v>
      </c>
      <c r="V46" s="45" t="s">
        <v>270</v>
      </c>
      <c r="W46" s="45">
        <v>16.878440109853305</v>
      </c>
      <c r="X46" s="45" t="s">
        <v>270</v>
      </c>
      <c r="Y46" s="45">
        <v>19.965499999999999</v>
      </c>
      <c r="Z46" s="45">
        <v>16.828001218598953</v>
      </c>
      <c r="AA46" s="45">
        <v>16.878440109853305</v>
      </c>
      <c r="AB46" s="45" t="s">
        <v>270</v>
      </c>
      <c r="AC46" s="45">
        <v>16.878440109853305</v>
      </c>
      <c r="AD46" s="45" t="s">
        <v>270</v>
      </c>
      <c r="AE46" s="45">
        <v>19.965499999999999</v>
      </c>
      <c r="AF46" s="45">
        <v>16.828001218598953</v>
      </c>
      <c r="AG46" s="45" t="s">
        <v>270</v>
      </c>
      <c r="AH46" s="45" t="s">
        <v>270</v>
      </c>
      <c r="AI46" s="45" t="s">
        <v>270</v>
      </c>
      <c r="AJ46" s="45" t="s">
        <v>270</v>
      </c>
      <c r="AK46" s="45" t="s">
        <v>270</v>
      </c>
      <c r="AL46" s="45" t="s">
        <v>270</v>
      </c>
      <c r="AM46" s="45">
        <v>21.879259806128967</v>
      </c>
    </row>
    <row r="47" spans="1:39" hidden="1" outlineLevel="1">
      <c r="A47" s="8">
        <v>41640</v>
      </c>
      <c r="B47" s="45">
        <v>19.823853346872188</v>
      </c>
      <c r="C47" s="45">
        <v>26.894390118093387</v>
      </c>
      <c r="D47" s="45">
        <v>32.580558604121585</v>
      </c>
      <c r="E47" s="45">
        <v>23.73544791530119</v>
      </c>
      <c r="F47" s="45">
        <v>21.833056306045044</v>
      </c>
      <c r="G47" s="45">
        <v>24.349644126753407</v>
      </c>
      <c r="H47" s="45">
        <v>23.750872592982649</v>
      </c>
      <c r="I47" s="45">
        <v>26.893940745448877</v>
      </c>
      <c r="J47" s="45">
        <v>32.580136768562411</v>
      </c>
      <c r="K47" s="45">
        <v>23.73544791530119</v>
      </c>
      <c r="L47" s="45">
        <v>21.833056306045044</v>
      </c>
      <c r="M47" s="45">
        <v>24.349644126753407</v>
      </c>
      <c r="N47" s="45">
        <v>23.750872592982649</v>
      </c>
      <c r="O47" s="45">
        <v>36.473410958904111</v>
      </c>
      <c r="P47" s="45">
        <v>36.473410958904111</v>
      </c>
      <c r="Q47" s="45" t="s">
        <v>270</v>
      </c>
      <c r="R47" s="45" t="s">
        <v>270</v>
      </c>
      <c r="S47" s="45" t="s">
        <v>270</v>
      </c>
      <c r="T47" s="45" t="s">
        <v>270</v>
      </c>
      <c r="U47" s="45">
        <v>17.204580857714429</v>
      </c>
      <c r="V47" s="45" t="s">
        <v>270</v>
      </c>
      <c r="W47" s="45">
        <v>17.204580857714429</v>
      </c>
      <c r="X47" s="45" t="s">
        <v>270</v>
      </c>
      <c r="Y47" s="45">
        <v>20.351840317507865</v>
      </c>
      <c r="Z47" s="45">
        <v>15.991059854478259</v>
      </c>
      <c r="AA47" s="45">
        <v>17.204580857714429</v>
      </c>
      <c r="AB47" s="45" t="s">
        <v>270</v>
      </c>
      <c r="AC47" s="45">
        <v>17.204580857714429</v>
      </c>
      <c r="AD47" s="45" t="s">
        <v>270</v>
      </c>
      <c r="AE47" s="45">
        <v>20.351840317507865</v>
      </c>
      <c r="AF47" s="45">
        <v>15.991059854478259</v>
      </c>
      <c r="AG47" s="45" t="s">
        <v>270</v>
      </c>
      <c r="AH47" s="45" t="s">
        <v>270</v>
      </c>
      <c r="AI47" s="45" t="s">
        <v>270</v>
      </c>
      <c r="AJ47" s="45" t="s">
        <v>270</v>
      </c>
      <c r="AK47" s="45" t="s">
        <v>270</v>
      </c>
      <c r="AL47" s="45" t="s">
        <v>270</v>
      </c>
      <c r="AM47" s="45">
        <v>17.342753067398402</v>
      </c>
    </row>
    <row r="48" spans="1:39" hidden="1" outlineLevel="1">
      <c r="A48" s="8">
        <v>41671</v>
      </c>
      <c r="B48" s="45">
        <v>23.989960622158122</v>
      </c>
      <c r="C48" s="45">
        <v>26.366373168212078</v>
      </c>
      <c r="D48" s="45">
        <v>31.762075641500246</v>
      </c>
      <c r="E48" s="45">
        <v>22.96305908566638</v>
      </c>
      <c r="F48" s="45">
        <v>21.306744163550235</v>
      </c>
      <c r="G48" s="45">
        <v>23.58224922367101</v>
      </c>
      <c r="H48" s="45">
        <v>22.206029198482618</v>
      </c>
      <c r="I48" s="45">
        <v>26.378078035216276</v>
      </c>
      <c r="J48" s="45">
        <v>31.754959807826872</v>
      </c>
      <c r="K48" s="45">
        <v>22.982531497536993</v>
      </c>
      <c r="L48" s="45">
        <v>21.306744163550235</v>
      </c>
      <c r="M48" s="45">
        <v>23.612296381743008</v>
      </c>
      <c r="N48" s="45">
        <v>22.206029198482618</v>
      </c>
      <c r="O48" s="45">
        <v>16.932412184710902</v>
      </c>
      <c r="P48" s="45">
        <v>46.109726249999994</v>
      </c>
      <c r="Q48" s="45">
        <v>11.570399999999999</v>
      </c>
      <c r="R48" s="45" t="s">
        <v>270</v>
      </c>
      <c r="S48" s="45">
        <v>11.570399999999999</v>
      </c>
      <c r="T48" s="45" t="s">
        <v>270</v>
      </c>
      <c r="U48" s="45">
        <v>16.816426016814361</v>
      </c>
      <c r="V48" s="45" t="s">
        <v>270</v>
      </c>
      <c r="W48" s="45">
        <v>16.816426016814361</v>
      </c>
      <c r="X48" s="45" t="s">
        <v>270</v>
      </c>
      <c r="Y48" s="45" t="s">
        <v>270</v>
      </c>
      <c r="Z48" s="45">
        <v>16.816426016814361</v>
      </c>
      <c r="AA48" s="45">
        <v>16.816426016814361</v>
      </c>
      <c r="AB48" s="45" t="s">
        <v>270</v>
      </c>
      <c r="AC48" s="45">
        <v>16.816426016814361</v>
      </c>
      <c r="AD48" s="45" t="s">
        <v>270</v>
      </c>
      <c r="AE48" s="45" t="s">
        <v>270</v>
      </c>
      <c r="AF48" s="45">
        <v>16.816426016814361</v>
      </c>
      <c r="AG48" s="45" t="s">
        <v>270</v>
      </c>
      <c r="AH48" s="45" t="s">
        <v>270</v>
      </c>
      <c r="AI48" s="45" t="s">
        <v>270</v>
      </c>
      <c r="AJ48" s="45" t="s">
        <v>270</v>
      </c>
      <c r="AK48" s="45" t="s">
        <v>270</v>
      </c>
      <c r="AL48" s="45" t="s">
        <v>270</v>
      </c>
      <c r="AM48" s="45">
        <v>22.246252493009191</v>
      </c>
    </row>
    <row r="49" spans="1:39" hidden="1" outlineLevel="1">
      <c r="A49" s="8">
        <v>41699</v>
      </c>
      <c r="B49" s="45">
        <v>24.233028801039058</v>
      </c>
      <c r="C49" s="45">
        <v>22.124160035658683</v>
      </c>
      <c r="D49" s="45">
        <v>30.489507053505832</v>
      </c>
      <c r="E49" s="45">
        <v>17.769907588113924</v>
      </c>
      <c r="F49" s="45">
        <v>19.432147610430327</v>
      </c>
      <c r="G49" s="45">
        <v>21.018041530138209</v>
      </c>
      <c r="H49" s="45">
        <v>11.474084523640158</v>
      </c>
      <c r="I49" s="45">
        <v>22.12579686882567</v>
      </c>
      <c r="J49" s="45">
        <v>30.485103855067337</v>
      </c>
      <c r="K49" s="45">
        <v>17.773397435114621</v>
      </c>
      <c r="L49" s="45">
        <v>19.432147610430327</v>
      </c>
      <c r="M49" s="45">
        <v>21.035750084837147</v>
      </c>
      <c r="N49" s="45">
        <v>11.474084523640158</v>
      </c>
      <c r="O49" s="45">
        <v>20.349168715469609</v>
      </c>
      <c r="P49" s="45">
        <v>36.578873076923074</v>
      </c>
      <c r="Q49" s="45">
        <v>14.361700000000001</v>
      </c>
      <c r="R49" s="45" t="s">
        <v>270</v>
      </c>
      <c r="S49" s="45">
        <v>14.361700000000001</v>
      </c>
      <c r="T49" s="45" t="s">
        <v>270</v>
      </c>
      <c r="U49" s="45">
        <v>17.220600000000001</v>
      </c>
      <c r="V49" s="45" t="s">
        <v>270</v>
      </c>
      <c r="W49" s="45">
        <v>17.220600000000001</v>
      </c>
      <c r="X49" s="45" t="s">
        <v>270</v>
      </c>
      <c r="Y49" s="45" t="s">
        <v>270</v>
      </c>
      <c r="Z49" s="45">
        <v>17.220600000000001</v>
      </c>
      <c r="AA49" s="45">
        <v>17.220600000000001</v>
      </c>
      <c r="AB49" s="45" t="s">
        <v>270</v>
      </c>
      <c r="AC49" s="45">
        <v>17.220600000000001</v>
      </c>
      <c r="AD49" s="45" t="s">
        <v>270</v>
      </c>
      <c r="AE49" s="45" t="s">
        <v>270</v>
      </c>
      <c r="AF49" s="45">
        <v>17.220600000000001</v>
      </c>
      <c r="AG49" s="45" t="s">
        <v>270</v>
      </c>
      <c r="AH49" s="45" t="s">
        <v>270</v>
      </c>
      <c r="AI49" s="45" t="s">
        <v>270</v>
      </c>
      <c r="AJ49" s="45" t="s">
        <v>270</v>
      </c>
      <c r="AK49" s="45" t="s">
        <v>270</v>
      </c>
      <c r="AL49" s="45" t="s">
        <v>270</v>
      </c>
      <c r="AM49" s="45">
        <v>26.555427400260992</v>
      </c>
    </row>
    <row r="50" spans="1:39" hidden="1" outlineLevel="1">
      <c r="A50" s="8">
        <v>41730</v>
      </c>
      <c r="B50" s="45">
        <v>24.993733708621235</v>
      </c>
      <c r="C50" s="45">
        <v>30.154730172571284</v>
      </c>
      <c r="D50" s="45">
        <v>28.300205589729188</v>
      </c>
      <c r="E50" s="45">
        <v>32.719553231594681</v>
      </c>
      <c r="F50" s="45">
        <v>33.641399999999997</v>
      </c>
      <c r="G50" s="45">
        <v>31.587422860795094</v>
      </c>
      <c r="H50" s="45">
        <v>34.142296232102488</v>
      </c>
      <c r="I50" s="45">
        <v>30.088362125324281</v>
      </c>
      <c r="J50" s="45">
        <v>28.151449405813672</v>
      </c>
      <c r="K50" s="45">
        <v>32.719553231594681</v>
      </c>
      <c r="L50" s="45">
        <v>33.641399999999997</v>
      </c>
      <c r="M50" s="45">
        <v>31.587422860795094</v>
      </c>
      <c r="N50" s="45">
        <v>34.142296232102488</v>
      </c>
      <c r="O50" s="45">
        <v>36.538030105465005</v>
      </c>
      <c r="P50" s="45">
        <v>36.538030105465005</v>
      </c>
      <c r="Q50" s="45" t="s">
        <v>270</v>
      </c>
      <c r="R50" s="45" t="s">
        <v>270</v>
      </c>
      <c r="S50" s="45" t="s">
        <v>270</v>
      </c>
      <c r="T50" s="45" t="s">
        <v>270</v>
      </c>
      <c r="U50" s="45">
        <v>20.508096629213483</v>
      </c>
      <c r="V50" s="45" t="s">
        <v>270</v>
      </c>
      <c r="W50" s="45">
        <v>20.508096629213483</v>
      </c>
      <c r="X50" s="45" t="s">
        <v>270</v>
      </c>
      <c r="Y50" s="45" t="s">
        <v>270</v>
      </c>
      <c r="Z50" s="45">
        <v>20.508096629213483</v>
      </c>
      <c r="AA50" s="45">
        <v>20.508096629213483</v>
      </c>
      <c r="AB50" s="45" t="s">
        <v>270</v>
      </c>
      <c r="AC50" s="45">
        <v>20.508096629213483</v>
      </c>
      <c r="AD50" s="45" t="s">
        <v>270</v>
      </c>
      <c r="AE50" s="45" t="s">
        <v>270</v>
      </c>
      <c r="AF50" s="45">
        <v>20.508096629213483</v>
      </c>
      <c r="AG50" s="45" t="s">
        <v>270</v>
      </c>
      <c r="AH50" s="45" t="s">
        <v>270</v>
      </c>
      <c r="AI50" s="45" t="s">
        <v>270</v>
      </c>
      <c r="AJ50" s="45" t="s">
        <v>270</v>
      </c>
      <c r="AK50" s="45" t="s">
        <v>270</v>
      </c>
      <c r="AL50" s="45" t="s">
        <v>270</v>
      </c>
      <c r="AM50" s="45">
        <v>21.247233355923452</v>
      </c>
    </row>
    <row r="51" spans="1:39" hidden="1" outlineLevel="1">
      <c r="A51" s="8">
        <v>41760</v>
      </c>
      <c r="B51" s="45">
        <v>33.781472618133812</v>
      </c>
      <c r="C51" s="45">
        <v>33.991800263988985</v>
      </c>
      <c r="D51" s="45">
        <v>34.167383579371922</v>
      </c>
      <c r="E51" s="45">
        <v>33.15111434195726</v>
      </c>
      <c r="F51" s="45">
        <v>26.409199999999998</v>
      </c>
      <c r="G51" s="45">
        <v>32.774824308029601</v>
      </c>
      <c r="H51" s="45">
        <v>34.124029839442599</v>
      </c>
      <c r="I51" s="45">
        <v>33.989562726535908</v>
      </c>
      <c r="J51" s="45">
        <v>34.164801650268508</v>
      </c>
      <c r="K51" s="45">
        <v>33.15111434195726</v>
      </c>
      <c r="L51" s="45">
        <v>26.409199999999998</v>
      </c>
      <c r="M51" s="45">
        <v>32.774824308029601</v>
      </c>
      <c r="N51" s="45">
        <v>34.124029839442599</v>
      </c>
      <c r="O51" s="45">
        <v>36.5</v>
      </c>
      <c r="P51" s="45">
        <v>36.5</v>
      </c>
      <c r="Q51" s="45" t="s">
        <v>270</v>
      </c>
      <c r="R51" s="45" t="s">
        <v>270</v>
      </c>
      <c r="S51" s="45" t="s">
        <v>270</v>
      </c>
      <c r="T51" s="45" t="s">
        <v>270</v>
      </c>
      <c r="U51" s="45">
        <v>28.4253</v>
      </c>
      <c r="V51" s="45" t="s">
        <v>270</v>
      </c>
      <c r="W51" s="45">
        <v>28.4253</v>
      </c>
      <c r="X51" s="45" t="s">
        <v>270</v>
      </c>
      <c r="Y51" s="45" t="s">
        <v>270</v>
      </c>
      <c r="Z51" s="45">
        <v>28.4253</v>
      </c>
      <c r="AA51" s="45">
        <v>28.4253</v>
      </c>
      <c r="AB51" s="45" t="s">
        <v>270</v>
      </c>
      <c r="AC51" s="45">
        <v>28.4253</v>
      </c>
      <c r="AD51" s="45" t="s">
        <v>270</v>
      </c>
      <c r="AE51" s="45" t="s">
        <v>270</v>
      </c>
      <c r="AF51" s="45">
        <v>28.4253</v>
      </c>
      <c r="AG51" s="45" t="s">
        <v>270</v>
      </c>
      <c r="AH51" s="45" t="s">
        <v>270</v>
      </c>
      <c r="AI51" s="45" t="s">
        <v>270</v>
      </c>
      <c r="AJ51" s="45" t="s">
        <v>270</v>
      </c>
      <c r="AK51" s="45" t="s">
        <v>270</v>
      </c>
      <c r="AL51" s="45" t="s">
        <v>270</v>
      </c>
      <c r="AM51" s="45">
        <v>29.970948749999998</v>
      </c>
    </row>
    <row r="52" spans="1:39" hidden="1" outlineLevel="1">
      <c r="A52" s="8">
        <v>41791</v>
      </c>
      <c r="B52" s="45">
        <v>26.687899999999999</v>
      </c>
      <c r="C52" s="45">
        <v>26.687899999999999</v>
      </c>
      <c r="D52" s="45">
        <v>50.033799999999999</v>
      </c>
      <c r="E52" s="45">
        <v>20.234500000000001</v>
      </c>
      <c r="F52" s="45" t="s">
        <v>270</v>
      </c>
      <c r="G52" s="45">
        <v>20.234500000000001</v>
      </c>
      <c r="H52" s="45" t="s">
        <v>270</v>
      </c>
      <c r="I52" s="45">
        <v>24.860600000000002</v>
      </c>
      <c r="J52" s="45">
        <v>51.201099999999997</v>
      </c>
      <c r="K52" s="45">
        <v>20.234500000000001</v>
      </c>
      <c r="L52" s="45" t="s">
        <v>270</v>
      </c>
      <c r="M52" s="45">
        <v>20.234500000000001</v>
      </c>
      <c r="N52" s="45" t="s">
        <v>270</v>
      </c>
      <c r="O52" s="45">
        <v>48</v>
      </c>
      <c r="P52" s="45">
        <v>48</v>
      </c>
      <c r="Q52" s="45" t="s">
        <v>270</v>
      </c>
      <c r="R52" s="45" t="s">
        <v>270</v>
      </c>
      <c r="S52" s="45" t="s">
        <v>270</v>
      </c>
      <c r="T52" s="45" t="s">
        <v>270</v>
      </c>
      <c r="U52" s="45" t="s">
        <v>270</v>
      </c>
      <c r="V52" s="45" t="s">
        <v>270</v>
      </c>
      <c r="W52" s="45" t="s">
        <v>270</v>
      </c>
      <c r="X52" s="45" t="s">
        <v>270</v>
      </c>
      <c r="Y52" s="45" t="s">
        <v>270</v>
      </c>
      <c r="Z52" s="45" t="s">
        <v>270</v>
      </c>
      <c r="AA52" s="45" t="s">
        <v>270</v>
      </c>
      <c r="AB52" s="45" t="s">
        <v>270</v>
      </c>
      <c r="AC52" s="45" t="s">
        <v>270</v>
      </c>
      <c r="AD52" s="45" t="s">
        <v>270</v>
      </c>
      <c r="AE52" s="45" t="s">
        <v>270</v>
      </c>
      <c r="AF52" s="45" t="s">
        <v>270</v>
      </c>
      <c r="AG52" s="45" t="s">
        <v>270</v>
      </c>
      <c r="AH52" s="45" t="s">
        <v>270</v>
      </c>
      <c r="AI52" s="45" t="s">
        <v>270</v>
      </c>
      <c r="AJ52" s="45" t="s">
        <v>270</v>
      </c>
      <c r="AK52" s="45" t="s">
        <v>270</v>
      </c>
      <c r="AL52" s="45" t="s">
        <v>270</v>
      </c>
      <c r="AM52" s="45" t="s">
        <v>270</v>
      </c>
    </row>
    <row r="53" spans="1:39" hidden="1" outlineLevel="1">
      <c r="A53" s="8">
        <v>41821</v>
      </c>
      <c r="B53" s="45" t="s">
        <v>270</v>
      </c>
      <c r="C53" s="45" t="s">
        <v>270</v>
      </c>
      <c r="D53" s="45" t="s">
        <v>270</v>
      </c>
      <c r="E53" s="45" t="s">
        <v>270</v>
      </c>
      <c r="F53" s="45" t="s">
        <v>270</v>
      </c>
      <c r="G53" s="45" t="s">
        <v>270</v>
      </c>
      <c r="H53" s="45" t="s">
        <v>270</v>
      </c>
      <c r="I53" s="45" t="s">
        <v>270</v>
      </c>
      <c r="J53" s="45" t="s">
        <v>270</v>
      </c>
      <c r="K53" s="45" t="s">
        <v>270</v>
      </c>
      <c r="L53" s="45" t="s">
        <v>270</v>
      </c>
      <c r="M53" s="45" t="s">
        <v>270</v>
      </c>
      <c r="N53" s="45" t="s">
        <v>270</v>
      </c>
      <c r="O53" s="45" t="s">
        <v>270</v>
      </c>
      <c r="P53" s="45" t="s">
        <v>270</v>
      </c>
      <c r="Q53" s="45" t="s">
        <v>270</v>
      </c>
      <c r="R53" s="45" t="s">
        <v>270</v>
      </c>
      <c r="S53" s="45" t="s">
        <v>270</v>
      </c>
      <c r="T53" s="45" t="s">
        <v>270</v>
      </c>
      <c r="U53" s="45" t="s">
        <v>270</v>
      </c>
      <c r="V53" s="45" t="s">
        <v>270</v>
      </c>
      <c r="W53" s="45" t="s">
        <v>270</v>
      </c>
      <c r="X53" s="45" t="s">
        <v>270</v>
      </c>
      <c r="Y53" s="45" t="s">
        <v>270</v>
      </c>
      <c r="Z53" s="45" t="s">
        <v>270</v>
      </c>
      <c r="AA53" s="45" t="s">
        <v>270</v>
      </c>
      <c r="AB53" s="45" t="s">
        <v>270</v>
      </c>
      <c r="AC53" s="45" t="s">
        <v>270</v>
      </c>
      <c r="AD53" s="45" t="s">
        <v>270</v>
      </c>
      <c r="AE53" s="45" t="s">
        <v>270</v>
      </c>
      <c r="AF53" s="45" t="s">
        <v>270</v>
      </c>
      <c r="AG53" s="45" t="s">
        <v>270</v>
      </c>
      <c r="AH53" s="45" t="s">
        <v>270</v>
      </c>
      <c r="AI53" s="45" t="s">
        <v>270</v>
      </c>
      <c r="AJ53" s="45" t="s">
        <v>270</v>
      </c>
      <c r="AK53" s="45" t="s">
        <v>270</v>
      </c>
      <c r="AL53" s="45" t="s">
        <v>270</v>
      </c>
      <c r="AM53" s="45" t="s">
        <v>270</v>
      </c>
    </row>
    <row r="54" spans="1:39" hidden="1" outlineLevel="1">
      <c r="A54" s="8">
        <v>41852</v>
      </c>
      <c r="B54" s="45" t="s">
        <v>270</v>
      </c>
      <c r="C54" s="45" t="s">
        <v>270</v>
      </c>
      <c r="D54" s="45" t="s">
        <v>270</v>
      </c>
      <c r="E54" s="45" t="s">
        <v>270</v>
      </c>
      <c r="F54" s="45" t="s">
        <v>270</v>
      </c>
      <c r="G54" s="45" t="s">
        <v>270</v>
      </c>
      <c r="H54" s="45" t="s">
        <v>270</v>
      </c>
      <c r="I54" s="45" t="s">
        <v>270</v>
      </c>
      <c r="J54" s="45" t="s">
        <v>270</v>
      </c>
      <c r="K54" s="45" t="s">
        <v>270</v>
      </c>
      <c r="L54" s="45" t="s">
        <v>270</v>
      </c>
      <c r="M54" s="45" t="s">
        <v>270</v>
      </c>
      <c r="N54" s="45" t="s">
        <v>270</v>
      </c>
      <c r="O54" s="45" t="s">
        <v>270</v>
      </c>
      <c r="P54" s="45" t="s">
        <v>270</v>
      </c>
      <c r="Q54" s="45" t="s">
        <v>270</v>
      </c>
      <c r="R54" s="45" t="s">
        <v>270</v>
      </c>
      <c r="S54" s="45" t="s">
        <v>270</v>
      </c>
      <c r="T54" s="45" t="s">
        <v>270</v>
      </c>
      <c r="U54" s="45" t="s">
        <v>270</v>
      </c>
      <c r="V54" s="45" t="s">
        <v>270</v>
      </c>
      <c r="W54" s="45" t="s">
        <v>270</v>
      </c>
      <c r="X54" s="45" t="s">
        <v>270</v>
      </c>
      <c r="Y54" s="45" t="s">
        <v>270</v>
      </c>
      <c r="Z54" s="45" t="s">
        <v>270</v>
      </c>
      <c r="AA54" s="45" t="s">
        <v>270</v>
      </c>
      <c r="AB54" s="45" t="s">
        <v>270</v>
      </c>
      <c r="AC54" s="45" t="s">
        <v>270</v>
      </c>
      <c r="AD54" s="45" t="s">
        <v>270</v>
      </c>
      <c r="AE54" s="45" t="s">
        <v>270</v>
      </c>
      <c r="AF54" s="45" t="s">
        <v>270</v>
      </c>
      <c r="AG54" s="45" t="s">
        <v>270</v>
      </c>
      <c r="AH54" s="45" t="s">
        <v>270</v>
      </c>
      <c r="AI54" s="45" t="s">
        <v>270</v>
      </c>
      <c r="AJ54" s="45" t="s">
        <v>270</v>
      </c>
      <c r="AK54" s="45" t="s">
        <v>270</v>
      </c>
      <c r="AL54" s="45" t="s">
        <v>270</v>
      </c>
      <c r="AM54" s="45" t="s">
        <v>270</v>
      </c>
    </row>
    <row r="55" spans="1:39" hidden="1" outlineLevel="1">
      <c r="A55" s="8">
        <v>41883</v>
      </c>
      <c r="B55" s="45">
        <v>18.531300000000002</v>
      </c>
      <c r="C55" s="45">
        <v>18.531300000000002</v>
      </c>
      <c r="D55" s="45">
        <v>24.084800000000001</v>
      </c>
      <c r="E55" s="45">
        <v>16.11</v>
      </c>
      <c r="F55" s="45" t="s">
        <v>270</v>
      </c>
      <c r="G55" s="45">
        <v>16.11</v>
      </c>
      <c r="H55" s="45" t="s">
        <v>270</v>
      </c>
      <c r="I55" s="45">
        <v>18.531300000000002</v>
      </c>
      <c r="J55" s="45">
        <v>24.084800000000001</v>
      </c>
      <c r="K55" s="45">
        <v>16.11</v>
      </c>
      <c r="L55" s="45" t="s">
        <v>270</v>
      </c>
      <c r="M55" s="45">
        <v>16.11</v>
      </c>
      <c r="N55" s="45" t="s">
        <v>270</v>
      </c>
      <c r="O55" s="45" t="s">
        <v>270</v>
      </c>
      <c r="P55" s="45" t="s">
        <v>270</v>
      </c>
      <c r="Q55" s="45" t="s">
        <v>270</v>
      </c>
      <c r="R55" s="45" t="s">
        <v>270</v>
      </c>
      <c r="S55" s="45" t="s">
        <v>270</v>
      </c>
      <c r="T55" s="45" t="s">
        <v>270</v>
      </c>
      <c r="U55" s="45" t="s">
        <v>270</v>
      </c>
      <c r="V55" s="45" t="s">
        <v>270</v>
      </c>
      <c r="W55" s="45" t="s">
        <v>270</v>
      </c>
      <c r="X55" s="45" t="s">
        <v>270</v>
      </c>
      <c r="Y55" s="45" t="s">
        <v>270</v>
      </c>
      <c r="Z55" s="45" t="s">
        <v>270</v>
      </c>
      <c r="AA55" s="45" t="s">
        <v>270</v>
      </c>
      <c r="AB55" s="45" t="s">
        <v>270</v>
      </c>
      <c r="AC55" s="45" t="s">
        <v>270</v>
      </c>
      <c r="AD55" s="45" t="s">
        <v>270</v>
      </c>
      <c r="AE55" s="45" t="s">
        <v>270</v>
      </c>
      <c r="AF55" s="45" t="s">
        <v>270</v>
      </c>
      <c r="AG55" s="45" t="s">
        <v>270</v>
      </c>
      <c r="AH55" s="45" t="s">
        <v>270</v>
      </c>
      <c r="AI55" s="45" t="s">
        <v>270</v>
      </c>
      <c r="AJ55" s="45" t="s">
        <v>270</v>
      </c>
      <c r="AK55" s="45" t="s">
        <v>270</v>
      </c>
      <c r="AL55" s="45" t="s">
        <v>270</v>
      </c>
      <c r="AM55" s="45" t="s">
        <v>270</v>
      </c>
    </row>
    <row r="56" spans="1:39" hidden="1" outlineLevel="1">
      <c r="A56" s="8">
        <v>41913</v>
      </c>
      <c r="B56" s="45">
        <v>22.521435521235521</v>
      </c>
      <c r="C56" s="45">
        <v>22.521435521235521</v>
      </c>
      <c r="D56" s="45">
        <v>47.693600000000004</v>
      </c>
      <c r="E56" s="45">
        <v>17.975367123287672</v>
      </c>
      <c r="F56" s="45" t="s">
        <v>270</v>
      </c>
      <c r="G56" s="45">
        <v>17.975367123287672</v>
      </c>
      <c r="H56" s="45" t="s">
        <v>270</v>
      </c>
      <c r="I56" s="45">
        <v>18.008559545454546</v>
      </c>
      <c r="J56" s="45">
        <v>30.079599999999999</v>
      </c>
      <c r="K56" s="45">
        <v>17.975367123287672</v>
      </c>
      <c r="L56" s="45" t="s">
        <v>270</v>
      </c>
      <c r="M56" s="45">
        <v>17.975367123287672</v>
      </c>
      <c r="N56" s="45" t="s">
        <v>270</v>
      </c>
      <c r="O56" s="45">
        <v>48.0002</v>
      </c>
      <c r="P56" s="45">
        <v>48.0002</v>
      </c>
      <c r="Q56" s="45" t="s">
        <v>270</v>
      </c>
      <c r="R56" s="45" t="s">
        <v>270</v>
      </c>
      <c r="S56" s="45" t="s">
        <v>270</v>
      </c>
      <c r="T56" s="45" t="s">
        <v>270</v>
      </c>
      <c r="U56" s="45" t="s">
        <v>270</v>
      </c>
      <c r="V56" s="45" t="s">
        <v>270</v>
      </c>
      <c r="W56" s="45" t="s">
        <v>270</v>
      </c>
      <c r="X56" s="45" t="s">
        <v>270</v>
      </c>
      <c r="Y56" s="45" t="s">
        <v>270</v>
      </c>
      <c r="Z56" s="45" t="s">
        <v>270</v>
      </c>
      <c r="AA56" s="45" t="s">
        <v>270</v>
      </c>
      <c r="AB56" s="45" t="s">
        <v>270</v>
      </c>
      <c r="AC56" s="45" t="s">
        <v>270</v>
      </c>
      <c r="AD56" s="45" t="s">
        <v>270</v>
      </c>
      <c r="AE56" s="45" t="s">
        <v>270</v>
      </c>
      <c r="AF56" s="45" t="s">
        <v>270</v>
      </c>
      <c r="AG56" s="45" t="s">
        <v>270</v>
      </c>
      <c r="AH56" s="45" t="s">
        <v>270</v>
      </c>
      <c r="AI56" s="45" t="s">
        <v>270</v>
      </c>
      <c r="AJ56" s="45" t="s">
        <v>270</v>
      </c>
      <c r="AK56" s="45" t="s">
        <v>270</v>
      </c>
      <c r="AL56" s="45" t="s">
        <v>270</v>
      </c>
      <c r="AM56" s="45" t="s">
        <v>270</v>
      </c>
    </row>
    <row r="57" spans="1:39" hidden="1" outlineLevel="1">
      <c r="A57" s="8">
        <v>41944</v>
      </c>
      <c r="B57" s="45" t="s">
        <v>270</v>
      </c>
      <c r="C57" s="45" t="s">
        <v>270</v>
      </c>
      <c r="D57" s="45" t="s">
        <v>270</v>
      </c>
      <c r="E57" s="45" t="s">
        <v>270</v>
      </c>
      <c r="F57" s="45" t="s">
        <v>270</v>
      </c>
      <c r="G57" s="45" t="s">
        <v>270</v>
      </c>
      <c r="H57" s="45" t="s">
        <v>270</v>
      </c>
      <c r="I57" s="45" t="s">
        <v>270</v>
      </c>
      <c r="J57" s="45" t="s">
        <v>270</v>
      </c>
      <c r="K57" s="45" t="s">
        <v>270</v>
      </c>
      <c r="L57" s="45" t="s">
        <v>270</v>
      </c>
      <c r="M57" s="45" t="s">
        <v>270</v>
      </c>
      <c r="N57" s="45" t="s">
        <v>270</v>
      </c>
      <c r="O57" s="45" t="s">
        <v>270</v>
      </c>
      <c r="P57" s="45" t="s">
        <v>270</v>
      </c>
      <c r="Q57" s="45" t="s">
        <v>270</v>
      </c>
      <c r="R57" s="45" t="s">
        <v>270</v>
      </c>
      <c r="S57" s="45" t="s">
        <v>270</v>
      </c>
      <c r="T57" s="45" t="s">
        <v>270</v>
      </c>
      <c r="U57" s="45" t="s">
        <v>270</v>
      </c>
      <c r="V57" s="45" t="s">
        <v>270</v>
      </c>
      <c r="W57" s="45" t="s">
        <v>270</v>
      </c>
      <c r="X57" s="45" t="s">
        <v>270</v>
      </c>
      <c r="Y57" s="45" t="s">
        <v>270</v>
      </c>
      <c r="Z57" s="45" t="s">
        <v>270</v>
      </c>
      <c r="AA57" s="45" t="s">
        <v>270</v>
      </c>
      <c r="AB57" s="45" t="s">
        <v>270</v>
      </c>
      <c r="AC57" s="45" t="s">
        <v>270</v>
      </c>
      <c r="AD57" s="45" t="s">
        <v>270</v>
      </c>
      <c r="AE57" s="45" t="s">
        <v>270</v>
      </c>
      <c r="AF57" s="45" t="s">
        <v>270</v>
      </c>
      <c r="AG57" s="45" t="s">
        <v>270</v>
      </c>
      <c r="AH57" s="45" t="s">
        <v>270</v>
      </c>
      <c r="AI57" s="45" t="s">
        <v>270</v>
      </c>
      <c r="AJ57" s="45" t="s">
        <v>270</v>
      </c>
      <c r="AK57" s="45" t="s">
        <v>270</v>
      </c>
      <c r="AL57" s="45" t="s">
        <v>270</v>
      </c>
      <c r="AM57" s="45" t="s">
        <v>270</v>
      </c>
    </row>
    <row r="58" spans="1:39" hidden="1" outlineLevel="1">
      <c r="A58" s="8">
        <v>41974</v>
      </c>
      <c r="B58" s="45" t="s">
        <v>270</v>
      </c>
      <c r="C58" s="45" t="s">
        <v>270</v>
      </c>
      <c r="D58" s="45" t="s">
        <v>270</v>
      </c>
      <c r="E58" s="45" t="s">
        <v>270</v>
      </c>
      <c r="F58" s="45" t="s">
        <v>270</v>
      </c>
      <c r="G58" s="45" t="s">
        <v>270</v>
      </c>
      <c r="H58" s="45" t="s">
        <v>270</v>
      </c>
      <c r="I58" s="45" t="s">
        <v>270</v>
      </c>
      <c r="J58" s="45" t="s">
        <v>270</v>
      </c>
      <c r="K58" s="45" t="s">
        <v>270</v>
      </c>
      <c r="L58" s="45" t="s">
        <v>270</v>
      </c>
      <c r="M58" s="45" t="s">
        <v>270</v>
      </c>
      <c r="N58" s="45" t="s">
        <v>270</v>
      </c>
      <c r="O58" s="45" t="s">
        <v>270</v>
      </c>
      <c r="P58" s="45" t="s">
        <v>270</v>
      </c>
      <c r="Q58" s="45" t="s">
        <v>270</v>
      </c>
      <c r="R58" s="45" t="s">
        <v>270</v>
      </c>
      <c r="S58" s="45" t="s">
        <v>270</v>
      </c>
      <c r="T58" s="45" t="s">
        <v>270</v>
      </c>
      <c r="U58" s="45" t="s">
        <v>270</v>
      </c>
      <c r="V58" s="45" t="s">
        <v>270</v>
      </c>
      <c r="W58" s="45" t="s">
        <v>270</v>
      </c>
      <c r="X58" s="45" t="s">
        <v>270</v>
      </c>
      <c r="Y58" s="45" t="s">
        <v>270</v>
      </c>
      <c r="Z58" s="45" t="s">
        <v>270</v>
      </c>
      <c r="AA58" s="45" t="s">
        <v>270</v>
      </c>
      <c r="AB58" s="45" t="s">
        <v>270</v>
      </c>
      <c r="AC58" s="45" t="s">
        <v>270</v>
      </c>
      <c r="AD58" s="45" t="s">
        <v>270</v>
      </c>
      <c r="AE58" s="45" t="s">
        <v>270</v>
      </c>
      <c r="AF58" s="45" t="s">
        <v>270</v>
      </c>
      <c r="AG58" s="45" t="s">
        <v>270</v>
      </c>
      <c r="AH58" s="45" t="s">
        <v>270</v>
      </c>
      <c r="AI58" s="45" t="s">
        <v>270</v>
      </c>
      <c r="AJ58" s="45" t="s">
        <v>270</v>
      </c>
      <c r="AK58" s="45" t="s">
        <v>270</v>
      </c>
      <c r="AL58" s="45" t="s">
        <v>270</v>
      </c>
      <c r="AM58" s="45" t="s">
        <v>270</v>
      </c>
    </row>
    <row r="59" spans="1:39" hidden="1" outlineLevel="1">
      <c r="A59" s="8">
        <v>42005</v>
      </c>
      <c r="B59" s="45" t="s">
        <v>270</v>
      </c>
      <c r="C59" s="45" t="s">
        <v>270</v>
      </c>
      <c r="D59" s="45" t="s">
        <v>270</v>
      </c>
      <c r="E59" s="45" t="s">
        <v>270</v>
      </c>
      <c r="F59" s="45" t="s">
        <v>270</v>
      </c>
      <c r="G59" s="45" t="s">
        <v>270</v>
      </c>
      <c r="H59" s="45" t="s">
        <v>270</v>
      </c>
      <c r="I59" s="45" t="s">
        <v>270</v>
      </c>
      <c r="J59" s="45" t="s">
        <v>270</v>
      </c>
      <c r="K59" s="45" t="s">
        <v>270</v>
      </c>
      <c r="L59" s="45" t="s">
        <v>270</v>
      </c>
      <c r="M59" s="45" t="s">
        <v>270</v>
      </c>
      <c r="N59" s="45" t="s">
        <v>270</v>
      </c>
      <c r="O59" s="45" t="s">
        <v>270</v>
      </c>
      <c r="P59" s="45" t="s">
        <v>270</v>
      </c>
      <c r="Q59" s="45" t="s">
        <v>270</v>
      </c>
      <c r="R59" s="45" t="s">
        <v>270</v>
      </c>
      <c r="S59" s="45" t="s">
        <v>270</v>
      </c>
      <c r="T59" s="45" t="s">
        <v>270</v>
      </c>
      <c r="U59" s="45" t="s">
        <v>270</v>
      </c>
      <c r="V59" s="45" t="s">
        <v>270</v>
      </c>
      <c r="W59" s="45" t="s">
        <v>270</v>
      </c>
      <c r="X59" s="45" t="s">
        <v>270</v>
      </c>
      <c r="Y59" s="45" t="s">
        <v>270</v>
      </c>
      <c r="Z59" s="45" t="s">
        <v>270</v>
      </c>
      <c r="AA59" s="45" t="s">
        <v>270</v>
      </c>
      <c r="AB59" s="45" t="s">
        <v>270</v>
      </c>
      <c r="AC59" s="45" t="s">
        <v>270</v>
      </c>
      <c r="AD59" s="45" t="s">
        <v>270</v>
      </c>
      <c r="AE59" s="45" t="s">
        <v>270</v>
      </c>
      <c r="AF59" s="45" t="s">
        <v>270</v>
      </c>
      <c r="AG59" s="45" t="s">
        <v>270</v>
      </c>
      <c r="AH59" s="45" t="s">
        <v>270</v>
      </c>
      <c r="AI59" s="45" t="s">
        <v>270</v>
      </c>
      <c r="AJ59" s="45" t="s">
        <v>270</v>
      </c>
      <c r="AK59" s="45" t="s">
        <v>270</v>
      </c>
      <c r="AL59" s="45" t="s">
        <v>270</v>
      </c>
      <c r="AM59" s="45" t="s">
        <v>270</v>
      </c>
    </row>
    <row r="60" spans="1:39" hidden="1" outlineLevel="1">
      <c r="A60" s="8">
        <v>42036</v>
      </c>
      <c r="B60" s="45" t="s">
        <v>270</v>
      </c>
      <c r="C60" s="45" t="s">
        <v>270</v>
      </c>
      <c r="D60" s="45" t="s">
        <v>270</v>
      </c>
      <c r="E60" s="45" t="s">
        <v>270</v>
      </c>
      <c r="F60" s="45" t="s">
        <v>270</v>
      </c>
      <c r="G60" s="45" t="s">
        <v>270</v>
      </c>
      <c r="H60" s="45" t="s">
        <v>270</v>
      </c>
      <c r="I60" s="45" t="s">
        <v>270</v>
      </c>
      <c r="J60" s="45" t="s">
        <v>270</v>
      </c>
      <c r="K60" s="45" t="s">
        <v>270</v>
      </c>
      <c r="L60" s="45" t="s">
        <v>270</v>
      </c>
      <c r="M60" s="45" t="s">
        <v>270</v>
      </c>
      <c r="N60" s="45" t="s">
        <v>270</v>
      </c>
      <c r="O60" s="45" t="s">
        <v>270</v>
      </c>
      <c r="P60" s="45" t="s">
        <v>270</v>
      </c>
      <c r="Q60" s="45" t="s">
        <v>270</v>
      </c>
      <c r="R60" s="45" t="s">
        <v>270</v>
      </c>
      <c r="S60" s="45" t="s">
        <v>270</v>
      </c>
      <c r="T60" s="45" t="s">
        <v>270</v>
      </c>
      <c r="U60" s="45" t="s">
        <v>270</v>
      </c>
      <c r="V60" s="45" t="s">
        <v>270</v>
      </c>
      <c r="W60" s="45" t="s">
        <v>270</v>
      </c>
      <c r="X60" s="45" t="s">
        <v>270</v>
      </c>
      <c r="Y60" s="45" t="s">
        <v>270</v>
      </c>
      <c r="Z60" s="45" t="s">
        <v>270</v>
      </c>
      <c r="AA60" s="45" t="s">
        <v>270</v>
      </c>
      <c r="AB60" s="45" t="s">
        <v>270</v>
      </c>
      <c r="AC60" s="45" t="s">
        <v>270</v>
      </c>
      <c r="AD60" s="45" t="s">
        <v>270</v>
      </c>
      <c r="AE60" s="45" t="s">
        <v>270</v>
      </c>
      <c r="AF60" s="45" t="s">
        <v>270</v>
      </c>
      <c r="AG60" s="45" t="s">
        <v>270</v>
      </c>
      <c r="AH60" s="45" t="s">
        <v>270</v>
      </c>
      <c r="AI60" s="45" t="s">
        <v>270</v>
      </c>
      <c r="AJ60" s="45" t="s">
        <v>270</v>
      </c>
      <c r="AK60" s="45" t="s">
        <v>270</v>
      </c>
      <c r="AL60" s="45" t="s">
        <v>270</v>
      </c>
      <c r="AM60" s="45" t="s">
        <v>270</v>
      </c>
    </row>
    <row r="61" spans="1:39" hidden="1" outlineLevel="1">
      <c r="A61" s="8">
        <v>42064</v>
      </c>
      <c r="B61" s="45" t="s">
        <v>270</v>
      </c>
      <c r="C61" s="45" t="s">
        <v>270</v>
      </c>
      <c r="D61" s="45" t="s">
        <v>270</v>
      </c>
      <c r="E61" s="45" t="s">
        <v>270</v>
      </c>
      <c r="F61" s="45" t="s">
        <v>270</v>
      </c>
      <c r="G61" s="45" t="s">
        <v>270</v>
      </c>
      <c r="H61" s="45" t="s">
        <v>270</v>
      </c>
      <c r="I61" s="45" t="s">
        <v>270</v>
      </c>
      <c r="J61" s="45" t="s">
        <v>270</v>
      </c>
      <c r="K61" s="45" t="s">
        <v>270</v>
      </c>
      <c r="L61" s="45" t="s">
        <v>270</v>
      </c>
      <c r="M61" s="45" t="s">
        <v>270</v>
      </c>
      <c r="N61" s="45" t="s">
        <v>270</v>
      </c>
      <c r="O61" s="45" t="s">
        <v>270</v>
      </c>
      <c r="P61" s="45" t="s">
        <v>270</v>
      </c>
      <c r="Q61" s="45" t="s">
        <v>270</v>
      </c>
      <c r="R61" s="45" t="s">
        <v>270</v>
      </c>
      <c r="S61" s="45" t="s">
        <v>270</v>
      </c>
      <c r="T61" s="45" t="s">
        <v>270</v>
      </c>
      <c r="U61" s="45" t="s">
        <v>270</v>
      </c>
      <c r="V61" s="45" t="s">
        <v>270</v>
      </c>
      <c r="W61" s="45" t="s">
        <v>270</v>
      </c>
      <c r="X61" s="45" t="s">
        <v>270</v>
      </c>
      <c r="Y61" s="45" t="s">
        <v>270</v>
      </c>
      <c r="Z61" s="45" t="s">
        <v>270</v>
      </c>
      <c r="AA61" s="45" t="s">
        <v>270</v>
      </c>
      <c r="AB61" s="45" t="s">
        <v>270</v>
      </c>
      <c r="AC61" s="45" t="s">
        <v>270</v>
      </c>
      <c r="AD61" s="45" t="s">
        <v>270</v>
      </c>
      <c r="AE61" s="45" t="s">
        <v>270</v>
      </c>
      <c r="AF61" s="45" t="s">
        <v>270</v>
      </c>
      <c r="AG61" s="45" t="s">
        <v>270</v>
      </c>
      <c r="AH61" s="45" t="s">
        <v>270</v>
      </c>
      <c r="AI61" s="45" t="s">
        <v>270</v>
      </c>
      <c r="AJ61" s="45" t="s">
        <v>270</v>
      </c>
      <c r="AK61" s="45" t="s">
        <v>270</v>
      </c>
      <c r="AL61" s="45" t="s">
        <v>270</v>
      </c>
      <c r="AM61" s="45" t="s">
        <v>270</v>
      </c>
    </row>
    <row r="62" spans="1:39" hidden="1" outlineLevel="1">
      <c r="A62" s="8">
        <v>42095</v>
      </c>
      <c r="B62" s="45" t="s">
        <v>270</v>
      </c>
      <c r="C62" s="45" t="s">
        <v>270</v>
      </c>
      <c r="D62" s="45" t="s">
        <v>270</v>
      </c>
      <c r="E62" s="45" t="s">
        <v>270</v>
      </c>
      <c r="F62" s="45" t="s">
        <v>270</v>
      </c>
      <c r="G62" s="45" t="s">
        <v>270</v>
      </c>
      <c r="H62" s="45" t="s">
        <v>270</v>
      </c>
      <c r="I62" s="45" t="s">
        <v>270</v>
      </c>
      <c r="J62" s="45" t="s">
        <v>270</v>
      </c>
      <c r="K62" s="45" t="s">
        <v>270</v>
      </c>
      <c r="L62" s="45" t="s">
        <v>270</v>
      </c>
      <c r="M62" s="45" t="s">
        <v>270</v>
      </c>
      <c r="N62" s="45" t="s">
        <v>270</v>
      </c>
      <c r="O62" s="45" t="s">
        <v>270</v>
      </c>
      <c r="P62" s="45" t="s">
        <v>270</v>
      </c>
      <c r="Q62" s="45" t="s">
        <v>270</v>
      </c>
      <c r="R62" s="45" t="s">
        <v>270</v>
      </c>
      <c r="S62" s="45" t="s">
        <v>270</v>
      </c>
      <c r="T62" s="45" t="s">
        <v>270</v>
      </c>
      <c r="U62" s="45" t="s">
        <v>270</v>
      </c>
      <c r="V62" s="45" t="s">
        <v>270</v>
      </c>
      <c r="W62" s="45" t="s">
        <v>270</v>
      </c>
      <c r="X62" s="45" t="s">
        <v>270</v>
      </c>
      <c r="Y62" s="45" t="s">
        <v>270</v>
      </c>
      <c r="Z62" s="45" t="s">
        <v>270</v>
      </c>
      <c r="AA62" s="45" t="s">
        <v>270</v>
      </c>
      <c r="AB62" s="45" t="s">
        <v>270</v>
      </c>
      <c r="AC62" s="45" t="s">
        <v>270</v>
      </c>
      <c r="AD62" s="45" t="s">
        <v>270</v>
      </c>
      <c r="AE62" s="45" t="s">
        <v>270</v>
      </c>
      <c r="AF62" s="45" t="s">
        <v>270</v>
      </c>
      <c r="AG62" s="45" t="s">
        <v>270</v>
      </c>
      <c r="AH62" s="45" t="s">
        <v>270</v>
      </c>
      <c r="AI62" s="45" t="s">
        <v>270</v>
      </c>
      <c r="AJ62" s="45" t="s">
        <v>270</v>
      </c>
      <c r="AK62" s="45" t="s">
        <v>270</v>
      </c>
      <c r="AL62" s="45" t="s">
        <v>270</v>
      </c>
      <c r="AM62" s="45" t="s">
        <v>270</v>
      </c>
    </row>
    <row r="63" spans="1:39" hidden="1" outlineLevel="1">
      <c r="A63" s="8">
        <v>42125</v>
      </c>
      <c r="B63" s="45" t="s">
        <v>270</v>
      </c>
      <c r="C63" s="45" t="s">
        <v>270</v>
      </c>
      <c r="D63" s="45" t="s">
        <v>270</v>
      </c>
      <c r="E63" s="45" t="s">
        <v>270</v>
      </c>
      <c r="F63" s="45" t="s">
        <v>270</v>
      </c>
      <c r="G63" s="45" t="s">
        <v>270</v>
      </c>
      <c r="H63" s="45" t="s">
        <v>270</v>
      </c>
      <c r="I63" s="45" t="s">
        <v>270</v>
      </c>
      <c r="J63" s="45" t="s">
        <v>270</v>
      </c>
      <c r="K63" s="45" t="s">
        <v>270</v>
      </c>
      <c r="L63" s="45" t="s">
        <v>270</v>
      </c>
      <c r="M63" s="45" t="s">
        <v>270</v>
      </c>
      <c r="N63" s="45" t="s">
        <v>270</v>
      </c>
      <c r="O63" s="45" t="s">
        <v>270</v>
      </c>
      <c r="P63" s="45" t="s">
        <v>270</v>
      </c>
      <c r="Q63" s="45" t="s">
        <v>270</v>
      </c>
      <c r="R63" s="45" t="s">
        <v>270</v>
      </c>
      <c r="S63" s="45" t="s">
        <v>270</v>
      </c>
      <c r="T63" s="45" t="s">
        <v>270</v>
      </c>
      <c r="U63" s="45" t="s">
        <v>270</v>
      </c>
      <c r="V63" s="45" t="s">
        <v>270</v>
      </c>
      <c r="W63" s="45" t="s">
        <v>270</v>
      </c>
      <c r="X63" s="45" t="s">
        <v>270</v>
      </c>
      <c r="Y63" s="45" t="s">
        <v>270</v>
      </c>
      <c r="Z63" s="45" t="s">
        <v>270</v>
      </c>
      <c r="AA63" s="45" t="s">
        <v>270</v>
      </c>
      <c r="AB63" s="45" t="s">
        <v>270</v>
      </c>
      <c r="AC63" s="45" t="s">
        <v>270</v>
      </c>
      <c r="AD63" s="45" t="s">
        <v>270</v>
      </c>
      <c r="AE63" s="45" t="s">
        <v>270</v>
      </c>
      <c r="AF63" s="45" t="s">
        <v>270</v>
      </c>
      <c r="AG63" s="45" t="s">
        <v>270</v>
      </c>
      <c r="AH63" s="45" t="s">
        <v>270</v>
      </c>
      <c r="AI63" s="45" t="s">
        <v>270</v>
      </c>
      <c r="AJ63" s="45" t="s">
        <v>270</v>
      </c>
      <c r="AK63" s="45" t="s">
        <v>270</v>
      </c>
      <c r="AL63" s="45" t="s">
        <v>270</v>
      </c>
      <c r="AM63" s="45" t="s">
        <v>270</v>
      </c>
    </row>
    <row r="64" spans="1:39" hidden="1" outlineLevel="1">
      <c r="A64" s="8">
        <v>42156</v>
      </c>
      <c r="B64" s="45" t="s">
        <v>270</v>
      </c>
      <c r="C64" s="45" t="s">
        <v>270</v>
      </c>
      <c r="D64" s="45" t="s">
        <v>270</v>
      </c>
      <c r="E64" s="45" t="s">
        <v>270</v>
      </c>
      <c r="F64" s="45" t="s">
        <v>270</v>
      </c>
      <c r="G64" s="45" t="s">
        <v>270</v>
      </c>
      <c r="H64" s="45" t="s">
        <v>270</v>
      </c>
      <c r="I64" s="45" t="s">
        <v>270</v>
      </c>
      <c r="J64" s="45" t="s">
        <v>270</v>
      </c>
      <c r="K64" s="45" t="s">
        <v>270</v>
      </c>
      <c r="L64" s="45" t="s">
        <v>270</v>
      </c>
      <c r="M64" s="45" t="s">
        <v>270</v>
      </c>
      <c r="N64" s="45" t="s">
        <v>270</v>
      </c>
      <c r="O64" s="45" t="s">
        <v>270</v>
      </c>
      <c r="P64" s="45" t="s">
        <v>270</v>
      </c>
      <c r="Q64" s="45" t="s">
        <v>270</v>
      </c>
      <c r="R64" s="45" t="s">
        <v>270</v>
      </c>
      <c r="S64" s="45" t="s">
        <v>270</v>
      </c>
      <c r="T64" s="45" t="s">
        <v>270</v>
      </c>
      <c r="U64" s="45" t="s">
        <v>270</v>
      </c>
      <c r="V64" s="45" t="s">
        <v>270</v>
      </c>
      <c r="W64" s="45" t="s">
        <v>270</v>
      </c>
      <c r="X64" s="45" t="s">
        <v>270</v>
      </c>
      <c r="Y64" s="45" t="s">
        <v>270</v>
      </c>
      <c r="Z64" s="45" t="s">
        <v>270</v>
      </c>
      <c r="AA64" s="45" t="s">
        <v>270</v>
      </c>
      <c r="AB64" s="45" t="s">
        <v>270</v>
      </c>
      <c r="AC64" s="45" t="s">
        <v>270</v>
      </c>
      <c r="AD64" s="45" t="s">
        <v>270</v>
      </c>
      <c r="AE64" s="45" t="s">
        <v>270</v>
      </c>
      <c r="AF64" s="45" t="s">
        <v>270</v>
      </c>
      <c r="AG64" s="45" t="s">
        <v>270</v>
      </c>
      <c r="AH64" s="45" t="s">
        <v>270</v>
      </c>
      <c r="AI64" s="45" t="s">
        <v>270</v>
      </c>
      <c r="AJ64" s="45" t="s">
        <v>270</v>
      </c>
      <c r="AK64" s="45" t="s">
        <v>270</v>
      </c>
      <c r="AL64" s="45" t="s">
        <v>270</v>
      </c>
      <c r="AM64" s="45" t="s">
        <v>270</v>
      </c>
    </row>
    <row r="65" spans="1:39" hidden="1" outlineLevel="1">
      <c r="A65" s="8">
        <v>42186</v>
      </c>
      <c r="B65" s="45" t="s">
        <v>270</v>
      </c>
      <c r="C65" s="45" t="s">
        <v>270</v>
      </c>
      <c r="D65" s="45" t="s">
        <v>270</v>
      </c>
      <c r="E65" s="45" t="s">
        <v>270</v>
      </c>
      <c r="F65" s="45" t="s">
        <v>270</v>
      </c>
      <c r="G65" s="45" t="s">
        <v>270</v>
      </c>
      <c r="H65" s="45" t="s">
        <v>270</v>
      </c>
      <c r="I65" s="45" t="s">
        <v>270</v>
      </c>
      <c r="J65" s="45" t="s">
        <v>270</v>
      </c>
      <c r="K65" s="45" t="s">
        <v>270</v>
      </c>
      <c r="L65" s="45" t="s">
        <v>270</v>
      </c>
      <c r="M65" s="45" t="s">
        <v>270</v>
      </c>
      <c r="N65" s="45" t="s">
        <v>270</v>
      </c>
      <c r="O65" s="45" t="s">
        <v>270</v>
      </c>
      <c r="P65" s="45" t="s">
        <v>270</v>
      </c>
      <c r="Q65" s="45" t="s">
        <v>270</v>
      </c>
      <c r="R65" s="45" t="s">
        <v>270</v>
      </c>
      <c r="S65" s="45" t="s">
        <v>270</v>
      </c>
      <c r="T65" s="45" t="s">
        <v>270</v>
      </c>
      <c r="U65" s="45" t="s">
        <v>270</v>
      </c>
      <c r="V65" s="45" t="s">
        <v>270</v>
      </c>
      <c r="W65" s="45" t="s">
        <v>270</v>
      </c>
      <c r="X65" s="45" t="s">
        <v>270</v>
      </c>
      <c r="Y65" s="45" t="s">
        <v>270</v>
      </c>
      <c r="Z65" s="45" t="s">
        <v>270</v>
      </c>
      <c r="AA65" s="45" t="s">
        <v>270</v>
      </c>
      <c r="AB65" s="45" t="s">
        <v>270</v>
      </c>
      <c r="AC65" s="45" t="s">
        <v>270</v>
      </c>
      <c r="AD65" s="45" t="s">
        <v>270</v>
      </c>
      <c r="AE65" s="45" t="s">
        <v>270</v>
      </c>
      <c r="AF65" s="45" t="s">
        <v>270</v>
      </c>
      <c r="AG65" s="45" t="s">
        <v>270</v>
      </c>
      <c r="AH65" s="45" t="s">
        <v>270</v>
      </c>
      <c r="AI65" s="45" t="s">
        <v>270</v>
      </c>
      <c r="AJ65" s="45" t="s">
        <v>270</v>
      </c>
      <c r="AK65" s="45" t="s">
        <v>270</v>
      </c>
      <c r="AL65" s="45" t="s">
        <v>270</v>
      </c>
      <c r="AM65" s="45" t="s">
        <v>270</v>
      </c>
    </row>
    <row r="66" spans="1:39" hidden="1" outlineLevel="1">
      <c r="A66" s="8">
        <v>42217</v>
      </c>
      <c r="B66" s="45" t="s">
        <v>270</v>
      </c>
      <c r="C66" s="45" t="s">
        <v>270</v>
      </c>
      <c r="D66" s="45" t="s">
        <v>270</v>
      </c>
      <c r="E66" s="45" t="s">
        <v>270</v>
      </c>
      <c r="F66" s="45" t="s">
        <v>270</v>
      </c>
      <c r="G66" s="45" t="s">
        <v>270</v>
      </c>
      <c r="H66" s="45" t="s">
        <v>270</v>
      </c>
      <c r="I66" s="45" t="s">
        <v>270</v>
      </c>
      <c r="J66" s="45" t="s">
        <v>270</v>
      </c>
      <c r="K66" s="45" t="s">
        <v>270</v>
      </c>
      <c r="L66" s="45" t="s">
        <v>270</v>
      </c>
      <c r="M66" s="45" t="s">
        <v>270</v>
      </c>
      <c r="N66" s="45" t="s">
        <v>270</v>
      </c>
      <c r="O66" s="45" t="s">
        <v>270</v>
      </c>
      <c r="P66" s="45" t="s">
        <v>270</v>
      </c>
      <c r="Q66" s="45" t="s">
        <v>270</v>
      </c>
      <c r="R66" s="45" t="s">
        <v>270</v>
      </c>
      <c r="S66" s="45" t="s">
        <v>270</v>
      </c>
      <c r="T66" s="45" t="s">
        <v>270</v>
      </c>
      <c r="U66" s="45" t="s">
        <v>270</v>
      </c>
      <c r="V66" s="45" t="s">
        <v>270</v>
      </c>
      <c r="W66" s="45" t="s">
        <v>270</v>
      </c>
      <c r="X66" s="45" t="s">
        <v>270</v>
      </c>
      <c r="Y66" s="45" t="s">
        <v>270</v>
      </c>
      <c r="Z66" s="45" t="s">
        <v>270</v>
      </c>
      <c r="AA66" s="45" t="s">
        <v>270</v>
      </c>
      <c r="AB66" s="45" t="s">
        <v>270</v>
      </c>
      <c r="AC66" s="45" t="s">
        <v>270</v>
      </c>
      <c r="AD66" s="45" t="s">
        <v>270</v>
      </c>
      <c r="AE66" s="45" t="s">
        <v>270</v>
      </c>
      <c r="AF66" s="45" t="s">
        <v>270</v>
      </c>
      <c r="AG66" s="45" t="s">
        <v>270</v>
      </c>
      <c r="AH66" s="45" t="s">
        <v>270</v>
      </c>
      <c r="AI66" s="45" t="s">
        <v>270</v>
      </c>
      <c r="AJ66" s="45" t="s">
        <v>270</v>
      </c>
      <c r="AK66" s="45" t="s">
        <v>270</v>
      </c>
      <c r="AL66" s="45" t="s">
        <v>270</v>
      </c>
      <c r="AM66" s="45" t="s">
        <v>270</v>
      </c>
    </row>
    <row r="67" spans="1:39" hidden="1" outlineLevel="1">
      <c r="A67" s="8">
        <v>42248</v>
      </c>
      <c r="B67" s="45" t="s">
        <v>270</v>
      </c>
      <c r="C67" s="45" t="s">
        <v>270</v>
      </c>
      <c r="D67" s="45" t="s">
        <v>270</v>
      </c>
      <c r="E67" s="45" t="s">
        <v>270</v>
      </c>
      <c r="F67" s="45" t="s">
        <v>270</v>
      </c>
      <c r="G67" s="45" t="s">
        <v>270</v>
      </c>
      <c r="H67" s="45" t="s">
        <v>270</v>
      </c>
      <c r="I67" s="45" t="s">
        <v>270</v>
      </c>
      <c r="J67" s="45" t="s">
        <v>270</v>
      </c>
      <c r="K67" s="45" t="s">
        <v>270</v>
      </c>
      <c r="L67" s="45" t="s">
        <v>270</v>
      </c>
      <c r="M67" s="45" t="s">
        <v>270</v>
      </c>
      <c r="N67" s="45" t="s">
        <v>270</v>
      </c>
      <c r="O67" s="45" t="s">
        <v>270</v>
      </c>
      <c r="P67" s="45" t="s">
        <v>270</v>
      </c>
      <c r="Q67" s="45" t="s">
        <v>270</v>
      </c>
      <c r="R67" s="45" t="s">
        <v>270</v>
      </c>
      <c r="S67" s="45" t="s">
        <v>270</v>
      </c>
      <c r="T67" s="45" t="s">
        <v>270</v>
      </c>
      <c r="U67" s="45" t="s">
        <v>270</v>
      </c>
      <c r="V67" s="45" t="s">
        <v>270</v>
      </c>
      <c r="W67" s="45" t="s">
        <v>270</v>
      </c>
      <c r="X67" s="45" t="s">
        <v>270</v>
      </c>
      <c r="Y67" s="45" t="s">
        <v>270</v>
      </c>
      <c r="Z67" s="45" t="s">
        <v>270</v>
      </c>
      <c r="AA67" s="45" t="s">
        <v>270</v>
      </c>
      <c r="AB67" s="45" t="s">
        <v>270</v>
      </c>
      <c r="AC67" s="45" t="s">
        <v>270</v>
      </c>
      <c r="AD67" s="45" t="s">
        <v>270</v>
      </c>
      <c r="AE67" s="45" t="s">
        <v>270</v>
      </c>
      <c r="AF67" s="45" t="s">
        <v>270</v>
      </c>
      <c r="AG67" s="45" t="s">
        <v>270</v>
      </c>
      <c r="AH67" s="45" t="s">
        <v>270</v>
      </c>
      <c r="AI67" s="45" t="s">
        <v>270</v>
      </c>
      <c r="AJ67" s="45" t="s">
        <v>270</v>
      </c>
      <c r="AK67" s="45" t="s">
        <v>270</v>
      </c>
      <c r="AL67" s="45" t="s">
        <v>270</v>
      </c>
      <c r="AM67" s="45" t="s">
        <v>270</v>
      </c>
    </row>
    <row r="68" spans="1:39" hidden="1" outlineLevel="1">
      <c r="A68" s="8">
        <v>42278</v>
      </c>
      <c r="B68" s="45" t="s">
        <v>270</v>
      </c>
      <c r="C68" s="45" t="s">
        <v>270</v>
      </c>
      <c r="D68" s="45" t="s">
        <v>270</v>
      </c>
      <c r="E68" s="45" t="s">
        <v>270</v>
      </c>
      <c r="F68" s="45" t="s">
        <v>270</v>
      </c>
      <c r="G68" s="45" t="s">
        <v>270</v>
      </c>
      <c r="H68" s="45" t="s">
        <v>270</v>
      </c>
      <c r="I68" s="45" t="s">
        <v>270</v>
      </c>
      <c r="J68" s="45" t="s">
        <v>270</v>
      </c>
      <c r="K68" s="45" t="s">
        <v>270</v>
      </c>
      <c r="L68" s="45" t="s">
        <v>270</v>
      </c>
      <c r="M68" s="45" t="s">
        <v>270</v>
      </c>
      <c r="N68" s="45" t="s">
        <v>270</v>
      </c>
      <c r="O68" s="45" t="s">
        <v>270</v>
      </c>
      <c r="P68" s="45" t="s">
        <v>270</v>
      </c>
      <c r="Q68" s="45" t="s">
        <v>270</v>
      </c>
      <c r="R68" s="45" t="s">
        <v>270</v>
      </c>
      <c r="S68" s="45" t="s">
        <v>270</v>
      </c>
      <c r="T68" s="45" t="s">
        <v>270</v>
      </c>
      <c r="U68" s="45" t="s">
        <v>270</v>
      </c>
      <c r="V68" s="45" t="s">
        <v>270</v>
      </c>
      <c r="W68" s="45" t="s">
        <v>270</v>
      </c>
      <c r="X68" s="45" t="s">
        <v>270</v>
      </c>
      <c r="Y68" s="45" t="s">
        <v>270</v>
      </c>
      <c r="Z68" s="45" t="s">
        <v>270</v>
      </c>
      <c r="AA68" s="45" t="s">
        <v>270</v>
      </c>
      <c r="AB68" s="45" t="s">
        <v>270</v>
      </c>
      <c r="AC68" s="45" t="s">
        <v>270</v>
      </c>
      <c r="AD68" s="45" t="s">
        <v>270</v>
      </c>
      <c r="AE68" s="45" t="s">
        <v>270</v>
      </c>
      <c r="AF68" s="45" t="s">
        <v>270</v>
      </c>
      <c r="AG68" s="45" t="s">
        <v>270</v>
      </c>
      <c r="AH68" s="45" t="s">
        <v>270</v>
      </c>
      <c r="AI68" s="45" t="s">
        <v>270</v>
      </c>
      <c r="AJ68" s="45" t="s">
        <v>270</v>
      </c>
      <c r="AK68" s="45" t="s">
        <v>270</v>
      </c>
      <c r="AL68" s="45" t="s">
        <v>270</v>
      </c>
      <c r="AM68" s="45" t="s">
        <v>270</v>
      </c>
    </row>
    <row r="69" spans="1:39" hidden="1" outlineLevel="1">
      <c r="A69" s="8">
        <v>42309</v>
      </c>
      <c r="B69" s="45" t="s">
        <v>270</v>
      </c>
      <c r="C69" s="45" t="s">
        <v>270</v>
      </c>
      <c r="D69" s="45" t="s">
        <v>270</v>
      </c>
      <c r="E69" s="45" t="s">
        <v>270</v>
      </c>
      <c r="F69" s="45" t="s">
        <v>270</v>
      </c>
      <c r="G69" s="45" t="s">
        <v>270</v>
      </c>
      <c r="H69" s="45" t="s">
        <v>270</v>
      </c>
      <c r="I69" s="45" t="s">
        <v>270</v>
      </c>
      <c r="J69" s="45" t="s">
        <v>270</v>
      </c>
      <c r="K69" s="45" t="s">
        <v>270</v>
      </c>
      <c r="L69" s="45" t="s">
        <v>270</v>
      </c>
      <c r="M69" s="45" t="s">
        <v>270</v>
      </c>
      <c r="N69" s="45" t="s">
        <v>270</v>
      </c>
      <c r="O69" s="45" t="s">
        <v>270</v>
      </c>
      <c r="P69" s="45" t="s">
        <v>270</v>
      </c>
      <c r="Q69" s="45" t="s">
        <v>270</v>
      </c>
      <c r="R69" s="45" t="s">
        <v>270</v>
      </c>
      <c r="S69" s="45" t="s">
        <v>270</v>
      </c>
      <c r="T69" s="45" t="s">
        <v>270</v>
      </c>
      <c r="U69" s="45" t="s">
        <v>270</v>
      </c>
      <c r="V69" s="45" t="s">
        <v>270</v>
      </c>
      <c r="W69" s="45" t="s">
        <v>270</v>
      </c>
      <c r="X69" s="45" t="s">
        <v>270</v>
      </c>
      <c r="Y69" s="45" t="s">
        <v>270</v>
      </c>
      <c r="Z69" s="45" t="s">
        <v>270</v>
      </c>
      <c r="AA69" s="45" t="s">
        <v>270</v>
      </c>
      <c r="AB69" s="45" t="s">
        <v>270</v>
      </c>
      <c r="AC69" s="45" t="s">
        <v>270</v>
      </c>
      <c r="AD69" s="45" t="s">
        <v>270</v>
      </c>
      <c r="AE69" s="45" t="s">
        <v>270</v>
      </c>
      <c r="AF69" s="45" t="s">
        <v>270</v>
      </c>
      <c r="AG69" s="45" t="s">
        <v>270</v>
      </c>
      <c r="AH69" s="45" t="s">
        <v>270</v>
      </c>
      <c r="AI69" s="45" t="s">
        <v>270</v>
      </c>
      <c r="AJ69" s="45" t="s">
        <v>270</v>
      </c>
      <c r="AK69" s="45" t="s">
        <v>270</v>
      </c>
      <c r="AL69" s="45" t="s">
        <v>270</v>
      </c>
      <c r="AM69" s="45" t="s">
        <v>270</v>
      </c>
    </row>
    <row r="70" spans="1:39" hidden="1" outlineLevel="1">
      <c r="A70" s="8">
        <v>42339</v>
      </c>
      <c r="B70" s="45" t="s">
        <v>270</v>
      </c>
      <c r="C70" s="45" t="s">
        <v>270</v>
      </c>
      <c r="D70" s="45" t="s">
        <v>270</v>
      </c>
      <c r="E70" s="45" t="s">
        <v>270</v>
      </c>
      <c r="F70" s="45" t="s">
        <v>270</v>
      </c>
      <c r="G70" s="45" t="s">
        <v>270</v>
      </c>
      <c r="H70" s="45" t="s">
        <v>270</v>
      </c>
      <c r="I70" s="45" t="s">
        <v>270</v>
      </c>
      <c r="J70" s="45" t="s">
        <v>270</v>
      </c>
      <c r="K70" s="45" t="s">
        <v>270</v>
      </c>
      <c r="L70" s="45" t="s">
        <v>270</v>
      </c>
      <c r="M70" s="45" t="s">
        <v>270</v>
      </c>
      <c r="N70" s="45" t="s">
        <v>270</v>
      </c>
      <c r="O70" s="45" t="s">
        <v>270</v>
      </c>
      <c r="P70" s="45" t="s">
        <v>270</v>
      </c>
      <c r="Q70" s="45" t="s">
        <v>270</v>
      </c>
      <c r="R70" s="45" t="s">
        <v>270</v>
      </c>
      <c r="S70" s="45" t="s">
        <v>270</v>
      </c>
      <c r="T70" s="45" t="s">
        <v>270</v>
      </c>
      <c r="U70" s="45" t="s">
        <v>270</v>
      </c>
      <c r="V70" s="45" t="s">
        <v>270</v>
      </c>
      <c r="W70" s="45" t="s">
        <v>270</v>
      </c>
      <c r="X70" s="45" t="s">
        <v>270</v>
      </c>
      <c r="Y70" s="45" t="s">
        <v>270</v>
      </c>
      <c r="Z70" s="45" t="s">
        <v>270</v>
      </c>
      <c r="AA70" s="45" t="s">
        <v>270</v>
      </c>
      <c r="AB70" s="45" t="s">
        <v>270</v>
      </c>
      <c r="AC70" s="45" t="s">
        <v>270</v>
      </c>
      <c r="AD70" s="45" t="s">
        <v>270</v>
      </c>
      <c r="AE70" s="45" t="s">
        <v>270</v>
      </c>
      <c r="AF70" s="45" t="s">
        <v>270</v>
      </c>
      <c r="AG70" s="45" t="s">
        <v>270</v>
      </c>
      <c r="AH70" s="45" t="s">
        <v>270</v>
      </c>
      <c r="AI70" s="45" t="s">
        <v>270</v>
      </c>
      <c r="AJ70" s="45" t="s">
        <v>270</v>
      </c>
      <c r="AK70" s="45" t="s">
        <v>270</v>
      </c>
      <c r="AL70" s="45" t="s">
        <v>270</v>
      </c>
      <c r="AM70" s="45" t="s">
        <v>270</v>
      </c>
    </row>
    <row r="71" spans="1:39" hidden="1" outlineLevel="1">
      <c r="A71" s="8">
        <v>42370</v>
      </c>
      <c r="B71" s="45" t="s">
        <v>270</v>
      </c>
      <c r="C71" s="45" t="s">
        <v>270</v>
      </c>
      <c r="D71" s="45" t="s">
        <v>270</v>
      </c>
      <c r="E71" s="45" t="s">
        <v>270</v>
      </c>
      <c r="F71" s="45" t="s">
        <v>270</v>
      </c>
      <c r="G71" s="45" t="s">
        <v>270</v>
      </c>
      <c r="H71" s="45" t="s">
        <v>270</v>
      </c>
      <c r="I71" s="45" t="s">
        <v>270</v>
      </c>
      <c r="J71" s="45" t="s">
        <v>270</v>
      </c>
      <c r="K71" s="45" t="s">
        <v>270</v>
      </c>
      <c r="L71" s="45" t="s">
        <v>270</v>
      </c>
      <c r="M71" s="45" t="s">
        <v>270</v>
      </c>
      <c r="N71" s="45" t="s">
        <v>270</v>
      </c>
      <c r="O71" s="45" t="s">
        <v>270</v>
      </c>
      <c r="P71" s="45" t="s">
        <v>270</v>
      </c>
      <c r="Q71" s="45" t="s">
        <v>270</v>
      </c>
      <c r="R71" s="45" t="s">
        <v>270</v>
      </c>
      <c r="S71" s="45" t="s">
        <v>270</v>
      </c>
      <c r="T71" s="45" t="s">
        <v>270</v>
      </c>
      <c r="U71" s="45" t="s">
        <v>270</v>
      </c>
      <c r="V71" s="45" t="s">
        <v>270</v>
      </c>
      <c r="W71" s="45" t="s">
        <v>270</v>
      </c>
      <c r="X71" s="45" t="s">
        <v>270</v>
      </c>
      <c r="Y71" s="45" t="s">
        <v>270</v>
      </c>
      <c r="Z71" s="45" t="s">
        <v>270</v>
      </c>
      <c r="AA71" s="45" t="s">
        <v>270</v>
      </c>
      <c r="AB71" s="45" t="s">
        <v>270</v>
      </c>
      <c r="AC71" s="45" t="s">
        <v>270</v>
      </c>
      <c r="AD71" s="45" t="s">
        <v>270</v>
      </c>
      <c r="AE71" s="45" t="s">
        <v>270</v>
      </c>
      <c r="AF71" s="45" t="s">
        <v>270</v>
      </c>
      <c r="AG71" s="45" t="s">
        <v>270</v>
      </c>
      <c r="AH71" s="45" t="s">
        <v>270</v>
      </c>
      <c r="AI71" s="45" t="s">
        <v>270</v>
      </c>
      <c r="AJ71" s="45" t="s">
        <v>270</v>
      </c>
      <c r="AK71" s="45" t="s">
        <v>270</v>
      </c>
      <c r="AL71" s="45" t="s">
        <v>270</v>
      </c>
      <c r="AM71" s="45" t="s">
        <v>270</v>
      </c>
    </row>
    <row r="72" spans="1:39" hidden="1" outlineLevel="1">
      <c r="A72" s="8">
        <v>42401</v>
      </c>
      <c r="B72" s="45" t="s">
        <v>270</v>
      </c>
      <c r="C72" s="45" t="s">
        <v>270</v>
      </c>
      <c r="D72" s="45" t="s">
        <v>270</v>
      </c>
      <c r="E72" s="45" t="s">
        <v>270</v>
      </c>
      <c r="F72" s="45" t="s">
        <v>270</v>
      </c>
      <c r="G72" s="45" t="s">
        <v>270</v>
      </c>
      <c r="H72" s="45" t="s">
        <v>270</v>
      </c>
      <c r="I72" s="45" t="s">
        <v>270</v>
      </c>
      <c r="J72" s="45" t="s">
        <v>270</v>
      </c>
      <c r="K72" s="45" t="s">
        <v>270</v>
      </c>
      <c r="L72" s="45" t="s">
        <v>270</v>
      </c>
      <c r="M72" s="45" t="s">
        <v>270</v>
      </c>
      <c r="N72" s="45" t="s">
        <v>270</v>
      </c>
      <c r="O72" s="45" t="s">
        <v>270</v>
      </c>
      <c r="P72" s="45" t="s">
        <v>270</v>
      </c>
      <c r="Q72" s="45" t="s">
        <v>270</v>
      </c>
      <c r="R72" s="45" t="s">
        <v>270</v>
      </c>
      <c r="S72" s="45" t="s">
        <v>270</v>
      </c>
      <c r="T72" s="45" t="s">
        <v>270</v>
      </c>
      <c r="U72" s="45" t="s">
        <v>270</v>
      </c>
      <c r="V72" s="45" t="s">
        <v>270</v>
      </c>
      <c r="W72" s="45" t="s">
        <v>270</v>
      </c>
      <c r="X72" s="45" t="s">
        <v>270</v>
      </c>
      <c r="Y72" s="45" t="s">
        <v>270</v>
      </c>
      <c r="Z72" s="45" t="s">
        <v>270</v>
      </c>
      <c r="AA72" s="45" t="s">
        <v>270</v>
      </c>
      <c r="AB72" s="45" t="s">
        <v>270</v>
      </c>
      <c r="AC72" s="45" t="s">
        <v>270</v>
      </c>
      <c r="AD72" s="45" t="s">
        <v>270</v>
      </c>
      <c r="AE72" s="45" t="s">
        <v>270</v>
      </c>
      <c r="AF72" s="45" t="s">
        <v>270</v>
      </c>
      <c r="AG72" s="45" t="s">
        <v>270</v>
      </c>
      <c r="AH72" s="45" t="s">
        <v>270</v>
      </c>
      <c r="AI72" s="45" t="s">
        <v>270</v>
      </c>
      <c r="AJ72" s="45" t="s">
        <v>270</v>
      </c>
      <c r="AK72" s="45" t="s">
        <v>270</v>
      </c>
      <c r="AL72" s="45" t="s">
        <v>270</v>
      </c>
      <c r="AM72" s="45" t="s">
        <v>270</v>
      </c>
    </row>
    <row r="73" spans="1:39" hidden="1" outlineLevel="1">
      <c r="A73" s="8">
        <v>42430</v>
      </c>
      <c r="B73" s="45" t="s">
        <v>270</v>
      </c>
      <c r="C73" s="45" t="s">
        <v>270</v>
      </c>
      <c r="D73" s="45" t="s">
        <v>270</v>
      </c>
      <c r="E73" s="45" t="s">
        <v>270</v>
      </c>
      <c r="F73" s="45" t="s">
        <v>270</v>
      </c>
      <c r="G73" s="45" t="s">
        <v>270</v>
      </c>
      <c r="H73" s="45" t="s">
        <v>270</v>
      </c>
      <c r="I73" s="45" t="s">
        <v>270</v>
      </c>
      <c r="J73" s="45" t="s">
        <v>270</v>
      </c>
      <c r="K73" s="45" t="s">
        <v>270</v>
      </c>
      <c r="L73" s="45" t="s">
        <v>270</v>
      </c>
      <c r="M73" s="45" t="s">
        <v>270</v>
      </c>
      <c r="N73" s="45" t="s">
        <v>270</v>
      </c>
      <c r="O73" s="45" t="s">
        <v>270</v>
      </c>
      <c r="P73" s="45" t="s">
        <v>270</v>
      </c>
      <c r="Q73" s="45" t="s">
        <v>270</v>
      </c>
      <c r="R73" s="45" t="s">
        <v>270</v>
      </c>
      <c r="S73" s="45" t="s">
        <v>270</v>
      </c>
      <c r="T73" s="45" t="s">
        <v>270</v>
      </c>
      <c r="U73" s="45" t="s">
        <v>270</v>
      </c>
      <c r="V73" s="45" t="s">
        <v>270</v>
      </c>
      <c r="W73" s="45" t="s">
        <v>270</v>
      </c>
      <c r="X73" s="45" t="s">
        <v>270</v>
      </c>
      <c r="Y73" s="45" t="s">
        <v>270</v>
      </c>
      <c r="Z73" s="45" t="s">
        <v>270</v>
      </c>
      <c r="AA73" s="45" t="s">
        <v>270</v>
      </c>
      <c r="AB73" s="45" t="s">
        <v>270</v>
      </c>
      <c r="AC73" s="45" t="s">
        <v>270</v>
      </c>
      <c r="AD73" s="45" t="s">
        <v>270</v>
      </c>
      <c r="AE73" s="45" t="s">
        <v>270</v>
      </c>
      <c r="AF73" s="45" t="s">
        <v>270</v>
      </c>
      <c r="AG73" s="45" t="s">
        <v>270</v>
      </c>
      <c r="AH73" s="45" t="s">
        <v>270</v>
      </c>
      <c r="AI73" s="45" t="s">
        <v>270</v>
      </c>
      <c r="AJ73" s="45" t="s">
        <v>270</v>
      </c>
      <c r="AK73" s="45" t="s">
        <v>270</v>
      </c>
      <c r="AL73" s="45" t="s">
        <v>270</v>
      </c>
      <c r="AM73" s="45" t="s">
        <v>270</v>
      </c>
    </row>
    <row r="74" spans="1:39" hidden="1" outlineLevel="1">
      <c r="A74" s="8">
        <v>42461</v>
      </c>
      <c r="B74" s="45" t="s">
        <v>270</v>
      </c>
      <c r="C74" s="45" t="s">
        <v>270</v>
      </c>
      <c r="D74" s="45" t="s">
        <v>270</v>
      </c>
      <c r="E74" s="45" t="s">
        <v>270</v>
      </c>
      <c r="F74" s="45" t="s">
        <v>270</v>
      </c>
      <c r="G74" s="45" t="s">
        <v>270</v>
      </c>
      <c r="H74" s="45" t="s">
        <v>270</v>
      </c>
      <c r="I74" s="45" t="s">
        <v>270</v>
      </c>
      <c r="J74" s="45" t="s">
        <v>270</v>
      </c>
      <c r="K74" s="45" t="s">
        <v>270</v>
      </c>
      <c r="L74" s="45" t="s">
        <v>270</v>
      </c>
      <c r="M74" s="45" t="s">
        <v>270</v>
      </c>
      <c r="N74" s="45" t="s">
        <v>270</v>
      </c>
      <c r="O74" s="45" t="s">
        <v>270</v>
      </c>
      <c r="P74" s="45" t="s">
        <v>270</v>
      </c>
      <c r="Q74" s="45" t="s">
        <v>270</v>
      </c>
      <c r="R74" s="45" t="s">
        <v>270</v>
      </c>
      <c r="S74" s="45" t="s">
        <v>270</v>
      </c>
      <c r="T74" s="45" t="s">
        <v>270</v>
      </c>
      <c r="U74" s="45" t="s">
        <v>270</v>
      </c>
      <c r="V74" s="45" t="s">
        <v>270</v>
      </c>
      <c r="W74" s="45" t="s">
        <v>270</v>
      </c>
      <c r="X74" s="45" t="s">
        <v>270</v>
      </c>
      <c r="Y74" s="45" t="s">
        <v>270</v>
      </c>
      <c r="Z74" s="45" t="s">
        <v>270</v>
      </c>
      <c r="AA74" s="45" t="s">
        <v>270</v>
      </c>
      <c r="AB74" s="45" t="s">
        <v>270</v>
      </c>
      <c r="AC74" s="45" t="s">
        <v>270</v>
      </c>
      <c r="AD74" s="45" t="s">
        <v>270</v>
      </c>
      <c r="AE74" s="45" t="s">
        <v>270</v>
      </c>
      <c r="AF74" s="45" t="s">
        <v>270</v>
      </c>
      <c r="AG74" s="45" t="s">
        <v>270</v>
      </c>
      <c r="AH74" s="45" t="s">
        <v>270</v>
      </c>
      <c r="AI74" s="45" t="s">
        <v>270</v>
      </c>
      <c r="AJ74" s="45" t="s">
        <v>270</v>
      </c>
      <c r="AK74" s="45" t="s">
        <v>270</v>
      </c>
      <c r="AL74" s="45" t="s">
        <v>270</v>
      </c>
      <c r="AM74" s="45" t="s">
        <v>270</v>
      </c>
    </row>
    <row r="75" spans="1:39" hidden="1" outlineLevel="1">
      <c r="A75" s="8">
        <v>42491</v>
      </c>
      <c r="B75" s="45" t="s">
        <v>270</v>
      </c>
      <c r="C75" s="45" t="s">
        <v>270</v>
      </c>
      <c r="D75" s="45" t="s">
        <v>270</v>
      </c>
      <c r="E75" s="45" t="s">
        <v>270</v>
      </c>
      <c r="F75" s="45" t="s">
        <v>270</v>
      </c>
      <c r="G75" s="45" t="s">
        <v>270</v>
      </c>
      <c r="H75" s="45" t="s">
        <v>270</v>
      </c>
      <c r="I75" s="45" t="s">
        <v>270</v>
      </c>
      <c r="J75" s="45" t="s">
        <v>270</v>
      </c>
      <c r="K75" s="45" t="s">
        <v>270</v>
      </c>
      <c r="L75" s="45" t="s">
        <v>270</v>
      </c>
      <c r="M75" s="45" t="s">
        <v>270</v>
      </c>
      <c r="N75" s="45" t="s">
        <v>270</v>
      </c>
      <c r="O75" s="45" t="s">
        <v>270</v>
      </c>
      <c r="P75" s="45" t="s">
        <v>270</v>
      </c>
      <c r="Q75" s="45" t="s">
        <v>270</v>
      </c>
      <c r="R75" s="45" t="s">
        <v>270</v>
      </c>
      <c r="S75" s="45" t="s">
        <v>270</v>
      </c>
      <c r="T75" s="45" t="s">
        <v>270</v>
      </c>
      <c r="U75" s="45" t="s">
        <v>270</v>
      </c>
      <c r="V75" s="45" t="s">
        <v>270</v>
      </c>
      <c r="W75" s="45" t="s">
        <v>270</v>
      </c>
      <c r="X75" s="45" t="s">
        <v>270</v>
      </c>
      <c r="Y75" s="45" t="s">
        <v>270</v>
      </c>
      <c r="Z75" s="45" t="s">
        <v>270</v>
      </c>
      <c r="AA75" s="45" t="s">
        <v>270</v>
      </c>
      <c r="AB75" s="45" t="s">
        <v>270</v>
      </c>
      <c r="AC75" s="45" t="s">
        <v>270</v>
      </c>
      <c r="AD75" s="45" t="s">
        <v>270</v>
      </c>
      <c r="AE75" s="45" t="s">
        <v>270</v>
      </c>
      <c r="AF75" s="45" t="s">
        <v>270</v>
      </c>
      <c r="AG75" s="45" t="s">
        <v>270</v>
      </c>
      <c r="AH75" s="45" t="s">
        <v>270</v>
      </c>
      <c r="AI75" s="45" t="s">
        <v>270</v>
      </c>
      <c r="AJ75" s="45" t="s">
        <v>270</v>
      </c>
      <c r="AK75" s="45" t="s">
        <v>270</v>
      </c>
      <c r="AL75" s="45" t="s">
        <v>270</v>
      </c>
      <c r="AM75" s="45" t="s">
        <v>270</v>
      </c>
    </row>
    <row r="76" spans="1:39" hidden="1" outlineLevel="1">
      <c r="A76" s="8">
        <v>42522</v>
      </c>
      <c r="B76" s="45" t="s">
        <v>270</v>
      </c>
      <c r="C76" s="45" t="s">
        <v>270</v>
      </c>
      <c r="D76" s="45" t="s">
        <v>270</v>
      </c>
      <c r="E76" s="45" t="s">
        <v>270</v>
      </c>
      <c r="F76" s="45" t="s">
        <v>270</v>
      </c>
      <c r="G76" s="45" t="s">
        <v>270</v>
      </c>
      <c r="H76" s="45" t="s">
        <v>270</v>
      </c>
      <c r="I76" s="45" t="s">
        <v>270</v>
      </c>
      <c r="J76" s="45" t="s">
        <v>270</v>
      </c>
      <c r="K76" s="45" t="s">
        <v>270</v>
      </c>
      <c r="L76" s="45" t="s">
        <v>270</v>
      </c>
      <c r="M76" s="45" t="s">
        <v>270</v>
      </c>
      <c r="N76" s="45" t="s">
        <v>270</v>
      </c>
      <c r="O76" s="45" t="s">
        <v>270</v>
      </c>
      <c r="P76" s="45" t="s">
        <v>270</v>
      </c>
      <c r="Q76" s="45" t="s">
        <v>270</v>
      </c>
      <c r="R76" s="45" t="s">
        <v>270</v>
      </c>
      <c r="S76" s="45" t="s">
        <v>270</v>
      </c>
      <c r="T76" s="45" t="s">
        <v>270</v>
      </c>
      <c r="U76" s="45" t="s">
        <v>270</v>
      </c>
      <c r="V76" s="45" t="s">
        <v>270</v>
      </c>
      <c r="W76" s="45" t="s">
        <v>270</v>
      </c>
      <c r="X76" s="45" t="s">
        <v>270</v>
      </c>
      <c r="Y76" s="45" t="s">
        <v>270</v>
      </c>
      <c r="Z76" s="45" t="s">
        <v>270</v>
      </c>
      <c r="AA76" s="45" t="s">
        <v>270</v>
      </c>
      <c r="AB76" s="45" t="s">
        <v>270</v>
      </c>
      <c r="AC76" s="45" t="s">
        <v>270</v>
      </c>
      <c r="AD76" s="45" t="s">
        <v>270</v>
      </c>
      <c r="AE76" s="45" t="s">
        <v>270</v>
      </c>
      <c r="AF76" s="45" t="s">
        <v>270</v>
      </c>
      <c r="AG76" s="45" t="s">
        <v>270</v>
      </c>
      <c r="AH76" s="45" t="s">
        <v>270</v>
      </c>
      <c r="AI76" s="45" t="s">
        <v>270</v>
      </c>
      <c r="AJ76" s="45" t="s">
        <v>270</v>
      </c>
      <c r="AK76" s="45" t="s">
        <v>270</v>
      </c>
      <c r="AL76" s="45" t="s">
        <v>270</v>
      </c>
      <c r="AM76" s="45" t="s">
        <v>270</v>
      </c>
    </row>
    <row r="77" spans="1:39" hidden="1" outlineLevel="1">
      <c r="A77" s="8">
        <v>42552</v>
      </c>
      <c r="B77" s="45" t="s">
        <v>270</v>
      </c>
      <c r="C77" s="45" t="s">
        <v>270</v>
      </c>
      <c r="D77" s="45" t="s">
        <v>270</v>
      </c>
      <c r="E77" s="45" t="s">
        <v>270</v>
      </c>
      <c r="F77" s="45" t="s">
        <v>270</v>
      </c>
      <c r="G77" s="45" t="s">
        <v>270</v>
      </c>
      <c r="H77" s="45" t="s">
        <v>270</v>
      </c>
      <c r="I77" s="45" t="s">
        <v>270</v>
      </c>
      <c r="J77" s="45" t="s">
        <v>270</v>
      </c>
      <c r="K77" s="45" t="s">
        <v>270</v>
      </c>
      <c r="L77" s="45" t="s">
        <v>270</v>
      </c>
      <c r="M77" s="45" t="s">
        <v>270</v>
      </c>
      <c r="N77" s="45" t="s">
        <v>270</v>
      </c>
      <c r="O77" s="45" t="s">
        <v>270</v>
      </c>
      <c r="P77" s="45" t="s">
        <v>270</v>
      </c>
      <c r="Q77" s="45" t="s">
        <v>270</v>
      </c>
      <c r="R77" s="45" t="s">
        <v>270</v>
      </c>
      <c r="S77" s="45" t="s">
        <v>270</v>
      </c>
      <c r="T77" s="45" t="s">
        <v>270</v>
      </c>
      <c r="U77" s="45" t="s">
        <v>270</v>
      </c>
      <c r="V77" s="45" t="s">
        <v>270</v>
      </c>
      <c r="W77" s="45" t="s">
        <v>270</v>
      </c>
      <c r="X77" s="45" t="s">
        <v>270</v>
      </c>
      <c r="Y77" s="45" t="s">
        <v>270</v>
      </c>
      <c r="Z77" s="45" t="s">
        <v>270</v>
      </c>
      <c r="AA77" s="45" t="s">
        <v>270</v>
      </c>
      <c r="AB77" s="45" t="s">
        <v>270</v>
      </c>
      <c r="AC77" s="45" t="s">
        <v>270</v>
      </c>
      <c r="AD77" s="45" t="s">
        <v>270</v>
      </c>
      <c r="AE77" s="45" t="s">
        <v>270</v>
      </c>
      <c r="AF77" s="45" t="s">
        <v>270</v>
      </c>
      <c r="AG77" s="45" t="s">
        <v>270</v>
      </c>
      <c r="AH77" s="45" t="s">
        <v>270</v>
      </c>
      <c r="AI77" s="45" t="s">
        <v>270</v>
      </c>
      <c r="AJ77" s="45" t="s">
        <v>270</v>
      </c>
      <c r="AK77" s="45" t="s">
        <v>270</v>
      </c>
      <c r="AL77" s="45" t="s">
        <v>270</v>
      </c>
      <c r="AM77" s="45" t="s">
        <v>270</v>
      </c>
    </row>
    <row r="78" spans="1:39" hidden="1" outlineLevel="1">
      <c r="A78" s="8">
        <v>42583</v>
      </c>
      <c r="B78" s="45" t="s">
        <v>270</v>
      </c>
      <c r="C78" s="45" t="s">
        <v>270</v>
      </c>
      <c r="D78" s="45" t="s">
        <v>270</v>
      </c>
      <c r="E78" s="45" t="s">
        <v>270</v>
      </c>
      <c r="F78" s="45" t="s">
        <v>270</v>
      </c>
      <c r="G78" s="45" t="s">
        <v>270</v>
      </c>
      <c r="H78" s="45" t="s">
        <v>270</v>
      </c>
      <c r="I78" s="45" t="s">
        <v>270</v>
      </c>
      <c r="J78" s="45" t="s">
        <v>270</v>
      </c>
      <c r="K78" s="45" t="s">
        <v>270</v>
      </c>
      <c r="L78" s="45" t="s">
        <v>270</v>
      </c>
      <c r="M78" s="45" t="s">
        <v>270</v>
      </c>
      <c r="N78" s="45" t="s">
        <v>270</v>
      </c>
      <c r="O78" s="45" t="s">
        <v>270</v>
      </c>
      <c r="P78" s="45" t="s">
        <v>270</v>
      </c>
      <c r="Q78" s="45" t="s">
        <v>270</v>
      </c>
      <c r="R78" s="45" t="s">
        <v>270</v>
      </c>
      <c r="S78" s="45" t="s">
        <v>270</v>
      </c>
      <c r="T78" s="45" t="s">
        <v>270</v>
      </c>
      <c r="U78" s="45" t="s">
        <v>270</v>
      </c>
      <c r="V78" s="45" t="s">
        <v>270</v>
      </c>
      <c r="W78" s="45" t="s">
        <v>270</v>
      </c>
      <c r="X78" s="45" t="s">
        <v>270</v>
      </c>
      <c r="Y78" s="45" t="s">
        <v>270</v>
      </c>
      <c r="Z78" s="45" t="s">
        <v>270</v>
      </c>
      <c r="AA78" s="45" t="s">
        <v>270</v>
      </c>
      <c r="AB78" s="45" t="s">
        <v>270</v>
      </c>
      <c r="AC78" s="45" t="s">
        <v>270</v>
      </c>
      <c r="AD78" s="45" t="s">
        <v>270</v>
      </c>
      <c r="AE78" s="45" t="s">
        <v>270</v>
      </c>
      <c r="AF78" s="45" t="s">
        <v>270</v>
      </c>
      <c r="AG78" s="45" t="s">
        <v>270</v>
      </c>
      <c r="AH78" s="45" t="s">
        <v>270</v>
      </c>
      <c r="AI78" s="45" t="s">
        <v>270</v>
      </c>
      <c r="AJ78" s="45" t="s">
        <v>270</v>
      </c>
      <c r="AK78" s="45" t="s">
        <v>270</v>
      </c>
      <c r="AL78" s="45" t="s">
        <v>270</v>
      </c>
      <c r="AM78" s="45" t="s">
        <v>270</v>
      </c>
    </row>
    <row r="79" spans="1:39" hidden="1" outlineLevel="1">
      <c r="A79" s="8">
        <v>42614</v>
      </c>
      <c r="B79" s="45" t="s">
        <v>270</v>
      </c>
      <c r="C79" s="45" t="s">
        <v>270</v>
      </c>
      <c r="D79" s="45" t="s">
        <v>270</v>
      </c>
      <c r="E79" s="45" t="s">
        <v>270</v>
      </c>
      <c r="F79" s="45" t="s">
        <v>270</v>
      </c>
      <c r="G79" s="45" t="s">
        <v>270</v>
      </c>
      <c r="H79" s="45" t="s">
        <v>270</v>
      </c>
      <c r="I79" s="45" t="s">
        <v>270</v>
      </c>
      <c r="J79" s="45" t="s">
        <v>270</v>
      </c>
      <c r="K79" s="45" t="s">
        <v>270</v>
      </c>
      <c r="L79" s="45" t="s">
        <v>270</v>
      </c>
      <c r="M79" s="45" t="s">
        <v>270</v>
      </c>
      <c r="N79" s="45" t="s">
        <v>270</v>
      </c>
      <c r="O79" s="45" t="s">
        <v>270</v>
      </c>
      <c r="P79" s="45" t="s">
        <v>270</v>
      </c>
      <c r="Q79" s="45" t="s">
        <v>270</v>
      </c>
      <c r="R79" s="45" t="s">
        <v>270</v>
      </c>
      <c r="S79" s="45" t="s">
        <v>270</v>
      </c>
      <c r="T79" s="45" t="s">
        <v>270</v>
      </c>
      <c r="U79" s="45" t="s">
        <v>270</v>
      </c>
      <c r="V79" s="45" t="s">
        <v>270</v>
      </c>
      <c r="W79" s="45" t="s">
        <v>270</v>
      </c>
      <c r="X79" s="45" t="s">
        <v>270</v>
      </c>
      <c r="Y79" s="45" t="s">
        <v>270</v>
      </c>
      <c r="Z79" s="45" t="s">
        <v>270</v>
      </c>
      <c r="AA79" s="45" t="s">
        <v>270</v>
      </c>
      <c r="AB79" s="45" t="s">
        <v>270</v>
      </c>
      <c r="AC79" s="45" t="s">
        <v>270</v>
      </c>
      <c r="AD79" s="45" t="s">
        <v>270</v>
      </c>
      <c r="AE79" s="45" t="s">
        <v>270</v>
      </c>
      <c r="AF79" s="45" t="s">
        <v>270</v>
      </c>
      <c r="AG79" s="45" t="s">
        <v>270</v>
      </c>
      <c r="AH79" s="45" t="s">
        <v>270</v>
      </c>
      <c r="AI79" s="45" t="s">
        <v>270</v>
      </c>
      <c r="AJ79" s="45" t="s">
        <v>270</v>
      </c>
      <c r="AK79" s="45" t="s">
        <v>270</v>
      </c>
      <c r="AL79" s="45" t="s">
        <v>270</v>
      </c>
      <c r="AM79" s="45" t="s">
        <v>270</v>
      </c>
    </row>
    <row r="80" spans="1:39" hidden="1" outlineLevel="1">
      <c r="A80" s="8">
        <v>42644</v>
      </c>
      <c r="B80" s="45" t="s">
        <v>270</v>
      </c>
      <c r="C80" s="45" t="s">
        <v>270</v>
      </c>
      <c r="D80" s="45" t="s">
        <v>270</v>
      </c>
      <c r="E80" s="45" t="s">
        <v>270</v>
      </c>
      <c r="F80" s="45" t="s">
        <v>270</v>
      </c>
      <c r="G80" s="45" t="s">
        <v>270</v>
      </c>
      <c r="H80" s="45" t="s">
        <v>270</v>
      </c>
      <c r="I80" s="45" t="s">
        <v>270</v>
      </c>
      <c r="J80" s="45" t="s">
        <v>270</v>
      </c>
      <c r="K80" s="45" t="s">
        <v>270</v>
      </c>
      <c r="L80" s="45" t="s">
        <v>270</v>
      </c>
      <c r="M80" s="45" t="s">
        <v>270</v>
      </c>
      <c r="N80" s="45" t="s">
        <v>270</v>
      </c>
      <c r="O80" s="45" t="s">
        <v>270</v>
      </c>
      <c r="P80" s="45" t="s">
        <v>270</v>
      </c>
      <c r="Q80" s="45" t="s">
        <v>270</v>
      </c>
      <c r="R80" s="45" t="s">
        <v>270</v>
      </c>
      <c r="S80" s="45" t="s">
        <v>270</v>
      </c>
      <c r="T80" s="45" t="s">
        <v>270</v>
      </c>
      <c r="U80" s="45" t="s">
        <v>270</v>
      </c>
      <c r="V80" s="45" t="s">
        <v>270</v>
      </c>
      <c r="W80" s="45" t="s">
        <v>270</v>
      </c>
      <c r="X80" s="45" t="s">
        <v>270</v>
      </c>
      <c r="Y80" s="45" t="s">
        <v>270</v>
      </c>
      <c r="Z80" s="45" t="s">
        <v>270</v>
      </c>
      <c r="AA80" s="45" t="s">
        <v>270</v>
      </c>
      <c r="AB80" s="45" t="s">
        <v>270</v>
      </c>
      <c r="AC80" s="45" t="s">
        <v>270</v>
      </c>
      <c r="AD80" s="45" t="s">
        <v>270</v>
      </c>
      <c r="AE80" s="45" t="s">
        <v>270</v>
      </c>
      <c r="AF80" s="45" t="s">
        <v>270</v>
      </c>
      <c r="AG80" s="45" t="s">
        <v>270</v>
      </c>
      <c r="AH80" s="45" t="s">
        <v>270</v>
      </c>
      <c r="AI80" s="45" t="s">
        <v>270</v>
      </c>
      <c r="AJ80" s="45" t="s">
        <v>270</v>
      </c>
      <c r="AK80" s="45" t="s">
        <v>270</v>
      </c>
      <c r="AL80" s="45" t="s">
        <v>270</v>
      </c>
      <c r="AM80" s="45" t="s">
        <v>270</v>
      </c>
    </row>
    <row r="81" spans="1:39" hidden="1" outlineLevel="1">
      <c r="A81" s="8">
        <v>42675</v>
      </c>
      <c r="B81" s="45" t="s">
        <v>270</v>
      </c>
      <c r="C81" s="45" t="s">
        <v>270</v>
      </c>
      <c r="D81" s="45" t="s">
        <v>270</v>
      </c>
      <c r="E81" s="45" t="s">
        <v>270</v>
      </c>
      <c r="F81" s="45" t="s">
        <v>270</v>
      </c>
      <c r="G81" s="45" t="s">
        <v>270</v>
      </c>
      <c r="H81" s="45" t="s">
        <v>270</v>
      </c>
      <c r="I81" s="45" t="s">
        <v>270</v>
      </c>
      <c r="J81" s="45" t="s">
        <v>270</v>
      </c>
      <c r="K81" s="45" t="s">
        <v>270</v>
      </c>
      <c r="L81" s="45" t="s">
        <v>270</v>
      </c>
      <c r="M81" s="45" t="s">
        <v>270</v>
      </c>
      <c r="N81" s="45" t="s">
        <v>270</v>
      </c>
      <c r="O81" s="45" t="s">
        <v>270</v>
      </c>
      <c r="P81" s="45" t="s">
        <v>270</v>
      </c>
      <c r="Q81" s="45" t="s">
        <v>270</v>
      </c>
      <c r="R81" s="45" t="s">
        <v>270</v>
      </c>
      <c r="S81" s="45" t="s">
        <v>270</v>
      </c>
      <c r="T81" s="45" t="s">
        <v>270</v>
      </c>
      <c r="U81" s="45" t="s">
        <v>270</v>
      </c>
      <c r="V81" s="45" t="s">
        <v>270</v>
      </c>
      <c r="W81" s="45" t="s">
        <v>270</v>
      </c>
      <c r="X81" s="45" t="s">
        <v>270</v>
      </c>
      <c r="Y81" s="45" t="s">
        <v>270</v>
      </c>
      <c r="Z81" s="45" t="s">
        <v>270</v>
      </c>
      <c r="AA81" s="45" t="s">
        <v>270</v>
      </c>
      <c r="AB81" s="45" t="s">
        <v>270</v>
      </c>
      <c r="AC81" s="45" t="s">
        <v>270</v>
      </c>
      <c r="AD81" s="45" t="s">
        <v>270</v>
      </c>
      <c r="AE81" s="45" t="s">
        <v>270</v>
      </c>
      <c r="AF81" s="45" t="s">
        <v>270</v>
      </c>
      <c r="AG81" s="45" t="s">
        <v>270</v>
      </c>
      <c r="AH81" s="45" t="s">
        <v>270</v>
      </c>
      <c r="AI81" s="45" t="s">
        <v>270</v>
      </c>
      <c r="AJ81" s="45" t="s">
        <v>270</v>
      </c>
      <c r="AK81" s="45" t="s">
        <v>270</v>
      </c>
      <c r="AL81" s="45" t="s">
        <v>270</v>
      </c>
      <c r="AM81" s="45" t="s">
        <v>270</v>
      </c>
    </row>
    <row r="82" spans="1:39" hidden="1" outlineLevel="1">
      <c r="A82" s="8">
        <v>42705</v>
      </c>
      <c r="B82" s="45" t="s">
        <v>270</v>
      </c>
      <c r="C82" s="45" t="s">
        <v>270</v>
      </c>
      <c r="D82" s="45" t="s">
        <v>270</v>
      </c>
      <c r="E82" s="45" t="s">
        <v>270</v>
      </c>
      <c r="F82" s="45" t="s">
        <v>270</v>
      </c>
      <c r="G82" s="45" t="s">
        <v>270</v>
      </c>
      <c r="H82" s="45" t="s">
        <v>270</v>
      </c>
      <c r="I82" s="45" t="s">
        <v>270</v>
      </c>
      <c r="J82" s="45" t="s">
        <v>270</v>
      </c>
      <c r="K82" s="45" t="s">
        <v>270</v>
      </c>
      <c r="L82" s="45" t="s">
        <v>270</v>
      </c>
      <c r="M82" s="45" t="s">
        <v>270</v>
      </c>
      <c r="N82" s="45" t="s">
        <v>270</v>
      </c>
      <c r="O82" s="45" t="s">
        <v>270</v>
      </c>
      <c r="P82" s="45" t="s">
        <v>270</v>
      </c>
      <c r="Q82" s="45" t="s">
        <v>270</v>
      </c>
      <c r="R82" s="45" t="s">
        <v>270</v>
      </c>
      <c r="S82" s="45" t="s">
        <v>270</v>
      </c>
      <c r="T82" s="45" t="s">
        <v>270</v>
      </c>
      <c r="U82" s="45" t="s">
        <v>270</v>
      </c>
      <c r="V82" s="45" t="s">
        <v>270</v>
      </c>
      <c r="W82" s="45" t="s">
        <v>270</v>
      </c>
      <c r="X82" s="45" t="s">
        <v>270</v>
      </c>
      <c r="Y82" s="45" t="s">
        <v>270</v>
      </c>
      <c r="Z82" s="45" t="s">
        <v>270</v>
      </c>
      <c r="AA82" s="45" t="s">
        <v>270</v>
      </c>
      <c r="AB82" s="45" t="s">
        <v>270</v>
      </c>
      <c r="AC82" s="45" t="s">
        <v>270</v>
      </c>
      <c r="AD82" s="45" t="s">
        <v>270</v>
      </c>
      <c r="AE82" s="45" t="s">
        <v>270</v>
      </c>
      <c r="AF82" s="45" t="s">
        <v>270</v>
      </c>
      <c r="AG82" s="45" t="s">
        <v>270</v>
      </c>
      <c r="AH82" s="45" t="s">
        <v>270</v>
      </c>
      <c r="AI82" s="45" t="s">
        <v>270</v>
      </c>
      <c r="AJ82" s="45" t="s">
        <v>270</v>
      </c>
      <c r="AK82" s="45" t="s">
        <v>270</v>
      </c>
      <c r="AL82" s="45" t="s">
        <v>270</v>
      </c>
      <c r="AM82" s="45" t="s">
        <v>270</v>
      </c>
    </row>
    <row r="83" spans="1:39" hidden="1" outlineLevel="1">
      <c r="A83" s="8">
        <v>42736</v>
      </c>
      <c r="B83" s="45" t="s">
        <v>270</v>
      </c>
      <c r="C83" s="45" t="s">
        <v>270</v>
      </c>
      <c r="D83" s="45" t="s">
        <v>270</v>
      </c>
      <c r="E83" s="45" t="s">
        <v>270</v>
      </c>
      <c r="F83" s="45" t="s">
        <v>270</v>
      </c>
      <c r="G83" s="45" t="s">
        <v>270</v>
      </c>
      <c r="H83" s="45" t="s">
        <v>270</v>
      </c>
      <c r="I83" s="45" t="s">
        <v>270</v>
      </c>
      <c r="J83" s="45" t="s">
        <v>270</v>
      </c>
      <c r="K83" s="45" t="s">
        <v>270</v>
      </c>
      <c r="L83" s="45" t="s">
        <v>270</v>
      </c>
      <c r="M83" s="45" t="s">
        <v>270</v>
      </c>
      <c r="N83" s="45" t="s">
        <v>270</v>
      </c>
      <c r="O83" s="45" t="s">
        <v>270</v>
      </c>
      <c r="P83" s="45" t="s">
        <v>270</v>
      </c>
      <c r="Q83" s="45" t="s">
        <v>270</v>
      </c>
      <c r="R83" s="45" t="s">
        <v>270</v>
      </c>
      <c r="S83" s="45" t="s">
        <v>270</v>
      </c>
      <c r="T83" s="45" t="s">
        <v>270</v>
      </c>
      <c r="U83" s="45" t="s">
        <v>270</v>
      </c>
      <c r="V83" s="45" t="s">
        <v>270</v>
      </c>
      <c r="W83" s="45" t="s">
        <v>270</v>
      </c>
      <c r="X83" s="45" t="s">
        <v>270</v>
      </c>
      <c r="Y83" s="45" t="s">
        <v>270</v>
      </c>
      <c r="Z83" s="45" t="s">
        <v>270</v>
      </c>
      <c r="AA83" s="45" t="s">
        <v>270</v>
      </c>
      <c r="AB83" s="45" t="s">
        <v>270</v>
      </c>
      <c r="AC83" s="45" t="s">
        <v>270</v>
      </c>
      <c r="AD83" s="45" t="s">
        <v>270</v>
      </c>
      <c r="AE83" s="45" t="s">
        <v>270</v>
      </c>
      <c r="AF83" s="45" t="s">
        <v>270</v>
      </c>
      <c r="AG83" s="45" t="s">
        <v>270</v>
      </c>
      <c r="AH83" s="45" t="s">
        <v>270</v>
      </c>
      <c r="AI83" s="45" t="s">
        <v>270</v>
      </c>
      <c r="AJ83" s="45" t="s">
        <v>270</v>
      </c>
      <c r="AK83" s="45" t="s">
        <v>270</v>
      </c>
      <c r="AL83" s="45" t="s">
        <v>270</v>
      </c>
      <c r="AM83" s="45" t="s">
        <v>270</v>
      </c>
    </row>
    <row r="84" spans="1:39" hidden="1" outlineLevel="1">
      <c r="A84" s="8">
        <v>42767</v>
      </c>
      <c r="B84" s="45" t="s">
        <v>270</v>
      </c>
      <c r="C84" s="45" t="s">
        <v>270</v>
      </c>
      <c r="D84" s="45" t="s">
        <v>270</v>
      </c>
      <c r="E84" s="45" t="s">
        <v>270</v>
      </c>
      <c r="F84" s="45" t="s">
        <v>270</v>
      </c>
      <c r="G84" s="45" t="s">
        <v>270</v>
      </c>
      <c r="H84" s="45" t="s">
        <v>270</v>
      </c>
      <c r="I84" s="45" t="s">
        <v>270</v>
      </c>
      <c r="J84" s="45" t="s">
        <v>270</v>
      </c>
      <c r="K84" s="45" t="s">
        <v>270</v>
      </c>
      <c r="L84" s="45" t="s">
        <v>270</v>
      </c>
      <c r="M84" s="45" t="s">
        <v>270</v>
      </c>
      <c r="N84" s="45" t="s">
        <v>270</v>
      </c>
      <c r="O84" s="45" t="s">
        <v>270</v>
      </c>
      <c r="P84" s="45" t="s">
        <v>270</v>
      </c>
      <c r="Q84" s="45" t="s">
        <v>270</v>
      </c>
      <c r="R84" s="45" t="s">
        <v>270</v>
      </c>
      <c r="S84" s="45" t="s">
        <v>270</v>
      </c>
      <c r="T84" s="45" t="s">
        <v>270</v>
      </c>
      <c r="U84" s="45" t="s">
        <v>270</v>
      </c>
      <c r="V84" s="45" t="s">
        <v>270</v>
      </c>
      <c r="W84" s="45" t="s">
        <v>270</v>
      </c>
      <c r="X84" s="45" t="s">
        <v>270</v>
      </c>
      <c r="Y84" s="45" t="s">
        <v>270</v>
      </c>
      <c r="Z84" s="45" t="s">
        <v>270</v>
      </c>
      <c r="AA84" s="45" t="s">
        <v>270</v>
      </c>
      <c r="AB84" s="45" t="s">
        <v>270</v>
      </c>
      <c r="AC84" s="45" t="s">
        <v>270</v>
      </c>
      <c r="AD84" s="45" t="s">
        <v>270</v>
      </c>
      <c r="AE84" s="45" t="s">
        <v>270</v>
      </c>
      <c r="AF84" s="45" t="s">
        <v>270</v>
      </c>
      <c r="AG84" s="45" t="s">
        <v>270</v>
      </c>
      <c r="AH84" s="45" t="s">
        <v>270</v>
      </c>
      <c r="AI84" s="45" t="s">
        <v>270</v>
      </c>
      <c r="AJ84" s="45" t="s">
        <v>270</v>
      </c>
      <c r="AK84" s="45" t="s">
        <v>270</v>
      </c>
      <c r="AL84" s="45" t="s">
        <v>270</v>
      </c>
      <c r="AM84" s="45" t="s">
        <v>270</v>
      </c>
    </row>
    <row r="85" spans="1:39" hidden="1" outlineLevel="1">
      <c r="A85" s="8">
        <v>42795</v>
      </c>
      <c r="B85" s="45" t="s">
        <v>270</v>
      </c>
      <c r="C85" s="45" t="s">
        <v>270</v>
      </c>
      <c r="D85" s="45" t="s">
        <v>270</v>
      </c>
      <c r="E85" s="45" t="s">
        <v>270</v>
      </c>
      <c r="F85" s="45" t="s">
        <v>270</v>
      </c>
      <c r="G85" s="45" t="s">
        <v>270</v>
      </c>
      <c r="H85" s="45" t="s">
        <v>270</v>
      </c>
      <c r="I85" s="45" t="s">
        <v>270</v>
      </c>
      <c r="J85" s="45" t="s">
        <v>270</v>
      </c>
      <c r="K85" s="45" t="s">
        <v>270</v>
      </c>
      <c r="L85" s="45" t="s">
        <v>270</v>
      </c>
      <c r="M85" s="45" t="s">
        <v>270</v>
      </c>
      <c r="N85" s="45" t="s">
        <v>270</v>
      </c>
      <c r="O85" s="45" t="s">
        <v>270</v>
      </c>
      <c r="P85" s="45" t="s">
        <v>270</v>
      </c>
      <c r="Q85" s="45" t="s">
        <v>270</v>
      </c>
      <c r="R85" s="45" t="s">
        <v>270</v>
      </c>
      <c r="S85" s="45" t="s">
        <v>270</v>
      </c>
      <c r="T85" s="45" t="s">
        <v>270</v>
      </c>
      <c r="U85" s="45" t="s">
        <v>270</v>
      </c>
      <c r="V85" s="45" t="s">
        <v>270</v>
      </c>
      <c r="W85" s="45" t="s">
        <v>270</v>
      </c>
      <c r="X85" s="45" t="s">
        <v>270</v>
      </c>
      <c r="Y85" s="45" t="s">
        <v>270</v>
      </c>
      <c r="Z85" s="45" t="s">
        <v>270</v>
      </c>
      <c r="AA85" s="45" t="s">
        <v>270</v>
      </c>
      <c r="AB85" s="45" t="s">
        <v>270</v>
      </c>
      <c r="AC85" s="45" t="s">
        <v>270</v>
      </c>
      <c r="AD85" s="45" t="s">
        <v>270</v>
      </c>
      <c r="AE85" s="45" t="s">
        <v>270</v>
      </c>
      <c r="AF85" s="45" t="s">
        <v>270</v>
      </c>
      <c r="AG85" s="45" t="s">
        <v>270</v>
      </c>
      <c r="AH85" s="45" t="s">
        <v>270</v>
      </c>
      <c r="AI85" s="45" t="s">
        <v>270</v>
      </c>
      <c r="AJ85" s="45" t="s">
        <v>270</v>
      </c>
      <c r="AK85" s="45" t="s">
        <v>270</v>
      </c>
      <c r="AL85" s="45" t="s">
        <v>270</v>
      </c>
      <c r="AM85" s="45" t="s">
        <v>270</v>
      </c>
    </row>
    <row r="86" spans="1:39" hidden="1" outlineLevel="1">
      <c r="A86" s="8">
        <v>42826</v>
      </c>
      <c r="B86" s="45" t="s">
        <v>270</v>
      </c>
      <c r="C86" s="45" t="s">
        <v>270</v>
      </c>
      <c r="D86" s="45" t="s">
        <v>270</v>
      </c>
      <c r="E86" s="45" t="s">
        <v>270</v>
      </c>
      <c r="F86" s="45" t="s">
        <v>270</v>
      </c>
      <c r="G86" s="45" t="s">
        <v>270</v>
      </c>
      <c r="H86" s="45" t="s">
        <v>270</v>
      </c>
      <c r="I86" s="45" t="s">
        <v>270</v>
      </c>
      <c r="J86" s="45" t="s">
        <v>270</v>
      </c>
      <c r="K86" s="45" t="s">
        <v>270</v>
      </c>
      <c r="L86" s="45" t="s">
        <v>270</v>
      </c>
      <c r="M86" s="45" t="s">
        <v>270</v>
      </c>
      <c r="N86" s="45" t="s">
        <v>270</v>
      </c>
      <c r="O86" s="45" t="s">
        <v>270</v>
      </c>
      <c r="P86" s="45" t="s">
        <v>270</v>
      </c>
      <c r="Q86" s="45" t="s">
        <v>270</v>
      </c>
      <c r="R86" s="45" t="s">
        <v>270</v>
      </c>
      <c r="S86" s="45" t="s">
        <v>270</v>
      </c>
      <c r="T86" s="45" t="s">
        <v>270</v>
      </c>
      <c r="U86" s="45" t="s">
        <v>270</v>
      </c>
      <c r="V86" s="45" t="s">
        <v>270</v>
      </c>
      <c r="W86" s="45" t="s">
        <v>270</v>
      </c>
      <c r="X86" s="45" t="s">
        <v>270</v>
      </c>
      <c r="Y86" s="45" t="s">
        <v>270</v>
      </c>
      <c r="Z86" s="45" t="s">
        <v>270</v>
      </c>
      <c r="AA86" s="45" t="s">
        <v>270</v>
      </c>
      <c r="AB86" s="45" t="s">
        <v>270</v>
      </c>
      <c r="AC86" s="45" t="s">
        <v>270</v>
      </c>
      <c r="AD86" s="45" t="s">
        <v>270</v>
      </c>
      <c r="AE86" s="45" t="s">
        <v>270</v>
      </c>
      <c r="AF86" s="45" t="s">
        <v>270</v>
      </c>
      <c r="AG86" s="45" t="s">
        <v>270</v>
      </c>
      <c r="AH86" s="45" t="s">
        <v>270</v>
      </c>
      <c r="AI86" s="45" t="s">
        <v>270</v>
      </c>
      <c r="AJ86" s="45" t="s">
        <v>270</v>
      </c>
      <c r="AK86" s="45" t="s">
        <v>270</v>
      </c>
      <c r="AL86" s="45" t="s">
        <v>270</v>
      </c>
      <c r="AM86" s="45" t="s">
        <v>270</v>
      </c>
    </row>
    <row r="87" spans="1:39" hidden="1" outlineLevel="1">
      <c r="A87" s="8">
        <v>42856</v>
      </c>
      <c r="B87" s="45" t="s">
        <v>270</v>
      </c>
      <c r="C87" s="45" t="s">
        <v>270</v>
      </c>
      <c r="D87" s="45" t="s">
        <v>270</v>
      </c>
      <c r="E87" s="45" t="s">
        <v>270</v>
      </c>
      <c r="F87" s="45" t="s">
        <v>270</v>
      </c>
      <c r="G87" s="45" t="s">
        <v>270</v>
      </c>
      <c r="H87" s="45" t="s">
        <v>270</v>
      </c>
      <c r="I87" s="45" t="s">
        <v>270</v>
      </c>
      <c r="J87" s="45" t="s">
        <v>270</v>
      </c>
      <c r="K87" s="45" t="s">
        <v>270</v>
      </c>
      <c r="L87" s="45" t="s">
        <v>270</v>
      </c>
      <c r="M87" s="45" t="s">
        <v>270</v>
      </c>
      <c r="N87" s="45" t="s">
        <v>270</v>
      </c>
      <c r="O87" s="45" t="s">
        <v>270</v>
      </c>
      <c r="P87" s="45" t="s">
        <v>270</v>
      </c>
      <c r="Q87" s="45" t="s">
        <v>270</v>
      </c>
      <c r="R87" s="45" t="s">
        <v>270</v>
      </c>
      <c r="S87" s="45" t="s">
        <v>270</v>
      </c>
      <c r="T87" s="45" t="s">
        <v>270</v>
      </c>
      <c r="U87" s="45" t="s">
        <v>270</v>
      </c>
      <c r="V87" s="45" t="s">
        <v>270</v>
      </c>
      <c r="W87" s="45" t="s">
        <v>270</v>
      </c>
      <c r="X87" s="45" t="s">
        <v>270</v>
      </c>
      <c r="Y87" s="45" t="s">
        <v>270</v>
      </c>
      <c r="Z87" s="45" t="s">
        <v>270</v>
      </c>
      <c r="AA87" s="45" t="s">
        <v>270</v>
      </c>
      <c r="AB87" s="45" t="s">
        <v>270</v>
      </c>
      <c r="AC87" s="45" t="s">
        <v>270</v>
      </c>
      <c r="AD87" s="45" t="s">
        <v>270</v>
      </c>
      <c r="AE87" s="45" t="s">
        <v>270</v>
      </c>
      <c r="AF87" s="45" t="s">
        <v>270</v>
      </c>
      <c r="AG87" s="45" t="s">
        <v>270</v>
      </c>
      <c r="AH87" s="45" t="s">
        <v>270</v>
      </c>
      <c r="AI87" s="45" t="s">
        <v>270</v>
      </c>
      <c r="AJ87" s="45" t="s">
        <v>270</v>
      </c>
      <c r="AK87" s="45" t="s">
        <v>270</v>
      </c>
      <c r="AL87" s="45" t="s">
        <v>270</v>
      </c>
      <c r="AM87" s="45" t="s">
        <v>270</v>
      </c>
    </row>
    <row r="88" spans="1:39" hidden="1" outlineLevel="1">
      <c r="A88" s="8">
        <v>42887</v>
      </c>
      <c r="B88" s="45" t="s">
        <v>270</v>
      </c>
      <c r="C88" s="45" t="s">
        <v>270</v>
      </c>
      <c r="D88" s="45" t="s">
        <v>270</v>
      </c>
      <c r="E88" s="45" t="s">
        <v>270</v>
      </c>
      <c r="F88" s="45" t="s">
        <v>270</v>
      </c>
      <c r="G88" s="45" t="s">
        <v>270</v>
      </c>
      <c r="H88" s="45" t="s">
        <v>270</v>
      </c>
      <c r="I88" s="45" t="s">
        <v>270</v>
      </c>
      <c r="J88" s="45" t="s">
        <v>270</v>
      </c>
      <c r="K88" s="45" t="s">
        <v>270</v>
      </c>
      <c r="L88" s="45" t="s">
        <v>270</v>
      </c>
      <c r="M88" s="45" t="s">
        <v>270</v>
      </c>
      <c r="N88" s="45" t="s">
        <v>270</v>
      </c>
      <c r="O88" s="45" t="s">
        <v>270</v>
      </c>
      <c r="P88" s="45" t="s">
        <v>270</v>
      </c>
      <c r="Q88" s="45" t="s">
        <v>270</v>
      </c>
      <c r="R88" s="45" t="s">
        <v>270</v>
      </c>
      <c r="S88" s="45" t="s">
        <v>270</v>
      </c>
      <c r="T88" s="45" t="s">
        <v>270</v>
      </c>
      <c r="U88" s="45" t="s">
        <v>270</v>
      </c>
      <c r="V88" s="45" t="s">
        <v>270</v>
      </c>
      <c r="W88" s="45" t="s">
        <v>270</v>
      </c>
      <c r="X88" s="45" t="s">
        <v>270</v>
      </c>
      <c r="Y88" s="45" t="s">
        <v>270</v>
      </c>
      <c r="Z88" s="45" t="s">
        <v>270</v>
      </c>
      <c r="AA88" s="45" t="s">
        <v>270</v>
      </c>
      <c r="AB88" s="45" t="s">
        <v>270</v>
      </c>
      <c r="AC88" s="45" t="s">
        <v>270</v>
      </c>
      <c r="AD88" s="45" t="s">
        <v>270</v>
      </c>
      <c r="AE88" s="45" t="s">
        <v>270</v>
      </c>
      <c r="AF88" s="45" t="s">
        <v>270</v>
      </c>
      <c r="AG88" s="45" t="s">
        <v>270</v>
      </c>
      <c r="AH88" s="45" t="s">
        <v>270</v>
      </c>
      <c r="AI88" s="45" t="s">
        <v>270</v>
      </c>
      <c r="AJ88" s="45" t="s">
        <v>270</v>
      </c>
      <c r="AK88" s="45" t="s">
        <v>270</v>
      </c>
      <c r="AL88" s="45" t="s">
        <v>270</v>
      </c>
      <c r="AM88" s="45" t="s">
        <v>270</v>
      </c>
    </row>
    <row r="89" spans="1:39" hidden="1" outlineLevel="1">
      <c r="A89" s="8">
        <v>42917</v>
      </c>
      <c r="B89" s="45" t="s">
        <v>270</v>
      </c>
      <c r="C89" s="45" t="s">
        <v>270</v>
      </c>
      <c r="D89" s="45" t="s">
        <v>270</v>
      </c>
      <c r="E89" s="45" t="s">
        <v>270</v>
      </c>
      <c r="F89" s="45" t="s">
        <v>270</v>
      </c>
      <c r="G89" s="45" t="s">
        <v>270</v>
      </c>
      <c r="H89" s="45" t="s">
        <v>270</v>
      </c>
      <c r="I89" s="45" t="s">
        <v>270</v>
      </c>
      <c r="J89" s="45" t="s">
        <v>270</v>
      </c>
      <c r="K89" s="45" t="s">
        <v>270</v>
      </c>
      <c r="L89" s="45" t="s">
        <v>270</v>
      </c>
      <c r="M89" s="45" t="s">
        <v>270</v>
      </c>
      <c r="N89" s="45" t="s">
        <v>270</v>
      </c>
      <c r="O89" s="45" t="s">
        <v>270</v>
      </c>
      <c r="P89" s="45" t="s">
        <v>270</v>
      </c>
      <c r="Q89" s="45" t="s">
        <v>270</v>
      </c>
      <c r="R89" s="45" t="s">
        <v>270</v>
      </c>
      <c r="S89" s="45" t="s">
        <v>270</v>
      </c>
      <c r="T89" s="45" t="s">
        <v>270</v>
      </c>
      <c r="U89" s="45" t="s">
        <v>270</v>
      </c>
      <c r="V89" s="45" t="s">
        <v>270</v>
      </c>
      <c r="W89" s="45" t="s">
        <v>270</v>
      </c>
      <c r="X89" s="45" t="s">
        <v>270</v>
      </c>
      <c r="Y89" s="45" t="s">
        <v>270</v>
      </c>
      <c r="Z89" s="45" t="s">
        <v>270</v>
      </c>
      <c r="AA89" s="45" t="s">
        <v>270</v>
      </c>
      <c r="AB89" s="45" t="s">
        <v>270</v>
      </c>
      <c r="AC89" s="45" t="s">
        <v>270</v>
      </c>
      <c r="AD89" s="45" t="s">
        <v>270</v>
      </c>
      <c r="AE89" s="45" t="s">
        <v>270</v>
      </c>
      <c r="AF89" s="45" t="s">
        <v>270</v>
      </c>
      <c r="AG89" s="45" t="s">
        <v>270</v>
      </c>
      <c r="AH89" s="45" t="s">
        <v>270</v>
      </c>
      <c r="AI89" s="45" t="s">
        <v>270</v>
      </c>
      <c r="AJ89" s="45" t="s">
        <v>270</v>
      </c>
      <c r="AK89" s="45" t="s">
        <v>270</v>
      </c>
      <c r="AL89" s="45" t="s">
        <v>270</v>
      </c>
      <c r="AM89" s="45" t="s">
        <v>270</v>
      </c>
    </row>
    <row r="90" spans="1:39" hidden="1" outlineLevel="1">
      <c r="A90" s="8">
        <v>42948</v>
      </c>
      <c r="B90" s="45" t="s">
        <v>270</v>
      </c>
      <c r="C90" s="45" t="s">
        <v>270</v>
      </c>
      <c r="D90" s="45" t="s">
        <v>270</v>
      </c>
      <c r="E90" s="45" t="s">
        <v>270</v>
      </c>
      <c r="F90" s="45" t="s">
        <v>270</v>
      </c>
      <c r="G90" s="45" t="s">
        <v>270</v>
      </c>
      <c r="H90" s="45" t="s">
        <v>270</v>
      </c>
      <c r="I90" s="45" t="s">
        <v>270</v>
      </c>
      <c r="J90" s="45" t="s">
        <v>270</v>
      </c>
      <c r="K90" s="45" t="s">
        <v>270</v>
      </c>
      <c r="L90" s="45" t="s">
        <v>270</v>
      </c>
      <c r="M90" s="45" t="s">
        <v>270</v>
      </c>
      <c r="N90" s="45" t="s">
        <v>270</v>
      </c>
      <c r="O90" s="45" t="s">
        <v>270</v>
      </c>
      <c r="P90" s="45" t="s">
        <v>270</v>
      </c>
      <c r="Q90" s="45" t="s">
        <v>270</v>
      </c>
      <c r="R90" s="45" t="s">
        <v>270</v>
      </c>
      <c r="S90" s="45" t="s">
        <v>270</v>
      </c>
      <c r="T90" s="45" t="s">
        <v>270</v>
      </c>
      <c r="U90" s="45" t="s">
        <v>270</v>
      </c>
      <c r="V90" s="45" t="s">
        <v>270</v>
      </c>
      <c r="W90" s="45" t="s">
        <v>270</v>
      </c>
      <c r="X90" s="45" t="s">
        <v>270</v>
      </c>
      <c r="Y90" s="45" t="s">
        <v>270</v>
      </c>
      <c r="Z90" s="45" t="s">
        <v>270</v>
      </c>
      <c r="AA90" s="45" t="s">
        <v>270</v>
      </c>
      <c r="AB90" s="45" t="s">
        <v>270</v>
      </c>
      <c r="AC90" s="45" t="s">
        <v>270</v>
      </c>
      <c r="AD90" s="45" t="s">
        <v>270</v>
      </c>
      <c r="AE90" s="45" t="s">
        <v>270</v>
      </c>
      <c r="AF90" s="45" t="s">
        <v>270</v>
      </c>
      <c r="AG90" s="45" t="s">
        <v>270</v>
      </c>
      <c r="AH90" s="45" t="s">
        <v>270</v>
      </c>
      <c r="AI90" s="45" t="s">
        <v>270</v>
      </c>
      <c r="AJ90" s="45" t="s">
        <v>270</v>
      </c>
      <c r="AK90" s="45" t="s">
        <v>270</v>
      </c>
      <c r="AL90" s="45" t="s">
        <v>270</v>
      </c>
      <c r="AM90" s="45" t="s">
        <v>270</v>
      </c>
    </row>
    <row r="91" spans="1:39" hidden="1" outlineLevel="1">
      <c r="A91" s="8">
        <v>42979</v>
      </c>
      <c r="B91" s="45" t="s">
        <v>270</v>
      </c>
      <c r="C91" s="45" t="s">
        <v>270</v>
      </c>
      <c r="D91" s="45" t="s">
        <v>270</v>
      </c>
      <c r="E91" s="45" t="s">
        <v>270</v>
      </c>
      <c r="F91" s="45" t="s">
        <v>270</v>
      </c>
      <c r="G91" s="45" t="s">
        <v>270</v>
      </c>
      <c r="H91" s="45" t="s">
        <v>270</v>
      </c>
      <c r="I91" s="45" t="s">
        <v>270</v>
      </c>
      <c r="J91" s="45" t="s">
        <v>270</v>
      </c>
      <c r="K91" s="45" t="s">
        <v>270</v>
      </c>
      <c r="L91" s="45" t="s">
        <v>270</v>
      </c>
      <c r="M91" s="45" t="s">
        <v>270</v>
      </c>
      <c r="N91" s="45" t="s">
        <v>270</v>
      </c>
      <c r="O91" s="45" t="s">
        <v>270</v>
      </c>
      <c r="P91" s="45" t="s">
        <v>270</v>
      </c>
      <c r="Q91" s="45" t="s">
        <v>270</v>
      </c>
      <c r="R91" s="45" t="s">
        <v>270</v>
      </c>
      <c r="S91" s="45" t="s">
        <v>270</v>
      </c>
      <c r="T91" s="45" t="s">
        <v>270</v>
      </c>
      <c r="U91" s="45" t="s">
        <v>270</v>
      </c>
      <c r="V91" s="45" t="s">
        <v>270</v>
      </c>
      <c r="W91" s="45" t="s">
        <v>270</v>
      </c>
      <c r="X91" s="45" t="s">
        <v>270</v>
      </c>
      <c r="Y91" s="45" t="s">
        <v>270</v>
      </c>
      <c r="Z91" s="45" t="s">
        <v>270</v>
      </c>
      <c r="AA91" s="45" t="s">
        <v>270</v>
      </c>
      <c r="AB91" s="45" t="s">
        <v>270</v>
      </c>
      <c r="AC91" s="45" t="s">
        <v>270</v>
      </c>
      <c r="AD91" s="45" t="s">
        <v>270</v>
      </c>
      <c r="AE91" s="45" t="s">
        <v>270</v>
      </c>
      <c r="AF91" s="45" t="s">
        <v>270</v>
      </c>
      <c r="AG91" s="45" t="s">
        <v>270</v>
      </c>
      <c r="AH91" s="45" t="s">
        <v>270</v>
      </c>
      <c r="AI91" s="45" t="s">
        <v>270</v>
      </c>
      <c r="AJ91" s="45" t="s">
        <v>270</v>
      </c>
      <c r="AK91" s="45" t="s">
        <v>270</v>
      </c>
      <c r="AL91" s="45" t="s">
        <v>270</v>
      </c>
      <c r="AM91" s="45" t="s">
        <v>270</v>
      </c>
    </row>
    <row r="92" spans="1:39" hidden="1" outlineLevel="1">
      <c r="A92" s="8">
        <v>43009</v>
      </c>
      <c r="B92" s="45" t="s">
        <v>270</v>
      </c>
      <c r="C92" s="45" t="s">
        <v>270</v>
      </c>
      <c r="D92" s="45" t="s">
        <v>270</v>
      </c>
      <c r="E92" s="45" t="s">
        <v>270</v>
      </c>
      <c r="F92" s="45" t="s">
        <v>270</v>
      </c>
      <c r="G92" s="45" t="s">
        <v>270</v>
      </c>
      <c r="H92" s="45" t="s">
        <v>270</v>
      </c>
      <c r="I92" s="45" t="s">
        <v>270</v>
      </c>
      <c r="J92" s="45" t="s">
        <v>270</v>
      </c>
      <c r="K92" s="45" t="s">
        <v>270</v>
      </c>
      <c r="L92" s="45" t="s">
        <v>270</v>
      </c>
      <c r="M92" s="45" t="s">
        <v>270</v>
      </c>
      <c r="N92" s="45" t="s">
        <v>270</v>
      </c>
      <c r="O92" s="45" t="s">
        <v>270</v>
      </c>
      <c r="P92" s="45" t="s">
        <v>270</v>
      </c>
      <c r="Q92" s="45" t="s">
        <v>270</v>
      </c>
      <c r="R92" s="45" t="s">
        <v>270</v>
      </c>
      <c r="S92" s="45" t="s">
        <v>270</v>
      </c>
      <c r="T92" s="45" t="s">
        <v>270</v>
      </c>
      <c r="U92" s="45" t="s">
        <v>270</v>
      </c>
      <c r="V92" s="45" t="s">
        <v>270</v>
      </c>
      <c r="W92" s="45" t="s">
        <v>270</v>
      </c>
      <c r="X92" s="45" t="s">
        <v>270</v>
      </c>
      <c r="Y92" s="45" t="s">
        <v>270</v>
      </c>
      <c r="Z92" s="45" t="s">
        <v>270</v>
      </c>
      <c r="AA92" s="45" t="s">
        <v>270</v>
      </c>
      <c r="AB92" s="45" t="s">
        <v>270</v>
      </c>
      <c r="AC92" s="45" t="s">
        <v>270</v>
      </c>
      <c r="AD92" s="45" t="s">
        <v>270</v>
      </c>
      <c r="AE92" s="45" t="s">
        <v>270</v>
      </c>
      <c r="AF92" s="45" t="s">
        <v>270</v>
      </c>
      <c r="AG92" s="45" t="s">
        <v>270</v>
      </c>
      <c r="AH92" s="45" t="s">
        <v>270</v>
      </c>
      <c r="AI92" s="45" t="s">
        <v>270</v>
      </c>
      <c r="AJ92" s="45" t="s">
        <v>270</v>
      </c>
      <c r="AK92" s="45" t="s">
        <v>270</v>
      </c>
      <c r="AL92" s="45" t="s">
        <v>270</v>
      </c>
      <c r="AM92" s="45" t="s">
        <v>270</v>
      </c>
    </row>
    <row r="93" spans="1:39" hidden="1" outlineLevel="1">
      <c r="A93" s="8">
        <v>43040</v>
      </c>
      <c r="B93" s="45" t="s">
        <v>270</v>
      </c>
      <c r="C93" s="45" t="s">
        <v>270</v>
      </c>
      <c r="D93" s="45" t="s">
        <v>270</v>
      </c>
      <c r="E93" s="45" t="s">
        <v>270</v>
      </c>
      <c r="F93" s="45" t="s">
        <v>270</v>
      </c>
      <c r="G93" s="45" t="s">
        <v>270</v>
      </c>
      <c r="H93" s="45" t="s">
        <v>270</v>
      </c>
      <c r="I93" s="45" t="s">
        <v>270</v>
      </c>
      <c r="J93" s="45" t="s">
        <v>270</v>
      </c>
      <c r="K93" s="45" t="s">
        <v>270</v>
      </c>
      <c r="L93" s="45" t="s">
        <v>270</v>
      </c>
      <c r="M93" s="45" t="s">
        <v>270</v>
      </c>
      <c r="N93" s="45" t="s">
        <v>270</v>
      </c>
      <c r="O93" s="45" t="s">
        <v>270</v>
      </c>
      <c r="P93" s="45" t="s">
        <v>270</v>
      </c>
      <c r="Q93" s="45" t="s">
        <v>270</v>
      </c>
      <c r="R93" s="45" t="s">
        <v>270</v>
      </c>
      <c r="S93" s="45" t="s">
        <v>270</v>
      </c>
      <c r="T93" s="45" t="s">
        <v>270</v>
      </c>
      <c r="U93" s="45" t="s">
        <v>270</v>
      </c>
      <c r="V93" s="45" t="s">
        <v>270</v>
      </c>
      <c r="W93" s="45" t="s">
        <v>270</v>
      </c>
      <c r="X93" s="45" t="s">
        <v>270</v>
      </c>
      <c r="Y93" s="45" t="s">
        <v>270</v>
      </c>
      <c r="Z93" s="45" t="s">
        <v>270</v>
      </c>
      <c r="AA93" s="45" t="s">
        <v>270</v>
      </c>
      <c r="AB93" s="45" t="s">
        <v>270</v>
      </c>
      <c r="AC93" s="45" t="s">
        <v>270</v>
      </c>
      <c r="AD93" s="45" t="s">
        <v>270</v>
      </c>
      <c r="AE93" s="45" t="s">
        <v>270</v>
      </c>
      <c r="AF93" s="45" t="s">
        <v>270</v>
      </c>
      <c r="AG93" s="45" t="s">
        <v>270</v>
      </c>
      <c r="AH93" s="45" t="s">
        <v>270</v>
      </c>
      <c r="AI93" s="45" t="s">
        <v>270</v>
      </c>
      <c r="AJ93" s="45" t="s">
        <v>270</v>
      </c>
      <c r="AK93" s="45" t="s">
        <v>270</v>
      </c>
      <c r="AL93" s="45" t="s">
        <v>270</v>
      </c>
      <c r="AM93" s="45" t="s">
        <v>270</v>
      </c>
    </row>
    <row r="94" spans="1:39" hidden="1" outlineLevel="1">
      <c r="A94" s="8">
        <v>43070</v>
      </c>
      <c r="B94" s="45" t="s">
        <v>270</v>
      </c>
      <c r="C94" s="45" t="s">
        <v>270</v>
      </c>
      <c r="D94" s="45" t="s">
        <v>270</v>
      </c>
      <c r="E94" s="45" t="s">
        <v>270</v>
      </c>
      <c r="F94" s="45" t="s">
        <v>270</v>
      </c>
      <c r="G94" s="45" t="s">
        <v>270</v>
      </c>
      <c r="H94" s="45" t="s">
        <v>270</v>
      </c>
      <c r="I94" s="45" t="s">
        <v>270</v>
      </c>
      <c r="J94" s="45" t="s">
        <v>270</v>
      </c>
      <c r="K94" s="45" t="s">
        <v>270</v>
      </c>
      <c r="L94" s="45" t="s">
        <v>270</v>
      </c>
      <c r="M94" s="45" t="s">
        <v>270</v>
      </c>
      <c r="N94" s="45" t="s">
        <v>270</v>
      </c>
      <c r="O94" s="45" t="s">
        <v>270</v>
      </c>
      <c r="P94" s="45" t="s">
        <v>270</v>
      </c>
      <c r="Q94" s="45" t="s">
        <v>270</v>
      </c>
      <c r="R94" s="45" t="s">
        <v>270</v>
      </c>
      <c r="S94" s="45" t="s">
        <v>270</v>
      </c>
      <c r="T94" s="45" t="s">
        <v>270</v>
      </c>
      <c r="U94" s="45" t="s">
        <v>270</v>
      </c>
      <c r="V94" s="45" t="s">
        <v>270</v>
      </c>
      <c r="W94" s="45" t="s">
        <v>270</v>
      </c>
      <c r="X94" s="45" t="s">
        <v>270</v>
      </c>
      <c r="Y94" s="45" t="s">
        <v>270</v>
      </c>
      <c r="Z94" s="45" t="s">
        <v>270</v>
      </c>
      <c r="AA94" s="45" t="s">
        <v>270</v>
      </c>
      <c r="AB94" s="45" t="s">
        <v>270</v>
      </c>
      <c r="AC94" s="45" t="s">
        <v>270</v>
      </c>
      <c r="AD94" s="45" t="s">
        <v>270</v>
      </c>
      <c r="AE94" s="45" t="s">
        <v>270</v>
      </c>
      <c r="AF94" s="45" t="s">
        <v>270</v>
      </c>
      <c r="AG94" s="45" t="s">
        <v>270</v>
      </c>
      <c r="AH94" s="45" t="s">
        <v>270</v>
      </c>
      <c r="AI94" s="45" t="s">
        <v>270</v>
      </c>
      <c r="AJ94" s="45" t="s">
        <v>270</v>
      </c>
      <c r="AK94" s="45" t="s">
        <v>270</v>
      </c>
      <c r="AL94" s="45" t="s">
        <v>270</v>
      </c>
      <c r="AM94" s="45" t="s">
        <v>270</v>
      </c>
    </row>
    <row r="95" spans="1:39" hidden="1" outlineLevel="1">
      <c r="A95" s="8">
        <v>43101</v>
      </c>
      <c r="B95" s="45" t="s">
        <v>270</v>
      </c>
      <c r="C95" s="45" t="s">
        <v>270</v>
      </c>
      <c r="D95" s="45" t="s">
        <v>270</v>
      </c>
      <c r="E95" s="45" t="s">
        <v>270</v>
      </c>
      <c r="F95" s="45" t="s">
        <v>270</v>
      </c>
      <c r="G95" s="45" t="s">
        <v>270</v>
      </c>
      <c r="H95" s="45" t="s">
        <v>270</v>
      </c>
      <c r="I95" s="45" t="s">
        <v>270</v>
      </c>
      <c r="J95" s="45" t="s">
        <v>270</v>
      </c>
      <c r="K95" s="45" t="s">
        <v>270</v>
      </c>
      <c r="L95" s="45" t="s">
        <v>270</v>
      </c>
      <c r="M95" s="45" t="s">
        <v>270</v>
      </c>
      <c r="N95" s="45" t="s">
        <v>270</v>
      </c>
      <c r="O95" s="45" t="s">
        <v>270</v>
      </c>
      <c r="P95" s="45" t="s">
        <v>270</v>
      </c>
      <c r="Q95" s="45" t="s">
        <v>270</v>
      </c>
      <c r="R95" s="45" t="s">
        <v>270</v>
      </c>
      <c r="S95" s="45" t="s">
        <v>270</v>
      </c>
      <c r="T95" s="45" t="s">
        <v>270</v>
      </c>
      <c r="U95" s="45" t="s">
        <v>270</v>
      </c>
      <c r="V95" s="45" t="s">
        <v>270</v>
      </c>
      <c r="W95" s="45" t="s">
        <v>270</v>
      </c>
      <c r="X95" s="45" t="s">
        <v>270</v>
      </c>
      <c r="Y95" s="45" t="s">
        <v>270</v>
      </c>
      <c r="Z95" s="45" t="s">
        <v>270</v>
      </c>
      <c r="AA95" s="45" t="s">
        <v>270</v>
      </c>
      <c r="AB95" s="45" t="s">
        <v>270</v>
      </c>
      <c r="AC95" s="45" t="s">
        <v>270</v>
      </c>
      <c r="AD95" s="45" t="s">
        <v>270</v>
      </c>
      <c r="AE95" s="45" t="s">
        <v>270</v>
      </c>
      <c r="AF95" s="45" t="s">
        <v>270</v>
      </c>
      <c r="AG95" s="45" t="s">
        <v>270</v>
      </c>
      <c r="AH95" s="45" t="s">
        <v>270</v>
      </c>
      <c r="AI95" s="45" t="s">
        <v>270</v>
      </c>
      <c r="AJ95" s="45" t="s">
        <v>270</v>
      </c>
      <c r="AK95" s="45" t="s">
        <v>270</v>
      </c>
      <c r="AL95" s="45" t="s">
        <v>270</v>
      </c>
      <c r="AM95" s="45" t="s">
        <v>270</v>
      </c>
    </row>
    <row r="96" spans="1:39" hidden="1" outlineLevel="1">
      <c r="A96" s="8">
        <v>43132</v>
      </c>
      <c r="B96" s="45" t="s">
        <v>270</v>
      </c>
      <c r="C96" s="45" t="s">
        <v>270</v>
      </c>
      <c r="D96" s="45" t="s">
        <v>270</v>
      </c>
      <c r="E96" s="45" t="s">
        <v>270</v>
      </c>
      <c r="F96" s="45" t="s">
        <v>270</v>
      </c>
      <c r="G96" s="45" t="s">
        <v>270</v>
      </c>
      <c r="H96" s="45" t="s">
        <v>270</v>
      </c>
      <c r="I96" s="45" t="s">
        <v>270</v>
      </c>
      <c r="J96" s="45" t="s">
        <v>270</v>
      </c>
      <c r="K96" s="45" t="s">
        <v>270</v>
      </c>
      <c r="L96" s="45" t="s">
        <v>270</v>
      </c>
      <c r="M96" s="45" t="s">
        <v>270</v>
      </c>
      <c r="N96" s="45" t="s">
        <v>270</v>
      </c>
      <c r="O96" s="45" t="s">
        <v>270</v>
      </c>
      <c r="P96" s="45" t="s">
        <v>270</v>
      </c>
      <c r="Q96" s="45" t="s">
        <v>270</v>
      </c>
      <c r="R96" s="45" t="s">
        <v>270</v>
      </c>
      <c r="S96" s="45" t="s">
        <v>270</v>
      </c>
      <c r="T96" s="45" t="s">
        <v>270</v>
      </c>
      <c r="U96" s="45" t="s">
        <v>270</v>
      </c>
      <c r="V96" s="45" t="s">
        <v>270</v>
      </c>
      <c r="W96" s="45" t="s">
        <v>270</v>
      </c>
      <c r="X96" s="45" t="s">
        <v>270</v>
      </c>
      <c r="Y96" s="45" t="s">
        <v>270</v>
      </c>
      <c r="Z96" s="45" t="s">
        <v>270</v>
      </c>
      <c r="AA96" s="45" t="s">
        <v>270</v>
      </c>
      <c r="AB96" s="45" t="s">
        <v>270</v>
      </c>
      <c r="AC96" s="45" t="s">
        <v>270</v>
      </c>
      <c r="AD96" s="45" t="s">
        <v>270</v>
      </c>
      <c r="AE96" s="45" t="s">
        <v>270</v>
      </c>
      <c r="AF96" s="45" t="s">
        <v>270</v>
      </c>
      <c r="AG96" s="45" t="s">
        <v>270</v>
      </c>
      <c r="AH96" s="45" t="s">
        <v>270</v>
      </c>
      <c r="AI96" s="45" t="s">
        <v>270</v>
      </c>
      <c r="AJ96" s="45" t="s">
        <v>270</v>
      </c>
      <c r="AK96" s="45" t="s">
        <v>270</v>
      </c>
      <c r="AL96" s="45" t="s">
        <v>270</v>
      </c>
      <c r="AM96" s="45" t="s">
        <v>270</v>
      </c>
    </row>
    <row r="97" spans="1:39" hidden="1" outlineLevel="1">
      <c r="A97" s="8">
        <v>43160</v>
      </c>
      <c r="B97" s="45" t="s">
        <v>270</v>
      </c>
      <c r="C97" s="45" t="s">
        <v>270</v>
      </c>
      <c r="D97" s="45" t="s">
        <v>270</v>
      </c>
      <c r="E97" s="45" t="s">
        <v>270</v>
      </c>
      <c r="F97" s="45" t="s">
        <v>270</v>
      </c>
      <c r="G97" s="45" t="s">
        <v>270</v>
      </c>
      <c r="H97" s="45" t="s">
        <v>270</v>
      </c>
      <c r="I97" s="45" t="s">
        <v>270</v>
      </c>
      <c r="J97" s="45" t="s">
        <v>270</v>
      </c>
      <c r="K97" s="45" t="s">
        <v>270</v>
      </c>
      <c r="L97" s="45" t="s">
        <v>270</v>
      </c>
      <c r="M97" s="45" t="s">
        <v>270</v>
      </c>
      <c r="N97" s="45" t="s">
        <v>270</v>
      </c>
      <c r="O97" s="45" t="s">
        <v>270</v>
      </c>
      <c r="P97" s="45" t="s">
        <v>270</v>
      </c>
      <c r="Q97" s="45" t="s">
        <v>270</v>
      </c>
      <c r="R97" s="45" t="s">
        <v>270</v>
      </c>
      <c r="S97" s="45" t="s">
        <v>270</v>
      </c>
      <c r="T97" s="45" t="s">
        <v>270</v>
      </c>
      <c r="U97" s="45" t="s">
        <v>270</v>
      </c>
      <c r="V97" s="45" t="s">
        <v>270</v>
      </c>
      <c r="W97" s="45" t="s">
        <v>270</v>
      </c>
      <c r="X97" s="45" t="s">
        <v>270</v>
      </c>
      <c r="Y97" s="45" t="s">
        <v>270</v>
      </c>
      <c r="Z97" s="45" t="s">
        <v>270</v>
      </c>
      <c r="AA97" s="45" t="s">
        <v>270</v>
      </c>
      <c r="AB97" s="45" t="s">
        <v>270</v>
      </c>
      <c r="AC97" s="45" t="s">
        <v>270</v>
      </c>
      <c r="AD97" s="45" t="s">
        <v>270</v>
      </c>
      <c r="AE97" s="45" t="s">
        <v>270</v>
      </c>
      <c r="AF97" s="45" t="s">
        <v>270</v>
      </c>
      <c r="AG97" s="45" t="s">
        <v>270</v>
      </c>
      <c r="AH97" s="45" t="s">
        <v>270</v>
      </c>
      <c r="AI97" s="45" t="s">
        <v>270</v>
      </c>
      <c r="AJ97" s="45" t="s">
        <v>270</v>
      </c>
      <c r="AK97" s="45" t="s">
        <v>270</v>
      </c>
      <c r="AL97" s="45" t="s">
        <v>270</v>
      </c>
      <c r="AM97" s="45" t="s">
        <v>270</v>
      </c>
    </row>
    <row r="98" spans="1:39" hidden="1" outlineLevel="1">
      <c r="A98" s="8">
        <v>43191</v>
      </c>
      <c r="B98" s="45" t="s">
        <v>270</v>
      </c>
      <c r="C98" s="45" t="s">
        <v>270</v>
      </c>
      <c r="D98" s="45" t="s">
        <v>270</v>
      </c>
      <c r="E98" s="45" t="s">
        <v>270</v>
      </c>
      <c r="F98" s="45" t="s">
        <v>270</v>
      </c>
      <c r="G98" s="45" t="s">
        <v>270</v>
      </c>
      <c r="H98" s="45" t="s">
        <v>270</v>
      </c>
      <c r="I98" s="45" t="s">
        <v>270</v>
      </c>
      <c r="J98" s="45" t="s">
        <v>270</v>
      </c>
      <c r="K98" s="45" t="s">
        <v>270</v>
      </c>
      <c r="L98" s="45" t="s">
        <v>270</v>
      </c>
      <c r="M98" s="45" t="s">
        <v>270</v>
      </c>
      <c r="N98" s="45" t="s">
        <v>270</v>
      </c>
      <c r="O98" s="45" t="s">
        <v>270</v>
      </c>
      <c r="P98" s="45" t="s">
        <v>270</v>
      </c>
      <c r="Q98" s="45" t="s">
        <v>270</v>
      </c>
      <c r="R98" s="45" t="s">
        <v>270</v>
      </c>
      <c r="S98" s="45" t="s">
        <v>270</v>
      </c>
      <c r="T98" s="45" t="s">
        <v>270</v>
      </c>
      <c r="U98" s="45" t="s">
        <v>270</v>
      </c>
      <c r="V98" s="45" t="s">
        <v>270</v>
      </c>
      <c r="W98" s="45" t="s">
        <v>270</v>
      </c>
      <c r="X98" s="45" t="s">
        <v>270</v>
      </c>
      <c r="Y98" s="45" t="s">
        <v>270</v>
      </c>
      <c r="Z98" s="45" t="s">
        <v>270</v>
      </c>
      <c r="AA98" s="45" t="s">
        <v>270</v>
      </c>
      <c r="AB98" s="45" t="s">
        <v>270</v>
      </c>
      <c r="AC98" s="45" t="s">
        <v>270</v>
      </c>
      <c r="AD98" s="45" t="s">
        <v>270</v>
      </c>
      <c r="AE98" s="45" t="s">
        <v>270</v>
      </c>
      <c r="AF98" s="45" t="s">
        <v>270</v>
      </c>
      <c r="AG98" s="45" t="s">
        <v>270</v>
      </c>
      <c r="AH98" s="45" t="s">
        <v>270</v>
      </c>
      <c r="AI98" s="45" t="s">
        <v>270</v>
      </c>
      <c r="AJ98" s="45" t="s">
        <v>270</v>
      </c>
      <c r="AK98" s="45" t="s">
        <v>270</v>
      </c>
      <c r="AL98" s="45" t="s">
        <v>270</v>
      </c>
      <c r="AM98" s="45" t="s">
        <v>270</v>
      </c>
    </row>
    <row r="99" spans="1:39" hidden="1" outlineLevel="1">
      <c r="A99" s="8">
        <v>43221</v>
      </c>
      <c r="B99" s="45" t="s">
        <v>270</v>
      </c>
      <c r="C99" s="45" t="s">
        <v>270</v>
      </c>
      <c r="D99" s="45" t="s">
        <v>270</v>
      </c>
      <c r="E99" s="45" t="s">
        <v>270</v>
      </c>
      <c r="F99" s="45" t="s">
        <v>270</v>
      </c>
      <c r="G99" s="45" t="s">
        <v>270</v>
      </c>
      <c r="H99" s="45" t="s">
        <v>270</v>
      </c>
      <c r="I99" s="45" t="s">
        <v>270</v>
      </c>
      <c r="J99" s="45" t="s">
        <v>270</v>
      </c>
      <c r="K99" s="45" t="s">
        <v>270</v>
      </c>
      <c r="L99" s="45" t="s">
        <v>270</v>
      </c>
      <c r="M99" s="45" t="s">
        <v>270</v>
      </c>
      <c r="N99" s="45" t="s">
        <v>270</v>
      </c>
      <c r="O99" s="45" t="s">
        <v>270</v>
      </c>
      <c r="P99" s="45" t="s">
        <v>270</v>
      </c>
      <c r="Q99" s="45" t="s">
        <v>270</v>
      </c>
      <c r="R99" s="45" t="s">
        <v>270</v>
      </c>
      <c r="S99" s="45" t="s">
        <v>270</v>
      </c>
      <c r="T99" s="45" t="s">
        <v>270</v>
      </c>
      <c r="U99" s="45" t="s">
        <v>270</v>
      </c>
      <c r="V99" s="45" t="s">
        <v>270</v>
      </c>
      <c r="W99" s="45" t="s">
        <v>270</v>
      </c>
      <c r="X99" s="45" t="s">
        <v>270</v>
      </c>
      <c r="Y99" s="45" t="s">
        <v>270</v>
      </c>
      <c r="Z99" s="45" t="s">
        <v>270</v>
      </c>
      <c r="AA99" s="45" t="s">
        <v>270</v>
      </c>
      <c r="AB99" s="45" t="s">
        <v>270</v>
      </c>
      <c r="AC99" s="45" t="s">
        <v>270</v>
      </c>
      <c r="AD99" s="45" t="s">
        <v>270</v>
      </c>
      <c r="AE99" s="45" t="s">
        <v>270</v>
      </c>
      <c r="AF99" s="45" t="s">
        <v>270</v>
      </c>
      <c r="AG99" s="45" t="s">
        <v>270</v>
      </c>
      <c r="AH99" s="45" t="s">
        <v>270</v>
      </c>
      <c r="AI99" s="45" t="s">
        <v>270</v>
      </c>
      <c r="AJ99" s="45" t="s">
        <v>270</v>
      </c>
      <c r="AK99" s="45" t="s">
        <v>270</v>
      </c>
      <c r="AL99" s="45" t="s">
        <v>270</v>
      </c>
      <c r="AM99" s="45" t="s">
        <v>270</v>
      </c>
    </row>
    <row r="100" spans="1:39" hidden="1" outlineLevel="1">
      <c r="A100" s="8">
        <v>43252</v>
      </c>
      <c r="B100" s="45" t="s">
        <v>270</v>
      </c>
      <c r="C100" s="45" t="s">
        <v>270</v>
      </c>
      <c r="D100" s="45" t="s">
        <v>270</v>
      </c>
      <c r="E100" s="45" t="s">
        <v>270</v>
      </c>
      <c r="F100" s="45" t="s">
        <v>270</v>
      </c>
      <c r="G100" s="45" t="s">
        <v>270</v>
      </c>
      <c r="H100" s="45" t="s">
        <v>270</v>
      </c>
      <c r="I100" s="45" t="s">
        <v>270</v>
      </c>
      <c r="J100" s="45" t="s">
        <v>270</v>
      </c>
      <c r="K100" s="45" t="s">
        <v>270</v>
      </c>
      <c r="L100" s="45" t="s">
        <v>270</v>
      </c>
      <c r="M100" s="45" t="s">
        <v>270</v>
      </c>
      <c r="N100" s="45" t="s">
        <v>270</v>
      </c>
      <c r="O100" s="45" t="s">
        <v>270</v>
      </c>
      <c r="P100" s="45" t="s">
        <v>270</v>
      </c>
      <c r="Q100" s="45" t="s">
        <v>270</v>
      </c>
      <c r="R100" s="45" t="s">
        <v>270</v>
      </c>
      <c r="S100" s="45" t="s">
        <v>270</v>
      </c>
      <c r="T100" s="45" t="s">
        <v>270</v>
      </c>
      <c r="U100" s="45" t="s">
        <v>270</v>
      </c>
      <c r="V100" s="45" t="s">
        <v>270</v>
      </c>
      <c r="W100" s="45" t="s">
        <v>270</v>
      </c>
      <c r="X100" s="45" t="s">
        <v>270</v>
      </c>
      <c r="Y100" s="45" t="s">
        <v>270</v>
      </c>
      <c r="Z100" s="45" t="s">
        <v>270</v>
      </c>
      <c r="AA100" s="45" t="s">
        <v>270</v>
      </c>
      <c r="AB100" s="45" t="s">
        <v>270</v>
      </c>
      <c r="AC100" s="45" t="s">
        <v>270</v>
      </c>
      <c r="AD100" s="45" t="s">
        <v>270</v>
      </c>
      <c r="AE100" s="45" t="s">
        <v>270</v>
      </c>
      <c r="AF100" s="45" t="s">
        <v>270</v>
      </c>
      <c r="AG100" s="45" t="s">
        <v>270</v>
      </c>
      <c r="AH100" s="45" t="s">
        <v>270</v>
      </c>
      <c r="AI100" s="45" t="s">
        <v>270</v>
      </c>
      <c r="AJ100" s="45" t="s">
        <v>270</v>
      </c>
      <c r="AK100" s="45" t="s">
        <v>270</v>
      </c>
      <c r="AL100" s="45" t="s">
        <v>270</v>
      </c>
      <c r="AM100" s="45" t="s">
        <v>270</v>
      </c>
    </row>
    <row r="101" spans="1:39" hidden="1" outlineLevel="1">
      <c r="A101" s="8">
        <v>43282</v>
      </c>
      <c r="B101" s="45" t="s">
        <v>270</v>
      </c>
      <c r="C101" s="45" t="s">
        <v>270</v>
      </c>
      <c r="D101" s="45" t="s">
        <v>270</v>
      </c>
      <c r="E101" s="45" t="s">
        <v>270</v>
      </c>
      <c r="F101" s="45" t="s">
        <v>270</v>
      </c>
      <c r="G101" s="45" t="s">
        <v>270</v>
      </c>
      <c r="H101" s="45" t="s">
        <v>270</v>
      </c>
      <c r="I101" s="45" t="s">
        <v>270</v>
      </c>
      <c r="J101" s="45" t="s">
        <v>270</v>
      </c>
      <c r="K101" s="45" t="s">
        <v>270</v>
      </c>
      <c r="L101" s="45" t="s">
        <v>270</v>
      </c>
      <c r="M101" s="45" t="s">
        <v>270</v>
      </c>
      <c r="N101" s="45" t="s">
        <v>270</v>
      </c>
      <c r="O101" s="45" t="s">
        <v>270</v>
      </c>
      <c r="P101" s="45" t="s">
        <v>270</v>
      </c>
      <c r="Q101" s="45" t="s">
        <v>270</v>
      </c>
      <c r="R101" s="45" t="s">
        <v>270</v>
      </c>
      <c r="S101" s="45" t="s">
        <v>270</v>
      </c>
      <c r="T101" s="45" t="s">
        <v>270</v>
      </c>
      <c r="U101" s="45" t="s">
        <v>270</v>
      </c>
      <c r="V101" s="45" t="s">
        <v>270</v>
      </c>
      <c r="W101" s="45" t="s">
        <v>270</v>
      </c>
      <c r="X101" s="45" t="s">
        <v>270</v>
      </c>
      <c r="Y101" s="45" t="s">
        <v>270</v>
      </c>
      <c r="Z101" s="45" t="s">
        <v>270</v>
      </c>
      <c r="AA101" s="45" t="s">
        <v>270</v>
      </c>
      <c r="AB101" s="45" t="s">
        <v>270</v>
      </c>
      <c r="AC101" s="45" t="s">
        <v>270</v>
      </c>
      <c r="AD101" s="45" t="s">
        <v>270</v>
      </c>
      <c r="AE101" s="45" t="s">
        <v>270</v>
      </c>
      <c r="AF101" s="45" t="s">
        <v>270</v>
      </c>
      <c r="AG101" s="45" t="s">
        <v>270</v>
      </c>
      <c r="AH101" s="45" t="s">
        <v>270</v>
      </c>
      <c r="AI101" s="45" t="s">
        <v>270</v>
      </c>
      <c r="AJ101" s="45" t="s">
        <v>270</v>
      </c>
      <c r="AK101" s="45" t="s">
        <v>270</v>
      </c>
      <c r="AL101" s="45" t="s">
        <v>270</v>
      </c>
      <c r="AM101" s="45" t="s">
        <v>270</v>
      </c>
    </row>
    <row r="102" spans="1:39" hidden="1" outlineLevel="1">
      <c r="A102" s="8">
        <v>43313</v>
      </c>
      <c r="B102" s="45" t="s">
        <v>270</v>
      </c>
      <c r="C102" s="45" t="s">
        <v>270</v>
      </c>
      <c r="D102" s="45" t="s">
        <v>270</v>
      </c>
      <c r="E102" s="45" t="s">
        <v>270</v>
      </c>
      <c r="F102" s="45" t="s">
        <v>270</v>
      </c>
      <c r="G102" s="45" t="s">
        <v>270</v>
      </c>
      <c r="H102" s="45" t="s">
        <v>270</v>
      </c>
      <c r="I102" s="45" t="s">
        <v>270</v>
      </c>
      <c r="J102" s="45" t="s">
        <v>270</v>
      </c>
      <c r="K102" s="45" t="s">
        <v>270</v>
      </c>
      <c r="L102" s="45" t="s">
        <v>270</v>
      </c>
      <c r="M102" s="45" t="s">
        <v>270</v>
      </c>
      <c r="N102" s="45" t="s">
        <v>270</v>
      </c>
      <c r="O102" s="45" t="s">
        <v>270</v>
      </c>
      <c r="P102" s="45" t="s">
        <v>270</v>
      </c>
      <c r="Q102" s="45" t="s">
        <v>270</v>
      </c>
      <c r="R102" s="45" t="s">
        <v>270</v>
      </c>
      <c r="S102" s="45" t="s">
        <v>270</v>
      </c>
      <c r="T102" s="45" t="s">
        <v>270</v>
      </c>
      <c r="U102" s="45" t="s">
        <v>270</v>
      </c>
      <c r="V102" s="45" t="s">
        <v>270</v>
      </c>
      <c r="W102" s="45" t="s">
        <v>270</v>
      </c>
      <c r="X102" s="45" t="s">
        <v>270</v>
      </c>
      <c r="Y102" s="45" t="s">
        <v>270</v>
      </c>
      <c r="Z102" s="45" t="s">
        <v>270</v>
      </c>
      <c r="AA102" s="45" t="s">
        <v>270</v>
      </c>
      <c r="AB102" s="45" t="s">
        <v>270</v>
      </c>
      <c r="AC102" s="45" t="s">
        <v>270</v>
      </c>
      <c r="AD102" s="45" t="s">
        <v>270</v>
      </c>
      <c r="AE102" s="45" t="s">
        <v>270</v>
      </c>
      <c r="AF102" s="45" t="s">
        <v>270</v>
      </c>
      <c r="AG102" s="45" t="s">
        <v>270</v>
      </c>
      <c r="AH102" s="45" t="s">
        <v>270</v>
      </c>
      <c r="AI102" s="45" t="s">
        <v>270</v>
      </c>
      <c r="AJ102" s="45" t="s">
        <v>270</v>
      </c>
      <c r="AK102" s="45" t="s">
        <v>270</v>
      </c>
      <c r="AL102" s="45" t="s">
        <v>270</v>
      </c>
      <c r="AM102" s="45" t="s">
        <v>270</v>
      </c>
    </row>
    <row r="103" spans="1:39" hidden="1" outlineLevel="1">
      <c r="A103" s="8">
        <v>43344</v>
      </c>
      <c r="B103" s="45" t="s">
        <v>270</v>
      </c>
      <c r="C103" s="45" t="s">
        <v>270</v>
      </c>
      <c r="D103" s="45" t="s">
        <v>270</v>
      </c>
      <c r="E103" s="45" t="s">
        <v>270</v>
      </c>
      <c r="F103" s="45" t="s">
        <v>270</v>
      </c>
      <c r="G103" s="45" t="s">
        <v>270</v>
      </c>
      <c r="H103" s="45" t="s">
        <v>270</v>
      </c>
      <c r="I103" s="45" t="s">
        <v>270</v>
      </c>
      <c r="J103" s="45" t="s">
        <v>270</v>
      </c>
      <c r="K103" s="45" t="s">
        <v>270</v>
      </c>
      <c r="L103" s="45" t="s">
        <v>270</v>
      </c>
      <c r="M103" s="45" t="s">
        <v>270</v>
      </c>
      <c r="N103" s="45" t="s">
        <v>270</v>
      </c>
      <c r="O103" s="45" t="s">
        <v>270</v>
      </c>
      <c r="P103" s="45" t="s">
        <v>270</v>
      </c>
      <c r="Q103" s="45" t="s">
        <v>270</v>
      </c>
      <c r="R103" s="45" t="s">
        <v>270</v>
      </c>
      <c r="S103" s="45" t="s">
        <v>270</v>
      </c>
      <c r="T103" s="45" t="s">
        <v>270</v>
      </c>
      <c r="U103" s="45" t="s">
        <v>270</v>
      </c>
      <c r="V103" s="45" t="s">
        <v>270</v>
      </c>
      <c r="W103" s="45" t="s">
        <v>270</v>
      </c>
      <c r="X103" s="45" t="s">
        <v>270</v>
      </c>
      <c r="Y103" s="45" t="s">
        <v>270</v>
      </c>
      <c r="Z103" s="45" t="s">
        <v>270</v>
      </c>
      <c r="AA103" s="45" t="s">
        <v>270</v>
      </c>
      <c r="AB103" s="45" t="s">
        <v>270</v>
      </c>
      <c r="AC103" s="45" t="s">
        <v>270</v>
      </c>
      <c r="AD103" s="45" t="s">
        <v>270</v>
      </c>
      <c r="AE103" s="45" t="s">
        <v>270</v>
      </c>
      <c r="AF103" s="45" t="s">
        <v>270</v>
      </c>
      <c r="AG103" s="45" t="s">
        <v>270</v>
      </c>
      <c r="AH103" s="45" t="s">
        <v>270</v>
      </c>
      <c r="AI103" s="45" t="s">
        <v>270</v>
      </c>
      <c r="AJ103" s="45" t="s">
        <v>270</v>
      </c>
      <c r="AK103" s="45" t="s">
        <v>270</v>
      </c>
      <c r="AL103" s="45" t="s">
        <v>270</v>
      </c>
      <c r="AM103" s="45" t="s">
        <v>270</v>
      </c>
    </row>
    <row r="104" spans="1:39" hidden="1" outlineLevel="1">
      <c r="A104" s="8">
        <v>43374</v>
      </c>
      <c r="B104" s="45" t="s">
        <v>270</v>
      </c>
      <c r="C104" s="45" t="s">
        <v>270</v>
      </c>
      <c r="D104" s="45" t="s">
        <v>270</v>
      </c>
      <c r="E104" s="45" t="s">
        <v>270</v>
      </c>
      <c r="F104" s="45" t="s">
        <v>270</v>
      </c>
      <c r="G104" s="45" t="s">
        <v>270</v>
      </c>
      <c r="H104" s="45" t="s">
        <v>270</v>
      </c>
      <c r="I104" s="45" t="s">
        <v>270</v>
      </c>
      <c r="J104" s="45" t="s">
        <v>270</v>
      </c>
      <c r="K104" s="45" t="s">
        <v>270</v>
      </c>
      <c r="L104" s="45" t="s">
        <v>270</v>
      </c>
      <c r="M104" s="45" t="s">
        <v>270</v>
      </c>
      <c r="N104" s="45" t="s">
        <v>270</v>
      </c>
      <c r="O104" s="45" t="s">
        <v>270</v>
      </c>
      <c r="P104" s="45" t="s">
        <v>270</v>
      </c>
      <c r="Q104" s="45" t="s">
        <v>270</v>
      </c>
      <c r="R104" s="45" t="s">
        <v>270</v>
      </c>
      <c r="S104" s="45" t="s">
        <v>270</v>
      </c>
      <c r="T104" s="45" t="s">
        <v>270</v>
      </c>
      <c r="U104" s="45" t="s">
        <v>270</v>
      </c>
      <c r="V104" s="45" t="s">
        <v>270</v>
      </c>
      <c r="W104" s="45" t="s">
        <v>270</v>
      </c>
      <c r="X104" s="45" t="s">
        <v>270</v>
      </c>
      <c r="Y104" s="45" t="s">
        <v>270</v>
      </c>
      <c r="Z104" s="45" t="s">
        <v>270</v>
      </c>
      <c r="AA104" s="45" t="s">
        <v>270</v>
      </c>
      <c r="AB104" s="45" t="s">
        <v>270</v>
      </c>
      <c r="AC104" s="45" t="s">
        <v>270</v>
      </c>
      <c r="AD104" s="45" t="s">
        <v>270</v>
      </c>
      <c r="AE104" s="45" t="s">
        <v>270</v>
      </c>
      <c r="AF104" s="45" t="s">
        <v>270</v>
      </c>
      <c r="AG104" s="45" t="s">
        <v>270</v>
      </c>
      <c r="AH104" s="45" t="s">
        <v>270</v>
      </c>
      <c r="AI104" s="45" t="s">
        <v>270</v>
      </c>
      <c r="AJ104" s="45" t="s">
        <v>270</v>
      </c>
      <c r="AK104" s="45" t="s">
        <v>270</v>
      </c>
      <c r="AL104" s="45" t="s">
        <v>270</v>
      </c>
      <c r="AM104" s="45" t="s">
        <v>270</v>
      </c>
    </row>
    <row r="105" spans="1:39" hidden="1" outlineLevel="1">
      <c r="A105" s="8">
        <v>43405</v>
      </c>
      <c r="B105" s="45" t="s">
        <v>270</v>
      </c>
      <c r="C105" s="45" t="s">
        <v>270</v>
      </c>
      <c r="D105" s="45" t="s">
        <v>270</v>
      </c>
      <c r="E105" s="45" t="s">
        <v>270</v>
      </c>
      <c r="F105" s="45" t="s">
        <v>270</v>
      </c>
      <c r="G105" s="45" t="s">
        <v>270</v>
      </c>
      <c r="H105" s="45" t="s">
        <v>270</v>
      </c>
      <c r="I105" s="45" t="s">
        <v>270</v>
      </c>
      <c r="J105" s="45" t="s">
        <v>270</v>
      </c>
      <c r="K105" s="45" t="s">
        <v>270</v>
      </c>
      <c r="L105" s="45" t="s">
        <v>270</v>
      </c>
      <c r="M105" s="45" t="s">
        <v>270</v>
      </c>
      <c r="N105" s="45" t="s">
        <v>270</v>
      </c>
      <c r="O105" s="45" t="s">
        <v>270</v>
      </c>
      <c r="P105" s="45" t="s">
        <v>270</v>
      </c>
      <c r="Q105" s="45" t="s">
        <v>270</v>
      </c>
      <c r="R105" s="45" t="s">
        <v>270</v>
      </c>
      <c r="S105" s="45" t="s">
        <v>270</v>
      </c>
      <c r="T105" s="45" t="s">
        <v>270</v>
      </c>
      <c r="U105" s="45" t="s">
        <v>270</v>
      </c>
      <c r="V105" s="45" t="s">
        <v>270</v>
      </c>
      <c r="W105" s="45" t="s">
        <v>270</v>
      </c>
      <c r="X105" s="45" t="s">
        <v>270</v>
      </c>
      <c r="Y105" s="45" t="s">
        <v>270</v>
      </c>
      <c r="Z105" s="45" t="s">
        <v>270</v>
      </c>
      <c r="AA105" s="45" t="s">
        <v>270</v>
      </c>
      <c r="AB105" s="45" t="s">
        <v>270</v>
      </c>
      <c r="AC105" s="45" t="s">
        <v>270</v>
      </c>
      <c r="AD105" s="45" t="s">
        <v>270</v>
      </c>
      <c r="AE105" s="45" t="s">
        <v>270</v>
      </c>
      <c r="AF105" s="45" t="s">
        <v>270</v>
      </c>
      <c r="AG105" s="45" t="s">
        <v>270</v>
      </c>
      <c r="AH105" s="45" t="s">
        <v>270</v>
      </c>
      <c r="AI105" s="45" t="s">
        <v>270</v>
      </c>
      <c r="AJ105" s="45" t="s">
        <v>270</v>
      </c>
      <c r="AK105" s="45" t="s">
        <v>270</v>
      </c>
      <c r="AL105" s="45" t="s">
        <v>270</v>
      </c>
      <c r="AM105" s="45" t="s">
        <v>270</v>
      </c>
    </row>
    <row r="106" spans="1:39" hidden="1" outlineLevel="1">
      <c r="A106" s="8">
        <v>43435</v>
      </c>
      <c r="B106" s="45" t="s">
        <v>270</v>
      </c>
      <c r="C106" s="45" t="s">
        <v>270</v>
      </c>
      <c r="D106" s="45" t="s">
        <v>270</v>
      </c>
      <c r="E106" s="45" t="s">
        <v>270</v>
      </c>
      <c r="F106" s="45" t="s">
        <v>270</v>
      </c>
      <c r="G106" s="45" t="s">
        <v>270</v>
      </c>
      <c r="H106" s="45" t="s">
        <v>270</v>
      </c>
      <c r="I106" s="45" t="s">
        <v>270</v>
      </c>
      <c r="J106" s="45" t="s">
        <v>270</v>
      </c>
      <c r="K106" s="45" t="s">
        <v>270</v>
      </c>
      <c r="L106" s="45" t="s">
        <v>270</v>
      </c>
      <c r="M106" s="45" t="s">
        <v>270</v>
      </c>
      <c r="N106" s="45" t="s">
        <v>270</v>
      </c>
      <c r="O106" s="45" t="s">
        <v>270</v>
      </c>
      <c r="P106" s="45" t="s">
        <v>270</v>
      </c>
      <c r="Q106" s="45" t="s">
        <v>270</v>
      </c>
      <c r="R106" s="45" t="s">
        <v>270</v>
      </c>
      <c r="S106" s="45" t="s">
        <v>270</v>
      </c>
      <c r="T106" s="45" t="s">
        <v>270</v>
      </c>
      <c r="U106" s="45" t="s">
        <v>270</v>
      </c>
      <c r="V106" s="45" t="s">
        <v>270</v>
      </c>
      <c r="W106" s="45" t="s">
        <v>270</v>
      </c>
      <c r="X106" s="45" t="s">
        <v>270</v>
      </c>
      <c r="Y106" s="45" t="s">
        <v>270</v>
      </c>
      <c r="Z106" s="45" t="s">
        <v>270</v>
      </c>
      <c r="AA106" s="45" t="s">
        <v>270</v>
      </c>
      <c r="AB106" s="45" t="s">
        <v>270</v>
      </c>
      <c r="AC106" s="45" t="s">
        <v>270</v>
      </c>
      <c r="AD106" s="45" t="s">
        <v>270</v>
      </c>
      <c r="AE106" s="45" t="s">
        <v>270</v>
      </c>
      <c r="AF106" s="45" t="s">
        <v>270</v>
      </c>
      <c r="AG106" s="45" t="s">
        <v>270</v>
      </c>
      <c r="AH106" s="45" t="s">
        <v>270</v>
      </c>
      <c r="AI106" s="45" t="s">
        <v>270</v>
      </c>
      <c r="AJ106" s="45" t="s">
        <v>270</v>
      </c>
      <c r="AK106" s="45" t="s">
        <v>270</v>
      </c>
      <c r="AL106" s="45" t="s">
        <v>270</v>
      </c>
      <c r="AM106" s="45" t="s">
        <v>270</v>
      </c>
    </row>
    <row r="107" spans="1:39" hidden="1" outlineLevel="1">
      <c r="A107" s="8">
        <v>43466</v>
      </c>
      <c r="B107" s="45" t="s">
        <v>270</v>
      </c>
      <c r="C107" s="45" t="s">
        <v>270</v>
      </c>
      <c r="D107" s="45" t="s">
        <v>270</v>
      </c>
      <c r="E107" s="45" t="s">
        <v>270</v>
      </c>
      <c r="F107" s="45" t="s">
        <v>270</v>
      </c>
      <c r="G107" s="45" t="s">
        <v>270</v>
      </c>
      <c r="H107" s="45" t="s">
        <v>270</v>
      </c>
      <c r="I107" s="45" t="s">
        <v>270</v>
      </c>
      <c r="J107" s="45" t="s">
        <v>270</v>
      </c>
      <c r="K107" s="45" t="s">
        <v>270</v>
      </c>
      <c r="L107" s="45" t="s">
        <v>270</v>
      </c>
      <c r="M107" s="45" t="s">
        <v>270</v>
      </c>
      <c r="N107" s="45" t="s">
        <v>270</v>
      </c>
      <c r="O107" s="45" t="s">
        <v>270</v>
      </c>
      <c r="P107" s="45" t="s">
        <v>270</v>
      </c>
      <c r="Q107" s="45" t="s">
        <v>270</v>
      </c>
      <c r="R107" s="45" t="s">
        <v>270</v>
      </c>
      <c r="S107" s="45" t="s">
        <v>270</v>
      </c>
      <c r="T107" s="45" t="s">
        <v>270</v>
      </c>
      <c r="U107" s="45" t="s">
        <v>270</v>
      </c>
      <c r="V107" s="45" t="s">
        <v>270</v>
      </c>
      <c r="W107" s="45" t="s">
        <v>270</v>
      </c>
      <c r="X107" s="45" t="s">
        <v>270</v>
      </c>
      <c r="Y107" s="45" t="s">
        <v>270</v>
      </c>
      <c r="Z107" s="45" t="s">
        <v>270</v>
      </c>
      <c r="AA107" s="45" t="s">
        <v>270</v>
      </c>
      <c r="AB107" s="45" t="s">
        <v>270</v>
      </c>
      <c r="AC107" s="45" t="s">
        <v>270</v>
      </c>
      <c r="AD107" s="45" t="s">
        <v>270</v>
      </c>
      <c r="AE107" s="45" t="s">
        <v>270</v>
      </c>
      <c r="AF107" s="45" t="s">
        <v>270</v>
      </c>
      <c r="AG107" s="45" t="s">
        <v>270</v>
      </c>
      <c r="AH107" s="45" t="s">
        <v>270</v>
      </c>
      <c r="AI107" s="45" t="s">
        <v>270</v>
      </c>
      <c r="AJ107" s="45" t="s">
        <v>270</v>
      </c>
      <c r="AK107" s="45" t="s">
        <v>270</v>
      </c>
      <c r="AL107" s="45" t="s">
        <v>270</v>
      </c>
      <c r="AM107" s="45" t="s">
        <v>270</v>
      </c>
    </row>
    <row r="108" spans="1:39" hidden="1" outlineLevel="1">
      <c r="A108" s="8">
        <v>43497</v>
      </c>
      <c r="B108" s="45" t="s">
        <v>270</v>
      </c>
      <c r="C108" s="45" t="s">
        <v>270</v>
      </c>
      <c r="D108" s="45" t="s">
        <v>270</v>
      </c>
      <c r="E108" s="45" t="s">
        <v>270</v>
      </c>
      <c r="F108" s="45" t="s">
        <v>270</v>
      </c>
      <c r="G108" s="45" t="s">
        <v>270</v>
      </c>
      <c r="H108" s="45" t="s">
        <v>270</v>
      </c>
      <c r="I108" s="45" t="s">
        <v>270</v>
      </c>
      <c r="J108" s="45" t="s">
        <v>270</v>
      </c>
      <c r="K108" s="45" t="s">
        <v>270</v>
      </c>
      <c r="L108" s="45" t="s">
        <v>270</v>
      </c>
      <c r="M108" s="45" t="s">
        <v>270</v>
      </c>
      <c r="N108" s="45" t="s">
        <v>270</v>
      </c>
      <c r="O108" s="45" t="s">
        <v>270</v>
      </c>
      <c r="P108" s="45" t="s">
        <v>270</v>
      </c>
      <c r="Q108" s="45" t="s">
        <v>270</v>
      </c>
      <c r="R108" s="45" t="s">
        <v>270</v>
      </c>
      <c r="S108" s="45" t="s">
        <v>270</v>
      </c>
      <c r="T108" s="45" t="s">
        <v>270</v>
      </c>
      <c r="U108" s="45" t="s">
        <v>270</v>
      </c>
      <c r="V108" s="45" t="s">
        <v>270</v>
      </c>
      <c r="W108" s="45" t="s">
        <v>270</v>
      </c>
      <c r="X108" s="45" t="s">
        <v>270</v>
      </c>
      <c r="Y108" s="45" t="s">
        <v>270</v>
      </c>
      <c r="Z108" s="45" t="s">
        <v>270</v>
      </c>
      <c r="AA108" s="45" t="s">
        <v>270</v>
      </c>
      <c r="AB108" s="45" t="s">
        <v>270</v>
      </c>
      <c r="AC108" s="45" t="s">
        <v>270</v>
      </c>
      <c r="AD108" s="45" t="s">
        <v>270</v>
      </c>
      <c r="AE108" s="45" t="s">
        <v>270</v>
      </c>
      <c r="AF108" s="45" t="s">
        <v>270</v>
      </c>
      <c r="AG108" s="45" t="s">
        <v>270</v>
      </c>
      <c r="AH108" s="45" t="s">
        <v>270</v>
      </c>
      <c r="AI108" s="45" t="s">
        <v>270</v>
      </c>
      <c r="AJ108" s="45" t="s">
        <v>270</v>
      </c>
      <c r="AK108" s="45" t="s">
        <v>270</v>
      </c>
      <c r="AL108" s="45" t="s">
        <v>270</v>
      </c>
      <c r="AM108" s="45" t="s">
        <v>270</v>
      </c>
    </row>
    <row r="109" spans="1:39" hidden="1" outlineLevel="1">
      <c r="A109" s="8">
        <v>43525</v>
      </c>
      <c r="B109" s="45" t="s">
        <v>270</v>
      </c>
      <c r="C109" s="45" t="s">
        <v>270</v>
      </c>
      <c r="D109" s="45" t="s">
        <v>270</v>
      </c>
      <c r="E109" s="45" t="s">
        <v>270</v>
      </c>
      <c r="F109" s="45" t="s">
        <v>270</v>
      </c>
      <c r="G109" s="45" t="s">
        <v>270</v>
      </c>
      <c r="H109" s="45" t="s">
        <v>270</v>
      </c>
      <c r="I109" s="45" t="s">
        <v>270</v>
      </c>
      <c r="J109" s="45" t="s">
        <v>270</v>
      </c>
      <c r="K109" s="45" t="s">
        <v>270</v>
      </c>
      <c r="L109" s="45" t="s">
        <v>270</v>
      </c>
      <c r="M109" s="45" t="s">
        <v>270</v>
      </c>
      <c r="N109" s="45" t="s">
        <v>270</v>
      </c>
      <c r="O109" s="45" t="s">
        <v>270</v>
      </c>
      <c r="P109" s="45" t="s">
        <v>270</v>
      </c>
      <c r="Q109" s="45" t="s">
        <v>270</v>
      </c>
      <c r="R109" s="45" t="s">
        <v>270</v>
      </c>
      <c r="S109" s="45" t="s">
        <v>270</v>
      </c>
      <c r="T109" s="45" t="s">
        <v>270</v>
      </c>
      <c r="U109" s="45" t="s">
        <v>270</v>
      </c>
      <c r="V109" s="45" t="s">
        <v>270</v>
      </c>
      <c r="W109" s="45" t="s">
        <v>270</v>
      </c>
      <c r="X109" s="45" t="s">
        <v>270</v>
      </c>
      <c r="Y109" s="45" t="s">
        <v>270</v>
      </c>
      <c r="Z109" s="45" t="s">
        <v>270</v>
      </c>
      <c r="AA109" s="45" t="s">
        <v>270</v>
      </c>
      <c r="AB109" s="45" t="s">
        <v>270</v>
      </c>
      <c r="AC109" s="45" t="s">
        <v>270</v>
      </c>
      <c r="AD109" s="45" t="s">
        <v>270</v>
      </c>
      <c r="AE109" s="45" t="s">
        <v>270</v>
      </c>
      <c r="AF109" s="45" t="s">
        <v>270</v>
      </c>
      <c r="AG109" s="45" t="s">
        <v>270</v>
      </c>
      <c r="AH109" s="45" t="s">
        <v>270</v>
      </c>
      <c r="AI109" s="45" t="s">
        <v>270</v>
      </c>
      <c r="AJ109" s="45" t="s">
        <v>270</v>
      </c>
      <c r="AK109" s="45" t="s">
        <v>270</v>
      </c>
      <c r="AL109" s="45" t="s">
        <v>270</v>
      </c>
      <c r="AM109" s="45" t="s">
        <v>270</v>
      </c>
    </row>
    <row r="110" spans="1:39" hidden="1" outlineLevel="1">
      <c r="A110" s="8">
        <v>43556</v>
      </c>
      <c r="B110" s="45" t="s">
        <v>270</v>
      </c>
      <c r="C110" s="45" t="s">
        <v>270</v>
      </c>
      <c r="D110" s="45" t="s">
        <v>270</v>
      </c>
      <c r="E110" s="45" t="s">
        <v>270</v>
      </c>
      <c r="F110" s="45" t="s">
        <v>270</v>
      </c>
      <c r="G110" s="45" t="s">
        <v>270</v>
      </c>
      <c r="H110" s="45" t="s">
        <v>270</v>
      </c>
      <c r="I110" s="45" t="s">
        <v>270</v>
      </c>
      <c r="J110" s="45" t="s">
        <v>270</v>
      </c>
      <c r="K110" s="45" t="s">
        <v>270</v>
      </c>
      <c r="L110" s="45" t="s">
        <v>270</v>
      </c>
      <c r="M110" s="45" t="s">
        <v>270</v>
      </c>
      <c r="N110" s="45" t="s">
        <v>270</v>
      </c>
      <c r="O110" s="45" t="s">
        <v>270</v>
      </c>
      <c r="P110" s="45" t="s">
        <v>270</v>
      </c>
      <c r="Q110" s="45" t="s">
        <v>270</v>
      </c>
      <c r="R110" s="45" t="s">
        <v>270</v>
      </c>
      <c r="S110" s="45" t="s">
        <v>270</v>
      </c>
      <c r="T110" s="45" t="s">
        <v>270</v>
      </c>
      <c r="U110" s="45" t="s">
        <v>270</v>
      </c>
      <c r="V110" s="45" t="s">
        <v>270</v>
      </c>
      <c r="W110" s="45" t="s">
        <v>270</v>
      </c>
      <c r="X110" s="45" t="s">
        <v>270</v>
      </c>
      <c r="Y110" s="45" t="s">
        <v>270</v>
      </c>
      <c r="Z110" s="45" t="s">
        <v>270</v>
      </c>
      <c r="AA110" s="45" t="s">
        <v>270</v>
      </c>
      <c r="AB110" s="45" t="s">
        <v>270</v>
      </c>
      <c r="AC110" s="45" t="s">
        <v>270</v>
      </c>
      <c r="AD110" s="45" t="s">
        <v>270</v>
      </c>
      <c r="AE110" s="45" t="s">
        <v>270</v>
      </c>
      <c r="AF110" s="45" t="s">
        <v>270</v>
      </c>
      <c r="AG110" s="45" t="s">
        <v>270</v>
      </c>
      <c r="AH110" s="45" t="s">
        <v>270</v>
      </c>
      <c r="AI110" s="45" t="s">
        <v>270</v>
      </c>
      <c r="AJ110" s="45" t="s">
        <v>270</v>
      </c>
      <c r="AK110" s="45" t="s">
        <v>270</v>
      </c>
      <c r="AL110" s="45" t="s">
        <v>270</v>
      </c>
      <c r="AM110" s="45" t="s">
        <v>270</v>
      </c>
    </row>
    <row r="111" spans="1:39" hidden="1" outlineLevel="1">
      <c r="A111" s="8">
        <v>43586</v>
      </c>
      <c r="B111" s="45" t="s">
        <v>270</v>
      </c>
      <c r="C111" s="45" t="s">
        <v>270</v>
      </c>
      <c r="D111" s="45" t="s">
        <v>270</v>
      </c>
      <c r="E111" s="45" t="s">
        <v>270</v>
      </c>
      <c r="F111" s="45" t="s">
        <v>270</v>
      </c>
      <c r="G111" s="45" t="s">
        <v>270</v>
      </c>
      <c r="H111" s="45" t="s">
        <v>270</v>
      </c>
      <c r="I111" s="45" t="s">
        <v>270</v>
      </c>
      <c r="J111" s="45" t="s">
        <v>270</v>
      </c>
      <c r="K111" s="45" t="s">
        <v>270</v>
      </c>
      <c r="L111" s="45" t="s">
        <v>270</v>
      </c>
      <c r="M111" s="45" t="s">
        <v>270</v>
      </c>
      <c r="N111" s="45" t="s">
        <v>270</v>
      </c>
      <c r="O111" s="45" t="s">
        <v>270</v>
      </c>
      <c r="P111" s="45" t="s">
        <v>270</v>
      </c>
      <c r="Q111" s="45" t="s">
        <v>270</v>
      </c>
      <c r="R111" s="45" t="s">
        <v>270</v>
      </c>
      <c r="S111" s="45" t="s">
        <v>270</v>
      </c>
      <c r="T111" s="45" t="s">
        <v>270</v>
      </c>
      <c r="U111" s="45" t="s">
        <v>270</v>
      </c>
      <c r="V111" s="45" t="s">
        <v>270</v>
      </c>
      <c r="W111" s="45" t="s">
        <v>270</v>
      </c>
      <c r="X111" s="45" t="s">
        <v>270</v>
      </c>
      <c r="Y111" s="45" t="s">
        <v>270</v>
      </c>
      <c r="Z111" s="45" t="s">
        <v>270</v>
      </c>
      <c r="AA111" s="45" t="s">
        <v>270</v>
      </c>
      <c r="AB111" s="45" t="s">
        <v>270</v>
      </c>
      <c r="AC111" s="45" t="s">
        <v>270</v>
      </c>
      <c r="AD111" s="45" t="s">
        <v>270</v>
      </c>
      <c r="AE111" s="45" t="s">
        <v>270</v>
      </c>
      <c r="AF111" s="45" t="s">
        <v>270</v>
      </c>
      <c r="AG111" s="45" t="s">
        <v>270</v>
      </c>
      <c r="AH111" s="45" t="s">
        <v>270</v>
      </c>
      <c r="AI111" s="45" t="s">
        <v>270</v>
      </c>
      <c r="AJ111" s="45" t="s">
        <v>270</v>
      </c>
      <c r="AK111" s="45" t="s">
        <v>270</v>
      </c>
      <c r="AL111" s="45" t="s">
        <v>270</v>
      </c>
      <c r="AM111" s="45" t="s">
        <v>270</v>
      </c>
    </row>
    <row r="112" spans="1:39" hidden="1" outlineLevel="1">
      <c r="A112" s="8">
        <v>43617</v>
      </c>
      <c r="B112" s="45" t="s">
        <v>270</v>
      </c>
      <c r="C112" s="45" t="s">
        <v>270</v>
      </c>
      <c r="D112" s="45" t="s">
        <v>270</v>
      </c>
      <c r="E112" s="45" t="s">
        <v>270</v>
      </c>
      <c r="F112" s="45" t="s">
        <v>270</v>
      </c>
      <c r="G112" s="45" t="s">
        <v>270</v>
      </c>
      <c r="H112" s="45" t="s">
        <v>270</v>
      </c>
      <c r="I112" s="45" t="s">
        <v>270</v>
      </c>
      <c r="J112" s="45" t="s">
        <v>270</v>
      </c>
      <c r="K112" s="45" t="s">
        <v>270</v>
      </c>
      <c r="L112" s="45" t="s">
        <v>270</v>
      </c>
      <c r="M112" s="45" t="s">
        <v>270</v>
      </c>
      <c r="N112" s="45" t="s">
        <v>270</v>
      </c>
      <c r="O112" s="45" t="s">
        <v>270</v>
      </c>
      <c r="P112" s="45" t="s">
        <v>270</v>
      </c>
      <c r="Q112" s="45" t="s">
        <v>270</v>
      </c>
      <c r="R112" s="45" t="s">
        <v>270</v>
      </c>
      <c r="S112" s="45" t="s">
        <v>270</v>
      </c>
      <c r="T112" s="45" t="s">
        <v>270</v>
      </c>
      <c r="U112" s="45" t="s">
        <v>270</v>
      </c>
      <c r="V112" s="45" t="s">
        <v>270</v>
      </c>
      <c r="W112" s="45" t="s">
        <v>270</v>
      </c>
      <c r="X112" s="45" t="s">
        <v>270</v>
      </c>
      <c r="Y112" s="45" t="s">
        <v>270</v>
      </c>
      <c r="Z112" s="45" t="s">
        <v>270</v>
      </c>
      <c r="AA112" s="45" t="s">
        <v>270</v>
      </c>
      <c r="AB112" s="45" t="s">
        <v>270</v>
      </c>
      <c r="AC112" s="45" t="s">
        <v>270</v>
      </c>
      <c r="AD112" s="45" t="s">
        <v>270</v>
      </c>
      <c r="AE112" s="45" t="s">
        <v>270</v>
      </c>
      <c r="AF112" s="45" t="s">
        <v>270</v>
      </c>
      <c r="AG112" s="45" t="s">
        <v>270</v>
      </c>
      <c r="AH112" s="45" t="s">
        <v>270</v>
      </c>
      <c r="AI112" s="45" t="s">
        <v>270</v>
      </c>
      <c r="AJ112" s="45" t="s">
        <v>270</v>
      </c>
      <c r="AK112" s="45" t="s">
        <v>270</v>
      </c>
      <c r="AL112" s="45" t="s">
        <v>270</v>
      </c>
      <c r="AM112" s="45" t="s">
        <v>270</v>
      </c>
    </row>
    <row r="113" spans="1:39" hidden="1" outlineLevel="1">
      <c r="A113" s="8">
        <v>43647</v>
      </c>
      <c r="B113" s="45" t="s">
        <v>270</v>
      </c>
      <c r="C113" s="45" t="s">
        <v>270</v>
      </c>
      <c r="D113" s="45" t="s">
        <v>270</v>
      </c>
      <c r="E113" s="45" t="s">
        <v>270</v>
      </c>
      <c r="F113" s="45" t="s">
        <v>270</v>
      </c>
      <c r="G113" s="45" t="s">
        <v>270</v>
      </c>
      <c r="H113" s="45" t="s">
        <v>270</v>
      </c>
      <c r="I113" s="45" t="s">
        <v>270</v>
      </c>
      <c r="J113" s="45" t="s">
        <v>270</v>
      </c>
      <c r="K113" s="45" t="s">
        <v>270</v>
      </c>
      <c r="L113" s="45" t="s">
        <v>270</v>
      </c>
      <c r="M113" s="45" t="s">
        <v>270</v>
      </c>
      <c r="N113" s="45" t="s">
        <v>270</v>
      </c>
      <c r="O113" s="45" t="s">
        <v>270</v>
      </c>
      <c r="P113" s="45" t="s">
        <v>270</v>
      </c>
      <c r="Q113" s="45" t="s">
        <v>270</v>
      </c>
      <c r="R113" s="45" t="s">
        <v>270</v>
      </c>
      <c r="S113" s="45" t="s">
        <v>270</v>
      </c>
      <c r="T113" s="45" t="s">
        <v>270</v>
      </c>
      <c r="U113" s="45" t="s">
        <v>270</v>
      </c>
      <c r="V113" s="45" t="s">
        <v>270</v>
      </c>
      <c r="W113" s="45" t="s">
        <v>270</v>
      </c>
      <c r="X113" s="45" t="s">
        <v>270</v>
      </c>
      <c r="Y113" s="45" t="s">
        <v>270</v>
      </c>
      <c r="Z113" s="45" t="s">
        <v>270</v>
      </c>
      <c r="AA113" s="45" t="s">
        <v>270</v>
      </c>
      <c r="AB113" s="45" t="s">
        <v>270</v>
      </c>
      <c r="AC113" s="45" t="s">
        <v>270</v>
      </c>
      <c r="AD113" s="45" t="s">
        <v>270</v>
      </c>
      <c r="AE113" s="45" t="s">
        <v>270</v>
      </c>
      <c r="AF113" s="45" t="s">
        <v>270</v>
      </c>
      <c r="AG113" s="45" t="s">
        <v>270</v>
      </c>
      <c r="AH113" s="45" t="s">
        <v>270</v>
      </c>
      <c r="AI113" s="45" t="s">
        <v>270</v>
      </c>
      <c r="AJ113" s="45" t="s">
        <v>270</v>
      </c>
      <c r="AK113" s="45" t="s">
        <v>270</v>
      </c>
      <c r="AL113" s="45" t="s">
        <v>270</v>
      </c>
      <c r="AM113" s="45" t="s">
        <v>270</v>
      </c>
    </row>
    <row r="114" spans="1:39" hidden="1" outlineLevel="1">
      <c r="A114" s="8">
        <v>43678</v>
      </c>
      <c r="B114" s="45" t="s">
        <v>270</v>
      </c>
      <c r="C114" s="45" t="s">
        <v>270</v>
      </c>
      <c r="D114" s="45" t="s">
        <v>270</v>
      </c>
      <c r="E114" s="45" t="s">
        <v>270</v>
      </c>
      <c r="F114" s="45" t="s">
        <v>270</v>
      </c>
      <c r="G114" s="45" t="s">
        <v>270</v>
      </c>
      <c r="H114" s="45" t="s">
        <v>270</v>
      </c>
      <c r="I114" s="45" t="s">
        <v>270</v>
      </c>
      <c r="J114" s="45" t="s">
        <v>270</v>
      </c>
      <c r="K114" s="45" t="s">
        <v>270</v>
      </c>
      <c r="L114" s="45" t="s">
        <v>270</v>
      </c>
      <c r="M114" s="45" t="s">
        <v>270</v>
      </c>
      <c r="N114" s="45" t="s">
        <v>270</v>
      </c>
      <c r="O114" s="45" t="s">
        <v>270</v>
      </c>
      <c r="P114" s="45" t="s">
        <v>270</v>
      </c>
      <c r="Q114" s="45" t="s">
        <v>270</v>
      </c>
      <c r="R114" s="45" t="s">
        <v>270</v>
      </c>
      <c r="S114" s="45" t="s">
        <v>270</v>
      </c>
      <c r="T114" s="45" t="s">
        <v>270</v>
      </c>
      <c r="U114" s="45" t="s">
        <v>270</v>
      </c>
      <c r="V114" s="45" t="s">
        <v>270</v>
      </c>
      <c r="W114" s="45" t="s">
        <v>270</v>
      </c>
      <c r="X114" s="45" t="s">
        <v>270</v>
      </c>
      <c r="Y114" s="45" t="s">
        <v>270</v>
      </c>
      <c r="Z114" s="45" t="s">
        <v>270</v>
      </c>
      <c r="AA114" s="45" t="s">
        <v>270</v>
      </c>
      <c r="AB114" s="45" t="s">
        <v>270</v>
      </c>
      <c r="AC114" s="45" t="s">
        <v>270</v>
      </c>
      <c r="AD114" s="45" t="s">
        <v>270</v>
      </c>
      <c r="AE114" s="45" t="s">
        <v>270</v>
      </c>
      <c r="AF114" s="45" t="s">
        <v>270</v>
      </c>
      <c r="AG114" s="45" t="s">
        <v>270</v>
      </c>
      <c r="AH114" s="45" t="s">
        <v>270</v>
      </c>
      <c r="AI114" s="45" t="s">
        <v>270</v>
      </c>
      <c r="AJ114" s="45" t="s">
        <v>270</v>
      </c>
      <c r="AK114" s="45" t="s">
        <v>270</v>
      </c>
      <c r="AL114" s="45" t="s">
        <v>270</v>
      </c>
      <c r="AM114" s="45" t="s">
        <v>270</v>
      </c>
    </row>
    <row r="115" spans="1:39" hidden="1" outlineLevel="1">
      <c r="A115" s="8">
        <v>43709</v>
      </c>
      <c r="B115" s="45" t="s">
        <v>270</v>
      </c>
      <c r="C115" s="45" t="s">
        <v>270</v>
      </c>
      <c r="D115" s="45" t="s">
        <v>270</v>
      </c>
      <c r="E115" s="45" t="s">
        <v>270</v>
      </c>
      <c r="F115" s="45" t="s">
        <v>270</v>
      </c>
      <c r="G115" s="45" t="s">
        <v>270</v>
      </c>
      <c r="H115" s="45" t="s">
        <v>270</v>
      </c>
      <c r="I115" s="45" t="s">
        <v>270</v>
      </c>
      <c r="J115" s="45" t="s">
        <v>270</v>
      </c>
      <c r="K115" s="45" t="s">
        <v>270</v>
      </c>
      <c r="L115" s="45" t="s">
        <v>270</v>
      </c>
      <c r="M115" s="45" t="s">
        <v>270</v>
      </c>
      <c r="N115" s="45" t="s">
        <v>270</v>
      </c>
      <c r="O115" s="45" t="s">
        <v>270</v>
      </c>
      <c r="P115" s="45" t="s">
        <v>270</v>
      </c>
      <c r="Q115" s="45" t="s">
        <v>270</v>
      </c>
      <c r="R115" s="45" t="s">
        <v>270</v>
      </c>
      <c r="S115" s="45" t="s">
        <v>270</v>
      </c>
      <c r="T115" s="45" t="s">
        <v>270</v>
      </c>
      <c r="U115" s="45" t="s">
        <v>270</v>
      </c>
      <c r="V115" s="45" t="s">
        <v>270</v>
      </c>
      <c r="W115" s="45" t="s">
        <v>270</v>
      </c>
      <c r="X115" s="45" t="s">
        <v>270</v>
      </c>
      <c r="Y115" s="45" t="s">
        <v>270</v>
      </c>
      <c r="Z115" s="45" t="s">
        <v>270</v>
      </c>
      <c r="AA115" s="45" t="s">
        <v>270</v>
      </c>
      <c r="AB115" s="45" t="s">
        <v>270</v>
      </c>
      <c r="AC115" s="45" t="s">
        <v>270</v>
      </c>
      <c r="AD115" s="45" t="s">
        <v>270</v>
      </c>
      <c r="AE115" s="45" t="s">
        <v>270</v>
      </c>
      <c r="AF115" s="45" t="s">
        <v>270</v>
      </c>
      <c r="AG115" s="45" t="s">
        <v>270</v>
      </c>
      <c r="AH115" s="45" t="s">
        <v>270</v>
      </c>
      <c r="AI115" s="45" t="s">
        <v>270</v>
      </c>
      <c r="AJ115" s="45" t="s">
        <v>270</v>
      </c>
      <c r="AK115" s="45" t="s">
        <v>270</v>
      </c>
      <c r="AL115" s="45" t="s">
        <v>270</v>
      </c>
      <c r="AM115" s="45" t="s">
        <v>270</v>
      </c>
    </row>
    <row r="116" spans="1:39" hidden="1" outlineLevel="1">
      <c r="A116" s="8">
        <v>43739</v>
      </c>
      <c r="B116" s="45" t="s">
        <v>270</v>
      </c>
      <c r="C116" s="45" t="s">
        <v>270</v>
      </c>
      <c r="D116" s="45" t="s">
        <v>270</v>
      </c>
      <c r="E116" s="45" t="s">
        <v>270</v>
      </c>
      <c r="F116" s="45" t="s">
        <v>270</v>
      </c>
      <c r="G116" s="45" t="s">
        <v>270</v>
      </c>
      <c r="H116" s="45" t="s">
        <v>270</v>
      </c>
      <c r="I116" s="45" t="s">
        <v>270</v>
      </c>
      <c r="J116" s="45" t="s">
        <v>270</v>
      </c>
      <c r="K116" s="45" t="s">
        <v>270</v>
      </c>
      <c r="L116" s="45" t="s">
        <v>270</v>
      </c>
      <c r="M116" s="45" t="s">
        <v>270</v>
      </c>
      <c r="N116" s="45" t="s">
        <v>270</v>
      </c>
      <c r="O116" s="45" t="s">
        <v>270</v>
      </c>
      <c r="P116" s="45" t="s">
        <v>270</v>
      </c>
      <c r="Q116" s="45" t="s">
        <v>270</v>
      </c>
      <c r="R116" s="45" t="s">
        <v>270</v>
      </c>
      <c r="S116" s="45" t="s">
        <v>270</v>
      </c>
      <c r="T116" s="45" t="s">
        <v>270</v>
      </c>
      <c r="U116" s="45" t="s">
        <v>270</v>
      </c>
      <c r="V116" s="45" t="s">
        <v>270</v>
      </c>
      <c r="W116" s="45" t="s">
        <v>270</v>
      </c>
      <c r="X116" s="45" t="s">
        <v>270</v>
      </c>
      <c r="Y116" s="45" t="s">
        <v>270</v>
      </c>
      <c r="Z116" s="45" t="s">
        <v>270</v>
      </c>
      <c r="AA116" s="45" t="s">
        <v>270</v>
      </c>
      <c r="AB116" s="45" t="s">
        <v>270</v>
      </c>
      <c r="AC116" s="45" t="s">
        <v>270</v>
      </c>
      <c r="AD116" s="45" t="s">
        <v>270</v>
      </c>
      <c r="AE116" s="45" t="s">
        <v>270</v>
      </c>
      <c r="AF116" s="45" t="s">
        <v>270</v>
      </c>
      <c r="AG116" s="45" t="s">
        <v>270</v>
      </c>
      <c r="AH116" s="45" t="s">
        <v>270</v>
      </c>
      <c r="AI116" s="45" t="s">
        <v>270</v>
      </c>
      <c r="AJ116" s="45" t="s">
        <v>270</v>
      </c>
      <c r="AK116" s="45" t="s">
        <v>270</v>
      </c>
      <c r="AL116" s="45" t="s">
        <v>270</v>
      </c>
      <c r="AM116" s="45" t="s">
        <v>270</v>
      </c>
    </row>
    <row r="117" spans="1:39" hidden="1" outlineLevel="1">
      <c r="A117" s="8">
        <v>43770</v>
      </c>
      <c r="B117" s="45" t="s">
        <v>270</v>
      </c>
      <c r="C117" s="45" t="s">
        <v>270</v>
      </c>
      <c r="D117" s="45" t="s">
        <v>270</v>
      </c>
      <c r="E117" s="45" t="s">
        <v>270</v>
      </c>
      <c r="F117" s="45" t="s">
        <v>270</v>
      </c>
      <c r="G117" s="45" t="s">
        <v>270</v>
      </c>
      <c r="H117" s="45" t="s">
        <v>270</v>
      </c>
      <c r="I117" s="45" t="s">
        <v>270</v>
      </c>
      <c r="J117" s="45" t="s">
        <v>270</v>
      </c>
      <c r="K117" s="45" t="s">
        <v>270</v>
      </c>
      <c r="L117" s="45" t="s">
        <v>270</v>
      </c>
      <c r="M117" s="45" t="s">
        <v>270</v>
      </c>
      <c r="N117" s="45" t="s">
        <v>270</v>
      </c>
      <c r="O117" s="45" t="s">
        <v>270</v>
      </c>
      <c r="P117" s="45" t="s">
        <v>270</v>
      </c>
      <c r="Q117" s="45" t="s">
        <v>270</v>
      </c>
      <c r="R117" s="45" t="s">
        <v>270</v>
      </c>
      <c r="S117" s="45" t="s">
        <v>270</v>
      </c>
      <c r="T117" s="45" t="s">
        <v>270</v>
      </c>
      <c r="U117" s="45" t="s">
        <v>270</v>
      </c>
      <c r="V117" s="45" t="s">
        <v>270</v>
      </c>
      <c r="W117" s="45" t="s">
        <v>270</v>
      </c>
      <c r="X117" s="45" t="s">
        <v>270</v>
      </c>
      <c r="Y117" s="45" t="s">
        <v>270</v>
      </c>
      <c r="Z117" s="45" t="s">
        <v>270</v>
      </c>
      <c r="AA117" s="45" t="s">
        <v>270</v>
      </c>
      <c r="AB117" s="45" t="s">
        <v>270</v>
      </c>
      <c r="AC117" s="45" t="s">
        <v>270</v>
      </c>
      <c r="AD117" s="45" t="s">
        <v>270</v>
      </c>
      <c r="AE117" s="45" t="s">
        <v>270</v>
      </c>
      <c r="AF117" s="45" t="s">
        <v>270</v>
      </c>
      <c r="AG117" s="45" t="s">
        <v>270</v>
      </c>
      <c r="AH117" s="45" t="s">
        <v>270</v>
      </c>
      <c r="AI117" s="45" t="s">
        <v>270</v>
      </c>
      <c r="AJ117" s="45" t="s">
        <v>270</v>
      </c>
      <c r="AK117" s="45" t="s">
        <v>270</v>
      </c>
      <c r="AL117" s="45" t="s">
        <v>270</v>
      </c>
      <c r="AM117" s="45" t="s">
        <v>270</v>
      </c>
    </row>
    <row r="118" spans="1:39" hidden="1" outlineLevel="1">
      <c r="A118" s="8">
        <v>43800</v>
      </c>
      <c r="B118" s="45" t="s">
        <v>270</v>
      </c>
      <c r="C118" s="45" t="s">
        <v>270</v>
      </c>
      <c r="D118" s="45" t="s">
        <v>270</v>
      </c>
      <c r="E118" s="45" t="s">
        <v>270</v>
      </c>
      <c r="F118" s="45" t="s">
        <v>270</v>
      </c>
      <c r="G118" s="45" t="s">
        <v>270</v>
      </c>
      <c r="H118" s="45" t="s">
        <v>270</v>
      </c>
      <c r="I118" s="45" t="s">
        <v>270</v>
      </c>
      <c r="J118" s="45" t="s">
        <v>270</v>
      </c>
      <c r="K118" s="45" t="s">
        <v>270</v>
      </c>
      <c r="L118" s="45" t="s">
        <v>270</v>
      </c>
      <c r="M118" s="45" t="s">
        <v>270</v>
      </c>
      <c r="N118" s="45" t="s">
        <v>270</v>
      </c>
      <c r="O118" s="45" t="s">
        <v>270</v>
      </c>
      <c r="P118" s="45" t="s">
        <v>270</v>
      </c>
      <c r="Q118" s="45" t="s">
        <v>270</v>
      </c>
      <c r="R118" s="45" t="s">
        <v>270</v>
      </c>
      <c r="S118" s="45" t="s">
        <v>270</v>
      </c>
      <c r="T118" s="45" t="s">
        <v>270</v>
      </c>
      <c r="U118" s="45" t="s">
        <v>270</v>
      </c>
      <c r="V118" s="45" t="s">
        <v>270</v>
      </c>
      <c r="W118" s="45" t="s">
        <v>270</v>
      </c>
      <c r="X118" s="45" t="s">
        <v>270</v>
      </c>
      <c r="Y118" s="45" t="s">
        <v>270</v>
      </c>
      <c r="Z118" s="45" t="s">
        <v>270</v>
      </c>
      <c r="AA118" s="45" t="s">
        <v>270</v>
      </c>
      <c r="AB118" s="45" t="s">
        <v>270</v>
      </c>
      <c r="AC118" s="45" t="s">
        <v>270</v>
      </c>
      <c r="AD118" s="45" t="s">
        <v>270</v>
      </c>
      <c r="AE118" s="45" t="s">
        <v>270</v>
      </c>
      <c r="AF118" s="45" t="s">
        <v>270</v>
      </c>
      <c r="AG118" s="45" t="s">
        <v>270</v>
      </c>
      <c r="AH118" s="45" t="s">
        <v>270</v>
      </c>
      <c r="AI118" s="45" t="s">
        <v>270</v>
      </c>
      <c r="AJ118" s="45" t="s">
        <v>270</v>
      </c>
      <c r="AK118" s="45" t="s">
        <v>270</v>
      </c>
      <c r="AL118" s="45" t="s">
        <v>270</v>
      </c>
      <c r="AM118" s="45" t="s">
        <v>270</v>
      </c>
    </row>
    <row r="119" spans="1:39" hidden="1" outlineLevel="1">
      <c r="A119" s="8">
        <v>43831</v>
      </c>
      <c r="B119" s="45" t="s">
        <v>270</v>
      </c>
      <c r="C119" s="45" t="s">
        <v>270</v>
      </c>
      <c r="D119" s="45" t="s">
        <v>270</v>
      </c>
      <c r="E119" s="45" t="s">
        <v>270</v>
      </c>
      <c r="F119" s="45" t="s">
        <v>270</v>
      </c>
      <c r="G119" s="45" t="s">
        <v>270</v>
      </c>
      <c r="H119" s="45" t="s">
        <v>270</v>
      </c>
      <c r="I119" s="45" t="s">
        <v>270</v>
      </c>
      <c r="J119" s="45" t="s">
        <v>270</v>
      </c>
      <c r="K119" s="45" t="s">
        <v>270</v>
      </c>
      <c r="L119" s="45" t="s">
        <v>270</v>
      </c>
      <c r="M119" s="45" t="s">
        <v>270</v>
      </c>
      <c r="N119" s="45" t="s">
        <v>270</v>
      </c>
      <c r="O119" s="45" t="s">
        <v>270</v>
      </c>
      <c r="P119" s="45" t="s">
        <v>270</v>
      </c>
      <c r="Q119" s="45" t="s">
        <v>270</v>
      </c>
      <c r="R119" s="45" t="s">
        <v>270</v>
      </c>
      <c r="S119" s="45" t="s">
        <v>270</v>
      </c>
      <c r="T119" s="45" t="s">
        <v>270</v>
      </c>
      <c r="U119" s="45" t="s">
        <v>270</v>
      </c>
      <c r="V119" s="45" t="s">
        <v>270</v>
      </c>
      <c r="W119" s="45" t="s">
        <v>270</v>
      </c>
      <c r="X119" s="45" t="s">
        <v>270</v>
      </c>
      <c r="Y119" s="45" t="s">
        <v>270</v>
      </c>
      <c r="Z119" s="45" t="s">
        <v>270</v>
      </c>
      <c r="AA119" s="45" t="s">
        <v>270</v>
      </c>
      <c r="AB119" s="45" t="s">
        <v>270</v>
      </c>
      <c r="AC119" s="45" t="s">
        <v>270</v>
      </c>
      <c r="AD119" s="45" t="s">
        <v>270</v>
      </c>
      <c r="AE119" s="45" t="s">
        <v>270</v>
      </c>
      <c r="AF119" s="45" t="s">
        <v>270</v>
      </c>
      <c r="AG119" s="45" t="s">
        <v>270</v>
      </c>
      <c r="AH119" s="45" t="s">
        <v>270</v>
      </c>
      <c r="AI119" s="45" t="s">
        <v>270</v>
      </c>
      <c r="AJ119" s="45" t="s">
        <v>270</v>
      </c>
      <c r="AK119" s="45" t="s">
        <v>270</v>
      </c>
      <c r="AL119" s="45" t="s">
        <v>270</v>
      </c>
      <c r="AM119" s="45" t="s">
        <v>270</v>
      </c>
    </row>
    <row r="120" spans="1:39" hidden="1" outlineLevel="1">
      <c r="A120" s="8">
        <v>43862</v>
      </c>
      <c r="B120" s="45" t="s">
        <v>270</v>
      </c>
      <c r="C120" s="45" t="s">
        <v>270</v>
      </c>
      <c r="D120" s="45" t="s">
        <v>270</v>
      </c>
      <c r="E120" s="45" t="s">
        <v>270</v>
      </c>
      <c r="F120" s="45" t="s">
        <v>270</v>
      </c>
      <c r="G120" s="45" t="s">
        <v>270</v>
      </c>
      <c r="H120" s="45" t="s">
        <v>270</v>
      </c>
      <c r="I120" s="45" t="s">
        <v>270</v>
      </c>
      <c r="J120" s="45" t="s">
        <v>270</v>
      </c>
      <c r="K120" s="45" t="s">
        <v>270</v>
      </c>
      <c r="L120" s="45" t="s">
        <v>270</v>
      </c>
      <c r="M120" s="45" t="s">
        <v>270</v>
      </c>
      <c r="N120" s="45" t="s">
        <v>270</v>
      </c>
      <c r="O120" s="45" t="s">
        <v>270</v>
      </c>
      <c r="P120" s="45" t="s">
        <v>270</v>
      </c>
      <c r="Q120" s="45" t="s">
        <v>270</v>
      </c>
      <c r="R120" s="45" t="s">
        <v>270</v>
      </c>
      <c r="S120" s="45" t="s">
        <v>270</v>
      </c>
      <c r="T120" s="45" t="s">
        <v>270</v>
      </c>
      <c r="U120" s="45" t="s">
        <v>270</v>
      </c>
      <c r="V120" s="45" t="s">
        <v>270</v>
      </c>
      <c r="W120" s="45" t="s">
        <v>270</v>
      </c>
      <c r="X120" s="45" t="s">
        <v>270</v>
      </c>
      <c r="Y120" s="45" t="s">
        <v>270</v>
      </c>
      <c r="Z120" s="45" t="s">
        <v>270</v>
      </c>
      <c r="AA120" s="45" t="s">
        <v>270</v>
      </c>
      <c r="AB120" s="45" t="s">
        <v>270</v>
      </c>
      <c r="AC120" s="45" t="s">
        <v>270</v>
      </c>
      <c r="AD120" s="45" t="s">
        <v>270</v>
      </c>
      <c r="AE120" s="45" t="s">
        <v>270</v>
      </c>
      <c r="AF120" s="45" t="s">
        <v>270</v>
      </c>
      <c r="AG120" s="45" t="s">
        <v>270</v>
      </c>
      <c r="AH120" s="45" t="s">
        <v>270</v>
      </c>
      <c r="AI120" s="45" t="s">
        <v>270</v>
      </c>
      <c r="AJ120" s="45" t="s">
        <v>270</v>
      </c>
      <c r="AK120" s="45" t="s">
        <v>270</v>
      </c>
      <c r="AL120" s="45" t="s">
        <v>270</v>
      </c>
      <c r="AM120" s="45" t="s">
        <v>270</v>
      </c>
    </row>
    <row r="121" spans="1:39" hidden="1" outlineLevel="1">
      <c r="A121" s="8">
        <v>43891</v>
      </c>
      <c r="B121" s="45" t="s">
        <v>270</v>
      </c>
      <c r="C121" s="45" t="s">
        <v>270</v>
      </c>
      <c r="D121" s="45" t="s">
        <v>270</v>
      </c>
      <c r="E121" s="45" t="s">
        <v>270</v>
      </c>
      <c r="F121" s="45" t="s">
        <v>270</v>
      </c>
      <c r="G121" s="45" t="s">
        <v>270</v>
      </c>
      <c r="H121" s="45" t="s">
        <v>270</v>
      </c>
      <c r="I121" s="45" t="s">
        <v>270</v>
      </c>
      <c r="J121" s="45" t="s">
        <v>270</v>
      </c>
      <c r="K121" s="45" t="s">
        <v>270</v>
      </c>
      <c r="L121" s="45" t="s">
        <v>270</v>
      </c>
      <c r="M121" s="45" t="s">
        <v>270</v>
      </c>
      <c r="N121" s="45" t="s">
        <v>270</v>
      </c>
      <c r="O121" s="45" t="s">
        <v>270</v>
      </c>
      <c r="P121" s="45" t="s">
        <v>270</v>
      </c>
      <c r="Q121" s="45" t="s">
        <v>270</v>
      </c>
      <c r="R121" s="45" t="s">
        <v>270</v>
      </c>
      <c r="S121" s="45" t="s">
        <v>270</v>
      </c>
      <c r="T121" s="45" t="s">
        <v>270</v>
      </c>
      <c r="U121" s="45" t="s">
        <v>270</v>
      </c>
      <c r="V121" s="45" t="s">
        <v>270</v>
      </c>
      <c r="W121" s="45" t="s">
        <v>270</v>
      </c>
      <c r="X121" s="45" t="s">
        <v>270</v>
      </c>
      <c r="Y121" s="45" t="s">
        <v>270</v>
      </c>
      <c r="Z121" s="45" t="s">
        <v>270</v>
      </c>
      <c r="AA121" s="45" t="s">
        <v>270</v>
      </c>
      <c r="AB121" s="45" t="s">
        <v>270</v>
      </c>
      <c r="AC121" s="45" t="s">
        <v>270</v>
      </c>
      <c r="AD121" s="45" t="s">
        <v>270</v>
      </c>
      <c r="AE121" s="45" t="s">
        <v>270</v>
      </c>
      <c r="AF121" s="45" t="s">
        <v>270</v>
      </c>
      <c r="AG121" s="45" t="s">
        <v>270</v>
      </c>
      <c r="AH121" s="45" t="s">
        <v>270</v>
      </c>
      <c r="AI121" s="45" t="s">
        <v>270</v>
      </c>
      <c r="AJ121" s="45" t="s">
        <v>270</v>
      </c>
      <c r="AK121" s="45" t="s">
        <v>270</v>
      </c>
      <c r="AL121" s="45" t="s">
        <v>270</v>
      </c>
      <c r="AM121" s="45" t="s">
        <v>270</v>
      </c>
    </row>
    <row r="122" spans="1:39" hidden="1" outlineLevel="1">
      <c r="A122" s="8">
        <v>43922</v>
      </c>
      <c r="B122" s="45" t="s">
        <v>270</v>
      </c>
      <c r="C122" s="45" t="s">
        <v>270</v>
      </c>
      <c r="D122" s="45" t="s">
        <v>270</v>
      </c>
      <c r="E122" s="45" t="s">
        <v>270</v>
      </c>
      <c r="F122" s="45" t="s">
        <v>270</v>
      </c>
      <c r="G122" s="45" t="s">
        <v>270</v>
      </c>
      <c r="H122" s="45" t="s">
        <v>270</v>
      </c>
      <c r="I122" s="45" t="s">
        <v>270</v>
      </c>
      <c r="J122" s="45" t="s">
        <v>270</v>
      </c>
      <c r="K122" s="45" t="s">
        <v>270</v>
      </c>
      <c r="L122" s="45" t="s">
        <v>270</v>
      </c>
      <c r="M122" s="45" t="s">
        <v>270</v>
      </c>
      <c r="N122" s="45" t="s">
        <v>270</v>
      </c>
      <c r="O122" s="45" t="s">
        <v>270</v>
      </c>
      <c r="P122" s="45" t="s">
        <v>270</v>
      </c>
      <c r="Q122" s="45" t="s">
        <v>270</v>
      </c>
      <c r="R122" s="45" t="s">
        <v>270</v>
      </c>
      <c r="S122" s="45" t="s">
        <v>270</v>
      </c>
      <c r="T122" s="45" t="s">
        <v>270</v>
      </c>
      <c r="U122" s="45" t="s">
        <v>270</v>
      </c>
      <c r="V122" s="45" t="s">
        <v>270</v>
      </c>
      <c r="W122" s="45" t="s">
        <v>270</v>
      </c>
      <c r="X122" s="45" t="s">
        <v>270</v>
      </c>
      <c r="Y122" s="45" t="s">
        <v>270</v>
      </c>
      <c r="Z122" s="45" t="s">
        <v>270</v>
      </c>
      <c r="AA122" s="45" t="s">
        <v>270</v>
      </c>
      <c r="AB122" s="45" t="s">
        <v>270</v>
      </c>
      <c r="AC122" s="45" t="s">
        <v>270</v>
      </c>
      <c r="AD122" s="45" t="s">
        <v>270</v>
      </c>
      <c r="AE122" s="45" t="s">
        <v>270</v>
      </c>
      <c r="AF122" s="45" t="s">
        <v>270</v>
      </c>
      <c r="AG122" s="45" t="s">
        <v>270</v>
      </c>
      <c r="AH122" s="45" t="s">
        <v>270</v>
      </c>
      <c r="AI122" s="45" t="s">
        <v>270</v>
      </c>
      <c r="AJ122" s="45" t="s">
        <v>270</v>
      </c>
      <c r="AK122" s="45" t="s">
        <v>270</v>
      </c>
      <c r="AL122" s="45" t="s">
        <v>270</v>
      </c>
      <c r="AM122" s="45" t="s">
        <v>270</v>
      </c>
    </row>
    <row r="123" spans="1:39" hidden="1" outlineLevel="1">
      <c r="A123" s="8">
        <v>43952</v>
      </c>
      <c r="B123" s="45" t="s">
        <v>270</v>
      </c>
      <c r="C123" s="45" t="s">
        <v>270</v>
      </c>
      <c r="D123" s="45" t="s">
        <v>270</v>
      </c>
      <c r="E123" s="45" t="s">
        <v>270</v>
      </c>
      <c r="F123" s="45" t="s">
        <v>270</v>
      </c>
      <c r="G123" s="45" t="s">
        <v>270</v>
      </c>
      <c r="H123" s="45" t="s">
        <v>270</v>
      </c>
      <c r="I123" s="45" t="s">
        <v>270</v>
      </c>
      <c r="J123" s="45" t="s">
        <v>270</v>
      </c>
      <c r="K123" s="45" t="s">
        <v>270</v>
      </c>
      <c r="L123" s="45" t="s">
        <v>270</v>
      </c>
      <c r="M123" s="45" t="s">
        <v>270</v>
      </c>
      <c r="N123" s="45" t="s">
        <v>270</v>
      </c>
      <c r="O123" s="45" t="s">
        <v>270</v>
      </c>
      <c r="P123" s="45" t="s">
        <v>270</v>
      </c>
      <c r="Q123" s="45" t="s">
        <v>270</v>
      </c>
      <c r="R123" s="45" t="s">
        <v>270</v>
      </c>
      <c r="S123" s="45" t="s">
        <v>270</v>
      </c>
      <c r="T123" s="45" t="s">
        <v>270</v>
      </c>
      <c r="U123" s="45" t="s">
        <v>270</v>
      </c>
      <c r="V123" s="45" t="s">
        <v>270</v>
      </c>
      <c r="W123" s="45" t="s">
        <v>270</v>
      </c>
      <c r="X123" s="45" t="s">
        <v>270</v>
      </c>
      <c r="Y123" s="45" t="s">
        <v>270</v>
      </c>
      <c r="Z123" s="45" t="s">
        <v>270</v>
      </c>
      <c r="AA123" s="45" t="s">
        <v>270</v>
      </c>
      <c r="AB123" s="45" t="s">
        <v>270</v>
      </c>
      <c r="AC123" s="45" t="s">
        <v>270</v>
      </c>
      <c r="AD123" s="45" t="s">
        <v>270</v>
      </c>
      <c r="AE123" s="45" t="s">
        <v>270</v>
      </c>
      <c r="AF123" s="45" t="s">
        <v>270</v>
      </c>
      <c r="AG123" s="45" t="s">
        <v>270</v>
      </c>
      <c r="AH123" s="45" t="s">
        <v>270</v>
      </c>
      <c r="AI123" s="45" t="s">
        <v>270</v>
      </c>
      <c r="AJ123" s="45" t="s">
        <v>270</v>
      </c>
      <c r="AK123" s="45" t="s">
        <v>270</v>
      </c>
      <c r="AL123" s="45" t="s">
        <v>270</v>
      </c>
      <c r="AM123" s="45" t="s">
        <v>270</v>
      </c>
    </row>
    <row r="124" spans="1:39" hidden="1" outlineLevel="1">
      <c r="A124" s="8">
        <v>43983</v>
      </c>
      <c r="B124" s="45" t="s">
        <v>270</v>
      </c>
      <c r="C124" s="45" t="s">
        <v>270</v>
      </c>
      <c r="D124" s="45" t="s">
        <v>270</v>
      </c>
      <c r="E124" s="45" t="s">
        <v>270</v>
      </c>
      <c r="F124" s="45" t="s">
        <v>270</v>
      </c>
      <c r="G124" s="45" t="s">
        <v>270</v>
      </c>
      <c r="H124" s="45" t="s">
        <v>270</v>
      </c>
      <c r="I124" s="45" t="s">
        <v>270</v>
      </c>
      <c r="J124" s="45" t="s">
        <v>270</v>
      </c>
      <c r="K124" s="45" t="s">
        <v>270</v>
      </c>
      <c r="L124" s="45" t="s">
        <v>270</v>
      </c>
      <c r="M124" s="45" t="s">
        <v>270</v>
      </c>
      <c r="N124" s="45" t="s">
        <v>270</v>
      </c>
      <c r="O124" s="45" t="s">
        <v>270</v>
      </c>
      <c r="P124" s="45" t="s">
        <v>270</v>
      </c>
      <c r="Q124" s="45" t="s">
        <v>270</v>
      </c>
      <c r="R124" s="45" t="s">
        <v>270</v>
      </c>
      <c r="S124" s="45" t="s">
        <v>270</v>
      </c>
      <c r="T124" s="45" t="s">
        <v>270</v>
      </c>
      <c r="U124" s="45" t="s">
        <v>270</v>
      </c>
      <c r="V124" s="45" t="s">
        <v>270</v>
      </c>
      <c r="W124" s="45" t="s">
        <v>270</v>
      </c>
      <c r="X124" s="45" t="s">
        <v>270</v>
      </c>
      <c r="Y124" s="45" t="s">
        <v>270</v>
      </c>
      <c r="Z124" s="45" t="s">
        <v>270</v>
      </c>
      <c r="AA124" s="45" t="s">
        <v>270</v>
      </c>
      <c r="AB124" s="45" t="s">
        <v>270</v>
      </c>
      <c r="AC124" s="45" t="s">
        <v>270</v>
      </c>
      <c r="AD124" s="45" t="s">
        <v>270</v>
      </c>
      <c r="AE124" s="45" t="s">
        <v>270</v>
      </c>
      <c r="AF124" s="45" t="s">
        <v>270</v>
      </c>
      <c r="AG124" s="45" t="s">
        <v>270</v>
      </c>
      <c r="AH124" s="45" t="s">
        <v>270</v>
      </c>
      <c r="AI124" s="45" t="s">
        <v>270</v>
      </c>
      <c r="AJ124" s="45" t="s">
        <v>270</v>
      </c>
      <c r="AK124" s="45" t="s">
        <v>270</v>
      </c>
      <c r="AL124" s="45" t="s">
        <v>270</v>
      </c>
      <c r="AM124" s="45" t="s">
        <v>270</v>
      </c>
    </row>
    <row r="125" spans="1:39" hidden="1" outlineLevel="1">
      <c r="A125" s="8">
        <v>44013</v>
      </c>
      <c r="B125" s="45" t="s">
        <v>270</v>
      </c>
      <c r="C125" s="45" t="s">
        <v>270</v>
      </c>
      <c r="D125" s="45" t="s">
        <v>270</v>
      </c>
      <c r="E125" s="45" t="s">
        <v>270</v>
      </c>
      <c r="F125" s="45" t="s">
        <v>270</v>
      </c>
      <c r="G125" s="45" t="s">
        <v>270</v>
      </c>
      <c r="H125" s="45" t="s">
        <v>270</v>
      </c>
      <c r="I125" s="45" t="s">
        <v>270</v>
      </c>
      <c r="J125" s="45" t="s">
        <v>270</v>
      </c>
      <c r="K125" s="45" t="s">
        <v>270</v>
      </c>
      <c r="L125" s="45" t="s">
        <v>270</v>
      </c>
      <c r="M125" s="45" t="s">
        <v>270</v>
      </c>
      <c r="N125" s="45" t="s">
        <v>270</v>
      </c>
      <c r="O125" s="45" t="s">
        <v>270</v>
      </c>
      <c r="P125" s="45" t="s">
        <v>270</v>
      </c>
      <c r="Q125" s="45" t="s">
        <v>270</v>
      </c>
      <c r="R125" s="45" t="s">
        <v>270</v>
      </c>
      <c r="S125" s="45" t="s">
        <v>270</v>
      </c>
      <c r="T125" s="45" t="s">
        <v>270</v>
      </c>
      <c r="U125" s="45" t="s">
        <v>270</v>
      </c>
      <c r="V125" s="45" t="s">
        <v>270</v>
      </c>
      <c r="W125" s="45" t="s">
        <v>270</v>
      </c>
      <c r="X125" s="45" t="s">
        <v>270</v>
      </c>
      <c r="Y125" s="45" t="s">
        <v>270</v>
      </c>
      <c r="Z125" s="45" t="s">
        <v>270</v>
      </c>
      <c r="AA125" s="45" t="s">
        <v>270</v>
      </c>
      <c r="AB125" s="45" t="s">
        <v>270</v>
      </c>
      <c r="AC125" s="45" t="s">
        <v>270</v>
      </c>
      <c r="AD125" s="45" t="s">
        <v>270</v>
      </c>
      <c r="AE125" s="45" t="s">
        <v>270</v>
      </c>
      <c r="AF125" s="45" t="s">
        <v>270</v>
      </c>
      <c r="AG125" s="45" t="s">
        <v>270</v>
      </c>
      <c r="AH125" s="45" t="s">
        <v>270</v>
      </c>
      <c r="AI125" s="45" t="s">
        <v>270</v>
      </c>
      <c r="AJ125" s="45" t="s">
        <v>270</v>
      </c>
      <c r="AK125" s="45" t="s">
        <v>270</v>
      </c>
      <c r="AL125" s="45" t="s">
        <v>270</v>
      </c>
      <c r="AM125" s="45" t="s">
        <v>270</v>
      </c>
    </row>
    <row r="126" spans="1:39" hidden="1" outlineLevel="1">
      <c r="A126" s="8">
        <v>44044</v>
      </c>
      <c r="B126" s="45" t="s">
        <v>270</v>
      </c>
      <c r="C126" s="45" t="s">
        <v>270</v>
      </c>
      <c r="D126" s="45" t="s">
        <v>270</v>
      </c>
      <c r="E126" s="45" t="s">
        <v>270</v>
      </c>
      <c r="F126" s="45" t="s">
        <v>270</v>
      </c>
      <c r="G126" s="45" t="s">
        <v>270</v>
      </c>
      <c r="H126" s="45" t="s">
        <v>270</v>
      </c>
      <c r="I126" s="45" t="s">
        <v>270</v>
      </c>
      <c r="J126" s="45" t="s">
        <v>270</v>
      </c>
      <c r="K126" s="45" t="s">
        <v>270</v>
      </c>
      <c r="L126" s="45" t="s">
        <v>270</v>
      </c>
      <c r="M126" s="45" t="s">
        <v>270</v>
      </c>
      <c r="N126" s="45" t="s">
        <v>270</v>
      </c>
      <c r="O126" s="45" t="s">
        <v>270</v>
      </c>
      <c r="P126" s="45" t="s">
        <v>270</v>
      </c>
      <c r="Q126" s="45" t="s">
        <v>270</v>
      </c>
      <c r="R126" s="45" t="s">
        <v>270</v>
      </c>
      <c r="S126" s="45" t="s">
        <v>270</v>
      </c>
      <c r="T126" s="45" t="s">
        <v>270</v>
      </c>
      <c r="U126" s="45" t="s">
        <v>270</v>
      </c>
      <c r="V126" s="45" t="s">
        <v>270</v>
      </c>
      <c r="W126" s="45" t="s">
        <v>270</v>
      </c>
      <c r="X126" s="45" t="s">
        <v>270</v>
      </c>
      <c r="Y126" s="45" t="s">
        <v>270</v>
      </c>
      <c r="Z126" s="45" t="s">
        <v>270</v>
      </c>
      <c r="AA126" s="45" t="s">
        <v>270</v>
      </c>
      <c r="AB126" s="45" t="s">
        <v>270</v>
      </c>
      <c r="AC126" s="45" t="s">
        <v>270</v>
      </c>
      <c r="AD126" s="45" t="s">
        <v>270</v>
      </c>
      <c r="AE126" s="45" t="s">
        <v>270</v>
      </c>
      <c r="AF126" s="45" t="s">
        <v>270</v>
      </c>
      <c r="AG126" s="45" t="s">
        <v>270</v>
      </c>
      <c r="AH126" s="45" t="s">
        <v>270</v>
      </c>
      <c r="AI126" s="45" t="s">
        <v>270</v>
      </c>
      <c r="AJ126" s="45" t="s">
        <v>270</v>
      </c>
      <c r="AK126" s="45" t="s">
        <v>270</v>
      </c>
      <c r="AL126" s="45" t="s">
        <v>270</v>
      </c>
      <c r="AM126" s="45" t="s">
        <v>270</v>
      </c>
    </row>
    <row r="127" spans="1:39" hidden="1" outlineLevel="1">
      <c r="A127" s="8">
        <v>44075</v>
      </c>
      <c r="B127" s="45" t="s">
        <v>270</v>
      </c>
      <c r="C127" s="45" t="s">
        <v>270</v>
      </c>
      <c r="D127" s="45" t="s">
        <v>270</v>
      </c>
      <c r="E127" s="45" t="s">
        <v>270</v>
      </c>
      <c r="F127" s="45" t="s">
        <v>270</v>
      </c>
      <c r="G127" s="45" t="s">
        <v>270</v>
      </c>
      <c r="H127" s="45" t="s">
        <v>270</v>
      </c>
      <c r="I127" s="45" t="s">
        <v>270</v>
      </c>
      <c r="J127" s="45" t="s">
        <v>270</v>
      </c>
      <c r="K127" s="45" t="s">
        <v>270</v>
      </c>
      <c r="L127" s="45" t="s">
        <v>270</v>
      </c>
      <c r="M127" s="45" t="s">
        <v>270</v>
      </c>
      <c r="N127" s="45" t="s">
        <v>270</v>
      </c>
      <c r="O127" s="45" t="s">
        <v>270</v>
      </c>
      <c r="P127" s="45" t="s">
        <v>270</v>
      </c>
      <c r="Q127" s="45" t="s">
        <v>270</v>
      </c>
      <c r="R127" s="45" t="s">
        <v>270</v>
      </c>
      <c r="S127" s="45" t="s">
        <v>270</v>
      </c>
      <c r="T127" s="45" t="s">
        <v>270</v>
      </c>
      <c r="U127" s="45" t="s">
        <v>270</v>
      </c>
      <c r="V127" s="45" t="s">
        <v>270</v>
      </c>
      <c r="W127" s="45" t="s">
        <v>270</v>
      </c>
      <c r="X127" s="45" t="s">
        <v>270</v>
      </c>
      <c r="Y127" s="45" t="s">
        <v>270</v>
      </c>
      <c r="Z127" s="45" t="s">
        <v>270</v>
      </c>
      <c r="AA127" s="45" t="s">
        <v>270</v>
      </c>
      <c r="AB127" s="45" t="s">
        <v>270</v>
      </c>
      <c r="AC127" s="45" t="s">
        <v>270</v>
      </c>
      <c r="AD127" s="45" t="s">
        <v>270</v>
      </c>
      <c r="AE127" s="45" t="s">
        <v>270</v>
      </c>
      <c r="AF127" s="45" t="s">
        <v>270</v>
      </c>
      <c r="AG127" s="45" t="s">
        <v>270</v>
      </c>
      <c r="AH127" s="45" t="s">
        <v>270</v>
      </c>
      <c r="AI127" s="45" t="s">
        <v>270</v>
      </c>
      <c r="AJ127" s="45" t="s">
        <v>270</v>
      </c>
      <c r="AK127" s="45" t="s">
        <v>270</v>
      </c>
      <c r="AL127" s="45" t="s">
        <v>270</v>
      </c>
      <c r="AM127" s="45" t="s">
        <v>270</v>
      </c>
    </row>
    <row r="128" spans="1:39" hidden="1" outlineLevel="1">
      <c r="A128" s="8">
        <v>44105</v>
      </c>
      <c r="B128" s="45" t="s">
        <v>270</v>
      </c>
      <c r="C128" s="45" t="s">
        <v>270</v>
      </c>
      <c r="D128" s="45" t="s">
        <v>270</v>
      </c>
      <c r="E128" s="45" t="s">
        <v>270</v>
      </c>
      <c r="F128" s="45" t="s">
        <v>270</v>
      </c>
      <c r="G128" s="45" t="s">
        <v>270</v>
      </c>
      <c r="H128" s="45" t="s">
        <v>270</v>
      </c>
      <c r="I128" s="45" t="s">
        <v>270</v>
      </c>
      <c r="J128" s="45" t="s">
        <v>270</v>
      </c>
      <c r="K128" s="45" t="s">
        <v>270</v>
      </c>
      <c r="L128" s="45" t="s">
        <v>270</v>
      </c>
      <c r="M128" s="45" t="s">
        <v>270</v>
      </c>
      <c r="N128" s="45" t="s">
        <v>270</v>
      </c>
      <c r="O128" s="45" t="s">
        <v>270</v>
      </c>
      <c r="P128" s="45" t="s">
        <v>270</v>
      </c>
      <c r="Q128" s="45" t="s">
        <v>270</v>
      </c>
      <c r="R128" s="45" t="s">
        <v>270</v>
      </c>
      <c r="S128" s="45" t="s">
        <v>270</v>
      </c>
      <c r="T128" s="45" t="s">
        <v>270</v>
      </c>
      <c r="U128" s="45" t="s">
        <v>270</v>
      </c>
      <c r="V128" s="45" t="s">
        <v>270</v>
      </c>
      <c r="W128" s="45" t="s">
        <v>270</v>
      </c>
      <c r="X128" s="45" t="s">
        <v>270</v>
      </c>
      <c r="Y128" s="45" t="s">
        <v>270</v>
      </c>
      <c r="Z128" s="45" t="s">
        <v>270</v>
      </c>
      <c r="AA128" s="45" t="s">
        <v>270</v>
      </c>
      <c r="AB128" s="45" t="s">
        <v>270</v>
      </c>
      <c r="AC128" s="45" t="s">
        <v>270</v>
      </c>
      <c r="AD128" s="45" t="s">
        <v>270</v>
      </c>
      <c r="AE128" s="45" t="s">
        <v>270</v>
      </c>
      <c r="AF128" s="45" t="s">
        <v>270</v>
      </c>
      <c r="AG128" s="45" t="s">
        <v>270</v>
      </c>
      <c r="AH128" s="45" t="s">
        <v>270</v>
      </c>
      <c r="AI128" s="45" t="s">
        <v>270</v>
      </c>
      <c r="AJ128" s="45" t="s">
        <v>270</v>
      </c>
      <c r="AK128" s="45" t="s">
        <v>270</v>
      </c>
      <c r="AL128" s="45" t="s">
        <v>270</v>
      </c>
      <c r="AM128" s="45" t="s">
        <v>270</v>
      </c>
    </row>
    <row r="129" spans="1:39" hidden="1" outlineLevel="1">
      <c r="A129" s="8">
        <v>44136</v>
      </c>
      <c r="B129" s="45" t="s">
        <v>270</v>
      </c>
      <c r="C129" s="45" t="s">
        <v>270</v>
      </c>
      <c r="D129" s="45" t="s">
        <v>270</v>
      </c>
      <c r="E129" s="45" t="s">
        <v>270</v>
      </c>
      <c r="F129" s="45" t="s">
        <v>270</v>
      </c>
      <c r="G129" s="45" t="s">
        <v>270</v>
      </c>
      <c r="H129" s="45" t="s">
        <v>270</v>
      </c>
      <c r="I129" s="45" t="s">
        <v>270</v>
      </c>
      <c r="J129" s="45" t="s">
        <v>270</v>
      </c>
      <c r="K129" s="45" t="s">
        <v>270</v>
      </c>
      <c r="L129" s="45" t="s">
        <v>270</v>
      </c>
      <c r="M129" s="45" t="s">
        <v>270</v>
      </c>
      <c r="N129" s="45" t="s">
        <v>270</v>
      </c>
      <c r="O129" s="45" t="s">
        <v>270</v>
      </c>
      <c r="P129" s="45" t="s">
        <v>270</v>
      </c>
      <c r="Q129" s="45" t="s">
        <v>270</v>
      </c>
      <c r="R129" s="45" t="s">
        <v>270</v>
      </c>
      <c r="S129" s="45" t="s">
        <v>270</v>
      </c>
      <c r="T129" s="45" t="s">
        <v>270</v>
      </c>
      <c r="U129" s="45" t="s">
        <v>270</v>
      </c>
      <c r="V129" s="45" t="s">
        <v>270</v>
      </c>
      <c r="W129" s="45" t="s">
        <v>270</v>
      </c>
      <c r="X129" s="45" t="s">
        <v>270</v>
      </c>
      <c r="Y129" s="45" t="s">
        <v>270</v>
      </c>
      <c r="Z129" s="45" t="s">
        <v>270</v>
      </c>
      <c r="AA129" s="45" t="s">
        <v>270</v>
      </c>
      <c r="AB129" s="45" t="s">
        <v>270</v>
      </c>
      <c r="AC129" s="45" t="s">
        <v>270</v>
      </c>
      <c r="AD129" s="45" t="s">
        <v>270</v>
      </c>
      <c r="AE129" s="45" t="s">
        <v>270</v>
      </c>
      <c r="AF129" s="45" t="s">
        <v>270</v>
      </c>
      <c r="AG129" s="45" t="s">
        <v>270</v>
      </c>
      <c r="AH129" s="45" t="s">
        <v>270</v>
      </c>
      <c r="AI129" s="45" t="s">
        <v>270</v>
      </c>
      <c r="AJ129" s="45" t="s">
        <v>270</v>
      </c>
      <c r="AK129" s="45" t="s">
        <v>270</v>
      </c>
      <c r="AL129" s="45" t="s">
        <v>270</v>
      </c>
      <c r="AM129" s="45" t="s">
        <v>270</v>
      </c>
    </row>
    <row r="130" spans="1:39" hidden="1" outlineLevel="1">
      <c r="A130" s="8">
        <v>44166</v>
      </c>
      <c r="B130" s="45" t="s">
        <v>270</v>
      </c>
      <c r="C130" s="45" t="s">
        <v>270</v>
      </c>
      <c r="D130" s="45" t="s">
        <v>270</v>
      </c>
      <c r="E130" s="45" t="s">
        <v>270</v>
      </c>
      <c r="F130" s="45" t="s">
        <v>270</v>
      </c>
      <c r="G130" s="45" t="s">
        <v>270</v>
      </c>
      <c r="H130" s="45" t="s">
        <v>270</v>
      </c>
      <c r="I130" s="45" t="s">
        <v>270</v>
      </c>
      <c r="J130" s="45" t="s">
        <v>270</v>
      </c>
      <c r="K130" s="45" t="s">
        <v>270</v>
      </c>
      <c r="L130" s="45" t="s">
        <v>270</v>
      </c>
      <c r="M130" s="45" t="s">
        <v>270</v>
      </c>
      <c r="N130" s="45" t="s">
        <v>270</v>
      </c>
      <c r="O130" s="45" t="s">
        <v>270</v>
      </c>
      <c r="P130" s="45" t="s">
        <v>270</v>
      </c>
      <c r="Q130" s="45" t="s">
        <v>270</v>
      </c>
      <c r="R130" s="45" t="s">
        <v>270</v>
      </c>
      <c r="S130" s="45" t="s">
        <v>270</v>
      </c>
      <c r="T130" s="45" t="s">
        <v>270</v>
      </c>
      <c r="U130" s="45" t="s">
        <v>270</v>
      </c>
      <c r="V130" s="45" t="s">
        <v>270</v>
      </c>
      <c r="W130" s="45" t="s">
        <v>270</v>
      </c>
      <c r="X130" s="45" t="s">
        <v>270</v>
      </c>
      <c r="Y130" s="45" t="s">
        <v>270</v>
      </c>
      <c r="Z130" s="45" t="s">
        <v>270</v>
      </c>
      <c r="AA130" s="45" t="s">
        <v>270</v>
      </c>
      <c r="AB130" s="45" t="s">
        <v>270</v>
      </c>
      <c r="AC130" s="45" t="s">
        <v>270</v>
      </c>
      <c r="AD130" s="45" t="s">
        <v>270</v>
      </c>
      <c r="AE130" s="45" t="s">
        <v>270</v>
      </c>
      <c r="AF130" s="45" t="s">
        <v>270</v>
      </c>
      <c r="AG130" s="45" t="s">
        <v>270</v>
      </c>
      <c r="AH130" s="45" t="s">
        <v>270</v>
      </c>
      <c r="AI130" s="45" t="s">
        <v>270</v>
      </c>
      <c r="AJ130" s="45" t="s">
        <v>270</v>
      </c>
      <c r="AK130" s="45" t="s">
        <v>270</v>
      </c>
      <c r="AL130" s="45" t="s">
        <v>270</v>
      </c>
      <c r="AM130" s="45" t="s">
        <v>270</v>
      </c>
    </row>
    <row r="131" spans="1:39" hidden="1" outlineLevel="1">
      <c r="A131" s="8">
        <v>44197</v>
      </c>
      <c r="B131" s="45" t="s">
        <v>270</v>
      </c>
      <c r="C131" s="45" t="s">
        <v>270</v>
      </c>
      <c r="D131" s="45" t="s">
        <v>270</v>
      </c>
      <c r="E131" s="45" t="s">
        <v>270</v>
      </c>
      <c r="F131" s="45" t="s">
        <v>270</v>
      </c>
      <c r="G131" s="45" t="s">
        <v>270</v>
      </c>
      <c r="H131" s="45" t="s">
        <v>270</v>
      </c>
      <c r="I131" s="45" t="s">
        <v>270</v>
      </c>
      <c r="J131" s="45" t="s">
        <v>270</v>
      </c>
      <c r="K131" s="45" t="s">
        <v>270</v>
      </c>
      <c r="L131" s="45" t="s">
        <v>270</v>
      </c>
      <c r="M131" s="45" t="s">
        <v>270</v>
      </c>
      <c r="N131" s="45" t="s">
        <v>270</v>
      </c>
      <c r="O131" s="45" t="s">
        <v>270</v>
      </c>
      <c r="P131" s="45" t="s">
        <v>270</v>
      </c>
      <c r="Q131" s="45" t="s">
        <v>270</v>
      </c>
      <c r="R131" s="45" t="s">
        <v>270</v>
      </c>
      <c r="S131" s="45" t="s">
        <v>270</v>
      </c>
      <c r="T131" s="45" t="s">
        <v>270</v>
      </c>
      <c r="U131" s="45" t="s">
        <v>270</v>
      </c>
      <c r="V131" s="45" t="s">
        <v>270</v>
      </c>
      <c r="W131" s="45" t="s">
        <v>270</v>
      </c>
      <c r="X131" s="45" t="s">
        <v>270</v>
      </c>
      <c r="Y131" s="45" t="s">
        <v>270</v>
      </c>
      <c r="Z131" s="45" t="s">
        <v>270</v>
      </c>
      <c r="AA131" s="45" t="s">
        <v>270</v>
      </c>
      <c r="AB131" s="45" t="s">
        <v>270</v>
      </c>
      <c r="AC131" s="45" t="s">
        <v>270</v>
      </c>
      <c r="AD131" s="45" t="s">
        <v>270</v>
      </c>
      <c r="AE131" s="45" t="s">
        <v>270</v>
      </c>
      <c r="AF131" s="45" t="s">
        <v>270</v>
      </c>
      <c r="AG131" s="45" t="s">
        <v>270</v>
      </c>
      <c r="AH131" s="45" t="s">
        <v>270</v>
      </c>
      <c r="AI131" s="45" t="s">
        <v>270</v>
      </c>
      <c r="AJ131" s="45" t="s">
        <v>270</v>
      </c>
      <c r="AK131" s="45" t="s">
        <v>270</v>
      </c>
      <c r="AL131" s="45" t="s">
        <v>270</v>
      </c>
      <c r="AM131" s="45" t="s">
        <v>270</v>
      </c>
    </row>
    <row r="132" spans="1:39" hidden="1" outlineLevel="1">
      <c r="A132" s="8">
        <v>44228</v>
      </c>
      <c r="B132" s="45" t="s">
        <v>270</v>
      </c>
      <c r="C132" s="45" t="s">
        <v>270</v>
      </c>
      <c r="D132" s="45" t="s">
        <v>270</v>
      </c>
      <c r="E132" s="45" t="s">
        <v>270</v>
      </c>
      <c r="F132" s="45" t="s">
        <v>270</v>
      </c>
      <c r="G132" s="45" t="s">
        <v>270</v>
      </c>
      <c r="H132" s="45" t="s">
        <v>270</v>
      </c>
      <c r="I132" s="45" t="s">
        <v>270</v>
      </c>
      <c r="J132" s="45" t="s">
        <v>270</v>
      </c>
      <c r="K132" s="45" t="s">
        <v>270</v>
      </c>
      <c r="L132" s="45" t="s">
        <v>270</v>
      </c>
      <c r="M132" s="45" t="s">
        <v>270</v>
      </c>
      <c r="N132" s="45" t="s">
        <v>270</v>
      </c>
      <c r="O132" s="45" t="s">
        <v>270</v>
      </c>
      <c r="P132" s="45" t="s">
        <v>270</v>
      </c>
      <c r="Q132" s="45" t="s">
        <v>270</v>
      </c>
      <c r="R132" s="45" t="s">
        <v>270</v>
      </c>
      <c r="S132" s="45" t="s">
        <v>270</v>
      </c>
      <c r="T132" s="45" t="s">
        <v>270</v>
      </c>
      <c r="U132" s="45" t="s">
        <v>270</v>
      </c>
      <c r="V132" s="45" t="s">
        <v>270</v>
      </c>
      <c r="W132" s="45" t="s">
        <v>270</v>
      </c>
      <c r="X132" s="45" t="s">
        <v>270</v>
      </c>
      <c r="Y132" s="45" t="s">
        <v>270</v>
      </c>
      <c r="Z132" s="45" t="s">
        <v>270</v>
      </c>
      <c r="AA132" s="45" t="s">
        <v>270</v>
      </c>
      <c r="AB132" s="45" t="s">
        <v>270</v>
      </c>
      <c r="AC132" s="45" t="s">
        <v>270</v>
      </c>
      <c r="AD132" s="45" t="s">
        <v>270</v>
      </c>
      <c r="AE132" s="45" t="s">
        <v>270</v>
      </c>
      <c r="AF132" s="45" t="s">
        <v>270</v>
      </c>
      <c r="AG132" s="45" t="s">
        <v>270</v>
      </c>
      <c r="AH132" s="45" t="s">
        <v>270</v>
      </c>
      <c r="AI132" s="45" t="s">
        <v>270</v>
      </c>
      <c r="AJ132" s="45" t="s">
        <v>270</v>
      </c>
      <c r="AK132" s="45" t="s">
        <v>270</v>
      </c>
      <c r="AL132" s="45" t="s">
        <v>270</v>
      </c>
      <c r="AM132" s="45" t="s">
        <v>270</v>
      </c>
    </row>
    <row r="133" spans="1:39" hidden="1" outlineLevel="1">
      <c r="A133" s="8">
        <v>44256</v>
      </c>
      <c r="B133" s="45" t="s">
        <v>270</v>
      </c>
      <c r="C133" s="45" t="s">
        <v>270</v>
      </c>
      <c r="D133" s="45" t="s">
        <v>270</v>
      </c>
      <c r="E133" s="45" t="s">
        <v>270</v>
      </c>
      <c r="F133" s="45" t="s">
        <v>270</v>
      </c>
      <c r="G133" s="45" t="s">
        <v>270</v>
      </c>
      <c r="H133" s="45" t="s">
        <v>270</v>
      </c>
      <c r="I133" s="45" t="s">
        <v>270</v>
      </c>
      <c r="J133" s="45" t="s">
        <v>270</v>
      </c>
      <c r="K133" s="45" t="s">
        <v>270</v>
      </c>
      <c r="L133" s="45" t="s">
        <v>270</v>
      </c>
      <c r="M133" s="45" t="s">
        <v>270</v>
      </c>
      <c r="N133" s="45" t="s">
        <v>270</v>
      </c>
      <c r="O133" s="45" t="s">
        <v>270</v>
      </c>
      <c r="P133" s="45" t="s">
        <v>270</v>
      </c>
      <c r="Q133" s="45" t="s">
        <v>270</v>
      </c>
      <c r="R133" s="45" t="s">
        <v>270</v>
      </c>
      <c r="S133" s="45" t="s">
        <v>270</v>
      </c>
      <c r="T133" s="45" t="s">
        <v>270</v>
      </c>
      <c r="U133" s="45" t="s">
        <v>270</v>
      </c>
      <c r="V133" s="45" t="s">
        <v>270</v>
      </c>
      <c r="W133" s="45" t="s">
        <v>270</v>
      </c>
      <c r="X133" s="45" t="s">
        <v>270</v>
      </c>
      <c r="Y133" s="45" t="s">
        <v>270</v>
      </c>
      <c r="Z133" s="45" t="s">
        <v>270</v>
      </c>
      <c r="AA133" s="45" t="s">
        <v>270</v>
      </c>
      <c r="AB133" s="45" t="s">
        <v>270</v>
      </c>
      <c r="AC133" s="45" t="s">
        <v>270</v>
      </c>
      <c r="AD133" s="45" t="s">
        <v>270</v>
      </c>
      <c r="AE133" s="45" t="s">
        <v>270</v>
      </c>
      <c r="AF133" s="45" t="s">
        <v>270</v>
      </c>
      <c r="AG133" s="45" t="s">
        <v>270</v>
      </c>
      <c r="AH133" s="45" t="s">
        <v>270</v>
      </c>
      <c r="AI133" s="45" t="s">
        <v>270</v>
      </c>
      <c r="AJ133" s="45" t="s">
        <v>270</v>
      </c>
      <c r="AK133" s="45" t="s">
        <v>270</v>
      </c>
      <c r="AL133" s="45" t="s">
        <v>270</v>
      </c>
      <c r="AM133" s="45" t="s">
        <v>270</v>
      </c>
    </row>
    <row r="134" spans="1:39" hidden="1" outlineLevel="1">
      <c r="A134" s="8">
        <v>44287</v>
      </c>
      <c r="B134" s="45" t="s">
        <v>270</v>
      </c>
      <c r="C134" s="45" t="s">
        <v>270</v>
      </c>
      <c r="D134" s="45" t="s">
        <v>270</v>
      </c>
      <c r="E134" s="45" t="s">
        <v>270</v>
      </c>
      <c r="F134" s="45" t="s">
        <v>270</v>
      </c>
      <c r="G134" s="45" t="s">
        <v>270</v>
      </c>
      <c r="H134" s="45" t="s">
        <v>270</v>
      </c>
      <c r="I134" s="45" t="s">
        <v>270</v>
      </c>
      <c r="J134" s="45" t="s">
        <v>270</v>
      </c>
      <c r="K134" s="45" t="s">
        <v>270</v>
      </c>
      <c r="L134" s="45" t="s">
        <v>270</v>
      </c>
      <c r="M134" s="45" t="s">
        <v>270</v>
      </c>
      <c r="N134" s="45" t="s">
        <v>270</v>
      </c>
      <c r="O134" s="45" t="s">
        <v>270</v>
      </c>
      <c r="P134" s="45" t="s">
        <v>270</v>
      </c>
      <c r="Q134" s="45" t="s">
        <v>270</v>
      </c>
      <c r="R134" s="45" t="s">
        <v>270</v>
      </c>
      <c r="S134" s="45" t="s">
        <v>270</v>
      </c>
      <c r="T134" s="45" t="s">
        <v>270</v>
      </c>
      <c r="U134" s="45" t="s">
        <v>270</v>
      </c>
      <c r="V134" s="45" t="s">
        <v>270</v>
      </c>
      <c r="W134" s="45" t="s">
        <v>270</v>
      </c>
      <c r="X134" s="45" t="s">
        <v>270</v>
      </c>
      <c r="Y134" s="45" t="s">
        <v>270</v>
      </c>
      <c r="Z134" s="45" t="s">
        <v>270</v>
      </c>
      <c r="AA134" s="45" t="s">
        <v>270</v>
      </c>
      <c r="AB134" s="45" t="s">
        <v>270</v>
      </c>
      <c r="AC134" s="45" t="s">
        <v>270</v>
      </c>
      <c r="AD134" s="45" t="s">
        <v>270</v>
      </c>
      <c r="AE134" s="45" t="s">
        <v>270</v>
      </c>
      <c r="AF134" s="45" t="s">
        <v>270</v>
      </c>
      <c r="AG134" s="45" t="s">
        <v>270</v>
      </c>
      <c r="AH134" s="45" t="s">
        <v>270</v>
      </c>
      <c r="AI134" s="45" t="s">
        <v>270</v>
      </c>
      <c r="AJ134" s="45" t="s">
        <v>270</v>
      </c>
      <c r="AK134" s="45" t="s">
        <v>270</v>
      </c>
      <c r="AL134" s="45" t="s">
        <v>270</v>
      </c>
      <c r="AM134" s="45" t="s">
        <v>270</v>
      </c>
    </row>
    <row r="135" spans="1:39" hidden="1" outlineLevel="1">
      <c r="A135" s="8">
        <v>44317</v>
      </c>
      <c r="B135" s="45" t="s">
        <v>270</v>
      </c>
      <c r="C135" s="45" t="s">
        <v>270</v>
      </c>
      <c r="D135" s="45" t="s">
        <v>270</v>
      </c>
      <c r="E135" s="45" t="s">
        <v>270</v>
      </c>
      <c r="F135" s="45" t="s">
        <v>270</v>
      </c>
      <c r="G135" s="45" t="s">
        <v>270</v>
      </c>
      <c r="H135" s="45" t="s">
        <v>270</v>
      </c>
      <c r="I135" s="45" t="s">
        <v>270</v>
      </c>
      <c r="J135" s="45" t="s">
        <v>270</v>
      </c>
      <c r="K135" s="45" t="s">
        <v>270</v>
      </c>
      <c r="L135" s="45" t="s">
        <v>270</v>
      </c>
      <c r="M135" s="45" t="s">
        <v>270</v>
      </c>
      <c r="N135" s="45" t="s">
        <v>270</v>
      </c>
      <c r="O135" s="45" t="s">
        <v>270</v>
      </c>
      <c r="P135" s="45" t="s">
        <v>270</v>
      </c>
      <c r="Q135" s="45" t="s">
        <v>270</v>
      </c>
      <c r="R135" s="45" t="s">
        <v>270</v>
      </c>
      <c r="S135" s="45" t="s">
        <v>270</v>
      </c>
      <c r="T135" s="45" t="s">
        <v>270</v>
      </c>
      <c r="U135" s="45" t="s">
        <v>270</v>
      </c>
      <c r="V135" s="45" t="s">
        <v>270</v>
      </c>
      <c r="W135" s="45" t="s">
        <v>270</v>
      </c>
      <c r="X135" s="45" t="s">
        <v>270</v>
      </c>
      <c r="Y135" s="45" t="s">
        <v>270</v>
      </c>
      <c r="Z135" s="45" t="s">
        <v>270</v>
      </c>
      <c r="AA135" s="45" t="s">
        <v>270</v>
      </c>
      <c r="AB135" s="45" t="s">
        <v>270</v>
      </c>
      <c r="AC135" s="45" t="s">
        <v>270</v>
      </c>
      <c r="AD135" s="45" t="s">
        <v>270</v>
      </c>
      <c r="AE135" s="45" t="s">
        <v>270</v>
      </c>
      <c r="AF135" s="45" t="s">
        <v>270</v>
      </c>
      <c r="AG135" s="45" t="s">
        <v>270</v>
      </c>
      <c r="AH135" s="45" t="s">
        <v>270</v>
      </c>
      <c r="AI135" s="45" t="s">
        <v>270</v>
      </c>
      <c r="AJ135" s="45" t="s">
        <v>270</v>
      </c>
      <c r="AK135" s="45" t="s">
        <v>270</v>
      </c>
      <c r="AL135" s="45" t="s">
        <v>270</v>
      </c>
      <c r="AM135" s="45" t="s">
        <v>270</v>
      </c>
    </row>
    <row r="136" spans="1:39" hidden="1" outlineLevel="1">
      <c r="A136" s="8">
        <v>44348</v>
      </c>
      <c r="B136" s="45" t="s">
        <v>270</v>
      </c>
      <c r="C136" s="45" t="s">
        <v>270</v>
      </c>
      <c r="D136" s="45" t="s">
        <v>270</v>
      </c>
      <c r="E136" s="45" t="s">
        <v>270</v>
      </c>
      <c r="F136" s="45" t="s">
        <v>270</v>
      </c>
      <c r="G136" s="45" t="s">
        <v>270</v>
      </c>
      <c r="H136" s="45" t="s">
        <v>270</v>
      </c>
      <c r="I136" s="45" t="s">
        <v>270</v>
      </c>
      <c r="J136" s="45" t="s">
        <v>270</v>
      </c>
      <c r="K136" s="45" t="s">
        <v>270</v>
      </c>
      <c r="L136" s="45" t="s">
        <v>270</v>
      </c>
      <c r="M136" s="45" t="s">
        <v>270</v>
      </c>
      <c r="N136" s="45" t="s">
        <v>270</v>
      </c>
      <c r="O136" s="45" t="s">
        <v>270</v>
      </c>
      <c r="P136" s="45" t="s">
        <v>270</v>
      </c>
      <c r="Q136" s="45" t="s">
        <v>270</v>
      </c>
      <c r="R136" s="45" t="s">
        <v>270</v>
      </c>
      <c r="S136" s="45" t="s">
        <v>270</v>
      </c>
      <c r="T136" s="45" t="s">
        <v>270</v>
      </c>
      <c r="U136" s="45" t="s">
        <v>270</v>
      </c>
      <c r="V136" s="45" t="s">
        <v>270</v>
      </c>
      <c r="W136" s="45" t="s">
        <v>270</v>
      </c>
      <c r="X136" s="45" t="s">
        <v>270</v>
      </c>
      <c r="Y136" s="45" t="s">
        <v>270</v>
      </c>
      <c r="Z136" s="45" t="s">
        <v>270</v>
      </c>
      <c r="AA136" s="45" t="s">
        <v>270</v>
      </c>
      <c r="AB136" s="45" t="s">
        <v>270</v>
      </c>
      <c r="AC136" s="45" t="s">
        <v>270</v>
      </c>
      <c r="AD136" s="45" t="s">
        <v>270</v>
      </c>
      <c r="AE136" s="45" t="s">
        <v>270</v>
      </c>
      <c r="AF136" s="45" t="s">
        <v>270</v>
      </c>
      <c r="AG136" s="45" t="s">
        <v>270</v>
      </c>
      <c r="AH136" s="45" t="s">
        <v>270</v>
      </c>
      <c r="AI136" s="45" t="s">
        <v>270</v>
      </c>
      <c r="AJ136" s="45" t="s">
        <v>270</v>
      </c>
      <c r="AK136" s="45" t="s">
        <v>270</v>
      </c>
      <c r="AL136" s="45" t="s">
        <v>270</v>
      </c>
      <c r="AM136" s="45" t="s">
        <v>270</v>
      </c>
    </row>
    <row r="137" spans="1:39" hidden="1" outlineLevel="1">
      <c r="A137" s="8">
        <v>44378</v>
      </c>
      <c r="B137" s="45" t="s">
        <v>270</v>
      </c>
      <c r="C137" s="45" t="s">
        <v>270</v>
      </c>
      <c r="D137" s="45" t="s">
        <v>270</v>
      </c>
      <c r="E137" s="45" t="s">
        <v>270</v>
      </c>
      <c r="F137" s="45" t="s">
        <v>270</v>
      </c>
      <c r="G137" s="45" t="s">
        <v>270</v>
      </c>
      <c r="H137" s="45" t="s">
        <v>270</v>
      </c>
      <c r="I137" s="45" t="s">
        <v>270</v>
      </c>
      <c r="J137" s="45" t="s">
        <v>270</v>
      </c>
      <c r="K137" s="45" t="s">
        <v>270</v>
      </c>
      <c r="L137" s="45" t="s">
        <v>270</v>
      </c>
      <c r="M137" s="45" t="s">
        <v>270</v>
      </c>
      <c r="N137" s="45" t="s">
        <v>270</v>
      </c>
      <c r="O137" s="45" t="s">
        <v>270</v>
      </c>
      <c r="P137" s="45" t="s">
        <v>270</v>
      </c>
      <c r="Q137" s="45" t="s">
        <v>270</v>
      </c>
      <c r="R137" s="45" t="s">
        <v>270</v>
      </c>
      <c r="S137" s="45" t="s">
        <v>270</v>
      </c>
      <c r="T137" s="45" t="s">
        <v>270</v>
      </c>
      <c r="U137" s="45" t="s">
        <v>270</v>
      </c>
      <c r="V137" s="45" t="s">
        <v>270</v>
      </c>
      <c r="W137" s="45" t="s">
        <v>270</v>
      </c>
      <c r="X137" s="45" t="s">
        <v>270</v>
      </c>
      <c r="Y137" s="45" t="s">
        <v>270</v>
      </c>
      <c r="Z137" s="45" t="s">
        <v>270</v>
      </c>
      <c r="AA137" s="45" t="s">
        <v>270</v>
      </c>
      <c r="AB137" s="45" t="s">
        <v>270</v>
      </c>
      <c r="AC137" s="45" t="s">
        <v>270</v>
      </c>
      <c r="AD137" s="45" t="s">
        <v>270</v>
      </c>
      <c r="AE137" s="45" t="s">
        <v>270</v>
      </c>
      <c r="AF137" s="45" t="s">
        <v>270</v>
      </c>
      <c r="AG137" s="45" t="s">
        <v>270</v>
      </c>
      <c r="AH137" s="45" t="s">
        <v>270</v>
      </c>
      <c r="AI137" s="45" t="s">
        <v>270</v>
      </c>
      <c r="AJ137" s="45" t="s">
        <v>270</v>
      </c>
      <c r="AK137" s="45" t="s">
        <v>270</v>
      </c>
      <c r="AL137" s="45" t="s">
        <v>270</v>
      </c>
      <c r="AM137" s="45" t="s">
        <v>270</v>
      </c>
    </row>
    <row r="138" spans="1:39" hidden="1" outlineLevel="1">
      <c r="A138" s="8">
        <v>44409</v>
      </c>
      <c r="B138" s="45" t="s">
        <v>270</v>
      </c>
      <c r="C138" s="45" t="s">
        <v>270</v>
      </c>
      <c r="D138" s="45" t="s">
        <v>270</v>
      </c>
      <c r="E138" s="45" t="s">
        <v>270</v>
      </c>
      <c r="F138" s="45" t="s">
        <v>270</v>
      </c>
      <c r="G138" s="45" t="s">
        <v>270</v>
      </c>
      <c r="H138" s="45" t="s">
        <v>270</v>
      </c>
      <c r="I138" s="45" t="s">
        <v>270</v>
      </c>
      <c r="J138" s="45" t="s">
        <v>270</v>
      </c>
      <c r="K138" s="45" t="s">
        <v>270</v>
      </c>
      <c r="L138" s="45" t="s">
        <v>270</v>
      </c>
      <c r="M138" s="45" t="s">
        <v>270</v>
      </c>
      <c r="N138" s="45" t="s">
        <v>270</v>
      </c>
      <c r="O138" s="45" t="s">
        <v>270</v>
      </c>
      <c r="P138" s="45" t="s">
        <v>270</v>
      </c>
      <c r="Q138" s="45" t="s">
        <v>270</v>
      </c>
      <c r="R138" s="45" t="s">
        <v>270</v>
      </c>
      <c r="S138" s="45" t="s">
        <v>270</v>
      </c>
      <c r="T138" s="45" t="s">
        <v>270</v>
      </c>
      <c r="U138" s="45" t="s">
        <v>270</v>
      </c>
      <c r="V138" s="45" t="s">
        <v>270</v>
      </c>
      <c r="W138" s="45" t="s">
        <v>270</v>
      </c>
      <c r="X138" s="45" t="s">
        <v>270</v>
      </c>
      <c r="Y138" s="45" t="s">
        <v>270</v>
      </c>
      <c r="Z138" s="45" t="s">
        <v>270</v>
      </c>
      <c r="AA138" s="45" t="s">
        <v>270</v>
      </c>
      <c r="AB138" s="45" t="s">
        <v>270</v>
      </c>
      <c r="AC138" s="45" t="s">
        <v>270</v>
      </c>
      <c r="AD138" s="45" t="s">
        <v>270</v>
      </c>
      <c r="AE138" s="45" t="s">
        <v>270</v>
      </c>
      <c r="AF138" s="45" t="s">
        <v>270</v>
      </c>
      <c r="AG138" s="45" t="s">
        <v>270</v>
      </c>
      <c r="AH138" s="45" t="s">
        <v>270</v>
      </c>
      <c r="AI138" s="45" t="s">
        <v>270</v>
      </c>
      <c r="AJ138" s="45" t="s">
        <v>270</v>
      </c>
      <c r="AK138" s="45" t="s">
        <v>270</v>
      </c>
      <c r="AL138" s="45" t="s">
        <v>270</v>
      </c>
      <c r="AM138" s="45" t="s">
        <v>270</v>
      </c>
    </row>
    <row r="139" spans="1:39" hidden="1" outlineLevel="1">
      <c r="A139" s="8">
        <v>44440</v>
      </c>
      <c r="B139" s="45" t="s">
        <v>270</v>
      </c>
      <c r="C139" s="45" t="s">
        <v>270</v>
      </c>
      <c r="D139" s="45" t="s">
        <v>270</v>
      </c>
      <c r="E139" s="45" t="s">
        <v>270</v>
      </c>
      <c r="F139" s="45" t="s">
        <v>270</v>
      </c>
      <c r="G139" s="45" t="s">
        <v>270</v>
      </c>
      <c r="H139" s="45" t="s">
        <v>270</v>
      </c>
      <c r="I139" s="45" t="s">
        <v>270</v>
      </c>
      <c r="J139" s="45" t="s">
        <v>270</v>
      </c>
      <c r="K139" s="45" t="s">
        <v>270</v>
      </c>
      <c r="L139" s="45" t="s">
        <v>270</v>
      </c>
      <c r="M139" s="45" t="s">
        <v>270</v>
      </c>
      <c r="N139" s="45" t="s">
        <v>270</v>
      </c>
      <c r="O139" s="45" t="s">
        <v>270</v>
      </c>
      <c r="P139" s="45" t="s">
        <v>270</v>
      </c>
      <c r="Q139" s="45" t="s">
        <v>270</v>
      </c>
      <c r="R139" s="45" t="s">
        <v>270</v>
      </c>
      <c r="S139" s="45" t="s">
        <v>270</v>
      </c>
      <c r="T139" s="45" t="s">
        <v>270</v>
      </c>
      <c r="U139" s="45" t="s">
        <v>270</v>
      </c>
      <c r="V139" s="45" t="s">
        <v>270</v>
      </c>
      <c r="W139" s="45" t="s">
        <v>270</v>
      </c>
      <c r="X139" s="45" t="s">
        <v>270</v>
      </c>
      <c r="Y139" s="45" t="s">
        <v>270</v>
      </c>
      <c r="Z139" s="45" t="s">
        <v>270</v>
      </c>
      <c r="AA139" s="45" t="s">
        <v>270</v>
      </c>
      <c r="AB139" s="45" t="s">
        <v>270</v>
      </c>
      <c r="AC139" s="45" t="s">
        <v>270</v>
      </c>
      <c r="AD139" s="45" t="s">
        <v>270</v>
      </c>
      <c r="AE139" s="45" t="s">
        <v>270</v>
      </c>
      <c r="AF139" s="45" t="s">
        <v>270</v>
      </c>
      <c r="AG139" s="45" t="s">
        <v>270</v>
      </c>
      <c r="AH139" s="45" t="s">
        <v>270</v>
      </c>
      <c r="AI139" s="45" t="s">
        <v>270</v>
      </c>
      <c r="AJ139" s="45" t="s">
        <v>270</v>
      </c>
      <c r="AK139" s="45" t="s">
        <v>270</v>
      </c>
      <c r="AL139" s="45" t="s">
        <v>270</v>
      </c>
      <c r="AM139" s="45" t="s">
        <v>270</v>
      </c>
    </row>
    <row r="140" spans="1:39" hidden="1" outlineLevel="1">
      <c r="A140" s="8">
        <v>44470</v>
      </c>
      <c r="B140" s="45" t="s">
        <v>270</v>
      </c>
      <c r="C140" s="45" t="s">
        <v>270</v>
      </c>
      <c r="D140" s="45" t="s">
        <v>270</v>
      </c>
      <c r="E140" s="45" t="s">
        <v>270</v>
      </c>
      <c r="F140" s="45" t="s">
        <v>270</v>
      </c>
      <c r="G140" s="45" t="s">
        <v>270</v>
      </c>
      <c r="H140" s="45" t="s">
        <v>270</v>
      </c>
      <c r="I140" s="45" t="s">
        <v>270</v>
      </c>
      <c r="J140" s="45" t="s">
        <v>270</v>
      </c>
      <c r="K140" s="45" t="s">
        <v>270</v>
      </c>
      <c r="L140" s="45" t="s">
        <v>270</v>
      </c>
      <c r="M140" s="45" t="s">
        <v>270</v>
      </c>
      <c r="N140" s="45" t="s">
        <v>270</v>
      </c>
      <c r="O140" s="45" t="s">
        <v>270</v>
      </c>
      <c r="P140" s="45" t="s">
        <v>270</v>
      </c>
      <c r="Q140" s="45" t="s">
        <v>270</v>
      </c>
      <c r="R140" s="45" t="s">
        <v>270</v>
      </c>
      <c r="S140" s="45" t="s">
        <v>270</v>
      </c>
      <c r="T140" s="45" t="s">
        <v>270</v>
      </c>
      <c r="U140" s="45" t="s">
        <v>270</v>
      </c>
      <c r="V140" s="45" t="s">
        <v>270</v>
      </c>
      <c r="W140" s="45" t="s">
        <v>270</v>
      </c>
      <c r="X140" s="45" t="s">
        <v>270</v>
      </c>
      <c r="Y140" s="45" t="s">
        <v>270</v>
      </c>
      <c r="Z140" s="45" t="s">
        <v>270</v>
      </c>
      <c r="AA140" s="45" t="s">
        <v>270</v>
      </c>
      <c r="AB140" s="45" t="s">
        <v>270</v>
      </c>
      <c r="AC140" s="45" t="s">
        <v>270</v>
      </c>
      <c r="AD140" s="45" t="s">
        <v>270</v>
      </c>
      <c r="AE140" s="45" t="s">
        <v>270</v>
      </c>
      <c r="AF140" s="45" t="s">
        <v>270</v>
      </c>
      <c r="AG140" s="45" t="s">
        <v>270</v>
      </c>
      <c r="AH140" s="45" t="s">
        <v>270</v>
      </c>
      <c r="AI140" s="45" t="s">
        <v>270</v>
      </c>
      <c r="AJ140" s="45" t="s">
        <v>270</v>
      </c>
      <c r="AK140" s="45" t="s">
        <v>270</v>
      </c>
      <c r="AL140" s="45" t="s">
        <v>270</v>
      </c>
      <c r="AM140" s="45" t="s">
        <v>270</v>
      </c>
    </row>
    <row r="141" spans="1:39" hidden="1" outlineLevel="1">
      <c r="A141" s="8">
        <v>44501</v>
      </c>
      <c r="B141" s="45" t="s">
        <v>270</v>
      </c>
      <c r="C141" s="45" t="s">
        <v>270</v>
      </c>
      <c r="D141" s="45" t="s">
        <v>270</v>
      </c>
      <c r="E141" s="45" t="s">
        <v>270</v>
      </c>
      <c r="F141" s="45" t="s">
        <v>270</v>
      </c>
      <c r="G141" s="45" t="s">
        <v>270</v>
      </c>
      <c r="H141" s="45" t="s">
        <v>270</v>
      </c>
      <c r="I141" s="45" t="s">
        <v>270</v>
      </c>
      <c r="J141" s="45" t="s">
        <v>270</v>
      </c>
      <c r="K141" s="45" t="s">
        <v>270</v>
      </c>
      <c r="L141" s="45" t="s">
        <v>270</v>
      </c>
      <c r="M141" s="45" t="s">
        <v>270</v>
      </c>
      <c r="N141" s="45" t="s">
        <v>270</v>
      </c>
      <c r="O141" s="45" t="s">
        <v>270</v>
      </c>
      <c r="P141" s="45" t="s">
        <v>270</v>
      </c>
      <c r="Q141" s="45" t="s">
        <v>270</v>
      </c>
      <c r="R141" s="45" t="s">
        <v>270</v>
      </c>
      <c r="S141" s="45" t="s">
        <v>270</v>
      </c>
      <c r="T141" s="45" t="s">
        <v>270</v>
      </c>
      <c r="U141" s="45" t="s">
        <v>270</v>
      </c>
      <c r="V141" s="45" t="s">
        <v>270</v>
      </c>
      <c r="W141" s="45" t="s">
        <v>270</v>
      </c>
      <c r="X141" s="45" t="s">
        <v>270</v>
      </c>
      <c r="Y141" s="45" t="s">
        <v>270</v>
      </c>
      <c r="Z141" s="45" t="s">
        <v>270</v>
      </c>
      <c r="AA141" s="45" t="s">
        <v>270</v>
      </c>
      <c r="AB141" s="45" t="s">
        <v>270</v>
      </c>
      <c r="AC141" s="45" t="s">
        <v>270</v>
      </c>
      <c r="AD141" s="45" t="s">
        <v>270</v>
      </c>
      <c r="AE141" s="45" t="s">
        <v>270</v>
      </c>
      <c r="AF141" s="45" t="s">
        <v>270</v>
      </c>
      <c r="AG141" s="45" t="s">
        <v>270</v>
      </c>
      <c r="AH141" s="45" t="s">
        <v>270</v>
      </c>
      <c r="AI141" s="45" t="s">
        <v>270</v>
      </c>
      <c r="AJ141" s="45" t="s">
        <v>270</v>
      </c>
      <c r="AK141" s="45" t="s">
        <v>270</v>
      </c>
      <c r="AL141" s="45" t="s">
        <v>270</v>
      </c>
      <c r="AM141" s="45" t="s">
        <v>270</v>
      </c>
    </row>
    <row r="142" spans="1:39" hidden="1" outlineLevel="1">
      <c r="A142" s="8">
        <v>44531</v>
      </c>
      <c r="B142" s="45" t="s">
        <v>270</v>
      </c>
      <c r="C142" s="45" t="s">
        <v>270</v>
      </c>
      <c r="D142" s="45" t="s">
        <v>270</v>
      </c>
      <c r="E142" s="45" t="s">
        <v>270</v>
      </c>
      <c r="F142" s="45" t="s">
        <v>270</v>
      </c>
      <c r="G142" s="45" t="s">
        <v>270</v>
      </c>
      <c r="H142" s="45" t="s">
        <v>270</v>
      </c>
      <c r="I142" s="45" t="s">
        <v>270</v>
      </c>
      <c r="J142" s="45" t="s">
        <v>270</v>
      </c>
      <c r="K142" s="45" t="s">
        <v>270</v>
      </c>
      <c r="L142" s="45" t="s">
        <v>270</v>
      </c>
      <c r="M142" s="45" t="s">
        <v>270</v>
      </c>
      <c r="N142" s="45" t="s">
        <v>270</v>
      </c>
      <c r="O142" s="45" t="s">
        <v>270</v>
      </c>
      <c r="P142" s="45" t="s">
        <v>270</v>
      </c>
      <c r="Q142" s="45" t="s">
        <v>270</v>
      </c>
      <c r="R142" s="45" t="s">
        <v>270</v>
      </c>
      <c r="S142" s="45" t="s">
        <v>270</v>
      </c>
      <c r="T142" s="45" t="s">
        <v>270</v>
      </c>
      <c r="U142" s="45" t="s">
        <v>270</v>
      </c>
      <c r="V142" s="45" t="s">
        <v>270</v>
      </c>
      <c r="W142" s="45" t="s">
        <v>270</v>
      </c>
      <c r="X142" s="45" t="s">
        <v>270</v>
      </c>
      <c r="Y142" s="45" t="s">
        <v>270</v>
      </c>
      <c r="Z142" s="45" t="s">
        <v>270</v>
      </c>
      <c r="AA142" s="45" t="s">
        <v>270</v>
      </c>
      <c r="AB142" s="45" t="s">
        <v>270</v>
      </c>
      <c r="AC142" s="45" t="s">
        <v>270</v>
      </c>
      <c r="AD142" s="45" t="s">
        <v>270</v>
      </c>
      <c r="AE142" s="45" t="s">
        <v>270</v>
      </c>
      <c r="AF142" s="45" t="s">
        <v>270</v>
      </c>
      <c r="AG142" s="45" t="s">
        <v>270</v>
      </c>
      <c r="AH142" s="45" t="s">
        <v>270</v>
      </c>
      <c r="AI142" s="45" t="s">
        <v>270</v>
      </c>
      <c r="AJ142" s="45" t="s">
        <v>270</v>
      </c>
      <c r="AK142" s="45" t="s">
        <v>270</v>
      </c>
      <c r="AL142" s="45" t="s">
        <v>270</v>
      </c>
      <c r="AM142" s="45" t="s">
        <v>270</v>
      </c>
    </row>
    <row r="143" spans="1:39" hidden="1" outlineLevel="1">
      <c r="A143" s="8">
        <v>44562</v>
      </c>
      <c r="B143" s="45" t="s">
        <v>270</v>
      </c>
      <c r="C143" s="45" t="s">
        <v>270</v>
      </c>
      <c r="D143" s="45" t="s">
        <v>270</v>
      </c>
      <c r="E143" s="45" t="s">
        <v>270</v>
      </c>
      <c r="F143" s="45" t="s">
        <v>270</v>
      </c>
      <c r="G143" s="45" t="s">
        <v>270</v>
      </c>
      <c r="H143" s="45" t="s">
        <v>270</v>
      </c>
      <c r="I143" s="45" t="s">
        <v>270</v>
      </c>
      <c r="J143" s="45" t="s">
        <v>270</v>
      </c>
      <c r="K143" s="45" t="s">
        <v>270</v>
      </c>
      <c r="L143" s="45" t="s">
        <v>270</v>
      </c>
      <c r="M143" s="45" t="s">
        <v>270</v>
      </c>
      <c r="N143" s="45" t="s">
        <v>270</v>
      </c>
      <c r="O143" s="45" t="s">
        <v>270</v>
      </c>
      <c r="P143" s="45" t="s">
        <v>270</v>
      </c>
      <c r="Q143" s="45" t="s">
        <v>270</v>
      </c>
      <c r="R143" s="45" t="s">
        <v>270</v>
      </c>
      <c r="S143" s="45" t="s">
        <v>270</v>
      </c>
      <c r="T143" s="45" t="s">
        <v>270</v>
      </c>
      <c r="U143" s="45" t="s">
        <v>270</v>
      </c>
      <c r="V143" s="45" t="s">
        <v>270</v>
      </c>
      <c r="W143" s="45" t="s">
        <v>270</v>
      </c>
      <c r="X143" s="45" t="s">
        <v>270</v>
      </c>
      <c r="Y143" s="45" t="s">
        <v>270</v>
      </c>
      <c r="Z143" s="45" t="s">
        <v>270</v>
      </c>
      <c r="AA143" s="45" t="s">
        <v>270</v>
      </c>
      <c r="AB143" s="45" t="s">
        <v>270</v>
      </c>
      <c r="AC143" s="45" t="s">
        <v>270</v>
      </c>
      <c r="AD143" s="45" t="s">
        <v>270</v>
      </c>
      <c r="AE143" s="45" t="s">
        <v>270</v>
      </c>
      <c r="AF143" s="45" t="s">
        <v>270</v>
      </c>
      <c r="AG143" s="45" t="s">
        <v>270</v>
      </c>
      <c r="AH143" s="45" t="s">
        <v>270</v>
      </c>
      <c r="AI143" s="45" t="s">
        <v>270</v>
      </c>
      <c r="AJ143" s="45" t="s">
        <v>270</v>
      </c>
      <c r="AK143" s="45" t="s">
        <v>270</v>
      </c>
      <c r="AL143" s="45" t="s">
        <v>270</v>
      </c>
      <c r="AM143" s="45" t="s">
        <v>270</v>
      </c>
    </row>
    <row r="144" spans="1:39" hidden="1" outlineLevel="1">
      <c r="A144" s="8">
        <v>44593</v>
      </c>
      <c r="B144" s="45" t="s">
        <v>270</v>
      </c>
      <c r="C144" s="45" t="s">
        <v>270</v>
      </c>
      <c r="D144" s="45" t="s">
        <v>270</v>
      </c>
      <c r="E144" s="45" t="s">
        <v>270</v>
      </c>
      <c r="F144" s="45" t="s">
        <v>270</v>
      </c>
      <c r="G144" s="45" t="s">
        <v>270</v>
      </c>
      <c r="H144" s="45" t="s">
        <v>270</v>
      </c>
      <c r="I144" s="45" t="s">
        <v>270</v>
      </c>
      <c r="J144" s="45" t="s">
        <v>270</v>
      </c>
      <c r="K144" s="45" t="s">
        <v>270</v>
      </c>
      <c r="L144" s="45" t="s">
        <v>270</v>
      </c>
      <c r="M144" s="45" t="s">
        <v>270</v>
      </c>
      <c r="N144" s="45" t="s">
        <v>270</v>
      </c>
      <c r="O144" s="45" t="s">
        <v>270</v>
      </c>
      <c r="P144" s="45" t="s">
        <v>270</v>
      </c>
      <c r="Q144" s="45" t="s">
        <v>270</v>
      </c>
      <c r="R144" s="45" t="s">
        <v>270</v>
      </c>
      <c r="S144" s="45" t="s">
        <v>270</v>
      </c>
      <c r="T144" s="45" t="s">
        <v>270</v>
      </c>
      <c r="U144" s="45" t="s">
        <v>270</v>
      </c>
      <c r="V144" s="45" t="s">
        <v>270</v>
      </c>
      <c r="W144" s="45" t="s">
        <v>270</v>
      </c>
      <c r="X144" s="45" t="s">
        <v>270</v>
      </c>
      <c r="Y144" s="45" t="s">
        <v>270</v>
      </c>
      <c r="Z144" s="45" t="s">
        <v>270</v>
      </c>
      <c r="AA144" s="45" t="s">
        <v>270</v>
      </c>
      <c r="AB144" s="45" t="s">
        <v>270</v>
      </c>
      <c r="AC144" s="45" t="s">
        <v>270</v>
      </c>
      <c r="AD144" s="45" t="s">
        <v>270</v>
      </c>
      <c r="AE144" s="45" t="s">
        <v>270</v>
      </c>
      <c r="AF144" s="45" t="s">
        <v>270</v>
      </c>
      <c r="AG144" s="45" t="s">
        <v>270</v>
      </c>
      <c r="AH144" s="45" t="s">
        <v>270</v>
      </c>
      <c r="AI144" s="45" t="s">
        <v>270</v>
      </c>
      <c r="AJ144" s="45" t="s">
        <v>270</v>
      </c>
      <c r="AK144" s="45" t="s">
        <v>270</v>
      </c>
      <c r="AL144" s="45" t="s">
        <v>270</v>
      </c>
      <c r="AM144" s="45" t="s">
        <v>270</v>
      </c>
    </row>
    <row r="145" spans="1:39" hidden="1" outlineLevel="1">
      <c r="A145" s="8">
        <v>44621</v>
      </c>
      <c r="B145" s="45" t="s">
        <v>270</v>
      </c>
      <c r="C145" s="45" t="s">
        <v>270</v>
      </c>
      <c r="D145" s="45" t="s">
        <v>270</v>
      </c>
      <c r="E145" s="45" t="s">
        <v>270</v>
      </c>
      <c r="F145" s="45" t="s">
        <v>270</v>
      </c>
      <c r="G145" s="45" t="s">
        <v>270</v>
      </c>
      <c r="H145" s="45" t="s">
        <v>270</v>
      </c>
      <c r="I145" s="45" t="s">
        <v>270</v>
      </c>
      <c r="J145" s="45" t="s">
        <v>270</v>
      </c>
      <c r="K145" s="45" t="s">
        <v>270</v>
      </c>
      <c r="L145" s="45" t="s">
        <v>270</v>
      </c>
      <c r="M145" s="45" t="s">
        <v>270</v>
      </c>
      <c r="N145" s="45" t="s">
        <v>270</v>
      </c>
      <c r="O145" s="45" t="s">
        <v>270</v>
      </c>
      <c r="P145" s="45" t="s">
        <v>270</v>
      </c>
      <c r="Q145" s="45" t="s">
        <v>270</v>
      </c>
      <c r="R145" s="45" t="s">
        <v>270</v>
      </c>
      <c r="S145" s="45" t="s">
        <v>270</v>
      </c>
      <c r="T145" s="45" t="s">
        <v>270</v>
      </c>
      <c r="U145" s="45" t="s">
        <v>270</v>
      </c>
      <c r="V145" s="45" t="s">
        <v>270</v>
      </c>
      <c r="W145" s="45" t="s">
        <v>270</v>
      </c>
      <c r="X145" s="45" t="s">
        <v>270</v>
      </c>
      <c r="Y145" s="45" t="s">
        <v>270</v>
      </c>
      <c r="Z145" s="45" t="s">
        <v>270</v>
      </c>
      <c r="AA145" s="45" t="s">
        <v>270</v>
      </c>
      <c r="AB145" s="45" t="s">
        <v>270</v>
      </c>
      <c r="AC145" s="45" t="s">
        <v>270</v>
      </c>
      <c r="AD145" s="45" t="s">
        <v>270</v>
      </c>
      <c r="AE145" s="45" t="s">
        <v>270</v>
      </c>
      <c r="AF145" s="45" t="s">
        <v>270</v>
      </c>
      <c r="AG145" s="45" t="s">
        <v>270</v>
      </c>
      <c r="AH145" s="45" t="s">
        <v>270</v>
      </c>
      <c r="AI145" s="45" t="s">
        <v>270</v>
      </c>
      <c r="AJ145" s="45" t="s">
        <v>270</v>
      </c>
      <c r="AK145" s="45" t="s">
        <v>270</v>
      </c>
      <c r="AL145" s="45" t="s">
        <v>270</v>
      </c>
      <c r="AM145" s="45" t="s">
        <v>270</v>
      </c>
    </row>
    <row r="146" spans="1:39" hidden="1" outlineLevel="1">
      <c r="A146" s="8">
        <v>44652</v>
      </c>
      <c r="B146" s="45" t="s">
        <v>270</v>
      </c>
      <c r="C146" s="45" t="s">
        <v>270</v>
      </c>
      <c r="D146" s="45" t="s">
        <v>270</v>
      </c>
      <c r="E146" s="45" t="s">
        <v>270</v>
      </c>
      <c r="F146" s="45" t="s">
        <v>270</v>
      </c>
      <c r="G146" s="45" t="s">
        <v>270</v>
      </c>
      <c r="H146" s="45" t="s">
        <v>270</v>
      </c>
      <c r="I146" s="45" t="s">
        <v>270</v>
      </c>
      <c r="J146" s="45" t="s">
        <v>270</v>
      </c>
      <c r="K146" s="45" t="s">
        <v>270</v>
      </c>
      <c r="L146" s="45" t="s">
        <v>270</v>
      </c>
      <c r="M146" s="45" t="s">
        <v>270</v>
      </c>
      <c r="N146" s="45" t="s">
        <v>270</v>
      </c>
      <c r="O146" s="45" t="s">
        <v>270</v>
      </c>
      <c r="P146" s="45" t="s">
        <v>270</v>
      </c>
      <c r="Q146" s="45" t="s">
        <v>270</v>
      </c>
      <c r="R146" s="45" t="s">
        <v>270</v>
      </c>
      <c r="S146" s="45" t="s">
        <v>270</v>
      </c>
      <c r="T146" s="45" t="s">
        <v>270</v>
      </c>
      <c r="U146" s="45" t="s">
        <v>270</v>
      </c>
      <c r="V146" s="45" t="s">
        <v>270</v>
      </c>
      <c r="W146" s="45" t="s">
        <v>270</v>
      </c>
      <c r="X146" s="45" t="s">
        <v>270</v>
      </c>
      <c r="Y146" s="45" t="s">
        <v>270</v>
      </c>
      <c r="Z146" s="45" t="s">
        <v>270</v>
      </c>
      <c r="AA146" s="45" t="s">
        <v>270</v>
      </c>
      <c r="AB146" s="45" t="s">
        <v>270</v>
      </c>
      <c r="AC146" s="45" t="s">
        <v>270</v>
      </c>
      <c r="AD146" s="45" t="s">
        <v>270</v>
      </c>
      <c r="AE146" s="45" t="s">
        <v>270</v>
      </c>
      <c r="AF146" s="45" t="s">
        <v>270</v>
      </c>
      <c r="AG146" s="45" t="s">
        <v>270</v>
      </c>
      <c r="AH146" s="45" t="s">
        <v>270</v>
      </c>
      <c r="AI146" s="45" t="s">
        <v>270</v>
      </c>
      <c r="AJ146" s="45" t="s">
        <v>270</v>
      </c>
      <c r="AK146" s="45" t="s">
        <v>270</v>
      </c>
      <c r="AL146" s="45" t="s">
        <v>270</v>
      </c>
      <c r="AM146" s="45" t="s">
        <v>270</v>
      </c>
    </row>
    <row r="147" spans="1:39" hidden="1" outlineLevel="1">
      <c r="A147" s="8">
        <v>44682</v>
      </c>
      <c r="B147" s="45" t="s">
        <v>270</v>
      </c>
      <c r="C147" s="45" t="s">
        <v>270</v>
      </c>
      <c r="D147" s="45" t="s">
        <v>270</v>
      </c>
      <c r="E147" s="45" t="s">
        <v>270</v>
      </c>
      <c r="F147" s="45" t="s">
        <v>270</v>
      </c>
      <c r="G147" s="45" t="s">
        <v>270</v>
      </c>
      <c r="H147" s="45" t="s">
        <v>270</v>
      </c>
      <c r="I147" s="45" t="s">
        <v>270</v>
      </c>
      <c r="J147" s="45" t="s">
        <v>270</v>
      </c>
      <c r="K147" s="45" t="s">
        <v>270</v>
      </c>
      <c r="L147" s="45" t="s">
        <v>270</v>
      </c>
      <c r="M147" s="45" t="s">
        <v>270</v>
      </c>
      <c r="N147" s="45" t="s">
        <v>270</v>
      </c>
      <c r="O147" s="45" t="s">
        <v>270</v>
      </c>
      <c r="P147" s="45" t="s">
        <v>270</v>
      </c>
      <c r="Q147" s="45" t="s">
        <v>270</v>
      </c>
      <c r="R147" s="45" t="s">
        <v>270</v>
      </c>
      <c r="S147" s="45" t="s">
        <v>270</v>
      </c>
      <c r="T147" s="45" t="s">
        <v>270</v>
      </c>
      <c r="U147" s="45" t="s">
        <v>270</v>
      </c>
      <c r="V147" s="45" t="s">
        <v>270</v>
      </c>
      <c r="W147" s="45" t="s">
        <v>270</v>
      </c>
      <c r="X147" s="45" t="s">
        <v>270</v>
      </c>
      <c r="Y147" s="45" t="s">
        <v>270</v>
      </c>
      <c r="Z147" s="45" t="s">
        <v>270</v>
      </c>
      <c r="AA147" s="45" t="s">
        <v>270</v>
      </c>
      <c r="AB147" s="45" t="s">
        <v>270</v>
      </c>
      <c r="AC147" s="45" t="s">
        <v>270</v>
      </c>
      <c r="AD147" s="45" t="s">
        <v>270</v>
      </c>
      <c r="AE147" s="45" t="s">
        <v>270</v>
      </c>
      <c r="AF147" s="45" t="s">
        <v>270</v>
      </c>
      <c r="AG147" s="45" t="s">
        <v>270</v>
      </c>
      <c r="AH147" s="45" t="s">
        <v>270</v>
      </c>
      <c r="AI147" s="45" t="s">
        <v>270</v>
      </c>
      <c r="AJ147" s="45" t="s">
        <v>270</v>
      </c>
      <c r="AK147" s="45" t="s">
        <v>270</v>
      </c>
      <c r="AL147" s="45" t="s">
        <v>270</v>
      </c>
      <c r="AM147" s="45" t="s">
        <v>270</v>
      </c>
    </row>
    <row r="148" spans="1:39" hidden="1" outlineLevel="1">
      <c r="A148" s="8">
        <v>44713</v>
      </c>
      <c r="B148" s="45" t="s">
        <v>270</v>
      </c>
      <c r="C148" s="45" t="s">
        <v>270</v>
      </c>
      <c r="D148" s="45" t="s">
        <v>270</v>
      </c>
      <c r="E148" s="45" t="s">
        <v>270</v>
      </c>
      <c r="F148" s="45" t="s">
        <v>270</v>
      </c>
      <c r="G148" s="45" t="s">
        <v>270</v>
      </c>
      <c r="H148" s="45" t="s">
        <v>270</v>
      </c>
      <c r="I148" s="45" t="s">
        <v>270</v>
      </c>
      <c r="J148" s="45" t="s">
        <v>270</v>
      </c>
      <c r="K148" s="45" t="s">
        <v>270</v>
      </c>
      <c r="L148" s="45" t="s">
        <v>270</v>
      </c>
      <c r="M148" s="45" t="s">
        <v>270</v>
      </c>
      <c r="N148" s="45" t="s">
        <v>270</v>
      </c>
      <c r="O148" s="45" t="s">
        <v>270</v>
      </c>
      <c r="P148" s="45" t="s">
        <v>270</v>
      </c>
      <c r="Q148" s="45" t="s">
        <v>270</v>
      </c>
      <c r="R148" s="45" t="s">
        <v>270</v>
      </c>
      <c r="S148" s="45" t="s">
        <v>270</v>
      </c>
      <c r="T148" s="45" t="s">
        <v>270</v>
      </c>
      <c r="U148" s="45" t="s">
        <v>270</v>
      </c>
      <c r="V148" s="45" t="s">
        <v>270</v>
      </c>
      <c r="W148" s="45" t="s">
        <v>270</v>
      </c>
      <c r="X148" s="45" t="s">
        <v>270</v>
      </c>
      <c r="Y148" s="45" t="s">
        <v>270</v>
      </c>
      <c r="Z148" s="45" t="s">
        <v>270</v>
      </c>
      <c r="AA148" s="45" t="s">
        <v>270</v>
      </c>
      <c r="AB148" s="45" t="s">
        <v>270</v>
      </c>
      <c r="AC148" s="45" t="s">
        <v>270</v>
      </c>
      <c r="AD148" s="45" t="s">
        <v>270</v>
      </c>
      <c r="AE148" s="45" t="s">
        <v>270</v>
      </c>
      <c r="AF148" s="45" t="s">
        <v>270</v>
      </c>
      <c r="AG148" s="45" t="s">
        <v>270</v>
      </c>
      <c r="AH148" s="45" t="s">
        <v>270</v>
      </c>
      <c r="AI148" s="45" t="s">
        <v>270</v>
      </c>
      <c r="AJ148" s="45" t="s">
        <v>270</v>
      </c>
      <c r="AK148" s="45" t="s">
        <v>270</v>
      </c>
      <c r="AL148" s="45" t="s">
        <v>270</v>
      </c>
      <c r="AM148" s="45" t="s">
        <v>270</v>
      </c>
    </row>
    <row r="149" spans="1:39" hidden="1" outlineLevel="1">
      <c r="A149" s="8">
        <v>44743</v>
      </c>
      <c r="B149" s="45" t="s">
        <v>270</v>
      </c>
      <c r="C149" s="45" t="s">
        <v>270</v>
      </c>
      <c r="D149" s="45" t="s">
        <v>270</v>
      </c>
      <c r="E149" s="45" t="s">
        <v>270</v>
      </c>
      <c r="F149" s="45" t="s">
        <v>270</v>
      </c>
      <c r="G149" s="45" t="s">
        <v>270</v>
      </c>
      <c r="H149" s="45" t="s">
        <v>270</v>
      </c>
      <c r="I149" s="45" t="s">
        <v>270</v>
      </c>
      <c r="J149" s="45" t="s">
        <v>270</v>
      </c>
      <c r="K149" s="45" t="s">
        <v>270</v>
      </c>
      <c r="L149" s="45" t="s">
        <v>270</v>
      </c>
      <c r="M149" s="45" t="s">
        <v>270</v>
      </c>
      <c r="N149" s="45" t="s">
        <v>270</v>
      </c>
      <c r="O149" s="45" t="s">
        <v>270</v>
      </c>
      <c r="P149" s="45" t="s">
        <v>270</v>
      </c>
      <c r="Q149" s="45" t="s">
        <v>270</v>
      </c>
      <c r="R149" s="45" t="s">
        <v>270</v>
      </c>
      <c r="S149" s="45" t="s">
        <v>270</v>
      </c>
      <c r="T149" s="45" t="s">
        <v>270</v>
      </c>
      <c r="U149" s="45" t="s">
        <v>270</v>
      </c>
      <c r="V149" s="45" t="s">
        <v>270</v>
      </c>
      <c r="W149" s="45" t="s">
        <v>270</v>
      </c>
      <c r="X149" s="45" t="s">
        <v>270</v>
      </c>
      <c r="Y149" s="45" t="s">
        <v>270</v>
      </c>
      <c r="Z149" s="45" t="s">
        <v>270</v>
      </c>
      <c r="AA149" s="45" t="s">
        <v>270</v>
      </c>
      <c r="AB149" s="45" t="s">
        <v>270</v>
      </c>
      <c r="AC149" s="45" t="s">
        <v>270</v>
      </c>
      <c r="AD149" s="45" t="s">
        <v>270</v>
      </c>
      <c r="AE149" s="45" t="s">
        <v>270</v>
      </c>
      <c r="AF149" s="45" t="s">
        <v>270</v>
      </c>
      <c r="AG149" s="45" t="s">
        <v>270</v>
      </c>
      <c r="AH149" s="45" t="s">
        <v>270</v>
      </c>
      <c r="AI149" s="45" t="s">
        <v>270</v>
      </c>
      <c r="AJ149" s="45" t="s">
        <v>270</v>
      </c>
      <c r="AK149" s="45" t="s">
        <v>270</v>
      </c>
      <c r="AL149" s="45" t="s">
        <v>270</v>
      </c>
      <c r="AM149" s="45" t="s">
        <v>270</v>
      </c>
    </row>
    <row r="150" spans="1:39" hidden="1" outlineLevel="1">
      <c r="A150" s="8">
        <v>44774</v>
      </c>
      <c r="B150" s="45" t="s">
        <v>270</v>
      </c>
      <c r="C150" s="45" t="s">
        <v>270</v>
      </c>
      <c r="D150" s="45" t="s">
        <v>270</v>
      </c>
      <c r="E150" s="45" t="s">
        <v>270</v>
      </c>
      <c r="F150" s="45" t="s">
        <v>270</v>
      </c>
      <c r="G150" s="45" t="s">
        <v>270</v>
      </c>
      <c r="H150" s="45" t="s">
        <v>270</v>
      </c>
      <c r="I150" s="45" t="s">
        <v>270</v>
      </c>
      <c r="J150" s="45" t="s">
        <v>270</v>
      </c>
      <c r="K150" s="45" t="s">
        <v>270</v>
      </c>
      <c r="L150" s="45" t="s">
        <v>270</v>
      </c>
      <c r="M150" s="45" t="s">
        <v>270</v>
      </c>
      <c r="N150" s="45" t="s">
        <v>270</v>
      </c>
      <c r="O150" s="45" t="s">
        <v>270</v>
      </c>
      <c r="P150" s="45" t="s">
        <v>270</v>
      </c>
      <c r="Q150" s="45" t="s">
        <v>270</v>
      </c>
      <c r="R150" s="45" t="s">
        <v>270</v>
      </c>
      <c r="S150" s="45" t="s">
        <v>270</v>
      </c>
      <c r="T150" s="45" t="s">
        <v>270</v>
      </c>
      <c r="U150" s="45" t="s">
        <v>270</v>
      </c>
      <c r="V150" s="45" t="s">
        <v>270</v>
      </c>
      <c r="W150" s="45" t="s">
        <v>270</v>
      </c>
      <c r="X150" s="45" t="s">
        <v>270</v>
      </c>
      <c r="Y150" s="45" t="s">
        <v>270</v>
      </c>
      <c r="Z150" s="45" t="s">
        <v>270</v>
      </c>
      <c r="AA150" s="45" t="s">
        <v>270</v>
      </c>
      <c r="AB150" s="45" t="s">
        <v>270</v>
      </c>
      <c r="AC150" s="45" t="s">
        <v>270</v>
      </c>
      <c r="AD150" s="45" t="s">
        <v>270</v>
      </c>
      <c r="AE150" s="45" t="s">
        <v>270</v>
      </c>
      <c r="AF150" s="45" t="s">
        <v>270</v>
      </c>
      <c r="AG150" s="45" t="s">
        <v>270</v>
      </c>
      <c r="AH150" s="45" t="s">
        <v>270</v>
      </c>
      <c r="AI150" s="45" t="s">
        <v>270</v>
      </c>
      <c r="AJ150" s="45" t="s">
        <v>270</v>
      </c>
      <c r="AK150" s="45" t="s">
        <v>270</v>
      </c>
      <c r="AL150" s="45" t="s">
        <v>270</v>
      </c>
      <c r="AM150" s="45" t="s">
        <v>270</v>
      </c>
    </row>
    <row r="151" spans="1:39" hidden="1" outlineLevel="1">
      <c r="A151" s="8">
        <v>44805</v>
      </c>
      <c r="B151" s="45" t="s">
        <v>270</v>
      </c>
      <c r="C151" s="45" t="s">
        <v>270</v>
      </c>
      <c r="D151" s="45" t="s">
        <v>270</v>
      </c>
      <c r="E151" s="45" t="s">
        <v>270</v>
      </c>
      <c r="F151" s="45" t="s">
        <v>270</v>
      </c>
      <c r="G151" s="45" t="s">
        <v>270</v>
      </c>
      <c r="H151" s="45" t="s">
        <v>270</v>
      </c>
      <c r="I151" s="45" t="s">
        <v>270</v>
      </c>
      <c r="J151" s="45" t="s">
        <v>270</v>
      </c>
      <c r="K151" s="45" t="s">
        <v>270</v>
      </c>
      <c r="L151" s="45" t="s">
        <v>270</v>
      </c>
      <c r="M151" s="45" t="s">
        <v>270</v>
      </c>
      <c r="N151" s="45" t="s">
        <v>270</v>
      </c>
      <c r="O151" s="45" t="s">
        <v>270</v>
      </c>
      <c r="P151" s="45" t="s">
        <v>270</v>
      </c>
      <c r="Q151" s="45" t="s">
        <v>270</v>
      </c>
      <c r="R151" s="45" t="s">
        <v>270</v>
      </c>
      <c r="S151" s="45" t="s">
        <v>270</v>
      </c>
      <c r="T151" s="45" t="s">
        <v>270</v>
      </c>
      <c r="U151" s="45" t="s">
        <v>270</v>
      </c>
      <c r="V151" s="45" t="s">
        <v>270</v>
      </c>
      <c r="W151" s="45" t="s">
        <v>270</v>
      </c>
      <c r="X151" s="45" t="s">
        <v>270</v>
      </c>
      <c r="Y151" s="45" t="s">
        <v>270</v>
      </c>
      <c r="Z151" s="45" t="s">
        <v>270</v>
      </c>
      <c r="AA151" s="45" t="s">
        <v>270</v>
      </c>
      <c r="AB151" s="45" t="s">
        <v>270</v>
      </c>
      <c r="AC151" s="45" t="s">
        <v>270</v>
      </c>
      <c r="AD151" s="45" t="s">
        <v>270</v>
      </c>
      <c r="AE151" s="45" t="s">
        <v>270</v>
      </c>
      <c r="AF151" s="45" t="s">
        <v>270</v>
      </c>
      <c r="AG151" s="45" t="s">
        <v>270</v>
      </c>
      <c r="AH151" s="45" t="s">
        <v>270</v>
      </c>
      <c r="AI151" s="45" t="s">
        <v>270</v>
      </c>
      <c r="AJ151" s="45" t="s">
        <v>270</v>
      </c>
      <c r="AK151" s="45" t="s">
        <v>270</v>
      </c>
      <c r="AL151" s="45" t="s">
        <v>270</v>
      </c>
      <c r="AM151" s="45" t="s">
        <v>270</v>
      </c>
    </row>
    <row r="152" spans="1:39" hidden="1" outlineLevel="1">
      <c r="A152" s="8">
        <v>44835</v>
      </c>
      <c r="B152" s="45" t="s">
        <v>270</v>
      </c>
      <c r="C152" s="45" t="s">
        <v>270</v>
      </c>
      <c r="D152" s="45" t="s">
        <v>270</v>
      </c>
      <c r="E152" s="45" t="s">
        <v>270</v>
      </c>
      <c r="F152" s="45" t="s">
        <v>270</v>
      </c>
      <c r="G152" s="45" t="s">
        <v>270</v>
      </c>
      <c r="H152" s="45" t="s">
        <v>270</v>
      </c>
      <c r="I152" s="45" t="s">
        <v>270</v>
      </c>
      <c r="J152" s="45" t="s">
        <v>270</v>
      </c>
      <c r="K152" s="45" t="s">
        <v>270</v>
      </c>
      <c r="L152" s="45" t="s">
        <v>270</v>
      </c>
      <c r="M152" s="45" t="s">
        <v>270</v>
      </c>
      <c r="N152" s="45" t="s">
        <v>270</v>
      </c>
      <c r="O152" s="45" t="s">
        <v>270</v>
      </c>
      <c r="P152" s="45" t="s">
        <v>270</v>
      </c>
      <c r="Q152" s="45" t="s">
        <v>270</v>
      </c>
      <c r="R152" s="45" t="s">
        <v>270</v>
      </c>
      <c r="S152" s="45" t="s">
        <v>270</v>
      </c>
      <c r="T152" s="45" t="s">
        <v>270</v>
      </c>
      <c r="U152" s="45" t="s">
        <v>270</v>
      </c>
      <c r="V152" s="45" t="s">
        <v>270</v>
      </c>
      <c r="W152" s="45" t="s">
        <v>270</v>
      </c>
      <c r="X152" s="45" t="s">
        <v>270</v>
      </c>
      <c r="Y152" s="45" t="s">
        <v>270</v>
      </c>
      <c r="Z152" s="45" t="s">
        <v>270</v>
      </c>
      <c r="AA152" s="45" t="s">
        <v>270</v>
      </c>
      <c r="AB152" s="45" t="s">
        <v>270</v>
      </c>
      <c r="AC152" s="45" t="s">
        <v>270</v>
      </c>
      <c r="AD152" s="45" t="s">
        <v>270</v>
      </c>
      <c r="AE152" s="45" t="s">
        <v>270</v>
      </c>
      <c r="AF152" s="45" t="s">
        <v>270</v>
      </c>
      <c r="AG152" s="45" t="s">
        <v>270</v>
      </c>
      <c r="AH152" s="45" t="s">
        <v>270</v>
      </c>
      <c r="AI152" s="45" t="s">
        <v>270</v>
      </c>
      <c r="AJ152" s="45" t="s">
        <v>270</v>
      </c>
      <c r="AK152" s="45" t="s">
        <v>270</v>
      </c>
      <c r="AL152" s="45" t="s">
        <v>270</v>
      </c>
      <c r="AM152" s="45" t="s">
        <v>270</v>
      </c>
    </row>
    <row r="153" spans="1:39" hidden="1" outlineLevel="1">
      <c r="A153" s="8">
        <v>44866</v>
      </c>
      <c r="B153" s="45" t="s">
        <v>270</v>
      </c>
      <c r="C153" s="45" t="s">
        <v>270</v>
      </c>
      <c r="D153" s="45" t="s">
        <v>270</v>
      </c>
      <c r="E153" s="45" t="s">
        <v>270</v>
      </c>
      <c r="F153" s="45" t="s">
        <v>270</v>
      </c>
      <c r="G153" s="45" t="s">
        <v>270</v>
      </c>
      <c r="H153" s="45" t="s">
        <v>270</v>
      </c>
      <c r="I153" s="45" t="s">
        <v>270</v>
      </c>
      <c r="J153" s="45" t="s">
        <v>270</v>
      </c>
      <c r="K153" s="45" t="s">
        <v>270</v>
      </c>
      <c r="L153" s="45" t="s">
        <v>270</v>
      </c>
      <c r="M153" s="45" t="s">
        <v>270</v>
      </c>
      <c r="N153" s="45" t="s">
        <v>270</v>
      </c>
      <c r="O153" s="45" t="s">
        <v>270</v>
      </c>
      <c r="P153" s="45" t="s">
        <v>270</v>
      </c>
      <c r="Q153" s="45" t="s">
        <v>270</v>
      </c>
      <c r="R153" s="45" t="s">
        <v>270</v>
      </c>
      <c r="S153" s="45" t="s">
        <v>270</v>
      </c>
      <c r="T153" s="45" t="s">
        <v>270</v>
      </c>
      <c r="U153" s="45" t="s">
        <v>270</v>
      </c>
      <c r="V153" s="45" t="s">
        <v>270</v>
      </c>
      <c r="W153" s="45" t="s">
        <v>270</v>
      </c>
      <c r="X153" s="45" t="s">
        <v>270</v>
      </c>
      <c r="Y153" s="45" t="s">
        <v>270</v>
      </c>
      <c r="Z153" s="45" t="s">
        <v>270</v>
      </c>
      <c r="AA153" s="45" t="s">
        <v>270</v>
      </c>
      <c r="AB153" s="45" t="s">
        <v>270</v>
      </c>
      <c r="AC153" s="45" t="s">
        <v>270</v>
      </c>
      <c r="AD153" s="45" t="s">
        <v>270</v>
      </c>
      <c r="AE153" s="45" t="s">
        <v>270</v>
      </c>
      <c r="AF153" s="45" t="s">
        <v>270</v>
      </c>
      <c r="AG153" s="45" t="s">
        <v>270</v>
      </c>
      <c r="AH153" s="45" t="s">
        <v>270</v>
      </c>
      <c r="AI153" s="45" t="s">
        <v>270</v>
      </c>
      <c r="AJ153" s="45" t="s">
        <v>270</v>
      </c>
      <c r="AK153" s="45" t="s">
        <v>270</v>
      </c>
      <c r="AL153" s="45" t="s">
        <v>270</v>
      </c>
      <c r="AM153" s="45" t="s">
        <v>270</v>
      </c>
    </row>
    <row r="154" spans="1:39" hidden="1" outlineLevel="1">
      <c r="A154" s="8">
        <v>44896</v>
      </c>
      <c r="B154" s="45" t="s">
        <v>270</v>
      </c>
      <c r="C154" s="45" t="s">
        <v>270</v>
      </c>
      <c r="D154" s="45" t="s">
        <v>270</v>
      </c>
      <c r="E154" s="45" t="s">
        <v>270</v>
      </c>
      <c r="F154" s="45" t="s">
        <v>270</v>
      </c>
      <c r="G154" s="45" t="s">
        <v>270</v>
      </c>
      <c r="H154" s="45" t="s">
        <v>270</v>
      </c>
      <c r="I154" s="45" t="s">
        <v>270</v>
      </c>
      <c r="J154" s="45" t="s">
        <v>270</v>
      </c>
      <c r="K154" s="45" t="s">
        <v>270</v>
      </c>
      <c r="L154" s="45" t="s">
        <v>270</v>
      </c>
      <c r="M154" s="45" t="s">
        <v>270</v>
      </c>
      <c r="N154" s="45" t="s">
        <v>270</v>
      </c>
      <c r="O154" s="45" t="s">
        <v>270</v>
      </c>
      <c r="P154" s="45" t="s">
        <v>270</v>
      </c>
      <c r="Q154" s="45" t="s">
        <v>270</v>
      </c>
      <c r="R154" s="45" t="s">
        <v>270</v>
      </c>
      <c r="S154" s="45" t="s">
        <v>270</v>
      </c>
      <c r="T154" s="45" t="s">
        <v>270</v>
      </c>
      <c r="U154" s="45" t="s">
        <v>270</v>
      </c>
      <c r="V154" s="45" t="s">
        <v>270</v>
      </c>
      <c r="W154" s="45" t="s">
        <v>270</v>
      </c>
      <c r="X154" s="45" t="s">
        <v>270</v>
      </c>
      <c r="Y154" s="45" t="s">
        <v>270</v>
      </c>
      <c r="Z154" s="45" t="s">
        <v>270</v>
      </c>
      <c r="AA154" s="45" t="s">
        <v>270</v>
      </c>
      <c r="AB154" s="45" t="s">
        <v>270</v>
      </c>
      <c r="AC154" s="45" t="s">
        <v>270</v>
      </c>
      <c r="AD154" s="45" t="s">
        <v>270</v>
      </c>
      <c r="AE154" s="45" t="s">
        <v>270</v>
      </c>
      <c r="AF154" s="45" t="s">
        <v>270</v>
      </c>
      <c r="AG154" s="45" t="s">
        <v>270</v>
      </c>
      <c r="AH154" s="45" t="s">
        <v>270</v>
      </c>
      <c r="AI154" s="45" t="s">
        <v>270</v>
      </c>
      <c r="AJ154" s="45" t="s">
        <v>270</v>
      </c>
      <c r="AK154" s="45" t="s">
        <v>270</v>
      </c>
      <c r="AL154" s="45" t="s">
        <v>270</v>
      </c>
      <c r="AM154" s="45" t="s">
        <v>270</v>
      </c>
    </row>
    <row r="155" spans="1:39" hidden="1" outlineLevel="1">
      <c r="A155" s="8">
        <v>44927</v>
      </c>
      <c r="B155" s="45" t="s">
        <v>270</v>
      </c>
      <c r="C155" s="45" t="s">
        <v>270</v>
      </c>
      <c r="D155" s="45" t="s">
        <v>270</v>
      </c>
      <c r="E155" s="45" t="s">
        <v>270</v>
      </c>
      <c r="F155" s="45" t="s">
        <v>270</v>
      </c>
      <c r="G155" s="45" t="s">
        <v>270</v>
      </c>
      <c r="H155" s="45" t="s">
        <v>270</v>
      </c>
      <c r="I155" s="45" t="s">
        <v>270</v>
      </c>
      <c r="J155" s="45" t="s">
        <v>270</v>
      </c>
      <c r="K155" s="45" t="s">
        <v>270</v>
      </c>
      <c r="L155" s="45" t="s">
        <v>270</v>
      </c>
      <c r="M155" s="45" t="s">
        <v>270</v>
      </c>
      <c r="N155" s="45" t="s">
        <v>270</v>
      </c>
      <c r="O155" s="45" t="s">
        <v>270</v>
      </c>
      <c r="P155" s="45" t="s">
        <v>270</v>
      </c>
      <c r="Q155" s="45" t="s">
        <v>270</v>
      </c>
      <c r="R155" s="45" t="s">
        <v>270</v>
      </c>
      <c r="S155" s="45" t="s">
        <v>270</v>
      </c>
      <c r="T155" s="45" t="s">
        <v>270</v>
      </c>
      <c r="U155" s="45" t="s">
        <v>270</v>
      </c>
      <c r="V155" s="45" t="s">
        <v>270</v>
      </c>
      <c r="W155" s="45" t="s">
        <v>270</v>
      </c>
      <c r="X155" s="45" t="s">
        <v>270</v>
      </c>
      <c r="Y155" s="45" t="s">
        <v>270</v>
      </c>
      <c r="Z155" s="45" t="s">
        <v>270</v>
      </c>
      <c r="AA155" s="45" t="s">
        <v>270</v>
      </c>
      <c r="AB155" s="45" t="s">
        <v>270</v>
      </c>
      <c r="AC155" s="45" t="s">
        <v>270</v>
      </c>
      <c r="AD155" s="45" t="s">
        <v>270</v>
      </c>
      <c r="AE155" s="45" t="s">
        <v>270</v>
      </c>
      <c r="AF155" s="45" t="s">
        <v>270</v>
      </c>
      <c r="AG155" s="45" t="s">
        <v>270</v>
      </c>
      <c r="AH155" s="45" t="s">
        <v>270</v>
      </c>
      <c r="AI155" s="45" t="s">
        <v>270</v>
      </c>
      <c r="AJ155" s="45" t="s">
        <v>270</v>
      </c>
      <c r="AK155" s="45" t="s">
        <v>270</v>
      </c>
      <c r="AL155" s="45" t="s">
        <v>270</v>
      </c>
      <c r="AM155" s="45" t="s">
        <v>270</v>
      </c>
    </row>
    <row r="156" spans="1:39" hidden="1" outlineLevel="1">
      <c r="A156" s="8">
        <v>44958</v>
      </c>
      <c r="B156" s="45" t="s">
        <v>270</v>
      </c>
      <c r="C156" s="45" t="s">
        <v>270</v>
      </c>
      <c r="D156" s="45" t="s">
        <v>270</v>
      </c>
      <c r="E156" s="45" t="s">
        <v>270</v>
      </c>
      <c r="F156" s="45" t="s">
        <v>270</v>
      </c>
      <c r="G156" s="45" t="s">
        <v>270</v>
      </c>
      <c r="H156" s="45" t="s">
        <v>270</v>
      </c>
      <c r="I156" s="45" t="s">
        <v>270</v>
      </c>
      <c r="J156" s="45" t="s">
        <v>270</v>
      </c>
      <c r="K156" s="45" t="s">
        <v>270</v>
      </c>
      <c r="L156" s="45" t="s">
        <v>270</v>
      </c>
      <c r="M156" s="45" t="s">
        <v>270</v>
      </c>
      <c r="N156" s="45" t="s">
        <v>270</v>
      </c>
      <c r="O156" s="45" t="s">
        <v>270</v>
      </c>
      <c r="P156" s="45" t="s">
        <v>270</v>
      </c>
      <c r="Q156" s="45" t="s">
        <v>270</v>
      </c>
      <c r="R156" s="45" t="s">
        <v>270</v>
      </c>
      <c r="S156" s="45" t="s">
        <v>270</v>
      </c>
      <c r="T156" s="45" t="s">
        <v>270</v>
      </c>
      <c r="U156" s="45" t="s">
        <v>270</v>
      </c>
      <c r="V156" s="45" t="s">
        <v>270</v>
      </c>
      <c r="W156" s="45" t="s">
        <v>270</v>
      </c>
      <c r="X156" s="45" t="s">
        <v>270</v>
      </c>
      <c r="Y156" s="45" t="s">
        <v>270</v>
      </c>
      <c r="Z156" s="45" t="s">
        <v>270</v>
      </c>
      <c r="AA156" s="45" t="s">
        <v>270</v>
      </c>
      <c r="AB156" s="45" t="s">
        <v>270</v>
      </c>
      <c r="AC156" s="45" t="s">
        <v>270</v>
      </c>
      <c r="AD156" s="45" t="s">
        <v>270</v>
      </c>
      <c r="AE156" s="45" t="s">
        <v>270</v>
      </c>
      <c r="AF156" s="45" t="s">
        <v>270</v>
      </c>
      <c r="AG156" s="45" t="s">
        <v>270</v>
      </c>
      <c r="AH156" s="45" t="s">
        <v>270</v>
      </c>
      <c r="AI156" s="45" t="s">
        <v>270</v>
      </c>
      <c r="AJ156" s="45" t="s">
        <v>270</v>
      </c>
      <c r="AK156" s="45" t="s">
        <v>270</v>
      </c>
      <c r="AL156" s="45" t="s">
        <v>270</v>
      </c>
      <c r="AM156" s="45" t="s">
        <v>270</v>
      </c>
    </row>
    <row r="157" spans="1:39" hidden="1" outlineLevel="1">
      <c r="A157" s="8">
        <v>44986</v>
      </c>
      <c r="B157" s="45" t="s">
        <v>270</v>
      </c>
      <c r="C157" s="45" t="s">
        <v>270</v>
      </c>
      <c r="D157" s="45" t="s">
        <v>270</v>
      </c>
      <c r="E157" s="45" t="s">
        <v>270</v>
      </c>
      <c r="F157" s="45" t="s">
        <v>270</v>
      </c>
      <c r="G157" s="45" t="s">
        <v>270</v>
      </c>
      <c r="H157" s="45" t="s">
        <v>270</v>
      </c>
      <c r="I157" s="45" t="s">
        <v>270</v>
      </c>
      <c r="J157" s="45" t="s">
        <v>270</v>
      </c>
      <c r="K157" s="45" t="s">
        <v>270</v>
      </c>
      <c r="L157" s="45" t="s">
        <v>270</v>
      </c>
      <c r="M157" s="45" t="s">
        <v>270</v>
      </c>
      <c r="N157" s="45" t="s">
        <v>270</v>
      </c>
      <c r="O157" s="45" t="s">
        <v>270</v>
      </c>
      <c r="P157" s="45" t="s">
        <v>270</v>
      </c>
      <c r="Q157" s="45" t="s">
        <v>270</v>
      </c>
      <c r="R157" s="45" t="s">
        <v>270</v>
      </c>
      <c r="S157" s="45" t="s">
        <v>270</v>
      </c>
      <c r="T157" s="45" t="s">
        <v>270</v>
      </c>
      <c r="U157" s="45" t="s">
        <v>270</v>
      </c>
      <c r="V157" s="45" t="s">
        <v>270</v>
      </c>
      <c r="W157" s="45" t="s">
        <v>270</v>
      </c>
      <c r="X157" s="45" t="s">
        <v>270</v>
      </c>
      <c r="Y157" s="45" t="s">
        <v>270</v>
      </c>
      <c r="Z157" s="45" t="s">
        <v>270</v>
      </c>
      <c r="AA157" s="45" t="s">
        <v>270</v>
      </c>
      <c r="AB157" s="45" t="s">
        <v>270</v>
      </c>
      <c r="AC157" s="45" t="s">
        <v>270</v>
      </c>
      <c r="AD157" s="45" t="s">
        <v>270</v>
      </c>
      <c r="AE157" s="45" t="s">
        <v>270</v>
      </c>
      <c r="AF157" s="45" t="s">
        <v>270</v>
      </c>
      <c r="AG157" s="45" t="s">
        <v>270</v>
      </c>
      <c r="AH157" s="45" t="s">
        <v>270</v>
      </c>
      <c r="AI157" s="45" t="s">
        <v>270</v>
      </c>
      <c r="AJ157" s="45" t="s">
        <v>270</v>
      </c>
      <c r="AK157" s="45" t="s">
        <v>270</v>
      </c>
      <c r="AL157" s="45" t="s">
        <v>270</v>
      </c>
      <c r="AM157" s="45" t="s">
        <v>270</v>
      </c>
    </row>
    <row r="158" spans="1:39" hidden="1" outlineLevel="1">
      <c r="A158" s="8">
        <v>45017</v>
      </c>
      <c r="B158" s="45" t="s">
        <v>270</v>
      </c>
      <c r="C158" s="45" t="s">
        <v>270</v>
      </c>
      <c r="D158" s="45" t="s">
        <v>270</v>
      </c>
      <c r="E158" s="45" t="s">
        <v>270</v>
      </c>
      <c r="F158" s="45" t="s">
        <v>270</v>
      </c>
      <c r="G158" s="45" t="s">
        <v>270</v>
      </c>
      <c r="H158" s="45" t="s">
        <v>270</v>
      </c>
      <c r="I158" s="45" t="s">
        <v>270</v>
      </c>
      <c r="J158" s="45" t="s">
        <v>270</v>
      </c>
      <c r="K158" s="45" t="s">
        <v>270</v>
      </c>
      <c r="L158" s="45" t="s">
        <v>270</v>
      </c>
      <c r="M158" s="45" t="s">
        <v>270</v>
      </c>
      <c r="N158" s="45" t="s">
        <v>270</v>
      </c>
      <c r="O158" s="45" t="s">
        <v>270</v>
      </c>
      <c r="P158" s="45" t="s">
        <v>270</v>
      </c>
      <c r="Q158" s="45" t="s">
        <v>270</v>
      </c>
      <c r="R158" s="45" t="s">
        <v>270</v>
      </c>
      <c r="S158" s="45" t="s">
        <v>270</v>
      </c>
      <c r="T158" s="45" t="s">
        <v>270</v>
      </c>
      <c r="U158" s="45" t="s">
        <v>270</v>
      </c>
      <c r="V158" s="45" t="s">
        <v>270</v>
      </c>
      <c r="W158" s="45" t="s">
        <v>270</v>
      </c>
      <c r="X158" s="45" t="s">
        <v>270</v>
      </c>
      <c r="Y158" s="45" t="s">
        <v>270</v>
      </c>
      <c r="Z158" s="45" t="s">
        <v>270</v>
      </c>
      <c r="AA158" s="45" t="s">
        <v>270</v>
      </c>
      <c r="AB158" s="45" t="s">
        <v>270</v>
      </c>
      <c r="AC158" s="45" t="s">
        <v>270</v>
      </c>
      <c r="AD158" s="45" t="s">
        <v>270</v>
      </c>
      <c r="AE158" s="45" t="s">
        <v>270</v>
      </c>
      <c r="AF158" s="45" t="s">
        <v>270</v>
      </c>
      <c r="AG158" s="45" t="s">
        <v>270</v>
      </c>
      <c r="AH158" s="45" t="s">
        <v>270</v>
      </c>
      <c r="AI158" s="45" t="s">
        <v>270</v>
      </c>
      <c r="AJ158" s="45" t="s">
        <v>270</v>
      </c>
      <c r="AK158" s="45" t="s">
        <v>270</v>
      </c>
      <c r="AL158" s="45" t="s">
        <v>270</v>
      </c>
      <c r="AM158" s="45" t="s">
        <v>270</v>
      </c>
    </row>
    <row r="159" spans="1:39" hidden="1" outlineLevel="1">
      <c r="A159" s="8">
        <v>45047</v>
      </c>
      <c r="B159" s="45" t="s">
        <v>270</v>
      </c>
      <c r="C159" s="45" t="s">
        <v>270</v>
      </c>
      <c r="D159" s="45" t="s">
        <v>270</v>
      </c>
      <c r="E159" s="45" t="s">
        <v>270</v>
      </c>
      <c r="F159" s="45" t="s">
        <v>270</v>
      </c>
      <c r="G159" s="45" t="s">
        <v>270</v>
      </c>
      <c r="H159" s="45" t="s">
        <v>270</v>
      </c>
      <c r="I159" s="45" t="s">
        <v>270</v>
      </c>
      <c r="J159" s="45" t="s">
        <v>270</v>
      </c>
      <c r="K159" s="45" t="s">
        <v>270</v>
      </c>
      <c r="L159" s="45" t="s">
        <v>270</v>
      </c>
      <c r="M159" s="45" t="s">
        <v>270</v>
      </c>
      <c r="N159" s="45" t="s">
        <v>270</v>
      </c>
      <c r="O159" s="45" t="s">
        <v>270</v>
      </c>
      <c r="P159" s="45" t="s">
        <v>270</v>
      </c>
      <c r="Q159" s="45" t="s">
        <v>270</v>
      </c>
      <c r="R159" s="45" t="s">
        <v>270</v>
      </c>
      <c r="S159" s="45" t="s">
        <v>270</v>
      </c>
      <c r="T159" s="45" t="s">
        <v>270</v>
      </c>
      <c r="U159" s="45" t="s">
        <v>270</v>
      </c>
      <c r="V159" s="45" t="s">
        <v>270</v>
      </c>
      <c r="W159" s="45" t="s">
        <v>270</v>
      </c>
      <c r="X159" s="45" t="s">
        <v>270</v>
      </c>
      <c r="Y159" s="45" t="s">
        <v>270</v>
      </c>
      <c r="Z159" s="45" t="s">
        <v>270</v>
      </c>
      <c r="AA159" s="45" t="s">
        <v>270</v>
      </c>
      <c r="AB159" s="45" t="s">
        <v>270</v>
      </c>
      <c r="AC159" s="45" t="s">
        <v>270</v>
      </c>
      <c r="AD159" s="45" t="s">
        <v>270</v>
      </c>
      <c r="AE159" s="45" t="s">
        <v>270</v>
      </c>
      <c r="AF159" s="45" t="s">
        <v>270</v>
      </c>
      <c r="AG159" s="45" t="s">
        <v>270</v>
      </c>
      <c r="AH159" s="45" t="s">
        <v>270</v>
      </c>
      <c r="AI159" s="45" t="s">
        <v>270</v>
      </c>
      <c r="AJ159" s="45" t="s">
        <v>270</v>
      </c>
      <c r="AK159" s="45" t="s">
        <v>270</v>
      </c>
      <c r="AL159" s="45" t="s">
        <v>270</v>
      </c>
      <c r="AM159" s="45" t="s">
        <v>270</v>
      </c>
    </row>
    <row r="160" spans="1:39" hidden="1" outlineLevel="1">
      <c r="A160" s="8">
        <v>45078</v>
      </c>
      <c r="B160" s="45" t="s">
        <v>270</v>
      </c>
      <c r="C160" s="45" t="s">
        <v>270</v>
      </c>
      <c r="D160" s="45" t="s">
        <v>270</v>
      </c>
      <c r="E160" s="45" t="s">
        <v>270</v>
      </c>
      <c r="F160" s="45" t="s">
        <v>270</v>
      </c>
      <c r="G160" s="45" t="s">
        <v>270</v>
      </c>
      <c r="H160" s="45" t="s">
        <v>270</v>
      </c>
      <c r="I160" s="45" t="s">
        <v>270</v>
      </c>
      <c r="J160" s="45" t="s">
        <v>270</v>
      </c>
      <c r="K160" s="45" t="s">
        <v>270</v>
      </c>
      <c r="L160" s="45" t="s">
        <v>270</v>
      </c>
      <c r="M160" s="45" t="s">
        <v>270</v>
      </c>
      <c r="N160" s="45" t="s">
        <v>270</v>
      </c>
      <c r="O160" s="45" t="s">
        <v>270</v>
      </c>
      <c r="P160" s="45" t="s">
        <v>270</v>
      </c>
      <c r="Q160" s="45" t="s">
        <v>270</v>
      </c>
      <c r="R160" s="45" t="s">
        <v>270</v>
      </c>
      <c r="S160" s="45" t="s">
        <v>270</v>
      </c>
      <c r="T160" s="45" t="s">
        <v>270</v>
      </c>
      <c r="U160" s="45" t="s">
        <v>270</v>
      </c>
      <c r="V160" s="45" t="s">
        <v>270</v>
      </c>
      <c r="W160" s="45" t="s">
        <v>270</v>
      </c>
      <c r="X160" s="45" t="s">
        <v>270</v>
      </c>
      <c r="Y160" s="45" t="s">
        <v>270</v>
      </c>
      <c r="Z160" s="45" t="s">
        <v>270</v>
      </c>
      <c r="AA160" s="45" t="s">
        <v>270</v>
      </c>
      <c r="AB160" s="45" t="s">
        <v>270</v>
      </c>
      <c r="AC160" s="45" t="s">
        <v>270</v>
      </c>
      <c r="AD160" s="45" t="s">
        <v>270</v>
      </c>
      <c r="AE160" s="45" t="s">
        <v>270</v>
      </c>
      <c r="AF160" s="45" t="s">
        <v>270</v>
      </c>
      <c r="AG160" s="45" t="s">
        <v>270</v>
      </c>
      <c r="AH160" s="45" t="s">
        <v>270</v>
      </c>
      <c r="AI160" s="45" t="s">
        <v>270</v>
      </c>
      <c r="AJ160" s="45" t="s">
        <v>270</v>
      </c>
      <c r="AK160" s="45" t="s">
        <v>270</v>
      </c>
      <c r="AL160" s="45" t="s">
        <v>270</v>
      </c>
      <c r="AM160" s="45" t="s">
        <v>270</v>
      </c>
    </row>
    <row r="161" spans="1:39" hidden="1" outlineLevel="1">
      <c r="A161" s="8">
        <v>45108</v>
      </c>
      <c r="B161" s="45" t="s">
        <v>270</v>
      </c>
      <c r="C161" s="45" t="s">
        <v>270</v>
      </c>
      <c r="D161" s="45" t="s">
        <v>270</v>
      </c>
      <c r="E161" s="45" t="s">
        <v>270</v>
      </c>
      <c r="F161" s="45" t="s">
        <v>270</v>
      </c>
      <c r="G161" s="45" t="s">
        <v>270</v>
      </c>
      <c r="H161" s="45" t="s">
        <v>270</v>
      </c>
      <c r="I161" s="45" t="s">
        <v>270</v>
      </c>
      <c r="J161" s="45" t="s">
        <v>270</v>
      </c>
      <c r="K161" s="45" t="s">
        <v>270</v>
      </c>
      <c r="L161" s="45" t="s">
        <v>270</v>
      </c>
      <c r="M161" s="45" t="s">
        <v>270</v>
      </c>
      <c r="N161" s="45" t="s">
        <v>270</v>
      </c>
      <c r="O161" s="45" t="s">
        <v>270</v>
      </c>
      <c r="P161" s="45" t="s">
        <v>270</v>
      </c>
      <c r="Q161" s="45" t="s">
        <v>270</v>
      </c>
      <c r="R161" s="45" t="s">
        <v>270</v>
      </c>
      <c r="S161" s="45" t="s">
        <v>270</v>
      </c>
      <c r="T161" s="45" t="s">
        <v>270</v>
      </c>
      <c r="U161" s="45" t="s">
        <v>270</v>
      </c>
      <c r="V161" s="45" t="s">
        <v>270</v>
      </c>
      <c r="W161" s="45" t="s">
        <v>270</v>
      </c>
      <c r="X161" s="45" t="s">
        <v>270</v>
      </c>
      <c r="Y161" s="45" t="s">
        <v>270</v>
      </c>
      <c r="Z161" s="45" t="s">
        <v>270</v>
      </c>
      <c r="AA161" s="45" t="s">
        <v>270</v>
      </c>
      <c r="AB161" s="45" t="s">
        <v>270</v>
      </c>
      <c r="AC161" s="45" t="s">
        <v>270</v>
      </c>
      <c r="AD161" s="45" t="s">
        <v>270</v>
      </c>
      <c r="AE161" s="45" t="s">
        <v>270</v>
      </c>
      <c r="AF161" s="45" t="s">
        <v>270</v>
      </c>
      <c r="AG161" s="45" t="s">
        <v>270</v>
      </c>
      <c r="AH161" s="45" t="s">
        <v>270</v>
      </c>
      <c r="AI161" s="45" t="s">
        <v>270</v>
      </c>
      <c r="AJ161" s="45" t="s">
        <v>270</v>
      </c>
      <c r="AK161" s="45" t="s">
        <v>270</v>
      </c>
      <c r="AL161" s="45" t="s">
        <v>270</v>
      </c>
      <c r="AM161" s="45" t="s">
        <v>270</v>
      </c>
    </row>
    <row r="162" spans="1:39" hidden="1" outlineLevel="1">
      <c r="A162" s="8">
        <v>45139</v>
      </c>
      <c r="B162" s="45" t="s">
        <v>270</v>
      </c>
      <c r="C162" s="45" t="s">
        <v>270</v>
      </c>
      <c r="D162" s="45" t="s">
        <v>270</v>
      </c>
      <c r="E162" s="45" t="s">
        <v>270</v>
      </c>
      <c r="F162" s="45" t="s">
        <v>270</v>
      </c>
      <c r="G162" s="45" t="s">
        <v>270</v>
      </c>
      <c r="H162" s="45" t="s">
        <v>270</v>
      </c>
      <c r="I162" s="45" t="s">
        <v>270</v>
      </c>
      <c r="J162" s="45" t="s">
        <v>270</v>
      </c>
      <c r="K162" s="45" t="s">
        <v>270</v>
      </c>
      <c r="L162" s="45" t="s">
        <v>270</v>
      </c>
      <c r="M162" s="45" t="s">
        <v>270</v>
      </c>
      <c r="N162" s="45" t="s">
        <v>270</v>
      </c>
      <c r="O162" s="45" t="s">
        <v>270</v>
      </c>
      <c r="P162" s="45" t="s">
        <v>270</v>
      </c>
      <c r="Q162" s="45" t="s">
        <v>270</v>
      </c>
      <c r="R162" s="45" t="s">
        <v>270</v>
      </c>
      <c r="S162" s="45" t="s">
        <v>270</v>
      </c>
      <c r="T162" s="45" t="s">
        <v>270</v>
      </c>
      <c r="U162" s="45" t="s">
        <v>270</v>
      </c>
      <c r="V162" s="45" t="s">
        <v>270</v>
      </c>
      <c r="W162" s="45" t="s">
        <v>270</v>
      </c>
      <c r="X162" s="45" t="s">
        <v>270</v>
      </c>
      <c r="Y162" s="45" t="s">
        <v>270</v>
      </c>
      <c r="Z162" s="45" t="s">
        <v>270</v>
      </c>
      <c r="AA162" s="45" t="s">
        <v>270</v>
      </c>
      <c r="AB162" s="45" t="s">
        <v>270</v>
      </c>
      <c r="AC162" s="45" t="s">
        <v>270</v>
      </c>
      <c r="AD162" s="45" t="s">
        <v>270</v>
      </c>
      <c r="AE162" s="45" t="s">
        <v>270</v>
      </c>
      <c r="AF162" s="45" t="s">
        <v>270</v>
      </c>
      <c r="AG162" s="45" t="s">
        <v>270</v>
      </c>
      <c r="AH162" s="45" t="s">
        <v>270</v>
      </c>
      <c r="AI162" s="45" t="s">
        <v>270</v>
      </c>
      <c r="AJ162" s="45" t="s">
        <v>270</v>
      </c>
      <c r="AK162" s="45" t="s">
        <v>270</v>
      </c>
      <c r="AL162" s="45" t="s">
        <v>270</v>
      </c>
      <c r="AM162" s="45" t="s">
        <v>270</v>
      </c>
    </row>
    <row r="163" spans="1:39" hidden="1" outlineLevel="1">
      <c r="A163" s="8">
        <v>45170</v>
      </c>
      <c r="B163" s="45" t="s">
        <v>270</v>
      </c>
      <c r="C163" s="45" t="s">
        <v>270</v>
      </c>
      <c r="D163" s="45" t="s">
        <v>270</v>
      </c>
      <c r="E163" s="45" t="s">
        <v>270</v>
      </c>
      <c r="F163" s="45" t="s">
        <v>270</v>
      </c>
      <c r="G163" s="45" t="s">
        <v>270</v>
      </c>
      <c r="H163" s="45" t="s">
        <v>270</v>
      </c>
      <c r="I163" s="45" t="s">
        <v>270</v>
      </c>
      <c r="J163" s="45" t="s">
        <v>270</v>
      </c>
      <c r="K163" s="45" t="s">
        <v>270</v>
      </c>
      <c r="L163" s="45" t="s">
        <v>270</v>
      </c>
      <c r="M163" s="45" t="s">
        <v>270</v>
      </c>
      <c r="N163" s="45" t="s">
        <v>270</v>
      </c>
      <c r="O163" s="45" t="s">
        <v>270</v>
      </c>
      <c r="P163" s="45" t="s">
        <v>270</v>
      </c>
      <c r="Q163" s="45" t="s">
        <v>270</v>
      </c>
      <c r="R163" s="45" t="s">
        <v>270</v>
      </c>
      <c r="S163" s="45" t="s">
        <v>270</v>
      </c>
      <c r="T163" s="45" t="s">
        <v>270</v>
      </c>
      <c r="U163" s="45" t="s">
        <v>270</v>
      </c>
      <c r="V163" s="45" t="s">
        <v>270</v>
      </c>
      <c r="W163" s="45" t="s">
        <v>270</v>
      </c>
      <c r="X163" s="45" t="s">
        <v>270</v>
      </c>
      <c r="Y163" s="45" t="s">
        <v>270</v>
      </c>
      <c r="Z163" s="45" t="s">
        <v>270</v>
      </c>
      <c r="AA163" s="45" t="s">
        <v>270</v>
      </c>
      <c r="AB163" s="45" t="s">
        <v>270</v>
      </c>
      <c r="AC163" s="45" t="s">
        <v>270</v>
      </c>
      <c r="AD163" s="45" t="s">
        <v>270</v>
      </c>
      <c r="AE163" s="45" t="s">
        <v>270</v>
      </c>
      <c r="AF163" s="45" t="s">
        <v>270</v>
      </c>
      <c r="AG163" s="45" t="s">
        <v>270</v>
      </c>
      <c r="AH163" s="45" t="s">
        <v>270</v>
      </c>
      <c r="AI163" s="45" t="s">
        <v>270</v>
      </c>
      <c r="AJ163" s="45" t="s">
        <v>270</v>
      </c>
      <c r="AK163" s="45" t="s">
        <v>270</v>
      </c>
      <c r="AL163" s="45" t="s">
        <v>270</v>
      </c>
      <c r="AM163" s="45" t="s">
        <v>270</v>
      </c>
    </row>
    <row r="164" spans="1:39" hidden="1" outlineLevel="1">
      <c r="A164" s="8">
        <v>45200</v>
      </c>
      <c r="B164" s="45" t="s">
        <v>270</v>
      </c>
      <c r="C164" s="45" t="s">
        <v>270</v>
      </c>
      <c r="D164" s="45" t="s">
        <v>270</v>
      </c>
      <c r="E164" s="45" t="s">
        <v>270</v>
      </c>
      <c r="F164" s="45" t="s">
        <v>270</v>
      </c>
      <c r="G164" s="45" t="s">
        <v>270</v>
      </c>
      <c r="H164" s="45" t="s">
        <v>270</v>
      </c>
      <c r="I164" s="45" t="s">
        <v>270</v>
      </c>
      <c r="J164" s="45" t="s">
        <v>270</v>
      </c>
      <c r="K164" s="45" t="s">
        <v>270</v>
      </c>
      <c r="L164" s="45" t="s">
        <v>270</v>
      </c>
      <c r="M164" s="45" t="s">
        <v>270</v>
      </c>
      <c r="N164" s="45" t="s">
        <v>270</v>
      </c>
      <c r="O164" s="45" t="s">
        <v>270</v>
      </c>
      <c r="P164" s="45" t="s">
        <v>270</v>
      </c>
      <c r="Q164" s="45" t="s">
        <v>270</v>
      </c>
      <c r="R164" s="45" t="s">
        <v>270</v>
      </c>
      <c r="S164" s="45" t="s">
        <v>270</v>
      </c>
      <c r="T164" s="45" t="s">
        <v>270</v>
      </c>
      <c r="U164" s="45" t="s">
        <v>270</v>
      </c>
      <c r="V164" s="45" t="s">
        <v>270</v>
      </c>
      <c r="W164" s="45" t="s">
        <v>270</v>
      </c>
      <c r="X164" s="45" t="s">
        <v>270</v>
      </c>
      <c r="Y164" s="45" t="s">
        <v>270</v>
      </c>
      <c r="Z164" s="45" t="s">
        <v>270</v>
      </c>
      <c r="AA164" s="45" t="s">
        <v>270</v>
      </c>
      <c r="AB164" s="45" t="s">
        <v>270</v>
      </c>
      <c r="AC164" s="45" t="s">
        <v>270</v>
      </c>
      <c r="AD164" s="45" t="s">
        <v>270</v>
      </c>
      <c r="AE164" s="45" t="s">
        <v>270</v>
      </c>
      <c r="AF164" s="45" t="s">
        <v>270</v>
      </c>
      <c r="AG164" s="45" t="s">
        <v>270</v>
      </c>
      <c r="AH164" s="45" t="s">
        <v>270</v>
      </c>
      <c r="AI164" s="45" t="s">
        <v>270</v>
      </c>
      <c r="AJ164" s="45" t="s">
        <v>270</v>
      </c>
      <c r="AK164" s="45" t="s">
        <v>270</v>
      </c>
      <c r="AL164" s="45" t="s">
        <v>270</v>
      </c>
      <c r="AM164" s="45" t="s">
        <v>270</v>
      </c>
    </row>
    <row r="165" spans="1:39">
      <c r="A165" s="8">
        <v>45231</v>
      </c>
      <c r="B165" s="45" t="s">
        <v>270</v>
      </c>
      <c r="C165" s="45" t="s">
        <v>270</v>
      </c>
      <c r="D165" s="45" t="s">
        <v>270</v>
      </c>
      <c r="E165" s="45" t="s">
        <v>270</v>
      </c>
      <c r="F165" s="45" t="s">
        <v>270</v>
      </c>
      <c r="G165" s="45" t="s">
        <v>270</v>
      </c>
      <c r="H165" s="45" t="s">
        <v>270</v>
      </c>
      <c r="I165" s="45" t="s">
        <v>270</v>
      </c>
      <c r="J165" s="45" t="s">
        <v>270</v>
      </c>
      <c r="K165" s="45" t="s">
        <v>270</v>
      </c>
      <c r="L165" s="45" t="s">
        <v>270</v>
      </c>
      <c r="M165" s="45" t="s">
        <v>270</v>
      </c>
      <c r="N165" s="45" t="s">
        <v>270</v>
      </c>
      <c r="O165" s="45" t="s">
        <v>270</v>
      </c>
      <c r="P165" s="45" t="s">
        <v>270</v>
      </c>
      <c r="Q165" s="45" t="s">
        <v>270</v>
      </c>
      <c r="R165" s="45" t="s">
        <v>270</v>
      </c>
      <c r="S165" s="45" t="s">
        <v>270</v>
      </c>
      <c r="T165" s="45" t="s">
        <v>270</v>
      </c>
      <c r="U165" s="45" t="s">
        <v>270</v>
      </c>
      <c r="V165" s="45" t="s">
        <v>270</v>
      </c>
      <c r="W165" s="45" t="s">
        <v>270</v>
      </c>
      <c r="X165" s="45" t="s">
        <v>270</v>
      </c>
      <c r="Y165" s="45" t="s">
        <v>270</v>
      </c>
      <c r="Z165" s="45" t="s">
        <v>270</v>
      </c>
      <c r="AA165" s="45" t="s">
        <v>270</v>
      </c>
      <c r="AB165" s="45" t="s">
        <v>270</v>
      </c>
      <c r="AC165" s="45" t="s">
        <v>270</v>
      </c>
      <c r="AD165" s="45" t="s">
        <v>270</v>
      </c>
      <c r="AE165" s="45" t="s">
        <v>270</v>
      </c>
      <c r="AF165" s="45" t="s">
        <v>270</v>
      </c>
      <c r="AG165" s="45" t="s">
        <v>270</v>
      </c>
      <c r="AH165" s="45" t="s">
        <v>270</v>
      </c>
      <c r="AI165" s="45" t="s">
        <v>270</v>
      </c>
      <c r="AJ165" s="45" t="s">
        <v>270</v>
      </c>
      <c r="AK165" s="45" t="s">
        <v>270</v>
      </c>
      <c r="AL165" s="45" t="s">
        <v>270</v>
      </c>
      <c r="AM165" s="45" t="s">
        <v>270</v>
      </c>
    </row>
    <row r="166" spans="1:39">
      <c r="A166" s="8">
        <v>45261</v>
      </c>
      <c r="B166" s="45" t="s">
        <v>270</v>
      </c>
      <c r="C166" s="45" t="s">
        <v>270</v>
      </c>
      <c r="D166" s="45" t="s">
        <v>270</v>
      </c>
      <c r="E166" s="45" t="s">
        <v>270</v>
      </c>
      <c r="F166" s="45" t="s">
        <v>270</v>
      </c>
      <c r="G166" s="45" t="s">
        <v>270</v>
      </c>
      <c r="H166" s="45" t="s">
        <v>270</v>
      </c>
      <c r="I166" s="45" t="s">
        <v>270</v>
      </c>
      <c r="J166" s="45" t="s">
        <v>270</v>
      </c>
      <c r="K166" s="45" t="s">
        <v>270</v>
      </c>
      <c r="L166" s="45" t="s">
        <v>270</v>
      </c>
      <c r="M166" s="45" t="s">
        <v>270</v>
      </c>
      <c r="N166" s="45" t="s">
        <v>270</v>
      </c>
      <c r="O166" s="45" t="s">
        <v>270</v>
      </c>
      <c r="P166" s="45" t="s">
        <v>270</v>
      </c>
      <c r="Q166" s="45" t="s">
        <v>270</v>
      </c>
      <c r="R166" s="45" t="s">
        <v>270</v>
      </c>
      <c r="S166" s="45" t="s">
        <v>270</v>
      </c>
      <c r="T166" s="45" t="s">
        <v>270</v>
      </c>
      <c r="U166" s="45" t="s">
        <v>270</v>
      </c>
      <c r="V166" s="45" t="s">
        <v>270</v>
      </c>
      <c r="W166" s="45" t="s">
        <v>270</v>
      </c>
      <c r="X166" s="45" t="s">
        <v>270</v>
      </c>
      <c r="Y166" s="45" t="s">
        <v>270</v>
      </c>
      <c r="Z166" s="45" t="s">
        <v>270</v>
      </c>
      <c r="AA166" s="45" t="s">
        <v>270</v>
      </c>
      <c r="AB166" s="45" t="s">
        <v>270</v>
      </c>
      <c r="AC166" s="45" t="s">
        <v>270</v>
      </c>
      <c r="AD166" s="45" t="s">
        <v>270</v>
      </c>
      <c r="AE166" s="45" t="s">
        <v>270</v>
      </c>
      <c r="AF166" s="45" t="s">
        <v>270</v>
      </c>
      <c r="AG166" s="45" t="s">
        <v>270</v>
      </c>
      <c r="AH166" s="45" t="s">
        <v>270</v>
      </c>
      <c r="AI166" s="45" t="s">
        <v>270</v>
      </c>
      <c r="AJ166" s="45" t="s">
        <v>270</v>
      </c>
      <c r="AK166" s="45" t="s">
        <v>270</v>
      </c>
      <c r="AL166" s="45" t="s">
        <v>270</v>
      </c>
      <c r="AM166" s="45" t="s">
        <v>270</v>
      </c>
    </row>
    <row r="167" spans="1:39">
      <c r="A167" s="8">
        <v>45292</v>
      </c>
      <c r="B167" s="45" t="s">
        <v>270</v>
      </c>
      <c r="C167" s="45" t="s">
        <v>270</v>
      </c>
      <c r="D167" s="45" t="s">
        <v>270</v>
      </c>
      <c r="E167" s="45" t="s">
        <v>270</v>
      </c>
      <c r="F167" s="45" t="s">
        <v>270</v>
      </c>
      <c r="G167" s="45" t="s">
        <v>270</v>
      </c>
      <c r="H167" s="45" t="s">
        <v>270</v>
      </c>
      <c r="I167" s="45" t="s">
        <v>270</v>
      </c>
      <c r="J167" s="45" t="s">
        <v>270</v>
      </c>
      <c r="K167" s="45" t="s">
        <v>270</v>
      </c>
      <c r="L167" s="45" t="s">
        <v>270</v>
      </c>
      <c r="M167" s="45" t="s">
        <v>270</v>
      </c>
      <c r="N167" s="45" t="s">
        <v>270</v>
      </c>
      <c r="O167" s="45" t="s">
        <v>270</v>
      </c>
      <c r="P167" s="45" t="s">
        <v>270</v>
      </c>
      <c r="Q167" s="45" t="s">
        <v>270</v>
      </c>
      <c r="R167" s="45" t="s">
        <v>270</v>
      </c>
      <c r="S167" s="45" t="s">
        <v>270</v>
      </c>
      <c r="T167" s="45" t="s">
        <v>270</v>
      </c>
      <c r="U167" s="45" t="s">
        <v>270</v>
      </c>
      <c r="V167" s="45" t="s">
        <v>270</v>
      </c>
      <c r="W167" s="45" t="s">
        <v>270</v>
      </c>
      <c r="X167" s="45" t="s">
        <v>270</v>
      </c>
      <c r="Y167" s="45" t="s">
        <v>270</v>
      </c>
      <c r="Z167" s="45" t="s">
        <v>270</v>
      </c>
      <c r="AA167" s="45" t="s">
        <v>270</v>
      </c>
      <c r="AB167" s="45" t="s">
        <v>270</v>
      </c>
      <c r="AC167" s="45" t="s">
        <v>270</v>
      </c>
      <c r="AD167" s="45" t="s">
        <v>270</v>
      </c>
      <c r="AE167" s="45" t="s">
        <v>270</v>
      </c>
      <c r="AF167" s="45" t="s">
        <v>270</v>
      </c>
      <c r="AG167" s="45" t="s">
        <v>270</v>
      </c>
      <c r="AH167" s="45" t="s">
        <v>270</v>
      </c>
      <c r="AI167" s="45" t="s">
        <v>270</v>
      </c>
      <c r="AJ167" s="45" t="s">
        <v>270</v>
      </c>
      <c r="AK167" s="45" t="s">
        <v>270</v>
      </c>
      <c r="AL167" s="45" t="s">
        <v>270</v>
      </c>
      <c r="AM167" s="45" t="s">
        <v>270</v>
      </c>
    </row>
    <row r="168" spans="1:39">
      <c r="A168" s="8">
        <v>45323</v>
      </c>
      <c r="B168" s="45" t="s">
        <v>270</v>
      </c>
      <c r="C168" s="45" t="s">
        <v>270</v>
      </c>
      <c r="D168" s="45" t="s">
        <v>270</v>
      </c>
      <c r="E168" s="45" t="s">
        <v>270</v>
      </c>
      <c r="F168" s="45" t="s">
        <v>270</v>
      </c>
      <c r="G168" s="45" t="s">
        <v>270</v>
      </c>
      <c r="H168" s="45" t="s">
        <v>270</v>
      </c>
      <c r="I168" s="45" t="s">
        <v>270</v>
      </c>
      <c r="J168" s="45" t="s">
        <v>270</v>
      </c>
      <c r="K168" s="45" t="s">
        <v>270</v>
      </c>
      <c r="L168" s="45" t="s">
        <v>270</v>
      </c>
      <c r="M168" s="45" t="s">
        <v>270</v>
      </c>
      <c r="N168" s="45" t="s">
        <v>270</v>
      </c>
      <c r="O168" s="45" t="s">
        <v>270</v>
      </c>
      <c r="P168" s="45" t="s">
        <v>270</v>
      </c>
      <c r="Q168" s="45" t="s">
        <v>270</v>
      </c>
      <c r="R168" s="45" t="s">
        <v>270</v>
      </c>
      <c r="S168" s="45" t="s">
        <v>270</v>
      </c>
      <c r="T168" s="45" t="s">
        <v>270</v>
      </c>
      <c r="U168" s="45" t="s">
        <v>270</v>
      </c>
      <c r="V168" s="45" t="s">
        <v>270</v>
      </c>
      <c r="W168" s="45" t="s">
        <v>270</v>
      </c>
      <c r="X168" s="45" t="s">
        <v>270</v>
      </c>
      <c r="Y168" s="45" t="s">
        <v>270</v>
      </c>
      <c r="Z168" s="45" t="s">
        <v>270</v>
      </c>
      <c r="AA168" s="45" t="s">
        <v>270</v>
      </c>
      <c r="AB168" s="45" t="s">
        <v>270</v>
      </c>
      <c r="AC168" s="45" t="s">
        <v>270</v>
      </c>
      <c r="AD168" s="45" t="s">
        <v>270</v>
      </c>
      <c r="AE168" s="45" t="s">
        <v>270</v>
      </c>
      <c r="AF168" s="45" t="s">
        <v>270</v>
      </c>
      <c r="AG168" s="45" t="s">
        <v>270</v>
      </c>
      <c r="AH168" s="45" t="s">
        <v>270</v>
      </c>
      <c r="AI168" s="45" t="s">
        <v>270</v>
      </c>
      <c r="AJ168" s="45" t="s">
        <v>270</v>
      </c>
      <c r="AK168" s="45" t="s">
        <v>270</v>
      </c>
      <c r="AL168" s="45" t="s">
        <v>270</v>
      </c>
      <c r="AM168" s="45" t="s">
        <v>270</v>
      </c>
    </row>
    <row r="169" spans="1:39">
      <c r="A169" s="8">
        <v>45352</v>
      </c>
      <c r="B169" s="45" t="s">
        <v>270</v>
      </c>
      <c r="C169" s="45" t="s">
        <v>270</v>
      </c>
      <c r="D169" s="45" t="s">
        <v>270</v>
      </c>
      <c r="E169" s="45" t="s">
        <v>270</v>
      </c>
      <c r="F169" s="45" t="s">
        <v>270</v>
      </c>
      <c r="G169" s="45" t="s">
        <v>270</v>
      </c>
      <c r="H169" s="45" t="s">
        <v>270</v>
      </c>
      <c r="I169" s="45" t="s">
        <v>270</v>
      </c>
      <c r="J169" s="45" t="s">
        <v>270</v>
      </c>
      <c r="K169" s="45" t="s">
        <v>270</v>
      </c>
      <c r="L169" s="45" t="s">
        <v>270</v>
      </c>
      <c r="M169" s="45" t="s">
        <v>270</v>
      </c>
      <c r="N169" s="45" t="s">
        <v>270</v>
      </c>
      <c r="O169" s="45" t="s">
        <v>270</v>
      </c>
      <c r="P169" s="45" t="s">
        <v>270</v>
      </c>
      <c r="Q169" s="45" t="s">
        <v>270</v>
      </c>
      <c r="R169" s="45" t="s">
        <v>270</v>
      </c>
      <c r="S169" s="45" t="s">
        <v>270</v>
      </c>
      <c r="T169" s="45" t="s">
        <v>270</v>
      </c>
      <c r="U169" s="45" t="s">
        <v>270</v>
      </c>
      <c r="V169" s="45" t="s">
        <v>270</v>
      </c>
      <c r="W169" s="45" t="s">
        <v>270</v>
      </c>
      <c r="X169" s="45" t="s">
        <v>270</v>
      </c>
      <c r="Y169" s="45" t="s">
        <v>270</v>
      </c>
      <c r="Z169" s="45" t="s">
        <v>270</v>
      </c>
      <c r="AA169" s="45" t="s">
        <v>270</v>
      </c>
      <c r="AB169" s="45" t="s">
        <v>270</v>
      </c>
      <c r="AC169" s="45" t="s">
        <v>270</v>
      </c>
      <c r="AD169" s="45" t="s">
        <v>270</v>
      </c>
      <c r="AE169" s="45" t="s">
        <v>270</v>
      </c>
      <c r="AF169" s="45" t="s">
        <v>270</v>
      </c>
      <c r="AG169" s="45" t="s">
        <v>270</v>
      </c>
      <c r="AH169" s="45" t="s">
        <v>270</v>
      </c>
      <c r="AI169" s="45" t="s">
        <v>270</v>
      </c>
      <c r="AJ169" s="45" t="s">
        <v>270</v>
      </c>
      <c r="AK169" s="45" t="s">
        <v>270</v>
      </c>
      <c r="AL169" s="45" t="s">
        <v>270</v>
      </c>
      <c r="AM169" s="45" t="s">
        <v>270</v>
      </c>
    </row>
    <row r="170" spans="1:39">
      <c r="A170" s="8">
        <v>45383</v>
      </c>
      <c r="B170" s="45" t="s">
        <v>270</v>
      </c>
      <c r="C170" s="45" t="s">
        <v>270</v>
      </c>
      <c r="D170" s="45" t="s">
        <v>270</v>
      </c>
      <c r="E170" s="45" t="s">
        <v>270</v>
      </c>
      <c r="F170" s="45" t="s">
        <v>270</v>
      </c>
      <c r="G170" s="45" t="s">
        <v>270</v>
      </c>
      <c r="H170" s="45" t="s">
        <v>270</v>
      </c>
      <c r="I170" s="45" t="s">
        <v>270</v>
      </c>
      <c r="J170" s="45" t="s">
        <v>270</v>
      </c>
      <c r="K170" s="45" t="s">
        <v>270</v>
      </c>
      <c r="L170" s="45" t="s">
        <v>270</v>
      </c>
      <c r="M170" s="45" t="s">
        <v>270</v>
      </c>
      <c r="N170" s="45" t="s">
        <v>270</v>
      </c>
      <c r="O170" s="45" t="s">
        <v>270</v>
      </c>
      <c r="P170" s="45" t="s">
        <v>270</v>
      </c>
      <c r="Q170" s="45" t="s">
        <v>270</v>
      </c>
      <c r="R170" s="45" t="s">
        <v>270</v>
      </c>
      <c r="S170" s="45" t="s">
        <v>270</v>
      </c>
      <c r="T170" s="45" t="s">
        <v>270</v>
      </c>
      <c r="U170" s="45" t="s">
        <v>270</v>
      </c>
      <c r="V170" s="45" t="s">
        <v>270</v>
      </c>
      <c r="W170" s="45" t="s">
        <v>270</v>
      </c>
      <c r="X170" s="45" t="s">
        <v>270</v>
      </c>
      <c r="Y170" s="45" t="s">
        <v>270</v>
      </c>
      <c r="Z170" s="45" t="s">
        <v>270</v>
      </c>
      <c r="AA170" s="45" t="s">
        <v>270</v>
      </c>
      <c r="AB170" s="45" t="s">
        <v>270</v>
      </c>
      <c r="AC170" s="45" t="s">
        <v>270</v>
      </c>
      <c r="AD170" s="45" t="s">
        <v>270</v>
      </c>
      <c r="AE170" s="45" t="s">
        <v>270</v>
      </c>
      <c r="AF170" s="45" t="s">
        <v>270</v>
      </c>
      <c r="AG170" s="45" t="s">
        <v>270</v>
      </c>
      <c r="AH170" s="45" t="s">
        <v>270</v>
      </c>
      <c r="AI170" s="45" t="s">
        <v>270</v>
      </c>
      <c r="AJ170" s="45" t="s">
        <v>270</v>
      </c>
      <c r="AK170" s="45" t="s">
        <v>270</v>
      </c>
      <c r="AL170" s="45" t="s">
        <v>270</v>
      </c>
      <c r="AM170" s="45" t="s">
        <v>270</v>
      </c>
    </row>
    <row r="171" spans="1:39">
      <c r="A171" s="8">
        <v>45413</v>
      </c>
      <c r="B171" s="45" t="s">
        <v>270</v>
      </c>
      <c r="C171" s="45" t="s">
        <v>270</v>
      </c>
      <c r="D171" s="45" t="s">
        <v>270</v>
      </c>
      <c r="E171" s="45" t="s">
        <v>270</v>
      </c>
      <c r="F171" s="45" t="s">
        <v>270</v>
      </c>
      <c r="G171" s="45" t="s">
        <v>270</v>
      </c>
      <c r="H171" s="45" t="s">
        <v>270</v>
      </c>
      <c r="I171" s="45" t="s">
        <v>270</v>
      </c>
      <c r="J171" s="45" t="s">
        <v>270</v>
      </c>
      <c r="K171" s="45" t="s">
        <v>270</v>
      </c>
      <c r="L171" s="45" t="s">
        <v>270</v>
      </c>
      <c r="M171" s="45" t="s">
        <v>270</v>
      </c>
      <c r="N171" s="45" t="s">
        <v>270</v>
      </c>
      <c r="O171" s="45" t="s">
        <v>270</v>
      </c>
      <c r="P171" s="45" t="s">
        <v>270</v>
      </c>
      <c r="Q171" s="45" t="s">
        <v>270</v>
      </c>
      <c r="R171" s="45" t="s">
        <v>270</v>
      </c>
      <c r="S171" s="45" t="s">
        <v>270</v>
      </c>
      <c r="T171" s="45" t="s">
        <v>270</v>
      </c>
      <c r="U171" s="45" t="s">
        <v>270</v>
      </c>
      <c r="V171" s="45" t="s">
        <v>270</v>
      </c>
      <c r="W171" s="45" t="s">
        <v>270</v>
      </c>
      <c r="X171" s="45" t="s">
        <v>270</v>
      </c>
      <c r="Y171" s="45" t="s">
        <v>270</v>
      </c>
      <c r="Z171" s="45" t="s">
        <v>270</v>
      </c>
      <c r="AA171" s="45" t="s">
        <v>270</v>
      </c>
      <c r="AB171" s="45" t="s">
        <v>270</v>
      </c>
      <c r="AC171" s="45" t="s">
        <v>270</v>
      </c>
      <c r="AD171" s="45" t="s">
        <v>270</v>
      </c>
      <c r="AE171" s="45" t="s">
        <v>270</v>
      </c>
      <c r="AF171" s="45" t="s">
        <v>270</v>
      </c>
      <c r="AG171" s="45" t="s">
        <v>270</v>
      </c>
      <c r="AH171" s="45" t="s">
        <v>270</v>
      </c>
      <c r="AI171" s="45" t="s">
        <v>270</v>
      </c>
      <c r="AJ171" s="45" t="s">
        <v>270</v>
      </c>
      <c r="AK171" s="45" t="s">
        <v>270</v>
      </c>
      <c r="AL171" s="45" t="s">
        <v>270</v>
      </c>
      <c r="AM171" s="45" t="s">
        <v>270</v>
      </c>
    </row>
    <row r="172" spans="1:39">
      <c r="A172" s="8">
        <v>45444</v>
      </c>
      <c r="B172" s="45" t="s">
        <v>270</v>
      </c>
      <c r="C172" s="45" t="s">
        <v>270</v>
      </c>
      <c r="D172" s="45" t="s">
        <v>270</v>
      </c>
      <c r="E172" s="45" t="s">
        <v>270</v>
      </c>
      <c r="F172" s="45" t="s">
        <v>270</v>
      </c>
      <c r="G172" s="45" t="s">
        <v>270</v>
      </c>
      <c r="H172" s="45" t="s">
        <v>270</v>
      </c>
      <c r="I172" s="45" t="s">
        <v>270</v>
      </c>
      <c r="J172" s="45" t="s">
        <v>270</v>
      </c>
      <c r="K172" s="45" t="s">
        <v>270</v>
      </c>
      <c r="L172" s="45" t="s">
        <v>270</v>
      </c>
      <c r="M172" s="45" t="s">
        <v>270</v>
      </c>
      <c r="N172" s="45" t="s">
        <v>270</v>
      </c>
      <c r="O172" s="45" t="s">
        <v>270</v>
      </c>
      <c r="P172" s="45" t="s">
        <v>270</v>
      </c>
      <c r="Q172" s="45" t="s">
        <v>270</v>
      </c>
      <c r="R172" s="45" t="s">
        <v>270</v>
      </c>
      <c r="S172" s="45" t="s">
        <v>270</v>
      </c>
      <c r="T172" s="45" t="s">
        <v>270</v>
      </c>
      <c r="U172" s="45" t="s">
        <v>270</v>
      </c>
      <c r="V172" s="45" t="s">
        <v>270</v>
      </c>
      <c r="W172" s="45" t="s">
        <v>270</v>
      </c>
      <c r="X172" s="45" t="s">
        <v>270</v>
      </c>
      <c r="Y172" s="45" t="s">
        <v>270</v>
      </c>
      <c r="Z172" s="45" t="s">
        <v>270</v>
      </c>
      <c r="AA172" s="45" t="s">
        <v>270</v>
      </c>
      <c r="AB172" s="45" t="s">
        <v>270</v>
      </c>
      <c r="AC172" s="45" t="s">
        <v>270</v>
      </c>
      <c r="AD172" s="45" t="s">
        <v>270</v>
      </c>
      <c r="AE172" s="45" t="s">
        <v>270</v>
      </c>
      <c r="AF172" s="45" t="s">
        <v>270</v>
      </c>
      <c r="AG172" s="45" t="s">
        <v>270</v>
      </c>
      <c r="AH172" s="45" t="s">
        <v>270</v>
      </c>
      <c r="AI172" s="45" t="s">
        <v>270</v>
      </c>
      <c r="AJ172" s="45" t="s">
        <v>270</v>
      </c>
      <c r="AK172" s="45" t="s">
        <v>270</v>
      </c>
      <c r="AL172" s="45" t="s">
        <v>270</v>
      </c>
      <c r="AM172" s="45" t="s">
        <v>270</v>
      </c>
    </row>
    <row r="173" spans="1:39">
      <c r="A173" s="8">
        <v>45474</v>
      </c>
      <c r="B173" s="45" t="s">
        <v>270</v>
      </c>
      <c r="C173" s="45" t="s">
        <v>270</v>
      </c>
      <c r="D173" s="45" t="s">
        <v>270</v>
      </c>
      <c r="E173" s="45" t="s">
        <v>270</v>
      </c>
      <c r="F173" s="45" t="s">
        <v>270</v>
      </c>
      <c r="G173" s="45" t="s">
        <v>270</v>
      </c>
      <c r="H173" s="45" t="s">
        <v>270</v>
      </c>
      <c r="I173" s="45" t="s">
        <v>270</v>
      </c>
      <c r="J173" s="45" t="s">
        <v>270</v>
      </c>
      <c r="K173" s="45" t="s">
        <v>270</v>
      </c>
      <c r="L173" s="45" t="s">
        <v>270</v>
      </c>
      <c r="M173" s="45" t="s">
        <v>270</v>
      </c>
      <c r="N173" s="45" t="s">
        <v>270</v>
      </c>
      <c r="O173" s="45" t="s">
        <v>270</v>
      </c>
      <c r="P173" s="45" t="s">
        <v>270</v>
      </c>
      <c r="Q173" s="45" t="s">
        <v>270</v>
      </c>
      <c r="R173" s="45" t="s">
        <v>270</v>
      </c>
      <c r="S173" s="45" t="s">
        <v>270</v>
      </c>
      <c r="T173" s="45" t="s">
        <v>270</v>
      </c>
      <c r="U173" s="45" t="s">
        <v>270</v>
      </c>
      <c r="V173" s="45" t="s">
        <v>270</v>
      </c>
      <c r="W173" s="45" t="s">
        <v>270</v>
      </c>
      <c r="X173" s="45" t="s">
        <v>270</v>
      </c>
      <c r="Y173" s="45" t="s">
        <v>270</v>
      </c>
      <c r="Z173" s="45" t="s">
        <v>270</v>
      </c>
      <c r="AA173" s="45" t="s">
        <v>270</v>
      </c>
      <c r="AB173" s="45" t="s">
        <v>270</v>
      </c>
      <c r="AC173" s="45" t="s">
        <v>270</v>
      </c>
      <c r="AD173" s="45" t="s">
        <v>270</v>
      </c>
      <c r="AE173" s="45" t="s">
        <v>270</v>
      </c>
      <c r="AF173" s="45" t="s">
        <v>270</v>
      </c>
      <c r="AG173" s="45" t="s">
        <v>270</v>
      </c>
      <c r="AH173" s="45" t="s">
        <v>270</v>
      </c>
      <c r="AI173" s="45" t="s">
        <v>270</v>
      </c>
      <c r="AJ173" s="45" t="s">
        <v>270</v>
      </c>
      <c r="AK173" s="45" t="s">
        <v>270</v>
      </c>
      <c r="AL173" s="45" t="s">
        <v>270</v>
      </c>
      <c r="AM173" s="45" t="s">
        <v>270</v>
      </c>
    </row>
    <row r="174" spans="1:39">
      <c r="A174" s="8">
        <v>45505</v>
      </c>
      <c r="B174" s="45" t="s">
        <v>270</v>
      </c>
      <c r="C174" s="45" t="s">
        <v>270</v>
      </c>
      <c r="D174" s="45" t="s">
        <v>270</v>
      </c>
      <c r="E174" s="45" t="s">
        <v>270</v>
      </c>
      <c r="F174" s="45" t="s">
        <v>270</v>
      </c>
      <c r="G174" s="45" t="s">
        <v>270</v>
      </c>
      <c r="H174" s="45" t="s">
        <v>270</v>
      </c>
      <c r="I174" s="45" t="s">
        <v>270</v>
      </c>
      <c r="J174" s="45" t="s">
        <v>270</v>
      </c>
      <c r="K174" s="45" t="s">
        <v>270</v>
      </c>
      <c r="L174" s="45" t="s">
        <v>270</v>
      </c>
      <c r="M174" s="45" t="s">
        <v>270</v>
      </c>
      <c r="N174" s="45" t="s">
        <v>270</v>
      </c>
      <c r="O174" s="45" t="s">
        <v>270</v>
      </c>
      <c r="P174" s="45" t="s">
        <v>270</v>
      </c>
      <c r="Q174" s="45" t="s">
        <v>270</v>
      </c>
      <c r="R174" s="45" t="s">
        <v>270</v>
      </c>
      <c r="S174" s="45" t="s">
        <v>270</v>
      </c>
      <c r="T174" s="45" t="s">
        <v>270</v>
      </c>
      <c r="U174" s="45" t="s">
        <v>270</v>
      </c>
      <c r="V174" s="45" t="s">
        <v>270</v>
      </c>
      <c r="W174" s="45" t="s">
        <v>270</v>
      </c>
      <c r="X174" s="45" t="s">
        <v>270</v>
      </c>
      <c r="Y174" s="45" t="s">
        <v>270</v>
      </c>
      <c r="Z174" s="45" t="s">
        <v>270</v>
      </c>
      <c r="AA174" s="45" t="s">
        <v>270</v>
      </c>
      <c r="AB174" s="45" t="s">
        <v>270</v>
      </c>
      <c r="AC174" s="45" t="s">
        <v>270</v>
      </c>
      <c r="AD174" s="45" t="s">
        <v>270</v>
      </c>
      <c r="AE174" s="45" t="s">
        <v>270</v>
      </c>
      <c r="AF174" s="45" t="s">
        <v>270</v>
      </c>
      <c r="AG174" s="45" t="s">
        <v>270</v>
      </c>
      <c r="AH174" s="45" t="s">
        <v>270</v>
      </c>
      <c r="AI174" s="45" t="s">
        <v>270</v>
      </c>
      <c r="AJ174" s="45" t="s">
        <v>270</v>
      </c>
      <c r="AK174" s="45" t="s">
        <v>270</v>
      </c>
      <c r="AL174" s="45" t="s">
        <v>270</v>
      </c>
      <c r="AM174" s="45" t="s">
        <v>270</v>
      </c>
    </row>
    <row r="175" spans="1:39">
      <c r="A175" s="8">
        <v>45536</v>
      </c>
      <c r="B175" s="45" t="s">
        <v>270</v>
      </c>
      <c r="C175" s="45" t="s">
        <v>270</v>
      </c>
      <c r="D175" s="45" t="s">
        <v>270</v>
      </c>
      <c r="E175" s="45" t="s">
        <v>270</v>
      </c>
      <c r="F175" s="45" t="s">
        <v>270</v>
      </c>
      <c r="G175" s="45" t="s">
        <v>270</v>
      </c>
      <c r="H175" s="45" t="s">
        <v>270</v>
      </c>
      <c r="I175" s="45" t="s">
        <v>270</v>
      </c>
      <c r="J175" s="45" t="s">
        <v>270</v>
      </c>
      <c r="K175" s="45" t="s">
        <v>270</v>
      </c>
      <c r="L175" s="45" t="s">
        <v>270</v>
      </c>
      <c r="M175" s="45" t="s">
        <v>270</v>
      </c>
      <c r="N175" s="45" t="s">
        <v>270</v>
      </c>
      <c r="O175" s="45" t="s">
        <v>270</v>
      </c>
      <c r="P175" s="45" t="s">
        <v>270</v>
      </c>
      <c r="Q175" s="45" t="s">
        <v>270</v>
      </c>
      <c r="R175" s="45" t="s">
        <v>270</v>
      </c>
      <c r="S175" s="45" t="s">
        <v>270</v>
      </c>
      <c r="T175" s="45" t="s">
        <v>270</v>
      </c>
      <c r="U175" s="45" t="s">
        <v>270</v>
      </c>
      <c r="V175" s="45" t="s">
        <v>270</v>
      </c>
      <c r="W175" s="45" t="s">
        <v>270</v>
      </c>
      <c r="X175" s="45" t="s">
        <v>270</v>
      </c>
      <c r="Y175" s="45" t="s">
        <v>270</v>
      </c>
      <c r="Z175" s="45" t="s">
        <v>270</v>
      </c>
      <c r="AA175" s="45" t="s">
        <v>270</v>
      </c>
      <c r="AB175" s="45" t="s">
        <v>270</v>
      </c>
      <c r="AC175" s="45" t="s">
        <v>270</v>
      </c>
      <c r="AD175" s="45" t="s">
        <v>270</v>
      </c>
      <c r="AE175" s="45" t="s">
        <v>270</v>
      </c>
      <c r="AF175" s="45" t="s">
        <v>270</v>
      </c>
      <c r="AG175" s="45" t="s">
        <v>270</v>
      </c>
      <c r="AH175" s="45" t="s">
        <v>270</v>
      </c>
      <c r="AI175" s="45" t="s">
        <v>270</v>
      </c>
      <c r="AJ175" s="45" t="s">
        <v>270</v>
      </c>
      <c r="AK175" s="45" t="s">
        <v>270</v>
      </c>
      <c r="AL175" s="45" t="s">
        <v>270</v>
      </c>
      <c r="AM175" s="45" t="s">
        <v>270</v>
      </c>
    </row>
    <row r="176" spans="1:39">
      <c r="A176" s="8">
        <v>45566</v>
      </c>
      <c r="B176" s="45" t="s">
        <v>270</v>
      </c>
      <c r="C176" s="45" t="s">
        <v>270</v>
      </c>
      <c r="D176" s="45" t="s">
        <v>270</v>
      </c>
      <c r="E176" s="45" t="s">
        <v>270</v>
      </c>
      <c r="F176" s="45" t="s">
        <v>270</v>
      </c>
      <c r="G176" s="45" t="s">
        <v>270</v>
      </c>
      <c r="H176" s="45" t="s">
        <v>270</v>
      </c>
      <c r="I176" s="45" t="s">
        <v>270</v>
      </c>
      <c r="J176" s="45" t="s">
        <v>270</v>
      </c>
      <c r="K176" s="45" t="s">
        <v>270</v>
      </c>
      <c r="L176" s="45" t="s">
        <v>270</v>
      </c>
      <c r="M176" s="45" t="s">
        <v>270</v>
      </c>
      <c r="N176" s="45" t="s">
        <v>270</v>
      </c>
      <c r="O176" s="45" t="s">
        <v>270</v>
      </c>
      <c r="P176" s="45" t="s">
        <v>270</v>
      </c>
      <c r="Q176" s="45" t="s">
        <v>270</v>
      </c>
      <c r="R176" s="45" t="s">
        <v>270</v>
      </c>
      <c r="S176" s="45" t="s">
        <v>270</v>
      </c>
      <c r="T176" s="45" t="s">
        <v>270</v>
      </c>
      <c r="U176" s="45" t="s">
        <v>270</v>
      </c>
      <c r="V176" s="45" t="s">
        <v>270</v>
      </c>
      <c r="W176" s="45" t="s">
        <v>270</v>
      </c>
      <c r="X176" s="45" t="s">
        <v>270</v>
      </c>
      <c r="Y176" s="45" t="s">
        <v>270</v>
      </c>
      <c r="Z176" s="45" t="s">
        <v>270</v>
      </c>
      <c r="AA176" s="45" t="s">
        <v>270</v>
      </c>
      <c r="AB176" s="45" t="s">
        <v>270</v>
      </c>
      <c r="AC176" s="45" t="s">
        <v>270</v>
      </c>
      <c r="AD176" s="45" t="s">
        <v>270</v>
      </c>
      <c r="AE176" s="45" t="s">
        <v>270</v>
      </c>
      <c r="AF176" s="45" t="s">
        <v>270</v>
      </c>
      <c r="AG176" s="45" t="s">
        <v>270</v>
      </c>
      <c r="AH176" s="45" t="s">
        <v>270</v>
      </c>
      <c r="AI176" s="45" t="s">
        <v>270</v>
      </c>
      <c r="AJ176" s="45" t="s">
        <v>270</v>
      </c>
      <c r="AK176" s="45" t="s">
        <v>270</v>
      </c>
      <c r="AL176" s="45" t="s">
        <v>270</v>
      </c>
      <c r="AM176" s="45" t="s">
        <v>270</v>
      </c>
    </row>
    <row r="177" spans="1:39">
      <c r="A177" s="8">
        <v>45597</v>
      </c>
      <c r="B177" s="45" t="s">
        <v>270</v>
      </c>
      <c r="C177" s="45" t="s">
        <v>270</v>
      </c>
      <c r="D177" s="45" t="s">
        <v>270</v>
      </c>
      <c r="E177" s="45" t="s">
        <v>270</v>
      </c>
      <c r="F177" s="45" t="s">
        <v>270</v>
      </c>
      <c r="G177" s="45" t="s">
        <v>270</v>
      </c>
      <c r="H177" s="45" t="s">
        <v>270</v>
      </c>
      <c r="I177" s="45" t="s">
        <v>270</v>
      </c>
      <c r="J177" s="45" t="s">
        <v>270</v>
      </c>
      <c r="K177" s="45" t="s">
        <v>270</v>
      </c>
      <c r="L177" s="45" t="s">
        <v>270</v>
      </c>
      <c r="M177" s="45" t="s">
        <v>270</v>
      </c>
      <c r="N177" s="45" t="s">
        <v>270</v>
      </c>
      <c r="O177" s="45" t="s">
        <v>270</v>
      </c>
      <c r="P177" s="45" t="s">
        <v>270</v>
      </c>
      <c r="Q177" s="45" t="s">
        <v>270</v>
      </c>
      <c r="R177" s="45" t="s">
        <v>270</v>
      </c>
      <c r="S177" s="45" t="s">
        <v>270</v>
      </c>
      <c r="T177" s="45" t="s">
        <v>270</v>
      </c>
      <c r="U177" s="45" t="s">
        <v>270</v>
      </c>
      <c r="V177" s="45" t="s">
        <v>270</v>
      </c>
      <c r="W177" s="45" t="s">
        <v>270</v>
      </c>
      <c r="X177" s="45" t="s">
        <v>270</v>
      </c>
      <c r="Y177" s="45" t="s">
        <v>270</v>
      </c>
      <c r="Z177" s="45" t="s">
        <v>270</v>
      </c>
      <c r="AA177" s="45" t="s">
        <v>270</v>
      </c>
      <c r="AB177" s="45" t="s">
        <v>270</v>
      </c>
      <c r="AC177" s="45" t="s">
        <v>270</v>
      </c>
      <c r="AD177" s="45" t="s">
        <v>270</v>
      </c>
      <c r="AE177" s="45" t="s">
        <v>270</v>
      </c>
      <c r="AF177" s="45" t="s">
        <v>270</v>
      </c>
      <c r="AG177" s="45" t="s">
        <v>270</v>
      </c>
      <c r="AH177" s="45" t="s">
        <v>270</v>
      </c>
      <c r="AI177" s="45" t="s">
        <v>270</v>
      </c>
      <c r="AJ177" s="45" t="s">
        <v>270</v>
      </c>
      <c r="AK177" s="45" t="s">
        <v>270</v>
      </c>
      <c r="AL177" s="45" t="s">
        <v>270</v>
      </c>
      <c r="AM177" s="45" t="s">
        <v>270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8" customWidth="1"/>
    <col min="3" max="3" width="7.44140625" style="18" customWidth="1"/>
    <col min="4" max="4" width="6.44140625" style="18" customWidth="1"/>
    <col min="5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6" t="s">
        <v>155</v>
      </c>
      <c r="B1" s="10"/>
    </row>
    <row r="2" spans="1:16" ht="5.25" customHeight="1"/>
    <row r="3" spans="1:16" ht="26.25" customHeight="1">
      <c r="A3" s="225" t="s">
        <v>111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5" customHeight="1">
      <c r="A6" s="198" t="s">
        <v>0</v>
      </c>
      <c r="B6" s="187" t="s">
        <v>14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5" customHeight="1">
      <c r="A7" s="199"/>
      <c r="B7" s="187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64.5" customHeight="1">
      <c r="A8" s="200"/>
      <c r="B8" s="187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15"/>
      <c r="B9" s="11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idden="1" outlineLevel="1">
      <c r="A11" s="8">
        <v>40544</v>
      </c>
      <c r="B11" s="45">
        <v>7.9331492945076834</v>
      </c>
      <c r="C11" s="45">
        <v>7.6067480293478802</v>
      </c>
      <c r="D11" s="45">
        <v>8.1123147412981638</v>
      </c>
      <c r="E11" s="45">
        <v>9.2786889344177332</v>
      </c>
      <c r="F11" s="45">
        <v>5.3068972361516034</v>
      </c>
      <c r="G11" s="45">
        <v>8.6497978792178216</v>
      </c>
      <c r="H11" s="45">
        <v>7.8125993569085486</v>
      </c>
      <c r="I11" s="45">
        <v>10.285121373293588</v>
      </c>
      <c r="J11" s="45">
        <v>10.069021975269225</v>
      </c>
      <c r="K11" s="45">
        <v>5.3068972361516034</v>
      </c>
      <c r="L11" s="45">
        <v>4.8098584907426911</v>
      </c>
      <c r="M11" s="45">
        <v>3.1293111348029217</v>
      </c>
      <c r="N11" s="45">
        <v>5.0541370173887419</v>
      </c>
      <c r="O11" s="45">
        <v>5</v>
      </c>
      <c r="P11" s="45" t="s">
        <v>270</v>
      </c>
    </row>
    <row r="12" spans="1:16" hidden="1" outlineLevel="1">
      <c r="A12" s="8">
        <v>40575</v>
      </c>
      <c r="B12" s="45">
        <v>8.4408537682491929</v>
      </c>
      <c r="C12" s="45">
        <v>8.2802787398512834</v>
      </c>
      <c r="D12" s="45">
        <v>8.5708013209446836</v>
      </c>
      <c r="E12" s="45">
        <v>8.9552524712769852</v>
      </c>
      <c r="F12" s="45">
        <v>5.695993458187397</v>
      </c>
      <c r="G12" s="45">
        <v>8.7939462717906558</v>
      </c>
      <c r="H12" s="45">
        <v>8.3553445921430782</v>
      </c>
      <c r="I12" s="45">
        <v>9.8181975577917928</v>
      </c>
      <c r="J12" s="45">
        <v>9.4312037203731052</v>
      </c>
      <c r="K12" s="45">
        <v>5.695993458187397</v>
      </c>
      <c r="L12" s="45">
        <v>4.7050158476302979</v>
      </c>
      <c r="M12" s="45">
        <v>3.5715547669742134</v>
      </c>
      <c r="N12" s="45">
        <v>4.7144714105969525</v>
      </c>
      <c r="O12" s="45">
        <v>5.1072097646380925</v>
      </c>
      <c r="P12" s="45" t="s">
        <v>270</v>
      </c>
    </row>
    <row r="13" spans="1:16" hidden="1" outlineLevel="1">
      <c r="A13" s="8">
        <v>40603</v>
      </c>
      <c r="B13" s="45">
        <v>8.4007787120311086</v>
      </c>
      <c r="C13" s="45">
        <v>6.5984489839816316</v>
      </c>
      <c r="D13" s="45">
        <v>8.2188974650800901</v>
      </c>
      <c r="E13" s="45">
        <v>12.048494303532742</v>
      </c>
      <c r="F13" s="45">
        <v>7.6640506114029776</v>
      </c>
      <c r="G13" s="45">
        <v>9.8866462758820148</v>
      </c>
      <c r="H13" s="45">
        <v>6.9577045132010218</v>
      </c>
      <c r="I13" s="45">
        <v>11.288465894096724</v>
      </c>
      <c r="J13" s="45">
        <v>12.574114812382588</v>
      </c>
      <c r="K13" s="45">
        <v>7.6640506114029776</v>
      </c>
      <c r="L13" s="45">
        <v>3.905249515652963</v>
      </c>
      <c r="M13" s="45">
        <v>3.9315435304155155</v>
      </c>
      <c r="N13" s="45">
        <v>3.8334103234467318</v>
      </c>
      <c r="O13" s="45">
        <v>5.0003608675255311</v>
      </c>
      <c r="P13" s="45" t="s">
        <v>270</v>
      </c>
    </row>
    <row r="14" spans="1:16" hidden="1" outlineLevel="1">
      <c r="A14" s="8">
        <v>40634</v>
      </c>
      <c r="B14" s="45">
        <v>9.109605933072265</v>
      </c>
      <c r="C14" s="45">
        <v>6.3686043707628111</v>
      </c>
      <c r="D14" s="45">
        <v>9.4437366811336521</v>
      </c>
      <c r="E14" s="45">
        <v>12.920847639810521</v>
      </c>
      <c r="F14" s="45">
        <v>9.2075658189558602</v>
      </c>
      <c r="G14" s="45">
        <v>9.5143997500837116</v>
      </c>
      <c r="H14" s="45">
        <v>6.433273247337616</v>
      </c>
      <c r="I14" s="45">
        <v>9.9461659006523</v>
      </c>
      <c r="J14" s="45">
        <v>13.668493386326798</v>
      </c>
      <c r="K14" s="45">
        <v>9.2263542726606129</v>
      </c>
      <c r="L14" s="45">
        <v>4.819315817608179</v>
      </c>
      <c r="M14" s="45">
        <v>5.6587314292773865</v>
      </c>
      <c r="N14" s="45">
        <v>4.2517465844889575</v>
      </c>
      <c r="O14" s="45">
        <v>5.2800158892321694</v>
      </c>
      <c r="P14" s="45">
        <v>6.5</v>
      </c>
    </row>
    <row r="15" spans="1:16" hidden="1" outlineLevel="1">
      <c r="A15" s="8">
        <v>40664</v>
      </c>
      <c r="B15" s="45">
        <v>7.2519907896232141</v>
      </c>
      <c r="C15" s="45">
        <v>5.8693128229900084</v>
      </c>
      <c r="D15" s="45">
        <v>7.21283117214141</v>
      </c>
      <c r="E15" s="45">
        <v>11.313477061073737</v>
      </c>
      <c r="F15" s="45">
        <v>9.1470645807078803</v>
      </c>
      <c r="G15" s="45">
        <v>8.5852383266442054</v>
      </c>
      <c r="H15" s="45">
        <v>5.9340903190796617</v>
      </c>
      <c r="I15" s="45">
        <v>9.8013791436224942</v>
      </c>
      <c r="J15" s="45">
        <v>12.438262492044453</v>
      </c>
      <c r="K15" s="45">
        <v>9.2796833528677851</v>
      </c>
      <c r="L15" s="45">
        <v>4.03616056993258</v>
      </c>
      <c r="M15" s="45">
        <v>3.5008452379338393</v>
      </c>
      <c r="N15" s="45">
        <v>3.9832159985444435</v>
      </c>
      <c r="O15" s="45">
        <v>5.1676007322700368</v>
      </c>
      <c r="P15" s="45">
        <v>6.5</v>
      </c>
    </row>
    <row r="16" spans="1:16" hidden="1" outlineLevel="1">
      <c r="A16" s="8">
        <v>40695</v>
      </c>
      <c r="B16" s="45">
        <v>6.4970265320659841</v>
      </c>
      <c r="C16" s="45">
        <v>6.3943229557132568</v>
      </c>
      <c r="D16" s="45">
        <v>5.6950940853203429</v>
      </c>
      <c r="E16" s="45">
        <v>10.146678468784589</v>
      </c>
      <c r="F16" s="45">
        <v>8.9408849395755059</v>
      </c>
      <c r="G16" s="45">
        <v>8.5073191835061905</v>
      </c>
      <c r="H16" s="45">
        <v>6.6762085064963816</v>
      </c>
      <c r="I16" s="45">
        <v>9.3019518604519309</v>
      </c>
      <c r="J16" s="45">
        <v>10.948423533705629</v>
      </c>
      <c r="K16" s="45">
        <v>8.9408849395755059</v>
      </c>
      <c r="L16" s="45">
        <v>2.9115917621983867</v>
      </c>
      <c r="M16" s="45">
        <v>3.5775922847489223</v>
      </c>
      <c r="N16" s="45">
        <v>2.7157208240205346</v>
      </c>
      <c r="O16" s="45">
        <v>5.2955474155251139</v>
      </c>
      <c r="P16" s="45" t="s">
        <v>270</v>
      </c>
    </row>
    <row r="17" spans="1:16" hidden="1" outlineLevel="1">
      <c r="A17" s="8">
        <v>40725</v>
      </c>
      <c r="B17" s="45">
        <v>8.1237464020067751</v>
      </c>
      <c r="C17" s="45">
        <v>5.4890332202789196</v>
      </c>
      <c r="D17" s="45">
        <v>9.3863479058581216</v>
      </c>
      <c r="E17" s="45">
        <v>8.8793320966482252</v>
      </c>
      <c r="F17" s="45">
        <v>12.184335910492281</v>
      </c>
      <c r="G17" s="45">
        <v>8.3430374603057018</v>
      </c>
      <c r="H17" s="45">
        <v>5.7066177025404397</v>
      </c>
      <c r="I17" s="45">
        <v>9.7583341144084095</v>
      </c>
      <c r="J17" s="45">
        <v>9.9071764666556845</v>
      </c>
      <c r="K17" s="45">
        <v>8.7609177450784443</v>
      </c>
      <c r="L17" s="45">
        <v>6.8211158775235958</v>
      </c>
      <c r="M17" s="45">
        <v>3.3536428847397284</v>
      </c>
      <c r="N17" s="45">
        <v>6.4555076016986028</v>
      </c>
      <c r="O17" s="45">
        <v>5.0085601627387328</v>
      </c>
      <c r="P17" s="45">
        <v>14.934900000000001</v>
      </c>
    </row>
    <row r="18" spans="1:16" hidden="1" outlineLevel="1">
      <c r="A18" s="8">
        <v>40756</v>
      </c>
      <c r="B18" s="45">
        <v>7.5512661433567541</v>
      </c>
      <c r="C18" s="45">
        <v>4.5575682204481271</v>
      </c>
      <c r="D18" s="45">
        <v>7.8559676691618137</v>
      </c>
      <c r="E18" s="45">
        <v>13.042103676618009</v>
      </c>
      <c r="F18" s="45">
        <v>6.2981774682305387</v>
      </c>
      <c r="G18" s="45">
        <v>8.338796565953956</v>
      </c>
      <c r="H18" s="45">
        <v>4.6596800652078594</v>
      </c>
      <c r="I18" s="45">
        <v>9.4692582571182058</v>
      </c>
      <c r="J18" s="45">
        <v>13.903079858710781</v>
      </c>
      <c r="K18" s="45">
        <v>5.9958940410798327</v>
      </c>
      <c r="L18" s="45">
        <v>5.3660046906915504</v>
      </c>
      <c r="M18" s="45">
        <v>2.6501000000000001</v>
      </c>
      <c r="N18" s="45">
        <v>5.4179933800061777</v>
      </c>
      <c r="O18" s="45">
        <v>5.0078614815545475</v>
      </c>
      <c r="P18" s="45">
        <v>7.2503000000000002</v>
      </c>
    </row>
    <row r="19" spans="1:16" hidden="1" outlineLevel="1">
      <c r="A19" s="8">
        <v>40787</v>
      </c>
      <c r="B19" s="45">
        <v>6.9985095276890101</v>
      </c>
      <c r="C19" s="45">
        <v>6.0762179761903932</v>
      </c>
      <c r="D19" s="45">
        <v>6.9094226409811679</v>
      </c>
      <c r="E19" s="45">
        <v>13.180256334049286</v>
      </c>
      <c r="F19" s="45">
        <v>6.0021090277044022</v>
      </c>
      <c r="G19" s="45">
        <v>7.5186526651767274</v>
      </c>
      <c r="H19" s="45">
        <v>6.2722889520832155</v>
      </c>
      <c r="I19" s="45">
        <v>7.6796334981640157</v>
      </c>
      <c r="J19" s="45">
        <v>14.205110252265063</v>
      </c>
      <c r="K19" s="45">
        <v>6.0021090277044022</v>
      </c>
      <c r="L19" s="45">
        <v>4.7257733563527449</v>
      </c>
      <c r="M19" s="45">
        <v>3.189907407005748</v>
      </c>
      <c r="N19" s="45">
        <v>4.9106485893253184</v>
      </c>
      <c r="O19" s="45">
        <v>5.0612532376817061</v>
      </c>
      <c r="P19" s="45" t="s">
        <v>270</v>
      </c>
    </row>
    <row r="20" spans="1:16" hidden="1" outlineLevel="1">
      <c r="A20" s="8">
        <v>40817</v>
      </c>
      <c r="B20" s="45">
        <v>9.0261424119931295</v>
      </c>
      <c r="C20" s="45">
        <v>4.5709507859504743</v>
      </c>
      <c r="D20" s="45">
        <v>11.258874996982428</v>
      </c>
      <c r="E20" s="45">
        <v>11.674609682342936</v>
      </c>
      <c r="F20" s="45">
        <v>7.538666328741682</v>
      </c>
      <c r="G20" s="45">
        <v>9.9684755963751606</v>
      </c>
      <c r="H20" s="45">
        <v>4.7428272324128935</v>
      </c>
      <c r="I20" s="45">
        <v>13.052260431707419</v>
      </c>
      <c r="J20" s="45">
        <v>12.918671402172626</v>
      </c>
      <c r="K20" s="45">
        <v>7.538666328741682</v>
      </c>
      <c r="L20" s="45">
        <v>4.1866466938787497</v>
      </c>
      <c r="M20" s="45">
        <v>2.7786557953187603</v>
      </c>
      <c r="N20" s="45">
        <v>4.4333084470141442</v>
      </c>
      <c r="O20" s="45">
        <v>5.2839984996437703</v>
      </c>
      <c r="P20" s="45" t="s">
        <v>270</v>
      </c>
    </row>
    <row r="21" spans="1:16" hidden="1" outlineLevel="1">
      <c r="A21" s="8">
        <v>40848</v>
      </c>
      <c r="B21" s="45">
        <v>11.553488319134066</v>
      </c>
      <c r="C21" s="45">
        <v>6.5835054499239094</v>
      </c>
      <c r="D21" s="45">
        <v>14.415536541262057</v>
      </c>
      <c r="E21" s="45">
        <v>11.555093506548108</v>
      </c>
      <c r="F21" s="45">
        <v>8.8545354022049825</v>
      </c>
      <c r="G21" s="45">
        <v>12.654089412440195</v>
      </c>
      <c r="H21" s="45">
        <v>6.6364882549152702</v>
      </c>
      <c r="I21" s="45">
        <v>17.119462750771827</v>
      </c>
      <c r="J21" s="45">
        <v>12.404852159915505</v>
      </c>
      <c r="K21" s="45">
        <v>8.8545354022049825</v>
      </c>
      <c r="L21" s="45">
        <v>5.175226077304929</v>
      </c>
      <c r="M21" s="45">
        <v>3.2751736657718729</v>
      </c>
      <c r="N21" s="45">
        <v>5.2981429372089295</v>
      </c>
      <c r="O21" s="45">
        <v>4.2640000000000002</v>
      </c>
      <c r="P21" s="45" t="s">
        <v>270</v>
      </c>
    </row>
    <row r="22" spans="1:16" hidden="1" outlineLevel="1">
      <c r="A22" s="8">
        <v>40878</v>
      </c>
      <c r="B22" s="45">
        <v>12.183961452372095</v>
      </c>
      <c r="C22" s="45">
        <v>8.7443011487782929</v>
      </c>
      <c r="D22" s="45">
        <v>14.006589420992704</v>
      </c>
      <c r="E22" s="45">
        <v>12.318449537037036</v>
      </c>
      <c r="F22" s="45">
        <v>5.860413479923519</v>
      </c>
      <c r="G22" s="45">
        <v>13.757167700895202</v>
      </c>
      <c r="H22" s="45">
        <v>9.1185881394462029</v>
      </c>
      <c r="I22" s="45">
        <v>16.706277410465432</v>
      </c>
      <c r="J22" s="45">
        <v>13.016992092734423</v>
      </c>
      <c r="K22" s="45">
        <v>5.860413479923519</v>
      </c>
      <c r="L22" s="45">
        <v>3.7461273458234987</v>
      </c>
      <c r="M22" s="45">
        <v>2.4029418733268142</v>
      </c>
      <c r="N22" s="45">
        <v>3.923275156451862</v>
      </c>
      <c r="O22" s="45">
        <v>6.8069999999999995</v>
      </c>
      <c r="P22" s="45" t="s">
        <v>270</v>
      </c>
    </row>
    <row r="23" spans="1:16" hidden="1" outlineLevel="1">
      <c r="A23" s="8">
        <v>40909</v>
      </c>
      <c r="B23" s="45">
        <v>10.081958305683729</v>
      </c>
      <c r="C23" s="45">
        <v>8.5627766129682126</v>
      </c>
      <c r="D23" s="45">
        <v>12.143187111083236</v>
      </c>
      <c r="E23" s="45">
        <v>18.66509026026068</v>
      </c>
      <c r="F23" s="45">
        <v>5</v>
      </c>
      <c r="G23" s="45">
        <v>10.706644191997084</v>
      </c>
      <c r="H23" s="45">
        <v>8.6603219370353823</v>
      </c>
      <c r="I23" s="45">
        <v>14.515227308336382</v>
      </c>
      <c r="J23" s="45">
        <v>18.665089178073522</v>
      </c>
      <c r="K23" s="45">
        <v>5</v>
      </c>
      <c r="L23" s="45">
        <v>4.8052175470334761</v>
      </c>
      <c r="M23" s="45">
        <v>1.9351705636743213</v>
      </c>
      <c r="N23" s="45">
        <v>5.0619621567421893</v>
      </c>
      <c r="O23" s="45" t="s">
        <v>270</v>
      </c>
      <c r="P23" s="45" t="s">
        <v>270</v>
      </c>
    </row>
    <row r="24" spans="1:16" hidden="1" outlineLevel="1">
      <c r="A24" s="8">
        <v>40940</v>
      </c>
      <c r="B24" s="45">
        <v>9.6966888437007395</v>
      </c>
      <c r="C24" s="45">
        <v>7.4462962149463916</v>
      </c>
      <c r="D24" s="45">
        <v>10.392512735368495</v>
      </c>
      <c r="E24" s="45">
        <v>14.140015277161861</v>
      </c>
      <c r="F24" s="45">
        <v>5</v>
      </c>
      <c r="G24" s="45">
        <v>11.609262236473564</v>
      </c>
      <c r="H24" s="45">
        <v>7.5112080155134731</v>
      </c>
      <c r="I24" s="45">
        <v>13.540821121807573</v>
      </c>
      <c r="J24" s="45">
        <v>14.657913514217393</v>
      </c>
      <c r="K24" s="45">
        <v>5</v>
      </c>
      <c r="L24" s="45">
        <v>3.9571369977675039</v>
      </c>
      <c r="M24" s="45">
        <v>4.0479507438773181</v>
      </c>
      <c r="N24" s="45">
        <v>3.9501950857683354</v>
      </c>
      <c r="O24" s="45">
        <v>6.5</v>
      </c>
      <c r="P24" s="45" t="s">
        <v>270</v>
      </c>
    </row>
    <row r="25" spans="1:16" hidden="1" outlineLevel="1">
      <c r="A25" s="8">
        <v>40969</v>
      </c>
      <c r="B25" s="45">
        <v>8.2270476463574038</v>
      </c>
      <c r="C25" s="45">
        <v>7.3039018867924526</v>
      </c>
      <c r="D25" s="45">
        <v>8.3705828292598508</v>
      </c>
      <c r="E25" s="45">
        <v>7.6847020612685304</v>
      </c>
      <c r="F25" s="45">
        <v>24.017600000000002</v>
      </c>
      <c r="G25" s="45">
        <v>9.8194473609902033</v>
      </c>
      <c r="H25" s="45">
        <v>7.4655764521096737</v>
      </c>
      <c r="I25" s="45">
        <v>11.683630416230013</v>
      </c>
      <c r="J25" s="45">
        <v>14.209054690508939</v>
      </c>
      <c r="K25" s="45">
        <v>24.017600000000002</v>
      </c>
      <c r="L25" s="45">
        <v>5.6771251627872985</v>
      </c>
      <c r="M25" s="45">
        <v>3.940884497060007</v>
      </c>
      <c r="N25" s="45">
        <v>3.427118331390242</v>
      </c>
      <c r="O25" s="45">
        <v>7.6467000000000001</v>
      </c>
      <c r="P25" s="45" t="s">
        <v>270</v>
      </c>
    </row>
    <row r="26" spans="1:16" hidden="1" outlineLevel="1">
      <c r="A26" s="8">
        <v>41000</v>
      </c>
      <c r="B26" s="45">
        <v>9.1704550784105816</v>
      </c>
      <c r="C26" s="45">
        <v>7.1658978997739329</v>
      </c>
      <c r="D26" s="45">
        <v>10.505869095292054</v>
      </c>
      <c r="E26" s="45">
        <v>16.145753850338092</v>
      </c>
      <c r="F26" s="45">
        <v>11.224174552975052</v>
      </c>
      <c r="G26" s="45">
        <v>10.155852715989486</v>
      </c>
      <c r="H26" s="45">
        <v>7.2344743678445491</v>
      </c>
      <c r="I26" s="45">
        <v>13.800426447705467</v>
      </c>
      <c r="J26" s="45">
        <v>17.595836917551228</v>
      </c>
      <c r="K26" s="45">
        <v>11.224174552975052</v>
      </c>
      <c r="L26" s="45">
        <v>3.9111786372627795</v>
      </c>
      <c r="M26" s="45">
        <v>4.1957581053474025</v>
      </c>
      <c r="N26" s="45">
        <v>3.5352959668683201</v>
      </c>
      <c r="O26" s="45">
        <v>9.1936999999999998</v>
      </c>
      <c r="P26" s="45" t="s">
        <v>270</v>
      </c>
    </row>
    <row r="27" spans="1:16" hidden="1" outlineLevel="1">
      <c r="A27" s="8">
        <v>41030</v>
      </c>
      <c r="B27" s="45">
        <v>9.3271178384140487</v>
      </c>
      <c r="C27" s="45">
        <v>7.1153929564052216</v>
      </c>
      <c r="D27" s="45">
        <v>10.72055462763983</v>
      </c>
      <c r="E27" s="45">
        <v>9.2109129702001891</v>
      </c>
      <c r="F27" s="45">
        <v>9.5651983007862036</v>
      </c>
      <c r="G27" s="45">
        <v>10.074034278901172</v>
      </c>
      <c r="H27" s="45">
        <v>7.2351177023361499</v>
      </c>
      <c r="I27" s="45">
        <v>11.792887666182402</v>
      </c>
      <c r="J27" s="45">
        <v>14.179003146735548</v>
      </c>
      <c r="K27" s="45">
        <v>9.5651983007862036</v>
      </c>
      <c r="L27" s="45">
        <v>5.2262895304013561</v>
      </c>
      <c r="M27" s="45">
        <v>3.3580081954110383</v>
      </c>
      <c r="N27" s="45">
        <v>4.0395504163547278</v>
      </c>
      <c r="O27" s="45">
        <v>6.9</v>
      </c>
      <c r="P27" s="45" t="s">
        <v>270</v>
      </c>
    </row>
    <row r="28" spans="1:16" hidden="1" outlineLevel="1">
      <c r="A28" s="8">
        <v>41061</v>
      </c>
      <c r="B28" s="45">
        <v>11.051101778097033</v>
      </c>
      <c r="C28" s="45">
        <v>6.8567106511427331</v>
      </c>
      <c r="D28" s="45">
        <v>13.889494042510632</v>
      </c>
      <c r="E28" s="45">
        <v>6.5628187345620361</v>
      </c>
      <c r="F28" s="45">
        <v>6.990899999999999</v>
      </c>
      <c r="G28" s="45">
        <v>12.882220131281773</v>
      </c>
      <c r="H28" s="45">
        <v>7.3482748656938943</v>
      </c>
      <c r="I28" s="45">
        <v>15.964609663397578</v>
      </c>
      <c r="J28" s="45">
        <v>13.490563426969379</v>
      </c>
      <c r="K28" s="45">
        <v>6.990899999999999</v>
      </c>
      <c r="L28" s="45">
        <v>5.2154162114097282</v>
      </c>
      <c r="M28" s="45">
        <v>3.6335523302908292</v>
      </c>
      <c r="N28" s="45">
        <v>5.3649581242429489</v>
      </c>
      <c r="O28" s="45">
        <v>5.8037373938342549</v>
      </c>
      <c r="P28" s="45" t="s">
        <v>270</v>
      </c>
    </row>
    <row r="29" spans="1:16" hidden="1" outlineLevel="1">
      <c r="A29" s="8">
        <v>41091</v>
      </c>
      <c r="B29" s="45">
        <v>14.009494371049941</v>
      </c>
      <c r="C29" s="45">
        <v>7.4913473210508812</v>
      </c>
      <c r="D29" s="45">
        <v>16.058324552919796</v>
      </c>
      <c r="E29" s="45">
        <v>9.8291264436803214</v>
      </c>
      <c r="F29" s="45">
        <v>13</v>
      </c>
      <c r="G29" s="45">
        <v>15.215609776704405</v>
      </c>
      <c r="H29" s="45">
        <v>7.5870872931016651</v>
      </c>
      <c r="I29" s="45">
        <v>17.435223037673914</v>
      </c>
      <c r="J29" s="45">
        <v>17.034959818343847</v>
      </c>
      <c r="K29" s="45">
        <v>13</v>
      </c>
      <c r="L29" s="45">
        <v>4.8858929472882666</v>
      </c>
      <c r="M29" s="45">
        <v>2.7720392165328827</v>
      </c>
      <c r="N29" s="45">
        <v>4.5968684546050396</v>
      </c>
      <c r="O29" s="45">
        <v>5.8563914873636778</v>
      </c>
      <c r="P29" s="45" t="s">
        <v>270</v>
      </c>
    </row>
    <row r="30" spans="1:16" hidden="1" outlineLevel="1">
      <c r="A30" s="8">
        <v>41122</v>
      </c>
      <c r="B30" s="45">
        <v>15.156434325747973</v>
      </c>
      <c r="C30" s="45">
        <v>7.9244080226611704</v>
      </c>
      <c r="D30" s="45">
        <v>16.120163987627052</v>
      </c>
      <c r="E30" s="45">
        <v>10.620959096373108</v>
      </c>
      <c r="F30" s="45">
        <v>6.0423</v>
      </c>
      <c r="G30" s="45">
        <v>15.631515135414489</v>
      </c>
      <c r="H30" s="45">
        <v>8.0152799038170954</v>
      </c>
      <c r="I30" s="45">
        <v>16.48021463106258</v>
      </c>
      <c r="J30" s="45">
        <v>16.50331906742985</v>
      </c>
      <c r="K30" s="45">
        <v>12.5</v>
      </c>
      <c r="L30" s="45">
        <v>7.3935816526722027</v>
      </c>
      <c r="M30" s="45">
        <v>3.6073571902626189</v>
      </c>
      <c r="N30" s="45">
        <v>8.2035559393058524</v>
      </c>
      <c r="O30" s="45">
        <v>6.0943834332430926</v>
      </c>
      <c r="P30" s="45">
        <v>6</v>
      </c>
    </row>
    <row r="31" spans="1:16" hidden="1" outlineLevel="1">
      <c r="A31" s="8">
        <v>41153</v>
      </c>
      <c r="B31" s="45">
        <v>14.261710933804267</v>
      </c>
      <c r="C31" s="45">
        <v>8.5204203565498648</v>
      </c>
      <c r="D31" s="45">
        <v>15.851957452738779</v>
      </c>
      <c r="E31" s="45">
        <v>7.0417279531190671</v>
      </c>
      <c r="F31" s="45">
        <v>17.146674242366075</v>
      </c>
      <c r="G31" s="45">
        <v>15.444056754883894</v>
      </c>
      <c r="H31" s="45">
        <v>8.6122855916030545</v>
      </c>
      <c r="I31" s="45">
        <v>16.547862776218221</v>
      </c>
      <c r="J31" s="45">
        <v>8.9795591622134108</v>
      </c>
      <c r="K31" s="45">
        <v>17.146674242366075</v>
      </c>
      <c r="L31" s="45">
        <v>6.4221990278959851</v>
      </c>
      <c r="M31" s="45">
        <v>1.9490059911540005</v>
      </c>
      <c r="N31" s="45">
        <v>5.6294300705005034</v>
      </c>
      <c r="O31" s="45">
        <v>7.0202964428778962</v>
      </c>
      <c r="P31" s="45" t="s">
        <v>270</v>
      </c>
    </row>
    <row r="32" spans="1:16" hidden="1" outlineLevel="1">
      <c r="A32" s="8">
        <v>41183</v>
      </c>
      <c r="B32" s="45">
        <v>17.386652106475303</v>
      </c>
      <c r="C32" s="45">
        <v>8.7853445926899933</v>
      </c>
      <c r="D32" s="45">
        <v>18.518109727585127</v>
      </c>
      <c r="E32" s="45">
        <v>14.908462893149892</v>
      </c>
      <c r="F32" s="45">
        <v>14</v>
      </c>
      <c r="G32" s="45">
        <v>20.123378026051455</v>
      </c>
      <c r="H32" s="45">
        <v>8.8564264170415505</v>
      </c>
      <c r="I32" s="45">
        <v>21.935252176363026</v>
      </c>
      <c r="J32" s="45">
        <v>17.074789500800971</v>
      </c>
      <c r="K32" s="45">
        <v>14</v>
      </c>
      <c r="L32" s="45">
        <v>4.5404232688355757</v>
      </c>
      <c r="M32" s="45">
        <v>1.2339883995945489</v>
      </c>
      <c r="N32" s="45">
        <v>4.5695065326556144</v>
      </c>
      <c r="O32" s="45">
        <v>4.0217450065274152</v>
      </c>
      <c r="P32" s="45" t="s">
        <v>270</v>
      </c>
    </row>
    <row r="33" spans="1:16" hidden="1" outlineLevel="1">
      <c r="A33" s="8">
        <v>41214</v>
      </c>
      <c r="B33" s="45">
        <v>19.597607513525492</v>
      </c>
      <c r="C33" s="45">
        <v>9.3009986702381457</v>
      </c>
      <c r="D33" s="45">
        <v>20.907076347742091</v>
      </c>
      <c r="E33" s="45">
        <v>8.5473364533883505</v>
      </c>
      <c r="F33" s="45" t="s">
        <v>270</v>
      </c>
      <c r="G33" s="45">
        <v>22.265891856008359</v>
      </c>
      <c r="H33" s="45">
        <v>9.4055353619763888</v>
      </c>
      <c r="I33" s="45">
        <v>24.053576330095343</v>
      </c>
      <c r="J33" s="45">
        <v>11.004785079150027</v>
      </c>
      <c r="K33" s="45" t="s">
        <v>270</v>
      </c>
      <c r="L33" s="45">
        <v>3.9128476748889125</v>
      </c>
      <c r="M33" s="45">
        <v>1.7211147759486747</v>
      </c>
      <c r="N33" s="45">
        <v>3.8423265526035926</v>
      </c>
      <c r="O33" s="45">
        <v>6.114763054500111</v>
      </c>
      <c r="P33" s="45" t="s">
        <v>270</v>
      </c>
    </row>
    <row r="34" spans="1:16" hidden="1" outlineLevel="1">
      <c r="A34" s="8">
        <v>41244</v>
      </c>
      <c r="B34" s="45">
        <v>13.805526361976613</v>
      </c>
      <c r="C34" s="45">
        <v>10.246306662222196</v>
      </c>
      <c r="D34" s="45">
        <v>14.753582643805579</v>
      </c>
      <c r="E34" s="45">
        <v>6.7033057333669355</v>
      </c>
      <c r="F34" s="45">
        <v>17</v>
      </c>
      <c r="G34" s="45">
        <v>15.481076002850466</v>
      </c>
      <c r="H34" s="45">
        <v>10.405751302428058</v>
      </c>
      <c r="I34" s="45">
        <v>16.89153525416884</v>
      </c>
      <c r="J34" s="45">
        <v>11.401114334854496</v>
      </c>
      <c r="K34" s="45">
        <v>17</v>
      </c>
      <c r="L34" s="45">
        <v>5.0041809655266443</v>
      </c>
      <c r="M34" s="45">
        <v>1.8598673338077445</v>
      </c>
      <c r="N34" s="45">
        <v>5.0754670740445773</v>
      </c>
      <c r="O34" s="45">
        <v>5.0384000000000002</v>
      </c>
      <c r="P34" s="45" t="s">
        <v>270</v>
      </c>
    </row>
    <row r="35" spans="1:16" hidden="1" outlineLevel="1">
      <c r="A35" s="8">
        <v>41275</v>
      </c>
      <c r="B35" s="45">
        <v>10.1537443454946</v>
      </c>
      <c r="C35" s="45">
        <v>9.0655406758951376</v>
      </c>
      <c r="D35" s="45">
        <v>10.417778136082813</v>
      </c>
      <c r="E35" s="45">
        <v>9.8515775095181848</v>
      </c>
      <c r="F35" s="45">
        <v>34.490600000000001</v>
      </c>
      <c r="G35" s="45">
        <v>12.274656894395653</v>
      </c>
      <c r="H35" s="45">
        <v>9.1675118067075978</v>
      </c>
      <c r="I35" s="45">
        <v>13.141276893431339</v>
      </c>
      <c r="J35" s="45">
        <v>14.880447896009445</v>
      </c>
      <c r="K35" s="45">
        <v>34.490600000000001</v>
      </c>
      <c r="L35" s="45">
        <v>4.4675490917996763</v>
      </c>
      <c r="M35" s="45">
        <v>1.5773727467811161</v>
      </c>
      <c r="N35" s="45">
        <v>3.9743235049682926</v>
      </c>
      <c r="O35" s="45">
        <v>6.9853317709084495</v>
      </c>
      <c r="P35" s="45" t="s">
        <v>270</v>
      </c>
    </row>
    <row r="36" spans="1:16" hidden="1" outlineLevel="1">
      <c r="A36" s="8">
        <v>41306</v>
      </c>
      <c r="B36" s="45">
        <v>9.8547899827569356</v>
      </c>
      <c r="C36" s="45">
        <v>9.0224590359604004</v>
      </c>
      <c r="D36" s="45">
        <v>10.258139713060036</v>
      </c>
      <c r="E36" s="45">
        <v>6.0122194456901976</v>
      </c>
      <c r="F36" s="45" t="s">
        <v>270</v>
      </c>
      <c r="G36" s="45">
        <v>10.716227705955077</v>
      </c>
      <c r="H36" s="45">
        <v>9.2291271933789041</v>
      </c>
      <c r="I36" s="45">
        <v>11.418004486211199</v>
      </c>
      <c r="J36" s="45">
        <v>6.3975956952050375</v>
      </c>
      <c r="K36" s="45" t="s">
        <v>270</v>
      </c>
      <c r="L36" s="45">
        <v>5.764770507384668</v>
      </c>
      <c r="M36" s="45">
        <v>2.5472665979381439</v>
      </c>
      <c r="N36" s="45">
        <v>5.9531037924906407</v>
      </c>
      <c r="O36" s="45">
        <v>3.8305519383961761</v>
      </c>
      <c r="P36" s="45" t="s">
        <v>270</v>
      </c>
    </row>
    <row r="37" spans="1:16" hidden="1" outlineLevel="1">
      <c r="A37" s="8">
        <v>41334</v>
      </c>
      <c r="B37" s="45">
        <v>5.7291166526101884</v>
      </c>
      <c r="C37" s="45">
        <v>6.5354985462840176</v>
      </c>
      <c r="D37" s="45">
        <v>5.2281452959258701</v>
      </c>
      <c r="E37" s="45">
        <v>7.4678948674593064</v>
      </c>
      <c r="F37" s="45">
        <v>11</v>
      </c>
      <c r="G37" s="45">
        <v>5.6283074194290235</v>
      </c>
      <c r="H37" s="45">
        <v>6.5786147251489835</v>
      </c>
      <c r="I37" s="45">
        <v>4.8670160959228159</v>
      </c>
      <c r="J37" s="45">
        <v>11.884724098759536</v>
      </c>
      <c r="K37" s="45">
        <v>11</v>
      </c>
      <c r="L37" s="45">
        <v>6.2620650815385162</v>
      </c>
      <c r="M37" s="45">
        <v>2.1757175911429214</v>
      </c>
      <c r="N37" s="45">
        <v>6.494025343516201</v>
      </c>
      <c r="O37" s="45">
        <v>5</v>
      </c>
      <c r="P37" s="45" t="s">
        <v>270</v>
      </c>
    </row>
    <row r="38" spans="1:16" hidden="1" outlineLevel="1">
      <c r="A38" s="8">
        <v>41365</v>
      </c>
      <c r="B38" s="45">
        <v>10.12590247101177</v>
      </c>
      <c r="C38" s="45">
        <v>9.6429267482874614</v>
      </c>
      <c r="D38" s="45">
        <v>9.6450202890929742</v>
      </c>
      <c r="E38" s="45">
        <v>13.076592855101724</v>
      </c>
      <c r="F38" s="45">
        <v>12.682700000000001</v>
      </c>
      <c r="G38" s="45">
        <v>11.62458377745441</v>
      </c>
      <c r="H38" s="45">
        <v>9.7032898314136791</v>
      </c>
      <c r="I38" s="45">
        <v>12.839553794969662</v>
      </c>
      <c r="J38" s="45">
        <v>15.394045730773996</v>
      </c>
      <c r="K38" s="45" t="s">
        <v>270</v>
      </c>
      <c r="L38" s="45">
        <v>5.6986621853413943</v>
      </c>
      <c r="M38" s="45">
        <v>2.4789107312722951</v>
      </c>
      <c r="N38" s="45">
        <v>3.9809766399819932</v>
      </c>
      <c r="O38" s="45">
        <v>3.0298616413191533</v>
      </c>
      <c r="P38" s="45">
        <v>12.682700000000001</v>
      </c>
    </row>
    <row r="39" spans="1:16" hidden="1" outlineLevel="1">
      <c r="A39" s="8">
        <v>41395</v>
      </c>
      <c r="B39" s="45">
        <v>9.7399150704054271</v>
      </c>
      <c r="C39" s="45">
        <v>9.1610833741561279</v>
      </c>
      <c r="D39" s="45">
        <v>9.8744653217870511</v>
      </c>
      <c r="E39" s="45">
        <v>13.051232185665228</v>
      </c>
      <c r="F39" s="45" t="s">
        <v>270</v>
      </c>
      <c r="G39" s="45">
        <v>10.735579625924363</v>
      </c>
      <c r="H39" s="45">
        <v>9.1877318779508759</v>
      </c>
      <c r="I39" s="45">
        <v>11.676163432437267</v>
      </c>
      <c r="J39" s="45">
        <v>14.95258770288333</v>
      </c>
      <c r="K39" s="45" t="s">
        <v>270</v>
      </c>
      <c r="L39" s="45">
        <v>4.5066059058032923</v>
      </c>
      <c r="M39" s="45">
        <v>2.4125170854271358</v>
      </c>
      <c r="N39" s="45">
        <v>4.5108901490919768</v>
      </c>
      <c r="O39" s="45">
        <v>4.8278342457133876</v>
      </c>
      <c r="P39" s="45" t="s">
        <v>270</v>
      </c>
    </row>
    <row r="40" spans="1:16" hidden="1" outlineLevel="1">
      <c r="A40" s="8">
        <v>41426</v>
      </c>
      <c r="B40" s="45">
        <v>8.7946526637565245</v>
      </c>
      <c r="C40" s="45">
        <v>7.7051982418511127</v>
      </c>
      <c r="D40" s="45">
        <v>9.742789530831141</v>
      </c>
      <c r="E40" s="45">
        <v>8.5108950149500178</v>
      </c>
      <c r="F40" s="45">
        <v>12.682700000000001</v>
      </c>
      <c r="G40" s="45">
        <v>9.8164357359231449</v>
      </c>
      <c r="H40" s="45">
        <v>7.7079683292544363</v>
      </c>
      <c r="I40" s="45">
        <v>12.922129208353262</v>
      </c>
      <c r="J40" s="45">
        <v>12.010823134703452</v>
      </c>
      <c r="K40" s="45" t="s">
        <v>270</v>
      </c>
      <c r="L40" s="45">
        <v>5.7876529256866558</v>
      </c>
      <c r="M40" s="45">
        <v>2.1</v>
      </c>
      <c r="N40" s="45">
        <v>5.4265784684379295</v>
      </c>
      <c r="O40" s="45">
        <v>6.9649000000000001</v>
      </c>
      <c r="P40" s="45">
        <v>12.682700000000001</v>
      </c>
    </row>
    <row r="41" spans="1:16" hidden="1" outlineLevel="1">
      <c r="A41" s="8">
        <v>41456</v>
      </c>
      <c r="B41" s="45">
        <v>9.8354612382112094</v>
      </c>
      <c r="C41" s="45">
        <v>8.1205200173566272</v>
      </c>
      <c r="D41" s="45">
        <v>10.477389470381855</v>
      </c>
      <c r="E41" s="45">
        <v>12.094973657355133</v>
      </c>
      <c r="F41" s="45" t="s">
        <v>270</v>
      </c>
      <c r="G41" s="45">
        <v>11.215271791647016</v>
      </c>
      <c r="H41" s="45">
        <v>8.3707035218359636</v>
      </c>
      <c r="I41" s="45">
        <v>12.69727775487328</v>
      </c>
      <c r="J41" s="45">
        <v>14.617388026667877</v>
      </c>
      <c r="K41" s="45" t="s">
        <v>270</v>
      </c>
      <c r="L41" s="45">
        <v>4.8245282623201469</v>
      </c>
      <c r="M41" s="45">
        <v>1.8557952247781317</v>
      </c>
      <c r="N41" s="45">
        <v>5.005819147070099</v>
      </c>
      <c r="O41" s="45">
        <v>4.0996006828391733</v>
      </c>
      <c r="P41" s="45" t="s">
        <v>270</v>
      </c>
    </row>
    <row r="42" spans="1:16" hidden="1" outlineLevel="1">
      <c r="A42" s="8">
        <v>41487</v>
      </c>
      <c r="B42" s="45">
        <v>8.6196276968571848</v>
      </c>
      <c r="C42" s="45">
        <v>6.3881880777077491</v>
      </c>
      <c r="D42" s="45">
        <v>10.80952145906385</v>
      </c>
      <c r="E42" s="45">
        <v>11.326911876058483</v>
      </c>
      <c r="F42" s="45">
        <v>12.6835</v>
      </c>
      <c r="G42" s="45">
        <v>8.8169843968785866</v>
      </c>
      <c r="H42" s="45">
        <v>6.3899055863514</v>
      </c>
      <c r="I42" s="45">
        <v>11.932058782843603</v>
      </c>
      <c r="J42" s="45">
        <v>12.617551793182106</v>
      </c>
      <c r="K42" s="45" t="s">
        <v>270</v>
      </c>
      <c r="L42" s="45">
        <v>7.0778133469797631</v>
      </c>
      <c r="M42" s="45">
        <v>1.0435641025641025</v>
      </c>
      <c r="N42" s="45">
        <v>6.7450646751187344</v>
      </c>
      <c r="O42" s="45">
        <v>6.4491444513626135</v>
      </c>
      <c r="P42" s="45">
        <v>12.6835</v>
      </c>
    </row>
    <row r="43" spans="1:16" hidden="1" outlineLevel="1">
      <c r="A43" s="8">
        <v>41518</v>
      </c>
      <c r="B43" s="45">
        <v>9.0892425297007389</v>
      </c>
      <c r="C43" s="45">
        <v>6.8825914903003103</v>
      </c>
      <c r="D43" s="45">
        <v>10.303197811970579</v>
      </c>
      <c r="E43" s="45">
        <v>9.1949885118329693</v>
      </c>
      <c r="F43" s="45">
        <v>7.3</v>
      </c>
      <c r="G43" s="45">
        <v>9.6673718005842009</v>
      </c>
      <c r="H43" s="45">
        <v>6.9166858826796336</v>
      </c>
      <c r="I43" s="45">
        <v>11.501834268669658</v>
      </c>
      <c r="J43" s="45">
        <v>12.907010352179508</v>
      </c>
      <c r="K43" s="45">
        <v>7.3</v>
      </c>
      <c r="L43" s="45">
        <v>5.9464255779767115</v>
      </c>
      <c r="M43" s="45">
        <v>0.95825519459633313</v>
      </c>
      <c r="N43" s="45">
        <v>6.1066963231282676</v>
      </c>
      <c r="O43" s="45">
        <v>5.1061369053415433</v>
      </c>
      <c r="P43" s="45" t="s">
        <v>270</v>
      </c>
    </row>
    <row r="44" spans="1:16" hidden="1" outlineLevel="1">
      <c r="A44" s="8">
        <v>41548</v>
      </c>
      <c r="B44" s="45">
        <v>9.0718708034175819</v>
      </c>
      <c r="C44" s="45">
        <v>6.6884317469576517</v>
      </c>
      <c r="D44" s="45">
        <v>9.6618280331634718</v>
      </c>
      <c r="E44" s="45">
        <v>10.170023342002603</v>
      </c>
      <c r="F44" s="45">
        <v>25.463000000000001</v>
      </c>
      <c r="G44" s="45">
        <v>10.535055929925459</v>
      </c>
      <c r="H44" s="45">
        <v>6.6962878647998592</v>
      </c>
      <c r="I44" s="45">
        <v>13.409064019354135</v>
      </c>
      <c r="J44" s="45">
        <v>12.907582298328864</v>
      </c>
      <c r="K44" s="45">
        <v>26.788699999999999</v>
      </c>
      <c r="L44" s="45">
        <v>4.3964256699886208</v>
      </c>
      <c r="M44" s="45">
        <v>0.14929999999999999</v>
      </c>
      <c r="N44" s="45">
        <v>4.2558365097225446</v>
      </c>
      <c r="O44" s="45">
        <v>6.85</v>
      </c>
      <c r="P44" s="45">
        <v>12.6835</v>
      </c>
    </row>
    <row r="45" spans="1:16" hidden="1" outlineLevel="1">
      <c r="A45" s="8">
        <v>41579</v>
      </c>
      <c r="B45" s="45">
        <v>7.4684153526903412</v>
      </c>
      <c r="C45" s="45">
        <v>5.8467734137064529</v>
      </c>
      <c r="D45" s="45">
        <v>8.5425835876885738</v>
      </c>
      <c r="E45" s="45">
        <v>13.510838454627134</v>
      </c>
      <c r="F45" s="45">
        <v>13.6</v>
      </c>
      <c r="G45" s="45">
        <v>8.4075337564334927</v>
      </c>
      <c r="H45" s="45">
        <v>5.9161561121088893</v>
      </c>
      <c r="I45" s="45">
        <v>12.159917062222572</v>
      </c>
      <c r="J45" s="45">
        <v>16.071023536663958</v>
      </c>
      <c r="K45" s="45">
        <v>13.6</v>
      </c>
      <c r="L45" s="45">
        <v>5.4991783469470965</v>
      </c>
      <c r="M45" s="45">
        <v>2.9604805246954893</v>
      </c>
      <c r="N45" s="45">
        <v>5.5444883656291255</v>
      </c>
      <c r="O45" s="45">
        <v>8.1919633950401671</v>
      </c>
      <c r="P45" s="45" t="s">
        <v>270</v>
      </c>
    </row>
    <row r="46" spans="1:16" hidden="1" outlineLevel="1">
      <c r="A46" s="8">
        <v>41609</v>
      </c>
      <c r="B46" s="45">
        <v>9.3523397584271528</v>
      </c>
      <c r="C46" s="45">
        <v>5.7730125451279957</v>
      </c>
      <c r="D46" s="45">
        <v>10.715917680294373</v>
      </c>
      <c r="E46" s="45">
        <v>15.020363642889807</v>
      </c>
      <c r="F46" s="45">
        <v>17.3</v>
      </c>
      <c r="G46" s="45">
        <v>10.361150592738655</v>
      </c>
      <c r="H46" s="45">
        <v>5.8425515557166285</v>
      </c>
      <c r="I46" s="45">
        <v>13.305550153782756</v>
      </c>
      <c r="J46" s="45">
        <v>16.102903954919825</v>
      </c>
      <c r="K46" s="45">
        <v>17.3</v>
      </c>
      <c r="L46" s="45">
        <v>5.9060690834341338</v>
      </c>
      <c r="M46" s="45">
        <v>2.6816925443109136</v>
      </c>
      <c r="N46" s="45">
        <v>6.030442340443952</v>
      </c>
      <c r="O46" s="45">
        <v>5.5025257836198183</v>
      </c>
      <c r="P46" s="45" t="s">
        <v>270</v>
      </c>
    </row>
    <row r="47" spans="1:16" hidden="1" outlineLevel="1">
      <c r="A47" s="8">
        <v>41640</v>
      </c>
      <c r="B47" s="45">
        <v>8.3376268080767204</v>
      </c>
      <c r="C47" s="45">
        <v>6.5642820987740498</v>
      </c>
      <c r="D47" s="45">
        <v>9.0176702032064835</v>
      </c>
      <c r="E47" s="45">
        <v>9.5722461119450983</v>
      </c>
      <c r="F47" s="45" t="s">
        <v>270</v>
      </c>
      <c r="G47" s="45">
        <v>9.8336383023755936</v>
      </c>
      <c r="H47" s="45">
        <v>6.6957324283744244</v>
      </c>
      <c r="I47" s="45">
        <v>11.894048901153843</v>
      </c>
      <c r="J47" s="45">
        <v>15.830256181732379</v>
      </c>
      <c r="K47" s="45" t="s">
        <v>270</v>
      </c>
      <c r="L47" s="45">
        <v>5.309592821866155</v>
      </c>
      <c r="M47" s="45">
        <v>2.9059857468643098</v>
      </c>
      <c r="N47" s="45">
        <v>5.3159736998785325</v>
      </c>
      <c r="O47" s="45">
        <v>6.096951217931613</v>
      </c>
      <c r="P47" s="45" t="s">
        <v>270</v>
      </c>
    </row>
    <row r="48" spans="1:16" hidden="1" outlineLevel="1">
      <c r="A48" s="8">
        <v>41671</v>
      </c>
      <c r="B48" s="45">
        <v>10.318540067358335</v>
      </c>
      <c r="C48" s="45">
        <v>7.3155183753505826</v>
      </c>
      <c r="D48" s="45">
        <v>10.950883207209067</v>
      </c>
      <c r="E48" s="45">
        <v>12.129085706848826</v>
      </c>
      <c r="F48" s="45" t="s">
        <v>270</v>
      </c>
      <c r="G48" s="45">
        <v>14.211284831342528</v>
      </c>
      <c r="H48" s="45">
        <v>7.4392305842824626</v>
      </c>
      <c r="I48" s="45">
        <v>17.619449151786263</v>
      </c>
      <c r="J48" s="45">
        <v>16.16705771691835</v>
      </c>
      <c r="K48" s="45" t="s">
        <v>270</v>
      </c>
      <c r="L48" s="45">
        <v>5.855981488477302</v>
      </c>
      <c r="M48" s="45">
        <v>2.4205256768699286</v>
      </c>
      <c r="N48" s="45">
        <v>5.4951038718515699</v>
      </c>
      <c r="O48" s="45">
        <v>12.026370365017675</v>
      </c>
      <c r="P48" s="45" t="s">
        <v>270</v>
      </c>
    </row>
    <row r="49" spans="1:16" hidden="1" outlineLevel="1">
      <c r="A49" s="8">
        <v>41699</v>
      </c>
      <c r="B49" s="45">
        <v>6.6033817145848639</v>
      </c>
      <c r="C49" s="45">
        <v>3.5084518854025961</v>
      </c>
      <c r="D49" s="45">
        <v>13.787957910691226</v>
      </c>
      <c r="E49" s="45">
        <v>17.510659392298052</v>
      </c>
      <c r="F49" s="45">
        <v>9.2341521463384169</v>
      </c>
      <c r="G49" s="45">
        <v>9.1914019880507265</v>
      </c>
      <c r="H49" s="45">
        <v>4.8475950534543228</v>
      </c>
      <c r="I49" s="45">
        <v>15.18184754242959</v>
      </c>
      <c r="J49" s="45">
        <v>17.535138399001241</v>
      </c>
      <c r="K49" s="45">
        <v>27.695985896209606</v>
      </c>
      <c r="L49" s="45">
        <v>2.4806376440075675</v>
      </c>
      <c r="M49" s="45">
        <v>1.9983578783683531</v>
      </c>
      <c r="N49" s="45">
        <v>7.4657104356169288</v>
      </c>
      <c r="O49" s="45">
        <v>9.3623999999999992</v>
      </c>
      <c r="P49" s="45">
        <v>1.03E-2</v>
      </c>
    </row>
    <row r="50" spans="1:16" hidden="1" outlineLevel="1">
      <c r="A50" s="8">
        <v>41730</v>
      </c>
      <c r="B50" s="45">
        <v>6.0500937913474688</v>
      </c>
      <c r="C50" s="45">
        <v>6.6354023616403222</v>
      </c>
      <c r="D50" s="45">
        <v>6.1695850591989023</v>
      </c>
      <c r="E50" s="45">
        <v>5.3808999999999996</v>
      </c>
      <c r="F50" s="45" t="s">
        <v>270</v>
      </c>
      <c r="G50" s="45">
        <v>6.4053983276378137</v>
      </c>
      <c r="H50" s="45">
        <v>6.7451392781135278</v>
      </c>
      <c r="I50" s="45">
        <v>8.1790193570961307</v>
      </c>
      <c r="J50" s="45">
        <v>5.3808999999999996</v>
      </c>
      <c r="K50" s="45" t="s">
        <v>270</v>
      </c>
      <c r="L50" s="45">
        <v>5.2952000000000004</v>
      </c>
      <c r="M50" s="45">
        <v>2.6522999999999999</v>
      </c>
      <c r="N50" s="45">
        <v>5.3532999999999999</v>
      </c>
      <c r="O50" s="45" t="s">
        <v>270</v>
      </c>
      <c r="P50" s="45" t="s">
        <v>270</v>
      </c>
    </row>
    <row r="51" spans="1:16" hidden="1" outlineLevel="1">
      <c r="A51" s="8">
        <v>41760</v>
      </c>
      <c r="B51" s="45">
        <v>15.9491</v>
      </c>
      <c r="C51" s="45">
        <v>8.5</v>
      </c>
      <c r="D51" s="45">
        <v>16.2</v>
      </c>
      <c r="E51" s="45" t="s">
        <v>270</v>
      </c>
      <c r="F51" s="45" t="s">
        <v>270</v>
      </c>
      <c r="G51" s="45">
        <v>15.9491</v>
      </c>
      <c r="H51" s="45">
        <v>8.5</v>
      </c>
      <c r="I51" s="45">
        <v>16.2</v>
      </c>
      <c r="J51" s="45" t="s">
        <v>270</v>
      </c>
      <c r="K51" s="45" t="s">
        <v>270</v>
      </c>
      <c r="L51" s="45" t="s">
        <v>270</v>
      </c>
      <c r="M51" s="45" t="s">
        <v>270</v>
      </c>
      <c r="N51" s="45" t="s">
        <v>270</v>
      </c>
      <c r="O51" s="45" t="s">
        <v>270</v>
      </c>
      <c r="P51" s="45" t="s">
        <v>270</v>
      </c>
    </row>
    <row r="52" spans="1:16" hidden="1" outlineLevel="1">
      <c r="A52" s="8">
        <v>41791</v>
      </c>
      <c r="B52" s="45" t="s">
        <v>270</v>
      </c>
      <c r="C52" s="45" t="s">
        <v>270</v>
      </c>
      <c r="D52" s="45" t="s">
        <v>270</v>
      </c>
      <c r="E52" s="45" t="s">
        <v>270</v>
      </c>
      <c r="F52" s="45" t="s">
        <v>270</v>
      </c>
      <c r="G52" s="45" t="s">
        <v>270</v>
      </c>
      <c r="H52" s="45" t="s">
        <v>270</v>
      </c>
      <c r="I52" s="45" t="s">
        <v>270</v>
      </c>
      <c r="J52" s="45" t="s">
        <v>270</v>
      </c>
      <c r="K52" s="45" t="s">
        <v>270</v>
      </c>
      <c r="L52" s="45" t="s">
        <v>270</v>
      </c>
      <c r="M52" s="45" t="s">
        <v>270</v>
      </c>
      <c r="N52" s="45" t="s">
        <v>270</v>
      </c>
      <c r="O52" s="45" t="s">
        <v>270</v>
      </c>
      <c r="P52" s="45" t="s">
        <v>270</v>
      </c>
    </row>
    <row r="53" spans="1:16" hidden="1" outlineLevel="1">
      <c r="A53" s="8">
        <v>41821</v>
      </c>
      <c r="B53" s="45" t="s">
        <v>270</v>
      </c>
      <c r="C53" s="45" t="s">
        <v>270</v>
      </c>
      <c r="D53" s="45" t="s">
        <v>270</v>
      </c>
      <c r="E53" s="45" t="s">
        <v>270</v>
      </c>
      <c r="F53" s="45" t="s">
        <v>270</v>
      </c>
      <c r="G53" s="45" t="s">
        <v>270</v>
      </c>
      <c r="H53" s="45" t="s">
        <v>270</v>
      </c>
      <c r="I53" s="45" t="s">
        <v>270</v>
      </c>
      <c r="J53" s="45" t="s">
        <v>270</v>
      </c>
      <c r="K53" s="45" t="s">
        <v>270</v>
      </c>
      <c r="L53" s="45" t="s">
        <v>270</v>
      </c>
      <c r="M53" s="45" t="s">
        <v>270</v>
      </c>
      <c r="N53" s="45" t="s">
        <v>270</v>
      </c>
      <c r="O53" s="45" t="s">
        <v>270</v>
      </c>
      <c r="P53" s="45" t="s">
        <v>270</v>
      </c>
    </row>
    <row r="54" spans="1:16" hidden="1" outlineLevel="1" collapsed="1">
      <c r="A54" s="8">
        <v>41852</v>
      </c>
      <c r="B54" s="45" t="s">
        <v>270</v>
      </c>
      <c r="C54" s="45" t="s">
        <v>270</v>
      </c>
      <c r="D54" s="45" t="s">
        <v>270</v>
      </c>
      <c r="E54" s="45" t="s">
        <v>270</v>
      </c>
      <c r="F54" s="45" t="s">
        <v>270</v>
      </c>
      <c r="G54" s="45" t="s">
        <v>270</v>
      </c>
      <c r="H54" s="45" t="s">
        <v>270</v>
      </c>
      <c r="I54" s="45" t="s">
        <v>270</v>
      </c>
      <c r="J54" s="45" t="s">
        <v>270</v>
      </c>
      <c r="K54" s="45" t="s">
        <v>270</v>
      </c>
      <c r="L54" s="45" t="s">
        <v>270</v>
      </c>
      <c r="M54" s="45" t="s">
        <v>270</v>
      </c>
      <c r="N54" s="45" t="s">
        <v>270</v>
      </c>
      <c r="O54" s="45" t="s">
        <v>270</v>
      </c>
      <c r="P54" s="45" t="s">
        <v>270</v>
      </c>
    </row>
    <row r="55" spans="1:16" hidden="1" outlineLevel="1" collapsed="1">
      <c r="A55" s="8">
        <v>41883</v>
      </c>
      <c r="B55" s="45" t="s">
        <v>270</v>
      </c>
      <c r="C55" s="45" t="s">
        <v>270</v>
      </c>
      <c r="D55" s="45" t="s">
        <v>270</v>
      </c>
      <c r="E55" s="45" t="s">
        <v>270</v>
      </c>
      <c r="F55" s="45" t="s">
        <v>270</v>
      </c>
      <c r="G55" s="45" t="s">
        <v>270</v>
      </c>
      <c r="H55" s="45" t="s">
        <v>270</v>
      </c>
      <c r="I55" s="45" t="s">
        <v>270</v>
      </c>
      <c r="J55" s="45" t="s">
        <v>270</v>
      </c>
      <c r="K55" s="45" t="s">
        <v>270</v>
      </c>
      <c r="L55" s="45" t="s">
        <v>270</v>
      </c>
      <c r="M55" s="45" t="s">
        <v>270</v>
      </c>
      <c r="N55" s="45" t="s">
        <v>270</v>
      </c>
      <c r="O55" s="45" t="s">
        <v>270</v>
      </c>
      <c r="P55" s="45" t="s">
        <v>270</v>
      </c>
    </row>
    <row r="56" spans="1:16" hidden="1" outlineLevel="1" collapsed="1">
      <c r="A56" s="8">
        <v>41913</v>
      </c>
      <c r="B56" s="45" t="s">
        <v>270</v>
      </c>
      <c r="C56" s="45" t="s">
        <v>270</v>
      </c>
      <c r="D56" s="45" t="s">
        <v>270</v>
      </c>
      <c r="E56" s="45" t="s">
        <v>270</v>
      </c>
      <c r="F56" s="45" t="s">
        <v>270</v>
      </c>
      <c r="G56" s="45" t="s">
        <v>270</v>
      </c>
      <c r="H56" s="45" t="s">
        <v>270</v>
      </c>
      <c r="I56" s="45" t="s">
        <v>270</v>
      </c>
      <c r="J56" s="45" t="s">
        <v>270</v>
      </c>
      <c r="K56" s="45" t="s">
        <v>270</v>
      </c>
      <c r="L56" s="45" t="s">
        <v>270</v>
      </c>
      <c r="M56" s="45" t="s">
        <v>270</v>
      </c>
      <c r="N56" s="45" t="s">
        <v>270</v>
      </c>
      <c r="O56" s="45" t="s">
        <v>270</v>
      </c>
      <c r="P56" s="45" t="s">
        <v>270</v>
      </c>
    </row>
    <row r="57" spans="1:16" hidden="1" outlineLevel="1" collapsed="1">
      <c r="A57" s="8">
        <v>41944</v>
      </c>
      <c r="B57" s="45" t="s">
        <v>270</v>
      </c>
      <c r="C57" s="45" t="s">
        <v>270</v>
      </c>
      <c r="D57" s="45" t="s">
        <v>270</v>
      </c>
      <c r="E57" s="45" t="s">
        <v>270</v>
      </c>
      <c r="F57" s="45" t="s">
        <v>270</v>
      </c>
      <c r="G57" s="45" t="s">
        <v>270</v>
      </c>
      <c r="H57" s="45" t="s">
        <v>270</v>
      </c>
      <c r="I57" s="45" t="s">
        <v>270</v>
      </c>
      <c r="J57" s="45" t="s">
        <v>270</v>
      </c>
      <c r="K57" s="45" t="s">
        <v>270</v>
      </c>
      <c r="L57" s="45" t="s">
        <v>270</v>
      </c>
      <c r="M57" s="45" t="s">
        <v>270</v>
      </c>
      <c r="N57" s="45" t="s">
        <v>270</v>
      </c>
      <c r="O57" s="45" t="s">
        <v>270</v>
      </c>
      <c r="P57" s="45" t="s">
        <v>270</v>
      </c>
    </row>
    <row r="58" spans="1:16" hidden="1" outlineLevel="1" collapsed="1">
      <c r="A58" s="8">
        <v>41974</v>
      </c>
      <c r="B58" s="45" t="s">
        <v>270</v>
      </c>
      <c r="C58" s="45" t="s">
        <v>270</v>
      </c>
      <c r="D58" s="45" t="s">
        <v>270</v>
      </c>
      <c r="E58" s="45" t="s">
        <v>270</v>
      </c>
      <c r="F58" s="45" t="s">
        <v>270</v>
      </c>
      <c r="G58" s="45" t="s">
        <v>270</v>
      </c>
      <c r="H58" s="45" t="s">
        <v>270</v>
      </c>
      <c r="I58" s="45" t="s">
        <v>270</v>
      </c>
      <c r="J58" s="45" t="s">
        <v>270</v>
      </c>
      <c r="K58" s="45" t="s">
        <v>270</v>
      </c>
      <c r="L58" s="45" t="s">
        <v>270</v>
      </c>
      <c r="M58" s="45" t="s">
        <v>270</v>
      </c>
      <c r="N58" s="45" t="s">
        <v>270</v>
      </c>
      <c r="O58" s="45" t="s">
        <v>270</v>
      </c>
      <c r="P58" s="45" t="s">
        <v>270</v>
      </c>
    </row>
    <row r="59" spans="1:16" hidden="1" outlineLevel="1" collapsed="1">
      <c r="A59" s="8">
        <v>42005</v>
      </c>
      <c r="B59" s="45" t="s">
        <v>270</v>
      </c>
      <c r="C59" s="45" t="s">
        <v>270</v>
      </c>
      <c r="D59" s="45" t="s">
        <v>270</v>
      </c>
      <c r="E59" s="45" t="s">
        <v>270</v>
      </c>
      <c r="F59" s="45" t="s">
        <v>270</v>
      </c>
      <c r="G59" s="45" t="s">
        <v>270</v>
      </c>
      <c r="H59" s="45" t="s">
        <v>270</v>
      </c>
      <c r="I59" s="45" t="s">
        <v>270</v>
      </c>
      <c r="J59" s="45" t="s">
        <v>270</v>
      </c>
      <c r="K59" s="45" t="s">
        <v>270</v>
      </c>
      <c r="L59" s="45" t="s">
        <v>270</v>
      </c>
      <c r="M59" s="45" t="s">
        <v>270</v>
      </c>
      <c r="N59" s="45" t="s">
        <v>270</v>
      </c>
      <c r="O59" s="45" t="s">
        <v>270</v>
      </c>
      <c r="P59" s="45" t="s">
        <v>270</v>
      </c>
    </row>
    <row r="60" spans="1:16" hidden="1" outlineLevel="1" collapsed="1">
      <c r="A60" s="8">
        <v>42036</v>
      </c>
      <c r="B60" s="45" t="s">
        <v>270</v>
      </c>
      <c r="C60" s="45" t="s">
        <v>270</v>
      </c>
      <c r="D60" s="45" t="s">
        <v>270</v>
      </c>
      <c r="E60" s="45" t="s">
        <v>270</v>
      </c>
      <c r="F60" s="45" t="s">
        <v>270</v>
      </c>
      <c r="G60" s="45" t="s">
        <v>270</v>
      </c>
      <c r="H60" s="45" t="s">
        <v>270</v>
      </c>
      <c r="I60" s="45" t="s">
        <v>270</v>
      </c>
      <c r="J60" s="45" t="s">
        <v>270</v>
      </c>
      <c r="K60" s="45" t="s">
        <v>270</v>
      </c>
      <c r="L60" s="45" t="s">
        <v>270</v>
      </c>
      <c r="M60" s="45" t="s">
        <v>270</v>
      </c>
      <c r="N60" s="45" t="s">
        <v>270</v>
      </c>
      <c r="O60" s="45" t="s">
        <v>270</v>
      </c>
      <c r="P60" s="45" t="s">
        <v>270</v>
      </c>
    </row>
    <row r="61" spans="1:16" hidden="1" outlineLevel="1" collapsed="1">
      <c r="A61" s="8">
        <v>42064</v>
      </c>
      <c r="B61" s="45" t="s">
        <v>270</v>
      </c>
      <c r="C61" s="45" t="s">
        <v>270</v>
      </c>
      <c r="D61" s="45" t="s">
        <v>270</v>
      </c>
      <c r="E61" s="45" t="s">
        <v>270</v>
      </c>
      <c r="F61" s="45" t="s">
        <v>270</v>
      </c>
      <c r="G61" s="45" t="s">
        <v>270</v>
      </c>
      <c r="H61" s="45" t="s">
        <v>270</v>
      </c>
      <c r="I61" s="45" t="s">
        <v>270</v>
      </c>
      <c r="J61" s="45" t="s">
        <v>270</v>
      </c>
      <c r="K61" s="45" t="s">
        <v>270</v>
      </c>
      <c r="L61" s="45" t="s">
        <v>270</v>
      </c>
      <c r="M61" s="45" t="s">
        <v>270</v>
      </c>
      <c r="N61" s="45" t="s">
        <v>270</v>
      </c>
      <c r="O61" s="45" t="s">
        <v>270</v>
      </c>
      <c r="P61" s="45" t="s">
        <v>270</v>
      </c>
    </row>
    <row r="62" spans="1:16" hidden="1" outlineLevel="1" collapsed="1">
      <c r="A62" s="8">
        <v>42095</v>
      </c>
      <c r="B62" s="45" t="s">
        <v>270</v>
      </c>
      <c r="C62" s="45" t="s">
        <v>270</v>
      </c>
      <c r="D62" s="45" t="s">
        <v>270</v>
      </c>
      <c r="E62" s="45" t="s">
        <v>270</v>
      </c>
      <c r="F62" s="45" t="s">
        <v>270</v>
      </c>
      <c r="G62" s="45" t="s">
        <v>270</v>
      </c>
      <c r="H62" s="45" t="s">
        <v>270</v>
      </c>
      <c r="I62" s="45" t="s">
        <v>270</v>
      </c>
      <c r="J62" s="45" t="s">
        <v>270</v>
      </c>
      <c r="K62" s="45" t="s">
        <v>270</v>
      </c>
      <c r="L62" s="45" t="s">
        <v>270</v>
      </c>
      <c r="M62" s="45" t="s">
        <v>270</v>
      </c>
      <c r="N62" s="45" t="s">
        <v>270</v>
      </c>
      <c r="O62" s="45" t="s">
        <v>270</v>
      </c>
      <c r="P62" s="45" t="s">
        <v>270</v>
      </c>
    </row>
    <row r="63" spans="1:16" hidden="1" outlineLevel="1" collapsed="1">
      <c r="A63" s="8">
        <v>42125</v>
      </c>
      <c r="B63" s="45" t="s">
        <v>270</v>
      </c>
      <c r="C63" s="45" t="s">
        <v>270</v>
      </c>
      <c r="D63" s="45" t="s">
        <v>270</v>
      </c>
      <c r="E63" s="45" t="s">
        <v>270</v>
      </c>
      <c r="F63" s="45" t="s">
        <v>270</v>
      </c>
      <c r="G63" s="45" t="s">
        <v>270</v>
      </c>
      <c r="H63" s="45" t="s">
        <v>270</v>
      </c>
      <c r="I63" s="45" t="s">
        <v>270</v>
      </c>
      <c r="J63" s="45" t="s">
        <v>270</v>
      </c>
      <c r="K63" s="45" t="s">
        <v>270</v>
      </c>
      <c r="L63" s="45" t="s">
        <v>270</v>
      </c>
      <c r="M63" s="45" t="s">
        <v>270</v>
      </c>
      <c r="N63" s="45" t="s">
        <v>270</v>
      </c>
      <c r="O63" s="45" t="s">
        <v>270</v>
      </c>
      <c r="P63" s="45" t="s">
        <v>270</v>
      </c>
    </row>
    <row r="64" spans="1:16" hidden="1" outlineLevel="1" collapsed="1">
      <c r="A64" s="8">
        <v>42156</v>
      </c>
      <c r="B64" s="45" t="s">
        <v>270</v>
      </c>
      <c r="C64" s="45" t="s">
        <v>270</v>
      </c>
      <c r="D64" s="45" t="s">
        <v>270</v>
      </c>
      <c r="E64" s="45" t="s">
        <v>270</v>
      </c>
      <c r="F64" s="45" t="s">
        <v>270</v>
      </c>
      <c r="G64" s="45" t="s">
        <v>270</v>
      </c>
      <c r="H64" s="45" t="s">
        <v>270</v>
      </c>
      <c r="I64" s="45" t="s">
        <v>270</v>
      </c>
      <c r="J64" s="45" t="s">
        <v>270</v>
      </c>
      <c r="K64" s="45" t="s">
        <v>270</v>
      </c>
      <c r="L64" s="45" t="s">
        <v>270</v>
      </c>
      <c r="M64" s="45" t="s">
        <v>270</v>
      </c>
      <c r="N64" s="45" t="s">
        <v>270</v>
      </c>
      <c r="O64" s="45" t="s">
        <v>270</v>
      </c>
      <c r="P64" s="45" t="s">
        <v>270</v>
      </c>
    </row>
    <row r="65" spans="1:16" hidden="1" outlineLevel="1" collapsed="1">
      <c r="A65" s="8">
        <v>42186</v>
      </c>
      <c r="B65" s="45" t="s">
        <v>270</v>
      </c>
      <c r="C65" s="45" t="s">
        <v>270</v>
      </c>
      <c r="D65" s="45" t="s">
        <v>270</v>
      </c>
      <c r="E65" s="45" t="s">
        <v>270</v>
      </c>
      <c r="F65" s="45" t="s">
        <v>270</v>
      </c>
      <c r="G65" s="45" t="s">
        <v>270</v>
      </c>
      <c r="H65" s="45" t="s">
        <v>270</v>
      </c>
      <c r="I65" s="45" t="s">
        <v>270</v>
      </c>
      <c r="J65" s="45" t="s">
        <v>270</v>
      </c>
      <c r="K65" s="45" t="s">
        <v>270</v>
      </c>
      <c r="L65" s="45" t="s">
        <v>270</v>
      </c>
      <c r="M65" s="45" t="s">
        <v>270</v>
      </c>
      <c r="N65" s="45" t="s">
        <v>270</v>
      </c>
      <c r="O65" s="45" t="s">
        <v>270</v>
      </c>
      <c r="P65" s="45" t="s">
        <v>270</v>
      </c>
    </row>
    <row r="66" spans="1:16" hidden="1" outlineLevel="1" collapsed="1">
      <c r="A66" s="8">
        <v>42217</v>
      </c>
      <c r="B66" s="45" t="s">
        <v>270</v>
      </c>
      <c r="C66" s="45" t="s">
        <v>270</v>
      </c>
      <c r="D66" s="45" t="s">
        <v>270</v>
      </c>
      <c r="E66" s="45" t="s">
        <v>270</v>
      </c>
      <c r="F66" s="45" t="s">
        <v>270</v>
      </c>
      <c r="G66" s="45" t="s">
        <v>270</v>
      </c>
      <c r="H66" s="45" t="s">
        <v>270</v>
      </c>
      <c r="I66" s="45" t="s">
        <v>270</v>
      </c>
      <c r="J66" s="45" t="s">
        <v>270</v>
      </c>
      <c r="K66" s="45" t="s">
        <v>270</v>
      </c>
      <c r="L66" s="45" t="s">
        <v>270</v>
      </c>
      <c r="M66" s="45" t="s">
        <v>270</v>
      </c>
      <c r="N66" s="45" t="s">
        <v>270</v>
      </c>
      <c r="O66" s="45" t="s">
        <v>270</v>
      </c>
      <c r="P66" s="45" t="s">
        <v>270</v>
      </c>
    </row>
    <row r="67" spans="1:16" hidden="1" outlineLevel="1" collapsed="1">
      <c r="A67" s="8">
        <v>42248</v>
      </c>
      <c r="B67" s="45" t="s">
        <v>270</v>
      </c>
      <c r="C67" s="45" t="s">
        <v>270</v>
      </c>
      <c r="D67" s="45" t="s">
        <v>270</v>
      </c>
      <c r="E67" s="45" t="s">
        <v>270</v>
      </c>
      <c r="F67" s="45" t="s">
        <v>270</v>
      </c>
      <c r="G67" s="45" t="s">
        <v>270</v>
      </c>
      <c r="H67" s="45" t="s">
        <v>270</v>
      </c>
      <c r="I67" s="45" t="s">
        <v>270</v>
      </c>
      <c r="J67" s="45" t="s">
        <v>270</v>
      </c>
      <c r="K67" s="45" t="s">
        <v>270</v>
      </c>
      <c r="L67" s="45" t="s">
        <v>270</v>
      </c>
      <c r="M67" s="45" t="s">
        <v>270</v>
      </c>
      <c r="N67" s="45" t="s">
        <v>270</v>
      </c>
      <c r="O67" s="45" t="s">
        <v>270</v>
      </c>
      <c r="P67" s="45" t="s">
        <v>270</v>
      </c>
    </row>
    <row r="68" spans="1:16" hidden="1" outlineLevel="1" collapsed="1">
      <c r="A68" s="8">
        <v>42278</v>
      </c>
      <c r="B68" s="45" t="s">
        <v>270</v>
      </c>
      <c r="C68" s="45" t="s">
        <v>270</v>
      </c>
      <c r="D68" s="45" t="s">
        <v>270</v>
      </c>
      <c r="E68" s="45" t="s">
        <v>270</v>
      </c>
      <c r="F68" s="45" t="s">
        <v>270</v>
      </c>
      <c r="G68" s="45" t="s">
        <v>270</v>
      </c>
      <c r="H68" s="45" t="s">
        <v>270</v>
      </c>
      <c r="I68" s="45" t="s">
        <v>270</v>
      </c>
      <c r="J68" s="45" t="s">
        <v>270</v>
      </c>
      <c r="K68" s="45" t="s">
        <v>270</v>
      </c>
      <c r="L68" s="45" t="s">
        <v>270</v>
      </c>
      <c r="M68" s="45" t="s">
        <v>270</v>
      </c>
      <c r="N68" s="45" t="s">
        <v>270</v>
      </c>
      <c r="O68" s="45" t="s">
        <v>270</v>
      </c>
      <c r="P68" s="45" t="s">
        <v>270</v>
      </c>
    </row>
    <row r="69" spans="1:16" hidden="1" outlineLevel="1" collapsed="1">
      <c r="A69" s="8">
        <v>42309</v>
      </c>
      <c r="B69" s="45" t="s">
        <v>270</v>
      </c>
      <c r="C69" s="45" t="s">
        <v>270</v>
      </c>
      <c r="D69" s="45" t="s">
        <v>270</v>
      </c>
      <c r="E69" s="45" t="s">
        <v>270</v>
      </c>
      <c r="F69" s="45" t="s">
        <v>270</v>
      </c>
      <c r="G69" s="45" t="s">
        <v>270</v>
      </c>
      <c r="H69" s="45" t="s">
        <v>270</v>
      </c>
      <c r="I69" s="45" t="s">
        <v>270</v>
      </c>
      <c r="J69" s="45" t="s">
        <v>270</v>
      </c>
      <c r="K69" s="45" t="s">
        <v>270</v>
      </c>
      <c r="L69" s="45" t="s">
        <v>270</v>
      </c>
      <c r="M69" s="45" t="s">
        <v>270</v>
      </c>
      <c r="N69" s="45" t="s">
        <v>270</v>
      </c>
      <c r="O69" s="45" t="s">
        <v>270</v>
      </c>
      <c r="P69" s="45" t="s">
        <v>270</v>
      </c>
    </row>
    <row r="70" spans="1:16" hidden="1" outlineLevel="1" collapsed="1">
      <c r="A70" s="8">
        <v>42339</v>
      </c>
      <c r="B70" s="45" t="s">
        <v>270</v>
      </c>
      <c r="C70" s="45" t="s">
        <v>270</v>
      </c>
      <c r="D70" s="45" t="s">
        <v>270</v>
      </c>
      <c r="E70" s="45" t="s">
        <v>270</v>
      </c>
      <c r="F70" s="45" t="s">
        <v>270</v>
      </c>
      <c r="G70" s="45" t="s">
        <v>270</v>
      </c>
      <c r="H70" s="45" t="s">
        <v>270</v>
      </c>
      <c r="I70" s="45" t="s">
        <v>270</v>
      </c>
      <c r="J70" s="45" t="s">
        <v>270</v>
      </c>
      <c r="K70" s="45" t="s">
        <v>270</v>
      </c>
      <c r="L70" s="45" t="s">
        <v>270</v>
      </c>
      <c r="M70" s="45" t="s">
        <v>270</v>
      </c>
      <c r="N70" s="45" t="s">
        <v>270</v>
      </c>
      <c r="O70" s="45" t="s">
        <v>270</v>
      </c>
      <c r="P70" s="45" t="s">
        <v>270</v>
      </c>
    </row>
    <row r="71" spans="1:16" hidden="1" outlineLevel="1" collapsed="1">
      <c r="A71" s="8">
        <v>42370</v>
      </c>
      <c r="B71" s="45" t="s">
        <v>270</v>
      </c>
      <c r="C71" s="45" t="s">
        <v>270</v>
      </c>
      <c r="D71" s="45" t="s">
        <v>270</v>
      </c>
      <c r="E71" s="45" t="s">
        <v>270</v>
      </c>
      <c r="F71" s="45" t="s">
        <v>270</v>
      </c>
      <c r="G71" s="45" t="s">
        <v>270</v>
      </c>
      <c r="H71" s="45" t="s">
        <v>270</v>
      </c>
      <c r="I71" s="45" t="s">
        <v>270</v>
      </c>
      <c r="J71" s="45" t="s">
        <v>270</v>
      </c>
      <c r="K71" s="45" t="s">
        <v>270</v>
      </c>
      <c r="L71" s="45" t="s">
        <v>270</v>
      </c>
      <c r="M71" s="45" t="s">
        <v>270</v>
      </c>
      <c r="N71" s="45" t="s">
        <v>270</v>
      </c>
      <c r="O71" s="45" t="s">
        <v>270</v>
      </c>
      <c r="P71" s="45" t="s">
        <v>270</v>
      </c>
    </row>
    <row r="72" spans="1:16" hidden="1" outlineLevel="1" collapsed="1">
      <c r="A72" s="8">
        <v>42401</v>
      </c>
      <c r="B72" s="45" t="s">
        <v>270</v>
      </c>
      <c r="C72" s="45" t="s">
        <v>270</v>
      </c>
      <c r="D72" s="45" t="s">
        <v>270</v>
      </c>
      <c r="E72" s="45" t="s">
        <v>270</v>
      </c>
      <c r="F72" s="45" t="s">
        <v>270</v>
      </c>
      <c r="G72" s="45" t="s">
        <v>270</v>
      </c>
      <c r="H72" s="45" t="s">
        <v>270</v>
      </c>
      <c r="I72" s="45" t="s">
        <v>270</v>
      </c>
      <c r="J72" s="45" t="s">
        <v>270</v>
      </c>
      <c r="K72" s="45" t="s">
        <v>270</v>
      </c>
      <c r="L72" s="45" t="s">
        <v>270</v>
      </c>
      <c r="M72" s="45" t="s">
        <v>270</v>
      </c>
      <c r="N72" s="45" t="s">
        <v>270</v>
      </c>
      <c r="O72" s="45" t="s">
        <v>270</v>
      </c>
      <c r="P72" s="45" t="s">
        <v>270</v>
      </c>
    </row>
    <row r="73" spans="1:16" hidden="1" outlineLevel="1" collapsed="1">
      <c r="A73" s="8">
        <v>42430</v>
      </c>
      <c r="B73" s="45" t="s">
        <v>270</v>
      </c>
      <c r="C73" s="45" t="s">
        <v>270</v>
      </c>
      <c r="D73" s="45" t="s">
        <v>270</v>
      </c>
      <c r="E73" s="45" t="s">
        <v>270</v>
      </c>
      <c r="F73" s="45" t="s">
        <v>270</v>
      </c>
      <c r="G73" s="45" t="s">
        <v>270</v>
      </c>
      <c r="H73" s="45" t="s">
        <v>270</v>
      </c>
      <c r="I73" s="45" t="s">
        <v>270</v>
      </c>
      <c r="J73" s="45" t="s">
        <v>270</v>
      </c>
      <c r="K73" s="45" t="s">
        <v>270</v>
      </c>
      <c r="L73" s="45" t="s">
        <v>270</v>
      </c>
      <c r="M73" s="45" t="s">
        <v>270</v>
      </c>
      <c r="N73" s="45" t="s">
        <v>270</v>
      </c>
      <c r="O73" s="45" t="s">
        <v>270</v>
      </c>
      <c r="P73" s="45" t="s">
        <v>270</v>
      </c>
    </row>
    <row r="74" spans="1:16" hidden="1" outlineLevel="1" collapsed="1">
      <c r="A74" s="8">
        <v>42461</v>
      </c>
      <c r="B74" s="45" t="s">
        <v>270</v>
      </c>
      <c r="C74" s="45" t="s">
        <v>270</v>
      </c>
      <c r="D74" s="45" t="s">
        <v>270</v>
      </c>
      <c r="E74" s="45" t="s">
        <v>270</v>
      </c>
      <c r="F74" s="45" t="s">
        <v>270</v>
      </c>
      <c r="G74" s="45" t="s">
        <v>270</v>
      </c>
      <c r="H74" s="45" t="s">
        <v>270</v>
      </c>
      <c r="I74" s="45" t="s">
        <v>270</v>
      </c>
      <c r="J74" s="45" t="s">
        <v>270</v>
      </c>
      <c r="K74" s="45" t="s">
        <v>270</v>
      </c>
      <c r="L74" s="45" t="s">
        <v>270</v>
      </c>
      <c r="M74" s="45" t="s">
        <v>270</v>
      </c>
      <c r="N74" s="45" t="s">
        <v>270</v>
      </c>
      <c r="O74" s="45" t="s">
        <v>270</v>
      </c>
      <c r="P74" s="45" t="s">
        <v>270</v>
      </c>
    </row>
    <row r="75" spans="1:16" hidden="1" outlineLevel="1" collapsed="1">
      <c r="A75" s="8">
        <v>42491</v>
      </c>
      <c r="B75" s="45" t="s">
        <v>270</v>
      </c>
      <c r="C75" s="45" t="s">
        <v>270</v>
      </c>
      <c r="D75" s="45" t="s">
        <v>270</v>
      </c>
      <c r="E75" s="45" t="s">
        <v>270</v>
      </c>
      <c r="F75" s="45" t="s">
        <v>270</v>
      </c>
      <c r="G75" s="45" t="s">
        <v>270</v>
      </c>
      <c r="H75" s="45" t="s">
        <v>270</v>
      </c>
      <c r="I75" s="45" t="s">
        <v>270</v>
      </c>
      <c r="J75" s="45" t="s">
        <v>270</v>
      </c>
      <c r="K75" s="45" t="s">
        <v>270</v>
      </c>
      <c r="L75" s="45" t="s">
        <v>270</v>
      </c>
      <c r="M75" s="45" t="s">
        <v>270</v>
      </c>
      <c r="N75" s="45" t="s">
        <v>270</v>
      </c>
      <c r="O75" s="45" t="s">
        <v>270</v>
      </c>
      <c r="P75" s="45" t="s">
        <v>270</v>
      </c>
    </row>
    <row r="76" spans="1:16" hidden="1" outlineLevel="1" collapsed="1">
      <c r="A76" s="8">
        <v>42522</v>
      </c>
      <c r="B76" s="45" t="s">
        <v>270</v>
      </c>
      <c r="C76" s="45" t="s">
        <v>270</v>
      </c>
      <c r="D76" s="45" t="s">
        <v>270</v>
      </c>
      <c r="E76" s="45" t="s">
        <v>270</v>
      </c>
      <c r="F76" s="45" t="s">
        <v>270</v>
      </c>
      <c r="G76" s="45" t="s">
        <v>270</v>
      </c>
      <c r="H76" s="45" t="s">
        <v>270</v>
      </c>
      <c r="I76" s="45" t="s">
        <v>270</v>
      </c>
      <c r="J76" s="45" t="s">
        <v>270</v>
      </c>
      <c r="K76" s="45" t="s">
        <v>270</v>
      </c>
      <c r="L76" s="45" t="s">
        <v>270</v>
      </c>
      <c r="M76" s="45" t="s">
        <v>270</v>
      </c>
      <c r="N76" s="45" t="s">
        <v>270</v>
      </c>
      <c r="O76" s="45" t="s">
        <v>270</v>
      </c>
      <c r="P76" s="45" t="s">
        <v>270</v>
      </c>
    </row>
    <row r="77" spans="1:16" hidden="1" outlineLevel="1" collapsed="1">
      <c r="A77" s="8">
        <v>42552</v>
      </c>
      <c r="B77" s="45" t="s">
        <v>270</v>
      </c>
      <c r="C77" s="45" t="s">
        <v>270</v>
      </c>
      <c r="D77" s="45" t="s">
        <v>270</v>
      </c>
      <c r="E77" s="45" t="s">
        <v>270</v>
      </c>
      <c r="F77" s="45" t="s">
        <v>270</v>
      </c>
      <c r="G77" s="45" t="s">
        <v>270</v>
      </c>
      <c r="H77" s="45" t="s">
        <v>270</v>
      </c>
      <c r="I77" s="45" t="s">
        <v>270</v>
      </c>
      <c r="J77" s="45" t="s">
        <v>270</v>
      </c>
      <c r="K77" s="45" t="s">
        <v>270</v>
      </c>
      <c r="L77" s="45" t="s">
        <v>270</v>
      </c>
      <c r="M77" s="45" t="s">
        <v>270</v>
      </c>
      <c r="N77" s="45" t="s">
        <v>270</v>
      </c>
      <c r="O77" s="45" t="s">
        <v>270</v>
      </c>
      <c r="P77" s="45" t="s">
        <v>270</v>
      </c>
    </row>
    <row r="78" spans="1:16" hidden="1" outlineLevel="1" collapsed="1">
      <c r="A78" s="8">
        <v>42583</v>
      </c>
      <c r="B78" s="45" t="s">
        <v>270</v>
      </c>
      <c r="C78" s="45" t="s">
        <v>270</v>
      </c>
      <c r="D78" s="45" t="s">
        <v>270</v>
      </c>
      <c r="E78" s="45" t="s">
        <v>270</v>
      </c>
      <c r="F78" s="45" t="s">
        <v>270</v>
      </c>
      <c r="G78" s="45" t="s">
        <v>270</v>
      </c>
      <c r="H78" s="45" t="s">
        <v>270</v>
      </c>
      <c r="I78" s="45" t="s">
        <v>270</v>
      </c>
      <c r="J78" s="45" t="s">
        <v>270</v>
      </c>
      <c r="K78" s="45" t="s">
        <v>270</v>
      </c>
      <c r="L78" s="45" t="s">
        <v>270</v>
      </c>
      <c r="M78" s="45" t="s">
        <v>270</v>
      </c>
      <c r="N78" s="45" t="s">
        <v>270</v>
      </c>
      <c r="O78" s="45" t="s">
        <v>270</v>
      </c>
      <c r="P78" s="45" t="s">
        <v>270</v>
      </c>
    </row>
    <row r="79" spans="1:16" hidden="1" outlineLevel="1" collapsed="1">
      <c r="A79" s="8">
        <v>42614</v>
      </c>
      <c r="B79" s="45" t="s">
        <v>270</v>
      </c>
      <c r="C79" s="45" t="s">
        <v>270</v>
      </c>
      <c r="D79" s="45" t="s">
        <v>270</v>
      </c>
      <c r="E79" s="45" t="s">
        <v>270</v>
      </c>
      <c r="F79" s="45" t="s">
        <v>270</v>
      </c>
      <c r="G79" s="45" t="s">
        <v>270</v>
      </c>
      <c r="H79" s="45" t="s">
        <v>270</v>
      </c>
      <c r="I79" s="45" t="s">
        <v>270</v>
      </c>
      <c r="J79" s="45" t="s">
        <v>270</v>
      </c>
      <c r="K79" s="45" t="s">
        <v>270</v>
      </c>
      <c r="L79" s="45" t="s">
        <v>270</v>
      </c>
      <c r="M79" s="45" t="s">
        <v>270</v>
      </c>
      <c r="N79" s="45" t="s">
        <v>270</v>
      </c>
      <c r="O79" s="45" t="s">
        <v>270</v>
      </c>
      <c r="P79" s="45" t="s">
        <v>270</v>
      </c>
    </row>
    <row r="80" spans="1:16" hidden="1" outlineLevel="1" collapsed="1">
      <c r="A80" s="8">
        <v>42644</v>
      </c>
      <c r="B80" s="45" t="s">
        <v>270</v>
      </c>
      <c r="C80" s="45" t="s">
        <v>270</v>
      </c>
      <c r="D80" s="45" t="s">
        <v>270</v>
      </c>
      <c r="E80" s="45" t="s">
        <v>270</v>
      </c>
      <c r="F80" s="45" t="s">
        <v>270</v>
      </c>
      <c r="G80" s="45" t="s">
        <v>270</v>
      </c>
      <c r="H80" s="45" t="s">
        <v>270</v>
      </c>
      <c r="I80" s="45" t="s">
        <v>270</v>
      </c>
      <c r="J80" s="45" t="s">
        <v>270</v>
      </c>
      <c r="K80" s="45" t="s">
        <v>270</v>
      </c>
      <c r="L80" s="45" t="s">
        <v>270</v>
      </c>
      <c r="M80" s="45" t="s">
        <v>270</v>
      </c>
      <c r="N80" s="45" t="s">
        <v>270</v>
      </c>
      <c r="O80" s="45" t="s">
        <v>270</v>
      </c>
      <c r="P80" s="45" t="s">
        <v>270</v>
      </c>
    </row>
    <row r="81" spans="1:16" hidden="1" outlineLevel="1" collapsed="1">
      <c r="A81" s="8">
        <v>42675</v>
      </c>
      <c r="B81" s="45" t="s">
        <v>270</v>
      </c>
      <c r="C81" s="45" t="s">
        <v>270</v>
      </c>
      <c r="D81" s="45" t="s">
        <v>270</v>
      </c>
      <c r="E81" s="45" t="s">
        <v>270</v>
      </c>
      <c r="F81" s="45" t="s">
        <v>270</v>
      </c>
      <c r="G81" s="45" t="s">
        <v>270</v>
      </c>
      <c r="H81" s="45" t="s">
        <v>270</v>
      </c>
      <c r="I81" s="45" t="s">
        <v>270</v>
      </c>
      <c r="J81" s="45" t="s">
        <v>270</v>
      </c>
      <c r="K81" s="45" t="s">
        <v>270</v>
      </c>
      <c r="L81" s="45" t="s">
        <v>270</v>
      </c>
      <c r="M81" s="45" t="s">
        <v>270</v>
      </c>
      <c r="N81" s="45" t="s">
        <v>270</v>
      </c>
      <c r="O81" s="45" t="s">
        <v>270</v>
      </c>
      <c r="P81" s="45" t="s">
        <v>270</v>
      </c>
    </row>
    <row r="82" spans="1:16" hidden="1" outlineLevel="1" collapsed="1">
      <c r="A82" s="8">
        <v>42705</v>
      </c>
      <c r="B82" s="45" t="s">
        <v>270</v>
      </c>
      <c r="C82" s="45" t="s">
        <v>270</v>
      </c>
      <c r="D82" s="45" t="s">
        <v>270</v>
      </c>
      <c r="E82" s="45" t="s">
        <v>270</v>
      </c>
      <c r="F82" s="45" t="s">
        <v>270</v>
      </c>
      <c r="G82" s="45" t="s">
        <v>270</v>
      </c>
      <c r="H82" s="45" t="s">
        <v>270</v>
      </c>
      <c r="I82" s="45" t="s">
        <v>270</v>
      </c>
      <c r="J82" s="45" t="s">
        <v>270</v>
      </c>
      <c r="K82" s="45" t="s">
        <v>270</v>
      </c>
      <c r="L82" s="45" t="s">
        <v>270</v>
      </c>
      <c r="M82" s="45" t="s">
        <v>270</v>
      </c>
      <c r="N82" s="45" t="s">
        <v>270</v>
      </c>
      <c r="O82" s="45" t="s">
        <v>270</v>
      </c>
      <c r="P82" s="45" t="s">
        <v>270</v>
      </c>
    </row>
    <row r="83" spans="1:16" hidden="1" outlineLevel="1" collapsed="1">
      <c r="A83" s="8">
        <v>42736</v>
      </c>
      <c r="B83" s="45" t="s">
        <v>270</v>
      </c>
      <c r="C83" s="45" t="s">
        <v>270</v>
      </c>
      <c r="D83" s="45" t="s">
        <v>270</v>
      </c>
      <c r="E83" s="45" t="s">
        <v>270</v>
      </c>
      <c r="F83" s="45" t="s">
        <v>270</v>
      </c>
      <c r="G83" s="45" t="s">
        <v>270</v>
      </c>
      <c r="H83" s="45" t="s">
        <v>270</v>
      </c>
      <c r="I83" s="45" t="s">
        <v>270</v>
      </c>
      <c r="J83" s="45" t="s">
        <v>270</v>
      </c>
      <c r="K83" s="45" t="s">
        <v>270</v>
      </c>
      <c r="L83" s="45" t="s">
        <v>270</v>
      </c>
      <c r="M83" s="45" t="s">
        <v>270</v>
      </c>
      <c r="N83" s="45" t="s">
        <v>270</v>
      </c>
      <c r="O83" s="45" t="s">
        <v>270</v>
      </c>
      <c r="P83" s="45" t="s">
        <v>270</v>
      </c>
    </row>
    <row r="84" spans="1:16" hidden="1" outlineLevel="1" collapsed="1">
      <c r="A84" s="8">
        <v>42767</v>
      </c>
      <c r="B84" s="45" t="s">
        <v>270</v>
      </c>
      <c r="C84" s="45" t="s">
        <v>270</v>
      </c>
      <c r="D84" s="45" t="s">
        <v>270</v>
      </c>
      <c r="E84" s="45" t="s">
        <v>270</v>
      </c>
      <c r="F84" s="45" t="s">
        <v>270</v>
      </c>
      <c r="G84" s="45" t="s">
        <v>270</v>
      </c>
      <c r="H84" s="45" t="s">
        <v>270</v>
      </c>
      <c r="I84" s="45" t="s">
        <v>270</v>
      </c>
      <c r="J84" s="45" t="s">
        <v>270</v>
      </c>
      <c r="K84" s="45" t="s">
        <v>270</v>
      </c>
      <c r="L84" s="45" t="s">
        <v>270</v>
      </c>
      <c r="M84" s="45" t="s">
        <v>270</v>
      </c>
      <c r="N84" s="45" t="s">
        <v>270</v>
      </c>
      <c r="O84" s="45" t="s">
        <v>270</v>
      </c>
      <c r="P84" s="45" t="s">
        <v>270</v>
      </c>
    </row>
    <row r="85" spans="1:16" hidden="1" outlineLevel="1" collapsed="1">
      <c r="A85" s="8">
        <v>42795</v>
      </c>
      <c r="B85" s="45" t="s">
        <v>270</v>
      </c>
      <c r="C85" s="45" t="s">
        <v>270</v>
      </c>
      <c r="D85" s="45" t="s">
        <v>270</v>
      </c>
      <c r="E85" s="45" t="s">
        <v>270</v>
      </c>
      <c r="F85" s="45" t="s">
        <v>270</v>
      </c>
      <c r="G85" s="45" t="s">
        <v>270</v>
      </c>
      <c r="H85" s="45" t="s">
        <v>270</v>
      </c>
      <c r="I85" s="45" t="s">
        <v>270</v>
      </c>
      <c r="J85" s="45" t="s">
        <v>270</v>
      </c>
      <c r="K85" s="45" t="s">
        <v>270</v>
      </c>
      <c r="L85" s="45" t="s">
        <v>270</v>
      </c>
      <c r="M85" s="45" t="s">
        <v>270</v>
      </c>
      <c r="N85" s="45" t="s">
        <v>270</v>
      </c>
      <c r="O85" s="45" t="s">
        <v>270</v>
      </c>
      <c r="P85" s="45" t="s">
        <v>270</v>
      </c>
    </row>
    <row r="86" spans="1:16" hidden="1" outlineLevel="1" collapsed="1">
      <c r="A86" s="8">
        <v>42826</v>
      </c>
      <c r="B86" s="45" t="s">
        <v>270</v>
      </c>
      <c r="C86" s="45" t="s">
        <v>270</v>
      </c>
      <c r="D86" s="45" t="s">
        <v>270</v>
      </c>
      <c r="E86" s="45" t="s">
        <v>270</v>
      </c>
      <c r="F86" s="45" t="s">
        <v>270</v>
      </c>
      <c r="G86" s="45" t="s">
        <v>270</v>
      </c>
      <c r="H86" s="45" t="s">
        <v>270</v>
      </c>
      <c r="I86" s="45" t="s">
        <v>270</v>
      </c>
      <c r="J86" s="45" t="s">
        <v>270</v>
      </c>
      <c r="K86" s="45" t="s">
        <v>270</v>
      </c>
      <c r="L86" s="45" t="s">
        <v>270</v>
      </c>
      <c r="M86" s="45" t="s">
        <v>270</v>
      </c>
      <c r="N86" s="45" t="s">
        <v>270</v>
      </c>
      <c r="O86" s="45" t="s">
        <v>270</v>
      </c>
      <c r="P86" s="45" t="s">
        <v>270</v>
      </c>
    </row>
    <row r="87" spans="1:16" hidden="1" outlineLevel="1" collapsed="1">
      <c r="A87" s="8">
        <v>42856</v>
      </c>
      <c r="B87" s="45" t="s">
        <v>270</v>
      </c>
      <c r="C87" s="45" t="s">
        <v>270</v>
      </c>
      <c r="D87" s="45" t="s">
        <v>270</v>
      </c>
      <c r="E87" s="45" t="s">
        <v>270</v>
      </c>
      <c r="F87" s="45" t="s">
        <v>270</v>
      </c>
      <c r="G87" s="45" t="s">
        <v>270</v>
      </c>
      <c r="H87" s="45" t="s">
        <v>270</v>
      </c>
      <c r="I87" s="45" t="s">
        <v>270</v>
      </c>
      <c r="J87" s="45" t="s">
        <v>270</v>
      </c>
      <c r="K87" s="45" t="s">
        <v>270</v>
      </c>
      <c r="L87" s="45" t="s">
        <v>270</v>
      </c>
      <c r="M87" s="45" t="s">
        <v>270</v>
      </c>
      <c r="N87" s="45" t="s">
        <v>270</v>
      </c>
      <c r="O87" s="45" t="s">
        <v>270</v>
      </c>
      <c r="P87" s="45" t="s">
        <v>270</v>
      </c>
    </row>
    <row r="88" spans="1:16" hidden="1" outlineLevel="1" collapsed="1">
      <c r="A88" s="8">
        <v>42887</v>
      </c>
      <c r="B88" s="45" t="s">
        <v>270</v>
      </c>
      <c r="C88" s="45" t="s">
        <v>270</v>
      </c>
      <c r="D88" s="45" t="s">
        <v>270</v>
      </c>
      <c r="E88" s="45" t="s">
        <v>270</v>
      </c>
      <c r="F88" s="45" t="s">
        <v>270</v>
      </c>
      <c r="G88" s="45" t="s">
        <v>270</v>
      </c>
      <c r="H88" s="45" t="s">
        <v>270</v>
      </c>
      <c r="I88" s="45" t="s">
        <v>270</v>
      </c>
      <c r="J88" s="45" t="s">
        <v>270</v>
      </c>
      <c r="K88" s="45" t="s">
        <v>270</v>
      </c>
      <c r="L88" s="45" t="s">
        <v>270</v>
      </c>
      <c r="M88" s="45" t="s">
        <v>270</v>
      </c>
      <c r="N88" s="45" t="s">
        <v>270</v>
      </c>
      <c r="O88" s="45" t="s">
        <v>270</v>
      </c>
      <c r="P88" s="45" t="s">
        <v>270</v>
      </c>
    </row>
    <row r="89" spans="1:16" hidden="1" outlineLevel="1" collapsed="1">
      <c r="A89" s="8">
        <v>42917</v>
      </c>
      <c r="B89" s="45" t="s">
        <v>270</v>
      </c>
      <c r="C89" s="45" t="s">
        <v>270</v>
      </c>
      <c r="D89" s="45" t="s">
        <v>270</v>
      </c>
      <c r="E89" s="45" t="s">
        <v>270</v>
      </c>
      <c r="F89" s="45" t="s">
        <v>270</v>
      </c>
      <c r="G89" s="45" t="s">
        <v>270</v>
      </c>
      <c r="H89" s="45" t="s">
        <v>270</v>
      </c>
      <c r="I89" s="45" t="s">
        <v>270</v>
      </c>
      <c r="J89" s="45" t="s">
        <v>270</v>
      </c>
      <c r="K89" s="45" t="s">
        <v>270</v>
      </c>
      <c r="L89" s="45" t="s">
        <v>270</v>
      </c>
      <c r="M89" s="45" t="s">
        <v>270</v>
      </c>
      <c r="N89" s="45" t="s">
        <v>270</v>
      </c>
      <c r="O89" s="45" t="s">
        <v>270</v>
      </c>
      <c r="P89" s="45" t="s">
        <v>270</v>
      </c>
    </row>
    <row r="90" spans="1:16" hidden="1" outlineLevel="1" collapsed="1">
      <c r="A90" s="8">
        <v>42948</v>
      </c>
      <c r="B90" s="45" t="s">
        <v>270</v>
      </c>
      <c r="C90" s="45" t="s">
        <v>270</v>
      </c>
      <c r="D90" s="45" t="s">
        <v>270</v>
      </c>
      <c r="E90" s="45" t="s">
        <v>270</v>
      </c>
      <c r="F90" s="45" t="s">
        <v>270</v>
      </c>
      <c r="G90" s="45" t="s">
        <v>270</v>
      </c>
      <c r="H90" s="45" t="s">
        <v>270</v>
      </c>
      <c r="I90" s="45" t="s">
        <v>270</v>
      </c>
      <c r="J90" s="45" t="s">
        <v>270</v>
      </c>
      <c r="K90" s="45" t="s">
        <v>270</v>
      </c>
      <c r="L90" s="45" t="s">
        <v>270</v>
      </c>
      <c r="M90" s="45" t="s">
        <v>270</v>
      </c>
      <c r="N90" s="45" t="s">
        <v>270</v>
      </c>
      <c r="O90" s="45" t="s">
        <v>270</v>
      </c>
      <c r="P90" s="45" t="s">
        <v>270</v>
      </c>
    </row>
    <row r="91" spans="1:16" hidden="1" outlineLevel="1" collapsed="1">
      <c r="A91" s="8">
        <v>42979</v>
      </c>
      <c r="B91" s="45" t="s">
        <v>270</v>
      </c>
      <c r="C91" s="45" t="s">
        <v>270</v>
      </c>
      <c r="D91" s="45" t="s">
        <v>270</v>
      </c>
      <c r="E91" s="45" t="s">
        <v>270</v>
      </c>
      <c r="F91" s="45" t="s">
        <v>270</v>
      </c>
      <c r="G91" s="45" t="s">
        <v>270</v>
      </c>
      <c r="H91" s="45" t="s">
        <v>270</v>
      </c>
      <c r="I91" s="45" t="s">
        <v>270</v>
      </c>
      <c r="J91" s="45" t="s">
        <v>270</v>
      </c>
      <c r="K91" s="45" t="s">
        <v>270</v>
      </c>
      <c r="L91" s="45" t="s">
        <v>270</v>
      </c>
      <c r="M91" s="45" t="s">
        <v>270</v>
      </c>
      <c r="N91" s="45" t="s">
        <v>270</v>
      </c>
      <c r="O91" s="45" t="s">
        <v>270</v>
      </c>
      <c r="P91" s="45" t="s">
        <v>270</v>
      </c>
    </row>
    <row r="92" spans="1:16" hidden="1" outlineLevel="1" collapsed="1">
      <c r="A92" s="8">
        <v>43009</v>
      </c>
      <c r="B92" s="45" t="s">
        <v>270</v>
      </c>
      <c r="C92" s="45" t="s">
        <v>270</v>
      </c>
      <c r="D92" s="45" t="s">
        <v>270</v>
      </c>
      <c r="E92" s="45" t="s">
        <v>270</v>
      </c>
      <c r="F92" s="45" t="s">
        <v>270</v>
      </c>
      <c r="G92" s="45" t="s">
        <v>270</v>
      </c>
      <c r="H92" s="45" t="s">
        <v>270</v>
      </c>
      <c r="I92" s="45" t="s">
        <v>270</v>
      </c>
      <c r="J92" s="45" t="s">
        <v>270</v>
      </c>
      <c r="K92" s="45" t="s">
        <v>270</v>
      </c>
      <c r="L92" s="45" t="s">
        <v>270</v>
      </c>
      <c r="M92" s="45" t="s">
        <v>270</v>
      </c>
      <c r="N92" s="45" t="s">
        <v>270</v>
      </c>
      <c r="O92" s="45" t="s">
        <v>270</v>
      </c>
      <c r="P92" s="45" t="s">
        <v>270</v>
      </c>
    </row>
    <row r="93" spans="1:16" hidden="1" outlineLevel="1" collapsed="1">
      <c r="A93" s="8">
        <v>43040</v>
      </c>
      <c r="B93" s="45" t="s">
        <v>270</v>
      </c>
      <c r="C93" s="45" t="s">
        <v>270</v>
      </c>
      <c r="D93" s="45" t="s">
        <v>270</v>
      </c>
      <c r="E93" s="45" t="s">
        <v>270</v>
      </c>
      <c r="F93" s="45" t="s">
        <v>270</v>
      </c>
      <c r="G93" s="45" t="s">
        <v>270</v>
      </c>
      <c r="H93" s="45" t="s">
        <v>270</v>
      </c>
      <c r="I93" s="45" t="s">
        <v>270</v>
      </c>
      <c r="J93" s="45" t="s">
        <v>270</v>
      </c>
      <c r="K93" s="45" t="s">
        <v>270</v>
      </c>
      <c r="L93" s="45" t="s">
        <v>270</v>
      </c>
      <c r="M93" s="45" t="s">
        <v>270</v>
      </c>
      <c r="N93" s="45" t="s">
        <v>270</v>
      </c>
      <c r="O93" s="45" t="s">
        <v>270</v>
      </c>
      <c r="P93" s="45" t="s">
        <v>270</v>
      </c>
    </row>
    <row r="94" spans="1:16" hidden="1" outlineLevel="1" collapsed="1">
      <c r="A94" s="8">
        <v>43070</v>
      </c>
      <c r="B94" s="45" t="s">
        <v>270</v>
      </c>
      <c r="C94" s="45" t="s">
        <v>270</v>
      </c>
      <c r="D94" s="45" t="s">
        <v>270</v>
      </c>
      <c r="E94" s="45" t="s">
        <v>270</v>
      </c>
      <c r="F94" s="45" t="s">
        <v>270</v>
      </c>
      <c r="G94" s="45" t="s">
        <v>270</v>
      </c>
      <c r="H94" s="45" t="s">
        <v>270</v>
      </c>
      <c r="I94" s="45" t="s">
        <v>270</v>
      </c>
      <c r="J94" s="45" t="s">
        <v>270</v>
      </c>
      <c r="K94" s="45" t="s">
        <v>270</v>
      </c>
      <c r="L94" s="45" t="s">
        <v>270</v>
      </c>
      <c r="M94" s="45" t="s">
        <v>270</v>
      </c>
      <c r="N94" s="45" t="s">
        <v>270</v>
      </c>
      <c r="O94" s="45" t="s">
        <v>270</v>
      </c>
      <c r="P94" s="45" t="s">
        <v>270</v>
      </c>
    </row>
    <row r="95" spans="1:16" hidden="1" outlineLevel="1" collapsed="1">
      <c r="A95" s="8">
        <v>43101</v>
      </c>
      <c r="B95" s="45" t="s">
        <v>270</v>
      </c>
      <c r="C95" s="45" t="s">
        <v>270</v>
      </c>
      <c r="D95" s="45" t="s">
        <v>270</v>
      </c>
      <c r="E95" s="45" t="s">
        <v>270</v>
      </c>
      <c r="F95" s="45" t="s">
        <v>270</v>
      </c>
      <c r="G95" s="45" t="s">
        <v>270</v>
      </c>
      <c r="H95" s="45" t="s">
        <v>270</v>
      </c>
      <c r="I95" s="45" t="s">
        <v>270</v>
      </c>
      <c r="J95" s="45" t="s">
        <v>270</v>
      </c>
      <c r="K95" s="45" t="s">
        <v>270</v>
      </c>
      <c r="L95" s="45" t="s">
        <v>270</v>
      </c>
      <c r="M95" s="45" t="s">
        <v>270</v>
      </c>
      <c r="N95" s="45" t="s">
        <v>270</v>
      </c>
      <c r="O95" s="45" t="s">
        <v>270</v>
      </c>
      <c r="P95" s="45" t="s">
        <v>270</v>
      </c>
    </row>
    <row r="96" spans="1:16" hidden="1" outlineLevel="1" collapsed="1">
      <c r="A96" s="8">
        <v>43132</v>
      </c>
      <c r="B96" s="45" t="s">
        <v>270</v>
      </c>
      <c r="C96" s="45" t="s">
        <v>270</v>
      </c>
      <c r="D96" s="45" t="s">
        <v>270</v>
      </c>
      <c r="E96" s="45" t="s">
        <v>270</v>
      </c>
      <c r="F96" s="45" t="s">
        <v>270</v>
      </c>
      <c r="G96" s="45" t="s">
        <v>270</v>
      </c>
      <c r="H96" s="45" t="s">
        <v>270</v>
      </c>
      <c r="I96" s="45" t="s">
        <v>270</v>
      </c>
      <c r="J96" s="45" t="s">
        <v>270</v>
      </c>
      <c r="K96" s="45" t="s">
        <v>270</v>
      </c>
      <c r="L96" s="45" t="s">
        <v>270</v>
      </c>
      <c r="M96" s="45" t="s">
        <v>270</v>
      </c>
      <c r="N96" s="45" t="s">
        <v>270</v>
      </c>
      <c r="O96" s="45" t="s">
        <v>270</v>
      </c>
      <c r="P96" s="45" t="s">
        <v>270</v>
      </c>
    </row>
    <row r="97" spans="1:16" hidden="1" outlineLevel="1" collapsed="1">
      <c r="A97" s="8">
        <v>43160</v>
      </c>
      <c r="B97" s="45" t="s">
        <v>270</v>
      </c>
      <c r="C97" s="45" t="s">
        <v>270</v>
      </c>
      <c r="D97" s="45" t="s">
        <v>270</v>
      </c>
      <c r="E97" s="45" t="s">
        <v>270</v>
      </c>
      <c r="F97" s="45" t="s">
        <v>270</v>
      </c>
      <c r="G97" s="45" t="s">
        <v>270</v>
      </c>
      <c r="H97" s="45" t="s">
        <v>270</v>
      </c>
      <c r="I97" s="45" t="s">
        <v>270</v>
      </c>
      <c r="J97" s="45" t="s">
        <v>270</v>
      </c>
      <c r="K97" s="45" t="s">
        <v>270</v>
      </c>
      <c r="L97" s="45" t="s">
        <v>270</v>
      </c>
      <c r="M97" s="45" t="s">
        <v>270</v>
      </c>
      <c r="N97" s="45" t="s">
        <v>270</v>
      </c>
      <c r="O97" s="45" t="s">
        <v>270</v>
      </c>
      <c r="P97" s="45" t="s">
        <v>270</v>
      </c>
    </row>
    <row r="98" spans="1:16" hidden="1" outlineLevel="1" collapsed="1">
      <c r="A98" s="8">
        <v>43191</v>
      </c>
      <c r="B98" s="45" t="s">
        <v>270</v>
      </c>
      <c r="C98" s="45" t="s">
        <v>270</v>
      </c>
      <c r="D98" s="45" t="s">
        <v>270</v>
      </c>
      <c r="E98" s="45" t="s">
        <v>270</v>
      </c>
      <c r="F98" s="45" t="s">
        <v>270</v>
      </c>
      <c r="G98" s="45" t="s">
        <v>270</v>
      </c>
      <c r="H98" s="45" t="s">
        <v>270</v>
      </c>
      <c r="I98" s="45" t="s">
        <v>270</v>
      </c>
      <c r="J98" s="45" t="s">
        <v>270</v>
      </c>
      <c r="K98" s="45" t="s">
        <v>270</v>
      </c>
      <c r="L98" s="45" t="s">
        <v>270</v>
      </c>
      <c r="M98" s="45" t="s">
        <v>270</v>
      </c>
      <c r="N98" s="45" t="s">
        <v>270</v>
      </c>
      <c r="O98" s="45" t="s">
        <v>270</v>
      </c>
      <c r="P98" s="45" t="s">
        <v>270</v>
      </c>
    </row>
    <row r="99" spans="1:16" hidden="1" outlineLevel="1" collapsed="1">
      <c r="A99" s="8">
        <v>43221</v>
      </c>
      <c r="B99" s="45" t="s">
        <v>270</v>
      </c>
      <c r="C99" s="45" t="s">
        <v>270</v>
      </c>
      <c r="D99" s="45" t="s">
        <v>270</v>
      </c>
      <c r="E99" s="45" t="s">
        <v>270</v>
      </c>
      <c r="F99" s="45" t="s">
        <v>270</v>
      </c>
      <c r="G99" s="45" t="s">
        <v>270</v>
      </c>
      <c r="H99" s="45" t="s">
        <v>270</v>
      </c>
      <c r="I99" s="45" t="s">
        <v>270</v>
      </c>
      <c r="J99" s="45" t="s">
        <v>270</v>
      </c>
      <c r="K99" s="45" t="s">
        <v>270</v>
      </c>
      <c r="L99" s="45" t="s">
        <v>270</v>
      </c>
      <c r="M99" s="45" t="s">
        <v>270</v>
      </c>
      <c r="N99" s="45" t="s">
        <v>270</v>
      </c>
      <c r="O99" s="45" t="s">
        <v>270</v>
      </c>
      <c r="P99" s="45" t="s">
        <v>270</v>
      </c>
    </row>
    <row r="100" spans="1:16" hidden="1" outlineLevel="1" collapsed="1">
      <c r="A100" s="8">
        <v>43252</v>
      </c>
      <c r="B100" s="45" t="s">
        <v>270</v>
      </c>
      <c r="C100" s="45" t="s">
        <v>270</v>
      </c>
      <c r="D100" s="45" t="s">
        <v>270</v>
      </c>
      <c r="E100" s="45" t="s">
        <v>270</v>
      </c>
      <c r="F100" s="45" t="s">
        <v>270</v>
      </c>
      <c r="G100" s="45" t="s">
        <v>270</v>
      </c>
      <c r="H100" s="45" t="s">
        <v>270</v>
      </c>
      <c r="I100" s="45" t="s">
        <v>270</v>
      </c>
      <c r="J100" s="45" t="s">
        <v>270</v>
      </c>
      <c r="K100" s="45" t="s">
        <v>270</v>
      </c>
      <c r="L100" s="45" t="s">
        <v>270</v>
      </c>
      <c r="M100" s="45" t="s">
        <v>270</v>
      </c>
      <c r="N100" s="45" t="s">
        <v>270</v>
      </c>
      <c r="O100" s="45" t="s">
        <v>270</v>
      </c>
      <c r="P100" s="45" t="s">
        <v>270</v>
      </c>
    </row>
    <row r="101" spans="1:16" hidden="1" outlineLevel="1" collapsed="1">
      <c r="A101" s="8">
        <v>43282</v>
      </c>
      <c r="B101" s="45" t="s">
        <v>270</v>
      </c>
      <c r="C101" s="45" t="s">
        <v>270</v>
      </c>
      <c r="D101" s="45" t="s">
        <v>270</v>
      </c>
      <c r="E101" s="45" t="s">
        <v>270</v>
      </c>
      <c r="F101" s="45" t="s">
        <v>270</v>
      </c>
      <c r="G101" s="45" t="s">
        <v>270</v>
      </c>
      <c r="H101" s="45" t="s">
        <v>270</v>
      </c>
      <c r="I101" s="45" t="s">
        <v>270</v>
      </c>
      <c r="J101" s="45" t="s">
        <v>270</v>
      </c>
      <c r="K101" s="45" t="s">
        <v>270</v>
      </c>
      <c r="L101" s="45" t="s">
        <v>270</v>
      </c>
      <c r="M101" s="45" t="s">
        <v>270</v>
      </c>
      <c r="N101" s="45" t="s">
        <v>270</v>
      </c>
      <c r="O101" s="45" t="s">
        <v>270</v>
      </c>
      <c r="P101" s="45" t="s">
        <v>270</v>
      </c>
    </row>
    <row r="102" spans="1:16" hidden="1" outlineLevel="1" collapsed="1">
      <c r="A102" s="8">
        <v>43313</v>
      </c>
      <c r="B102" s="45" t="s">
        <v>270</v>
      </c>
      <c r="C102" s="45" t="s">
        <v>270</v>
      </c>
      <c r="D102" s="45" t="s">
        <v>270</v>
      </c>
      <c r="E102" s="45" t="s">
        <v>270</v>
      </c>
      <c r="F102" s="45" t="s">
        <v>270</v>
      </c>
      <c r="G102" s="45" t="s">
        <v>270</v>
      </c>
      <c r="H102" s="45" t="s">
        <v>270</v>
      </c>
      <c r="I102" s="45" t="s">
        <v>270</v>
      </c>
      <c r="J102" s="45" t="s">
        <v>270</v>
      </c>
      <c r="K102" s="45" t="s">
        <v>270</v>
      </c>
      <c r="L102" s="45" t="s">
        <v>270</v>
      </c>
      <c r="M102" s="45" t="s">
        <v>270</v>
      </c>
      <c r="N102" s="45" t="s">
        <v>270</v>
      </c>
      <c r="O102" s="45" t="s">
        <v>270</v>
      </c>
      <c r="P102" s="45" t="s">
        <v>270</v>
      </c>
    </row>
    <row r="103" spans="1:16" hidden="1" outlineLevel="1" collapsed="1">
      <c r="A103" s="8">
        <v>43344</v>
      </c>
      <c r="B103" s="45" t="s">
        <v>270</v>
      </c>
      <c r="C103" s="45" t="s">
        <v>270</v>
      </c>
      <c r="D103" s="45" t="s">
        <v>270</v>
      </c>
      <c r="E103" s="45" t="s">
        <v>270</v>
      </c>
      <c r="F103" s="45" t="s">
        <v>270</v>
      </c>
      <c r="G103" s="45" t="s">
        <v>270</v>
      </c>
      <c r="H103" s="45" t="s">
        <v>270</v>
      </c>
      <c r="I103" s="45" t="s">
        <v>270</v>
      </c>
      <c r="J103" s="45" t="s">
        <v>270</v>
      </c>
      <c r="K103" s="45" t="s">
        <v>270</v>
      </c>
      <c r="L103" s="45" t="s">
        <v>270</v>
      </c>
      <c r="M103" s="45" t="s">
        <v>270</v>
      </c>
      <c r="N103" s="45" t="s">
        <v>270</v>
      </c>
      <c r="O103" s="45" t="s">
        <v>270</v>
      </c>
      <c r="P103" s="45" t="s">
        <v>270</v>
      </c>
    </row>
    <row r="104" spans="1:16" hidden="1" outlineLevel="1" collapsed="1">
      <c r="A104" s="8">
        <v>43374</v>
      </c>
      <c r="B104" s="45" t="s">
        <v>270</v>
      </c>
      <c r="C104" s="45" t="s">
        <v>270</v>
      </c>
      <c r="D104" s="45" t="s">
        <v>270</v>
      </c>
      <c r="E104" s="45" t="s">
        <v>270</v>
      </c>
      <c r="F104" s="45" t="s">
        <v>270</v>
      </c>
      <c r="G104" s="45" t="s">
        <v>270</v>
      </c>
      <c r="H104" s="45" t="s">
        <v>270</v>
      </c>
      <c r="I104" s="45" t="s">
        <v>270</v>
      </c>
      <c r="J104" s="45" t="s">
        <v>270</v>
      </c>
      <c r="K104" s="45" t="s">
        <v>270</v>
      </c>
      <c r="L104" s="45" t="s">
        <v>270</v>
      </c>
      <c r="M104" s="45" t="s">
        <v>270</v>
      </c>
      <c r="N104" s="45" t="s">
        <v>270</v>
      </c>
      <c r="O104" s="45" t="s">
        <v>270</v>
      </c>
      <c r="P104" s="45" t="s">
        <v>270</v>
      </c>
    </row>
    <row r="105" spans="1:16" hidden="1" outlineLevel="1" collapsed="1">
      <c r="A105" s="8">
        <v>43405</v>
      </c>
      <c r="B105" s="45" t="s">
        <v>270</v>
      </c>
      <c r="C105" s="45" t="s">
        <v>270</v>
      </c>
      <c r="D105" s="45" t="s">
        <v>270</v>
      </c>
      <c r="E105" s="45" t="s">
        <v>270</v>
      </c>
      <c r="F105" s="45" t="s">
        <v>270</v>
      </c>
      <c r="G105" s="45" t="s">
        <v>270</v>
      </c>
      <c r="H105" s="45" t="s">
        <v>270</v>
      </c>
      <c r="I105" s="45" t="s">
        <v>270</v>
      </c>
      <c r="J105" s="45" t="s">
        <v>270</v>
      </c>
      <c r="K105" s="45" t="s">
        <v>270</v>
      </c>
      <c r="L105" s="45" t="s">
        <v>270</v>
      </c>
      <c r="M105" s="45" t="s">
        <v>270</v>
      </c>
      <c r="N105" s="45" t="s">
        <v>270</v>
      </c>
      <c r="O105" s="45" t="s">
        <v>270</v>
      </c>
      <c r="P105" s="45" t="s">
        <v>270</v>
      </c>
    </row>
    <row r="106" spans="1:16" hidden="1" outlineLevel="1" collapsed="1">
      <c r="A106" s="8">
        <v>43435</v>
      </c>
      <c r="B106" s="45" t="s">
        <v>270</v>
      </c>
      <c r="C106" s="45" t="s">
        <v>270</v>
      </c>
      <c r="D106" s="45" t="s">
        <v>270</v>
      </c>
      <c r="E106" s="45" t="s">
        <v>270</v>
      </c>
      <c r="F106" s="45" t="s">
        <v>270</v>
      </c>
      <c r="G106" s="45" t="s">
        <v>270</v>
      </c>
      <c r="H106" s="45" t="s">
        <v>270</v>
      </c>
      <c r="I106" s="45" t="s">
        <v>270</v>
      </c>
      <c r="J106" s="45" t="s">
        <v>270</v>
      </c>
      <c r="K106" s="45" t="s">
        <v>270</v>
      </c>
      <c r="L106" s="45" t="s">
        <v>270</v>
      </c>
      <c r="M106" s="45" t="s">
        <v>270</v>
      </c>
      <c r="N106" s="45" t="s">
        <v>270</v>
      </c>
      <c r="O106" s="45" t="s">
        <v>270</v>
      </c>
      <c r="P106" s="45" t="s">
        <v>270</v>
      </c>
    </row>
    <row r="107" spans="1:16" hidden="1" outlineLevel="1" collapsed="1">
      <c r="A107" s="8">
        <v>43466</v>
      </c>
      <c r="B107" s="45" t="s">
        <v>270</v>
      </c>
      <c r="C107" s="45" t="s">
        <v>270</v>
      </c>
      <c r="D107" s="45" t="s">
        <v>270</v>
      </c>
      <c r="E107" s="45" t="s">
        <v>270</v>
      </c>
      <c r="F107" s="45" t="s">
        <v>270</v>
      </c>
      <c r="G107" s="45" t="s">
        <v>270</v>
      </c>
      <c r="H107" s="45" t="s">
        <v>270</v>
      </c>
      <c r="I107" s="45" t="s">
        <v>270</v>
      </c>
      <c r="J107" s="45" t="s">
        <v>270</v>
      </c>
      <c r="K107" s="45" t="s">
        <v>270</v>
      </c>
      <c r="L107" s="45" t="s">
        <v>270</v>
      </c>
      <c r="M107" s="45" t="s">
        <v>270</v>
      </c>
      <c r="N107" s="45" t="s">
        <v>270</v>
      </c>
      <c r="O107" s="45" t="s">
        <v>270</v>
      </c>
      <c r="P107" s="45" t="s">
        <v>270</v>
      </c>
    </row>
    <row r="108" spans="1:16" hidden="1" outlineLevel="1" collapsed="1">
      <c r="A108" s="8">
        <v>43497</v>
      </c>
      <c r="B108" s="45" t="s">
        <v>270</v>
      </c>
      <c r="C108" s="45" t="s">
        <v>270</v>
      </c>
      <c r="D108" s="45" t="s">
        <v>270</v>
      </c>
      <c r="E108" s="45" t="s">
        <v>270</v>
      </c>
      <c r="F108" s="45" t="s">
        <v>270</v>
      </c>
      <c r="G108" s="45" t="s">
        <v>270</v>
      </c>
      <c r="H108" s="45" t="s">
        <v>270</v>
      </c>
      <c r="I108" s="45" t="s">
        <v>270</v>
      </c>
      <c r="J108" s="45" t="s">
        <v>270</v>
      </c>
      <c r="K108" s="45" t="s">
        <v>270</v>
      </c>
      <c r="L108" s="45" t="s">
        <v>270</v>
      </c>
      <c r="M108" s="45" t="s">
        <v>270</v>
      </c>
      <c r="N108" s="45" t="s">
        <v>270</v>
      </c>
      <c r="O108" s="45" t="s">
        <v>270</v>
      </c>
      <c r="P108" s="45" t="s">
        <v>270</v>
      </c>
    </row>
    <row r="109" spans="1:16" hidden="1" outlineLevel="1" collapsed="1">
      <c r="A109" s="8">
        <v>43525</v>
      </c>
      <c r="B109" s="45" t="s">
        <v>270</v>
      </c>
      <c r="C109" s="45" t="s">
        <v>270</v>
      </c>
      <c r="D109" s="45" t="s">
        <v>270</v>
      </c>
      <c r="E109" s="45" t="s">
        <v>270</v>
      </c>
      <c r="F109" s="45" t="s">
        <v>270</v>
      </c>
      <c r="G109" s="45" t="s">
        <v>270</v>
      </c>
      <c r="H109" s="45" t="s">
        <v>270</v>
      </c>
      <c r="I109" s="45" t="s">
        <v>270</v>
      </c>
      <c r="J109" s="45" t="s">
        <v>270</v>
      </c>
      <c r="K109" s="45" t="s">
        <v>270</v>
      </c>
      <c r="L109" s="45" t="s">
        <v>270</v>
      </c>
      <c r="M109" s="45" t="s">
        <v>270</v>
      </c>
      <c r="N109" s="45" t="s">
        <v>270</v>
      </c>
      <c r="O109" s="45" t="s">
        <v>270</v>
      </c>
      <c r="P109" s="45" t="s">
        <v>270</v>
      </c>
    </row>
    <row r="110" spans="1:16" hidden="1" outlineLevel="1" collapsed="1">
      <c r="A110" s="8">
        <v>43556</v>
      </c>
      <c r="B110" s="45" t="s">
        <v>270</v>
      </c>
      <c r="C110" s="45" t="s">
        <v>270</v>
      </c>
      <c r="D110" s="45" t="s">
        <v>270</v>
      </c>
      <c r="E110" s="45" t="s">
        <v>270</v>
      </c>
      <c r="F110" s="45" t="s">
        <v>270</v>
      </c>
      <c r="G110" s="45" t="s">
        <v>270</v>
      </c>
      <c r="H110" s="45" t="s">
        <v>270</v>
      </c>
      <c r="I110" s="45" t="s">
        <v>270</v>
      </c>
      <c r="J110" s="45" t="s">
        <v>270</v>
      </c>
      <c r="K110" s="45" t="s">
        <v>270</v>
      </c>
      <c r="L110" s="45" t="s">
        <v>270</v>
      </c>
      <c r="M110" s="45" t="s">
        <v>270</v>
      </c>
      <c r="N110" s="45" t="s">
        <v>270</v>
      </c>
      <c r="O110" s="45" t="s">
        <v>270</v>
      </c>
      <c r="P110" s="45" t="s">
        <v>270</v>
      </c>
    </row>
    <row r="111" spans="1:16" hidden="1" outlineLevel="1" collapsed="1">
      <c r="A111" s="8">
        <v>43586</v>
      </c>
      <c r="B111" s="45" t="s">
        <v>270</v>
      </c>
      <c r="C111" s="45" t="s">
        <v>270</v>
      </c>
      <c r="D111" s="45" t="s">
        <v>270</v>
      </c>
      <c r="E111" s="45" t="s">
        <v>270</v>
      </c>
      <c r="F111" s="45" t="s">
        <v>270</v>
      </c>
      <c r="G111" s="45" t="s">
        <v>270</v>
      </c>
      <c r="H111" s="45" t="s">
        <v>270</v>
      </c>
      <c r="I111" s="45" t="s">
        <v>270</v>
      </c>
      <c r="J111" s="45" t="s">
        <v>270</v>
      </c>
      <c r="K111" s="45" t="s">
        <v>270</v>
      </c>
      <c r="L111" s="45" t="s">
        <v>270</v>
      </c>
      <c r="M111" s="45" t="s">
        <v>270</v>
      </c>
      <c r="N111" s="45" t="s">
        <v>270</v>
      </c>
      <c r="O111" s="45" t="s">
        <v>270</v>
      </c>
      <c r="P111" s="45" t="s">
        <v>270</v>
      </c>
    </row>
    <row r="112" spans="1:16" hidden="1" outlineLevel="1" collapsed="1">
      <c r="A112" s="8">
        <v>43617</v>
      </c>
      <c r="B112" s="45" t="s">
        <v>270</v>
      </c>
      <c r="C112" s="45" t="s">
        <v>270</v>
      </c>
      <c r="D112" s="45" t="s">
        <v>270</v>
      </c>
      <c r="E112" s="45" t="s">
        <v>270</v>
      </c>
      <c r="F112" s="45" t="s">
        <v>270</v>
      </c>
      <c r="G112" s="45" t="s">
        <v>270</v>
      </c>
      <c r="H112" s="45" t="s">
        <v>270</v>
      </c>
      <c r="I112" s="45" t="s">
        <v>270</v>
      </c>
      <c r="J112" s="45" t="s">
        <v>270</v>
      </c>
      <c r="K112" s="45" t="s">
        <v>270</v>
      </c>
      <c r="L112" s="45" t="s">
        <v>270</v>
      </c>
      <c r="M112" s="45" t="s">
        <v>270</v>
      </c>
      <c r="N112" s="45" t="s">
        <v>270</v>
      </c>
      <c r="O112" s="45" t="s">
        <v>270</v>
      </c>
      <c r="P112" s="45" t="s">
        <v>270</v>
      </c>
    </row>
    <row r="113" spans="1:16" hidden="1" outlineLevel="1" collapsed="1">
      <c r="A113" s="8">
        <v>43647</v>
      </c>
      <c r="B113" s="45" t="s">
        <v>270</v>
      </c>
      <c r="C113" s="45" t="s">
        <v>270</v>
      </c>
      <c r="D113" s="45" t="s">
        <v>270</v>
      </c>
      <c r="E113" s="45" t="s">
        <v>270</v>
      </c>
      <c r="F113" s="45" t="s">
        <v>270</v>
      </c>
      <c r="G113" s="45" t="s">
        <v>270</v>
      </c>
      <c r="H113" s="45" t="s">
        <v>270</v>
      </c>
      <c r="I113" s="45" t="s">
        <v>270</v>
      </c>
      <c r="J113" s="45" t="s">
        <v>270</v>
      </c>
      <c r="K113" s="45" t="s">
        <v>270</v>
      </c>
      <c r="L113" s="45" t="s">
        <v>270</v>
      </c>
      <c r="M113" s="45" t="s">
        <v>270</v>
      </c>
      <c r="N113" s="45" t="s">
        <v>270</v>
      </c>
      <c r="O113" s="45" t="s">
        <v>270</v>
      </c>
      <c r="P113" s="45" t="s">
        <v>270</v>
      </c>
    </row>
    <row r="114" spans="1:16" hidden="1" outlineLevel="1" collapsed="1">
      <c r="A114" s="8">
        <v>43678</v>
      </c>
      <c r="B114" s="45" t="s">
        <v>270</v>
      </c>
      <c r="C114" s="45" t="s">
        <v>270</v>
      </c>
      <c r="D114" s="45" t="s">
        <v>270</v>
      </c>
      <c r="E114" s="45" t="s">
        <v>270</v>
      </c>
      <c r="F114" s="45" t="s">
        <v>270</v>
      </c>
      <c r="G114" s="45" t="s">
        <v>270</v>
      </c>
      <c r="H114" s="45" t="s">
        <v>270</v>
      </c>
      <c r="I114" s="45" t="s">
        <v>270</v>
      </c>
      <c r="J114" s="45" t="s">
        <v>270</v>
      </c>
      <c r="K114" s="45" t="s">
        <v>270</v>
      </c>
      <c r="L114" s="45" t="s">
        <v>270</v>
      </c>
      <c r="M114" s="45" t="s">
        <v>270</v>
      </c>
      <c r="N114" s="45" t="s">
        <v>270</v>
      </c>
      <c r="O114" s="45" t="s">
        <v>270</v>
      </c>
      <c r="P114" s="45" t="s">
        <v>270</v>
      </c>
    </row>
    <row r="115" spans="1:16" hidden="1" outlineLevel="1" collapsed="1">
      <c r="A115" s="8">
        <v>43709</v>
      </c>
      <c r="B115" s="45" t="s">
        <v>270</v>
      </c>
      <c r="C115" s="45" t="s">
        <v>270</v>
      </c>
      <c r="D115" s="45" t="s">
        <v>270</v>
      </c>
      <c r="E115" s="45" t="s">
        <v>270</v>
      </c>
      <c r="F115" s="45" t="s">
        <v>270</v>
      </c>
      <c r="G115" s="45" t="s">
        <v>270</v>
      </c>
      <c r="H115" s="45" t="s">
        <v>270</v>
      </c>
      <c r="I115" s="45" t="s">
        <v>270</v>
      </c>
      <c r="J115" s="45" t="s">
        <v>270</v>
      </c>
      <c r="K115" s="45" t="s">
        <v>270</v>
      </c>
      <c r="L115" s="45" t="s">
        <v>270</v>
      </c>
      <c r="M115" s="45" t="s">
        <v>270</v>
      </c>
      <c r="N115" s="45" t="s">
        <v>270</v>
      </c>
      <c r="O115" s="45" t="s">
        <v>270</v>
      </c>
      <c r="P115" s="45" t="s">
        <v>270</v>
      </c>
    </row>
    <row r="116" spans="1:16" hidden="1" outlineLevel="1" collapsed="1">
      <c r="A116" s="8">
        <v>43739</v>
      </c>
      <c r="B116" s="45" t="s">
        <v>270</v>
      </c>
      <c r="C116" s="45" t="s">
        <v>270</v>
      </c>
      <c r="D116" s="45" t="s">
        <v>270</v>
      </c>
      <c r="E116" s="45" t="s">
        <v>270</v>
      </c>
      <c r="F116" s="45" t="s">
        <v>270</v>
      </c>
      <c r="G116" s="45" t="s">
        <v>270</v>
      </c>
      <c r="H116" s="45" t="s">
        <v>270</v>
      </c>
      <c r="I116" s="45" t="s">
        <v>270</v>
      </c>
      <c r="J116" s="45" t="s">
        <v>270</v>
      </c>
      <c r="K116" s="45" t="s">
        <v>270</v>
      </c>
      <c r="L116" s="45" t="s">
        <v>270</v>
      </c>
      <c r="M116" s="45" t="s">
        <v>270</v>
      </c>
      <c r="N116" s="45" t="s">
        <v>270</v>
      </c>
      <c r="O116" s="45" t="s">
        <v>270</v>
      </c>
      <c r="P116" s="45" t="s">
        <v>270</v>
      </c>
    </row>
    <row r="117" spans="1:16" hidden="1" outlineLevel="1" collapsed="1">
      <c r="A117" s="8">
        <v>43770</v>
      </c>
      <c r="B117" s="45" t="s">
        <v>270</v>
      </c>
      <c r="C117" s="45" t="s">
        <v>270</v>
      </c>
      <c r="D117" s="45" t="s">
        <v>270</v>
      </c>
      <c r="E117" s="45" t="s">
        <v>270</v>
      </c>
      <c r="F117" s="45" t="s">
        <v>270</v>
      </c>
      <c r="G117" s="45" t="s">
        <v>270</v>
      </c>
      <c r="H117" s="45" t="s">
        <v>270</v>
      </c>
      <c r="I117" s="45" t="s">
        <v>270</v>
      </c>
      <c r="J117" s="45" t="s">
        <v>270</v>
      </c>
      <c r="K117" s="45" t="s">
        <v>270</v>
      </c>
      <c r="L117" s="45" t="s">
        <v>270</v>
      </c>
      <c r="M117" s="45" t="s">
        <v>270</v>
      </c>
      <c r="N117" s="45" t="s">
        <v>270</v>
      </c>
      <c r="O117" s="45" t="s">
        <v>270</v>
      </c>
      <c r="P117" s="45" t="s">
        <v>270</v>
      </c>
    </row>
    <row r="118" spans="1:16" hidden="1" outlineLevel="1" collapsed="1">
      <c r="A118" s="8">
        <v>43800</v>
      </c>
      <c r="B118" s="45" t="s">
        <v>270</v>
      </c>
      <c r="C118" s="45" t="s">
        <v>270</v>
      </c>
      <c r="D118" s="45" t="s">
        <v>270</v>
      </c>
      <c r="E118" s="45" t="s">
        <v>270</v>
      </c>
      <c r="F118" s="45" t="s">
        <v>270</v>
      </c>
      <c r="G118" s="45" t="s">
        <v>270</v>
      </c>
      <c r="H118" s="45" t="s">
        <v>270</v>
      </c>
      <c r="I118" s="45" t="s">
        <v>270</v>
      </c>
      <c r="J118" s="45" t="s">
        <v>270</v>
      </c>
      <c r="K118" s="45" t="s">
        <v>270</v>
      </c>
      <c r="L118" s="45" t="s">
        <v>270</v>
      </c>
      <c r="M118" s="45" t="s">
        <v>270</v>
      </c>
      <c r="N118" s="45" t="s">
        <v>270</v>
      </c>
      <c r="O118" s="45" t="s">
        <v>270</v>
      </c>
      <c r="P118" s="45" t="s">
        <v>270</v>
      </c>
    </row>
    <row r="119" spans="1:16" hidden="1" outlineLevel="1" collapsed="1">
      <c r="A119" s="8">
        <v>43831</v>
      </c>
      <c r="B119" s="45" t="s">
        <v>270</v>
      </c>
      <c r="C119" s="45" t="s">
        <v>270</v>
      </c>
      <c r="D119" s="45" t="s">
        <v>270</v>
      </c>
      <c r="E119" s="45" t="s">
        <v>270</v>
      </c>
      <c r="F119" s="45" t="s">
        <v>270</v>
      </c>
      <c r="G119" s="45" t="s">
        <v>270</v>
      </c>
      <c r="H119" s="45" t="s">
        <v>270</v>
      </c>
      <c r="I119" s="45" t="s">
        <v>270</v>
      </c>
      <c r="J119" s="45" t="s">
        <v>270</v>
      </c>
      <c r="K119" s="45" t="s">
        <v>270</v>
      </c>
      <c r="L119" s="45" t="s">
        <v>270</v>
      </c>
      <c r="M119" s="45" t="s">
        <v>270</v>
      </c>
      <c r="N119" s="45" t="s">
        <v>270</v>
      </c>
      <c r="O119" s="45" t="s">
        <v>270</v>
      </c>
      <c r="P119" s="45" t="s">
        <v>270</v>
      </c>
    </row>
    <row r="120" spans="1:16" hidden="1" outlineLevel="1" collapsed="1">
      <c r="A120" s="8">
        <v>43862</v>
      </c>
      <c r="B120" s="45" t="s">
        <v>270</v>
      </c>
      <c r="C120" s="45" t="s">
        <v>270</v>
      </c>
      <c r="D120" s="45" t="s">
        <v>270</v>
      </c>
      <c r="E120" s="45" t="s">
        <v>270</v>
      </c>
      <c r="F120" s="45" t="s">
        <v>270</v>
      </c>
      <c r="G120" s="45" t="s">
        <v>270</v>
      </c>
      <c r="H120" s="45" t="s">
        <v>270</v>
      </c>
      <c r="I120" s="45" t="s">
        <v>270</v>
      </c>
      <c r="J120" s="45" t="s">
        <v>270</v>
      </c>
      <c r="K120" s="45" t="s">
        <v>270</v>
      </c>
      <c r="L120" s="45" t="s">
        <v>270</v>
      </c>
      <c r="M120" s="45" t="s">
        <v>270</v>
      </c>
      <c r="N120" s="45" t="s">
        <v>270</v>
      </c>
      <c r="O120" s="45" t="s">
        <v>270</v>
      </c>
      <c r="P120" s="45" t="s">
        <v>270</v>
      </c>
    </row>
    <row r="121" spans="1:16" hidden="1" outlineLevel="1" collapsed="1">
      <c r="A121" s="8">
        <v>43891</v>
      </c>
      <c r="B121" s="45" t="s">
        <v>270</v>
      </c>
      <c r="C121" s="45" t="s">
        <v>270</v>
      </c>
      <c r="D121" s="45" t="s">
        <v>270</v>
      </c>
      <c r="E121" s="45" t="s">
        <v>270</v>
      </c>
      <c r="F121" s="45" t="s">
        <v>270</v>
      </c>
      <c r="G121" s="45" t="s">
        <v>270</v>
      </c>
      <c r="H121" s="45" t="s">
        <v>270</v>
      </c>
      <c r="I121" s="45" t="s">
        <v>270</v>
      </c>
      <c r="J121" s="45" t="s">
        <v>270</v>
      </c>
      <c r="K121" s="45" t="s">
        <v>270</v>
      </c>
      <c r="L121" s="45" t="s">
        <v>270</v>
      </c>
      <c r="M121" s="45" t="s">
        <v>270</v>
      </c>
      <c r="N121" s="45" t="s">
        <v>270</v>
      </c>
      <c r="O121" s="45" t="s">
        <v>270</v>
      </c>
      <c r="P121" s="45" t="s">
        <v>270</v>
      </c>
    </row>
    <row r="122" spans="1:16" hidden="1" outlineLevel="1" collapsed="1">
      <c r="A122" s="8">
        <v>43922</v>
      </c>
      <c r="B122" s="45" t="s">
        <v>270</v>
      </c>
      <c r="C122" s="45" t="s">
        <v>270</v>
      </c>
      <c r="D122" s="45" t="s">
        <v>270</v>
      </c>
      <c r="E122" s="45" t="s">
        <v>270</v>
      </c>
      <c r="F122" s="45" t="s">
        <v>270</v>
      </c>
      <c r="G122" s="45" t="s">
        <v>270</v>
      </c>
      <c r="H122" s="45" t="s">
        <v>270</v>
      </c>
      <c r="I122" s="45" t="s">
        <v>270</v>
      </c>
      <c r="J122" s="45" t="s">
        <v>270</v>
      </c>
      <c r="K122" s="45" t="s">
        <v>270</v>
      </c>
      <c r="L122" s="45" t="s">
        <v>270</v>
      </c>
      <c r="M122" s="45" t="s">
        <v>270</v>
      </c>
      <c r="N122" s="45" t="s">
        <v>270</v>
      </c>
      <c r="O122" s="45" t="s">
        <v>270</v>
      </c>
      <c r="P122" s="45" t="s">
        <v>270</v>
      </c>
    </row>
    <row r="123" spans="1:16" hidden="1" outlineLevel="1" collapsed="1">
      <c r="A123" s="8">
        <v>43952</v>
      </c>
      <c r="B123" s="45" t="s">
        <v>270</v>
      </c>
      <c r="C123" s="45" t="s">
        <v>270</v>
      </c>
      <c r="D123" s="45" t="s">
        <v>270</v>
      </c>
      <c r="E123" s="45" t="s">
        <v>270</v>
      </c>
      <c r="F123" s="45" t="s">
        <v>270</v>
      </c>
      <c r="G123" s="45" t="s">
        <v>270</v>
      </c>
      <c r="H123" s="45" t="s">
        <v>270</v>
      </c>
      <c r="I123" s="45" t="s">
        <v>270</v>
      </c>
      <c r="J123" s="45" t="s">
        <v>270</v>
      </c>
      <c r="K123" s="45" t="s">
        <v>270</v>
      </c>
      <c r="L123" s="45" t="s">
        <v>270</v>
      </c>
      <c r="M123" s="45" t="s">
        <v>270</v>
      </c>
      <c r="N123" s="45" t="s">
        <v>270</v>
      </c>
      <c r="O123" s="45" t="s">
        <v>270</v>
      </c>
      <c r="P123" s="45" t="s">
        <v>270</v>
      </c>
    </row>
    <row r="124" spans="1:16" hidden="1" outlineLevel="1" collapsed="1">
      <c r="A124" s="8">
        <v>43983</v>
      </c>
      <c r="B124" s="45" t="s">
        <v>270</v>
      </c>
      <c r="C124" s="45" t="s">
        <v>270</v>
      </c>
      <c r="D124" s="45" t="s">
        <v>270</v>
      </c>
      <c r="E124" s="45" t="s">
        <v>270</v>
      </c>
      <c r="F124" s="45" t="s">
        <v>270</v>
      </c>
      <c r="G124" s="45" t="s">
        <v>270</v>
      </c>
      <c r="H124" s="45" t="s">
        <v>270</v>
      </c>
      <c r="I124" s="45" t="s">
        <v>270</v>
      </c>
      <c r="J124" s="45" t="s">
        <v>270</v>
      </c>
      <c r="K124" s="45" t="s">
        <v>270</v>
      </c>
      <c r="L124" s="45" t="s">
        <v>270</v>
      </c>
      <c r="M124" s="45" t="s">
        <v>270</v>
      </c>
      <c r="N124" s="45" t="s">
        <v>270</v>
      </c>
      <c r="O124" s="45" t="s">
        <v>270</v>
      </c>
      <c r="P124" s="45" t="s">
        <v>270</v>
      </c>
    </row>
    <row r="125" spans="1:16" hidden="1" outlineLevel="1" collapsed="1">
      <c r="A125" s="8">
        <v>44013</v>
      </c>
      <c r="B125" s="45" t="s">
        <v>270</v>
      </c>
      <c r="C125" s="45" t="s">
        <v>270</v>
      </c>
      <c r="D125" s="45" t="s">
        <v>270</v>
      </c>
      <c r="E125" s="45" t="s">
        <v>270</v>
      </c>
      <c r="F125" s="45" t="s">
        <v>270</v>
      </c>
      <c r="G125" s="45" t="s">
        <v>270</v>
      </c>
      <c r="H125" s="45" t="s">
        <v>270</v>
      </c>
      <c r="I125" s="45" t="s">
        <v>270</v>
      </c>
      <c r="J125" s="45" t="s">
        <v>270</v>
      </c>
      <c r="K125" s="45" t="s">
        <v>270</v>
      </c>
      <c r="L125" s="45" t="s">
        <v>270</v>
      </c>
      <c r="M125" s="45" t="s">
        <v>270</v>
      </c>
      <c r="N125" s="45" t="s">
        <v>270</v>
      </c>
      <c r="O125" s="45" t="s">
        <v>270</v>
      </c>
      <c r="P125" s="45" t="s">
        <v>270</v>
      </c>
    </row>
    <row r="126" spans="1:16" hidden="1" outlineLevel="1" collapsed="1">
      <c r="A126" s="8">
        <v>44044</v>
      </c>
      <c r="B126" s="45" t="s">
        <v>270</v>
      </c>
      <c r="C126" s="45" t="s">
        <v>270</v>
      </c>
      <c r="D126" s="45" t="s">
        <v>270</v>
      </c>
      <c r="E126" s="45" t="s">
        <v>270</v>
      </c>
      <c r="F126" s="45" t="s">
        <v>270</v>
      </c>
      <c r="G126" s="45" t="s">
        <v>270</v>
      </c>
      <c r="H126" s="45" t="s">
        <v>270</v>
      </c>
      <c r="I126" s="45" t="s">
        <v>270</v>
      </c>
      <c r="J126" s="45" t="s">
        <v>270</v>
      </c>
      <c r="K126" s="45" t="s">
        <v>270</v>
      </c>
      <c r="L126" s="45" t="s">
        <v>270</v>
      </c>
      <c r="M126" s="45" t="s">
        <v>270</v>
      </c>
      <c r="N126" s="45" t="s">
        <v>270</v>
      </c>
      <c r="O126" s="45" t="s">
        <v>270</v>
      </c>
      <c r="P126" s="45" t="s">
        <v>270</v>
      </c>
    </row>
    <row r="127" spans="1:16" hidden="1" outlineLevel="1" collapsed="1">
      <c r="A127" s="8">
        <v>44075</v>
      </c>
      <c r="B127" s="45" t="s">
        <v>270</v>
      </c>
      <c r="C127" s="45" t="s">
        <v>270</v>
      </c>
      <c r="D127" s="45" t="s">
        <v>270</v>
      </c>
      <c r="E127" s="45" t="s">
        <v>270</v>
      </c>
      <c r="F127" s="45" t="s">
        <v>270</v>
      </c>
      <c r="G127" s="45" t="s">
        <v>270</v>
      </c>
      <c r="H127" s="45" t="s">
        <v>270</v>
      </c>
      <c r="I127" s="45" t="s">
        <v>270</v>
      </c>
      <c r="J127" s="45" t="s">
        <v>270</v>
      </c>
      <c r="K127" s="45" t="s">
        <v>270</v>
      </c>
      <c r="L127" s="45" t="s">
        <v>270</v>
      </c>
      <c r="M127" s="45" t="s">
        <v>270</v>
      </c>
      <c r="N127" s="45" t="s">
        <v>270</v>
      </c>
      <c r="O127" s="45" t="s">
        <v>270</v>
      </c>
      <c r="P127" s="45" t="s">
        <v>270</v>
      </c>
    </row>
    <row r="128" spans="1:16" hidden="1" outlineLevel="1" collapsed="1">
      <c r="A128" s="8">
        <v>44105</v>
      </c>
      <c r="B128" s="45" t="s">
        <v>270</v>
      </c>
      <c r="C128" s="45" t="s">
        <v>270</v>
      </c>
      <c r="D128" s="45" t="s">
        <v>270</v>
      </c>
      <c r="E128" s="45" t="s">
        <v>270</v>
      </c>
      <c r="F128" s="45" t="s">
        <v>270</v>
      </c>
      <c r="G128" s="45" t="s">
        <v>270</v>
      </c>
      <c r="H128" s="45" t="s">
        <v>270</v>
      </c>
      <c r="I128" s="45" t="s">
        <v>270</v>
      </c>
      <c r="J128" s="45" t="s">
        <v>270</v>
      </c>
      <c r="K128" s="45" t="s">
        <v>270</v>
      </c>
      <c r="L128" s="45" t="s">
        <v>270</v>
      </c>
      <c r="M128" s="45" t="s">
        <v>270</v>
      </c>
      <c r="N128" s="45" t="s">
        <v>270</v>
      </c>
      <c r="O128" s="45" t="s">
        <v>270</v>
      </c>
      <c r="P128" s="45" t="s">
        <v>270</v>
      </c>
    </row>
    <row r="129" spans="1:16" hidden="1" outlineLevel="1" collapsed="1">
      <c r="A129" s="8">
        <v>44136</v>
      </c>
      <c r="B129" s="45" t="s">
        <v>270</v>
      </c>
      <c r="C129" s="45" t="s">
        <v>270</v>
      </c>
      <c r="D129" s="45" t="s">
        <v>270</v>
      </c>
      <c r="E129" s="45" t="s">
        <v>270</v>
      </c>
      <c r="F129" s="45" t="s">
        <v>270</v>
      </c>
      <c r="G129" s="45" t="s">
        <v>270</v>
      </c>
      <c r="H129" s="45" t="s">
        <v>270</v>
      </c>
      <c r="I129" s="45" t="s">
        <v>270</v>
      </c>
      <c r="J129" s="45" t="s">
        <v>270</v>
      </c>
      <c r="K129" s="45" t="s">
        <v>270</v>
      </c>
      <c r="L129" s="45" t="s">
        <v>270</v>
      </c>
      <c r="M129" s="45" t="s">
        <v>270</v>
      </c>
      <c r="N129" s="45" t="s">
        <v>270</v>
      </c>
      <c r="O129" s="45" t="s">
        <v>270</v>
      </c>
      <c r="P129" s="45" t="s">
        <v>270</v>
      </c>
    </row>
    <row r="130" spans="1:16" hidden="1" outlineLevel="1" collapsed="1">
      <c r="A130" s="8">
        <v>44166</v>
      </c>
      <c r="B130" s="45" t="s">
        <v>270</v>
      </c>
      <c r="C130" s="45" t="s">
        <v>270</v>
      </c>
      <c r="D130" s="45" t="s">
        <v>270</v>
      </c>
      <c r="E130" s="45" t="s">
        <v>270</v>
      </c>
      <c r="F130" s="45" t="s">
        <v>270</v>
      </c>
      <c r="G130" s="45" t="s">
        <v>270</v>
      </c>
      <c r="H130" s="45" t="s">
        <v>270</v>
      </c>
      <c r="I130" s="45" t="s">
        <v>270</v>
      </c>
      <c r="J130" s="45" t="s">
        <v>270</v>
      </c>
      <c r="K130" s="45" t="s">
        <v>270</v>
      </c>
      <c r="L130" s="45" t="s">
        <v>270</v>
      </c>
      <c r="M130" s="45" t="s">
        <v>270</v>
      </c>
      <c r="N130" s="45" t="s">
        <v>270</v>
      </c>
      <c r="O130" s="45" t="s">
        <v>270</v>
      </c>
      <c r="P130" s="45" t="s">
        <v>270</v>
      </c>
    </row>
    <row r="131" spans="1:16" hidden="1" outlineLevel="1" collapsed="1">
      <c r="A131" s="8">
        <v>44197</v>
      </c>
      <c r="B131" s="45" t="s">
        <v>270</v>
      </c>
      <c r="C131" s="45" t="s">
        <v>270</v>
      </c>
      <c r="D131" s="45" t="s">
        <v>270</v>
      </c>
      <c r="E131" s="45" t="s">
        <v>270</v>
      </c>
      <c r="F131" s="45" t="s">
        <v>270</v>
      </c>
      <c r="G131" s="45" t="s">
        <v>270</v>
      </c>
      <c r="H131" s="45" t="s">
        <v>270</v>
      </c>
      <c r="I131" s="45" t="s">
        <v>270</v>
      </c>
      <c r="J131" s="45" t="s">
        <v>270</v>
      </c>
      <c r="K131" s="45" t="s">
        <v>270</v>
      </c>
      <c r="L131" s="45" t="s">
        <v>270</v>
      </c>
      <c r="M131" s="45" t="s">
        <v>270</v>
      </c>
      <c r="N131" s="45" t="s">
        <v>270</v>
      </c>
      <c r="O131" s="45" t="s">
        <v>270</v>
      </c>
      <c r="P131" s="45" t="s">
        <v>270</v>
      </c>
    </row>
    <row r="132" spans="1:16" hidden="1" outlineLevel="1" collapsed="1">
      <c r="A132" s="8">
        <v>44228</v>
      </c>
      <c r="B132" s="45" t="s">
        <v>270</v>
      </c>
      <c r="C132" s="45" t="s">
        <v>270</v>
      </c>
      <c r="D132" s="45" t="s">
        <v>270</v>
      </c>
      <c r="E132" s="45" t="s">
        <v>270</v>
      </c>
      <c r="F132" s="45" t="s">
        <v>270</v>
      </c>
      <c r="G132" s="45" t="s">
        <v>270</v>
      </c>
      <c r="H132" s="45" t="s">
        <v>270</v>
      </c>
      <c r="I132" s="45" t="s">
        <v>270</v>
      </c>
      <c r="J132" s="45" t="s">
        <v>270</v>
      </c>
      <c r="K132" s="45" t="s">
        <v>270</v>
      </c>
      <c r="L132" s="45" t="s">
        <v>270</v>
      </c>
      <c r="M132" s="45" t="s">
        <v>270</v>
      </c>
      <c r="N132" s="45" t="s">
        <v>270</v>
      </c>
      <c r="O132" s="45" t="s">
        <v>270</v>
      </c>
      <c r="P132" s="45" t="s">
        <v>270</v>
      </c>
    </row>
    <row r="133" spans="1:16" hidden="1" outlineLevel="1" collapsed="1">
      <c r="A133" s="8">
        <v>44256</v>
      </c>
      <c r="B133" s="45" t="s">
        <v>270</v>
      </c>
      <c r="C133" s="45" t="s">
        <v>270</v>
      </c>
      <c r="D133" s="45" t="s">
        <v>270</v>
      </c>
      <c r="E133" s="45" t="s">
        <v>270</v>
      </c>
      <c r="F133" s="45" t="s">
        <v>270</v>
      </c>
      <c r="G133" s="45" t="s">
        <v>270</v>
      </c>
      <c r="H133" s="45" t="s">
        <v>270</v>
      </c>
      <c r="I133" s="45" t="s">
        <v>270</v>
      </c>
      <c r="J133" s="45" t="s">
        <v>270</v>
      </c>
      <c r="K133" s="45" t="s">
        <v>270</v>
      </c>
      <c r="L133" s="45" t="s">
        <v>270</v>
      </c>
      <c r="M133" s="45" t="s">
        <v>270</v>
      </c>
      <c r="N133" s="45" t="s">
        <v>270</v>
      </c>
      <c r="O133" s="45" t="s">
        <v>270</v>
      </c>
      <c r="P133" s="45" t="s">
        <v>270</v>
      </c>
    </row>
    <row r="134" spans="1:16" hidden="1" outlineLevel="1" collapsed="1">
      <c r="A134" s="8">
        <v>44287</v>
      </c>
      <c r="B134" s="45" t="s">
        <v>270</v>
      </c>
      <c r="C134" s="45" t="s">
        <v>270</v>
      </c>
      <c r="D134" s="45" t="s">
        <v>270</v>
      </c>
      <c r="E134" s="45" t="s">
        <v>270</v>
      </c>
      <c r="F134" s="45" t="s">
        <v>270</v>
      </c>
      <c r="G134" s="45" t="s">
        <v>270</v>
      </c>
      <c r="H134" s="45" t="s">
        <v>270</v>
      </c>
      <c r="I134" s="45" t="s">
        <v>270</v>
      </c>
      <c r="J134" s="45" t="s">
        <v>270</v>
      </c>
      <c r="K134" s="45" t="s">
        <v>270</v>
      </c>
      <c r="L134" s="45" t="s">
        <v>270</v>
      </c>
      <c r="M134" s="45" t="s">
        <v>270</v>
      </c>
      <c r="N134" s="45" t="s">
        <v>270</v>
      </c>
      <c r="O134" s="45" t="s">
        <v>270</v>
      </c>
      <c r="P134" s="45" t="s">
        <v>270</v>
      </c>
    </row>
    <row r="135" spans="1:16" hidden="1" outlineLevel="1" collapsed="1">
      <c r="A135" s="8">
        <v>44317</v>
      </c>
      <c r="B135" s="45" t="s">
        <v>270</v>
      </c>
      <c r="C135" s="45" t="s">
        <v>270</v>
      </c>
      <c r="D135" s="45" t="s">
        <v>270</v>
      </c>
      <c r="E135" s="45" t="s">
        <v>270</v>
      </c>
      <c r="F135" s="45" t="s">
        <v>270</v>
      </c>
      <c r="G135" s="45" t="s">
        <v>270</v>
      </c>
      <c r="H135" s="45" t="s">
        <v>270</v>
      </c>
      <c r="I135" s="45" t="s">
        <v>270</v>
      </c>
      <c r="J135" s="45" t="s">
        <v>270</v>
      </c>
      <c r="K135" s="45" t="s">
        <v>270</v>
      </c>
      <c r="L135" s="45" t="s">
        <v>270</v>
      </c>
      <c r="M135" s="45" t="s">
        <v>270</v>
      </c>
      <c r="N135" s="45" t="s">
        <v>270</v>
      </c>
      <c r="O135" s="45" t="s">
        <v>270</v>
      </c>
      <c r="P135" s="45" t="s">
        <v>270</v>
      </c>
    </row>
    <row r="136" spans="1:16" hidden="1" outlineLevel="1" collapsed="1">
      <c r="A136" s="8">
        <v>44348</v>
      </c>
      <c r="B136" s="45" t="s">
        <v>270</v>
      </c>
      <c r="C136" s="45" t="s">
        <v>270</v>
      </c>
      <c r="D136" s="45" t="s">
        <v>270</v>
      </c>
      <c r="E136" s="45" t="s">
        <v>270</v>
      </c>
      <c r="F136" s="45" t="s">
        <v>270</v>
      </c>
      <c r="G136" s="45" t="s">
        <v>270</v>
      </c>
      <c r="H136" s="45" t="s">
        <v>270</v>
      </c>
      <c r="I136" s="45" t="s">
        <v>270</v>
      </c>
      <c r="J136" s="45" t="s">
        <v>270</v>
      </c>
      <c r="K136" s="45" t="s">
        <v>270</v>
      </c>
      <c r="L136" s="45" t="s">
        <v>270</v>
      </c>
      <c r="M136" s="45" t="s">
        <v>270</v>
      </c>
      <c r="N136" s="45" t="s">
        <v>270</v>
      </c>
      <c r="O136" s="45" t="s">
        <v>270</v>
      </c>
      <c r="P136" s="45" t="s">
        <v>270</v>
      </c>
    </row>
    <row r="137" spans="1:16" hidden="1" outlineLevel="1" collapsed="1">
      <c r="A137" s="8">
        <v>44378</v>
      </c>
      <c r="B137" s="45" t="s">
        <v>270</v>
      </c>
      <c r="C137" s="45" t="s">
        <v>270</v>
      </c>
      <c r="D137" s="45" t="s">
        <v>270</v>
      </c>
      <c r="E137" s="45" t="s">
        <v>270</v>
      </c>
      <c r="F137" s="45" t="s">
        <v>270</v>
      </c>
      <c r="G137" s="45" t="s">
        <v>270</v>
      </c>
      <c r="H137" s="45" t="s">
        <v>270</v>
      </c>
      <c r="I137" s="45" t="s">
        <v>270</v>
      </c>
      <c r="J137" s="45" t="s">
        <v>270</v>
      </c>
      <c r="K137" s="45" t="s">
        <v>270</v>
      </c>
      <c r="L137" s="45" t="s">
        <v>270</v>
      </c>
      <c r="M137" s="45" t="s">
        <v>270</v>
      </c>
      <c r="N137" s="45" t="s">
        <v>270</v>
      </c>
      <c r="O137" s="45" t="s">
        <v>270</v>
      </c>
      <c r="P137" s="45" t="s">
        <v>270</v>
      </c>
    </row>
    <row r="138" spans="1:16" hidden="1" outlineLevel="1" collapsed="1">
      <c r="A138" s="8">
        <v>44409</v>
      </c>
      <c r="B138" s="45" t="s">
        <v>270</v>
      </c>
      <c r="C138" s="45" t="s">
        <v>270</v>
      </c>
      <c r="D138" s="45" t="s">
        <v>270</v>
      </c>
      <c r="E138" s="45" t="s">
        <v>270</v>
      </c>
      <c r="F138" s="45" t="s">
        <v>270</v>
      </c>
      <c r="G138" s="45" t="s">
        <v>270</v>
      </c>
      <c r="H138" s="45" t="s">
        <v>270</v>
      </c>
      <c r="I138" s="45" t="s">
        <v>270</v>
      </c>
      <c r="J138" s="45" t="s">
        <v>270</v>
      </c>
      <c r="K138" s="45" t="s">
        <v>270</v>
      </c>
      <c r="L138" s="45" t="s">
        <v>270</v>
      </c>
      <c r="M138" s="45" t="s">
        <v>270</v>
      </c>
      <c r="N138" s="45" t="s">
        <v>270</v>
      </c>
      <c r="O138" s="45" t="s">
        <v>270</v>
      </c>
      <c r="P138" s="45" t="s">
        <v>270</v>
      </c>
    </row>
    <row r="139" spans="1:16" hidden="1" outlineLevel="1" collapsed="1">
      <c r="A139" s="8">
        <v>44440</v>
      </c>
      <c r="B139" s="45" t="s">
        <v>270</v>
      </c>
      <c r="C139" s="45" t="s">
        <v>270</v>
      </c>
      <c r="D139" s="45" t="s">
        <v>270</v>
      </c>
      <c r="E139" s="45" t="s">
        <v>270</v>
      </c>
      <c r="F139" s="45" t="s">
        <v>270</v>
      </c>
      <c r="G139" s="45" t="s">
        <v>270</v>
      </c>
      <c r="H139" s="45" t="s">
        <v>270</v>
      </c>
      <c r="I139" s="45" t="s">
        <v>270</v>
      </c>
      <c r="J139" s="45" t="s">
        <v>270</v>
      </c>
      <c r="K139" s="45" t="s">
        <v>270</v>
      </c>
      <c r="L139" s="45" t="s">
        <v>270</v>
      </c>
      <c r="M139" s="45" t="s">
        <v>270</v>
      </c>
      <c r="N139" s="45" t="s">
        <v>270</v>
      </c>
      <c r="O139" s="45" t="s">
        <v>270</v>
      </c>
      <c r="P139" s="45" t="s">
        <v>270</v>
      </c>
    </row>
    <row r="140" spans="1:16" hidden="1" outlineLevel="1" collapsed="1">
      <c r="A140" s="8">
        <v>44470</v>
      </c>
      <c r="B140" s="45" t="s">
        <v>270</v>
      </c>
      <c r="C140" s="45" t="s">
        <v>270</v>
      </c>
      <c r="D140" s="45" t="s">
        <v>270</v>
      </c>
      <c r="E140" s="45" t="s">
        <v>270</v>
      </c>
      <c r="F140" s="45" t="s">
        <v>270</v>
      </c>
      <c r="G140" s="45" t="s">
        <v>270</v>
      </c>
      <c r="H140" s="45" t="s">
        <v>270</v>
      </c>
      <c r="I140" s="45" t="s">
        <v>270</v>
      </c>
      <c r="J140" s="45" t="s">
        <v>270</v>
      </c>
      <c r="K140" s="45" t="s">
        <v>270</v>
      </c>
      <c r="L140" s="45" t="s">
        <v>270</v>
      </c>
      <c r="M140" s="45" t="s">
        <v>270</v>
      </c>
      <c r="N140" s="45" t="s">
        <v>270</v>
      </c>
      <c r="O140" s="45" t="s">
        <v>270</v>
      </c>
      <c r="P140" s="45" t="s">
        <v>270</v>
      </c>
    </row>
    <row r="141" spans="1:16" hidden="1" outlineLevel="1" collapsed="1">
      <c r="A141" s="8">
        <v>44501</v>
      </c>
      <c r="B141" s="45" t="s">
        <v>270</v>
      </c>
      <c r="C141" s="45" t="s">
        <v>270</v>
      </c>
      <c r="D141" s="45" t="s">
        <v>270</v>
      </c>
      <c r="E141" s="45" t="s">
        <v>270</v>
      </c>
      <c r="F141" s="45" t="s">
        <v>270</v>
      </c>
      <c r="G141" s="45" t="s">
        <v>270</v>
      </c>
      <c r="H141" s="45" t="s">
        <v>270</v>
      </c>
      <c r="I141" s="45" t="s">
        <v>270</v>
      </c>
      <c r="J141" s="45" t="s">
        <v>270</v>
      </c>
      <c r="K141" s="45" t="s">
        <v>270</v>
      </c>
      <c r="L141" s="45" t="s">
        <v>270</v>
      </c>
      <c r="M141" s="45" t="s">
        <v>270</v>
      </c>
      <c r="N141" s="45" t="s">
        <v>270</v>
      </c>
      <c r="O141" s="45" t="s">
        <v>270</v>
      </c>
      <c r="P141" s="45" t="s">
        <v>270</v>
      </c>
    </row>
    <row r="142" spans="1:16" hidden="1" outlineLevel="1" collapsed="1">
      <c r="A142" s="8">
        <v>44531</v>
      </c>
      <c r="B142" s="45" t="s">
        <v>270</v>
      </c>
      <c r="C142" s="45" t="s">
        <v>270</v>
      </c>
      <c r="D142" s="45" t="s">
        <v>270</v>
      </c>
      <c r="E142" s="45" t="s">
        <v>270</v>
      </c>
      <c r="F142" s="45" t="s">
        <v>270</v>
      </c>
      <c r="G142" s="45" t="s">
        <v>270</v>
      </c>
      <c r="H142" s="45" t="s">
        <v>270</v>
      </c>
      <c r="I142" s="45" t="s">
        <v>270</v>
      </c>
      <c r="J142" s="45" t="s">
        <v>270</v>
      </c>
      <c r="K142" s="45" t="s">
        <v>270</v>
      </c>
      <c r="L142" s="45" t="s">
        <v>270</v>
      </c>
      <c r="M142" s="45" t="s">
        <v>270</v>
      </c>
      <c r="N142" s="45" t="s">
        <v>270</v>
      </c>
      <c r="O142" s="45" t="s">
        <v>270</v>
      </c>
      <c r="P142" s="45" t="s">
        <v>270</v>
      </c>
    </row>
    <row r="143" spans="1:16" hidden="1" outlineLevel="1" collapsed="1">
      <c r="A143" s="8">
        <v>44562</v>
      </c>
      <c r="B143" s="45" t="s">
        <v>270</v>
      </c>
      <c r="C143" s="45" t="s">
        <v>270</v>
      </c>
      <c r="D143" s="45" t="s">
        <v>270</v>
      </c>
      <c r="E143" s="45" t="s">
        <v>270</v>
      </c>
      <c r="F143" s="45" t="s">
        <v>270</v>
      </c>
      <c r="G143" s="45" t="s">
        <v>270</v>
      </c>
      <c r="H143" s="45" t="s">
        <v>270</v>
      </c>
      <c r="I143" s="45" t="s">
        <v>270</v>
      </c>
      <c r="J143" s="45" t="s">
        <v>270</v>
      </c>
      <c r="K143" s="45" t="s">
        <v>270</v>
      </c>
      <c r="L143" s="45" t="s">
        <v>270</v>
      </c>
      <c r="M143" s="45" t="s">
        <v>270</v>
      </c>
      <c r="N143" s="45" t="s">
        <v>270</v>
      </c>
      <c r="O143" s="45" t="s">
        <v>270</v>
      </c>
      <c r="P143" s="45" t="s">
        <v>270</v>
      </c>
    </row>
    <row r="144" spans="1:16" hidden="1" outlineLevel="1" collapsed="1">
      <c r="A144" s="8">
        <v>44593</v>
      </c>
      <c r="B144" s="45" t="s">
        <v>270</v>
      </c>
      <c r="C144" s="45" t="s">
        <v>270</v>
      </c>
      <c r="D144" s="45" t="s">
        <v>270</v>
      </c>
      <c r="E144" s="45" t="s">
        <v>270</v>
      </c>
      <c r="F144" s="45" t="s">
        <v>270</v>
      </c>
      <c r="G144" s="45" t="s">
        <v>270</v>
      </c>
      <c r="H144" s="45" t="s">
        <v>270</v>
      </c>
      <c r="I144" s="45" t="s">
        <v>270</v>
      </c>
      <c r="J144" s="45" t="s">
        <v>270</v>
      </c>
      <c r="K144" s="45" t="s">
        <v>270</v>
      </c>
      <c r="L144" s="45" t="s">
        <v>270</v>
      </c>
      <c r="M144" s="45" t="s">
        <v>270</v>
      </c>
      <c r="N144" s="45" t="s">
        <v>270</v>
      </c>
      <c r="O144" s="45" t="s">
        <v>270</v>
      </c>
      <c r="P144" s="45" t="s">
        <v>270</v>
      </c>
    </row>
    <row r="145" spans="1:16" hidden="1" outlineLevel="1" collapsed="1">
      <c r="A145" s="8">
        <v>44621</v>
      </c>
      <c r="B145" s="45" t="s">
        <v>270</v>
      </c>
      <c r="C145" s="45" t="s">
        <v>270</v>
      </c>
      <c r="D145" s="45" t="s">
        <v>270</v>
      </c>
      <c r="E145" s="45" t="s">
        <v>270</v>
      </c>
      <c r="F145" s="45" t="s">
        <v>270</v>
      </c>
      <c r="G145" s="45" t="s">
        <v>270</v>
      </c>
      <c r="H145" s="45" t="s">
        <v>270</v>
      </c>
      <c r="I145" s="45" t="s">
        <v>270</v>
      </c>
      <c r="J145" s="45" t="s">
        <v>270</v>
      </c>
      <c r="K145" s="45" t="s">
        <v>270</v>
      </c>
      <c r="L145" s="45" t="s">
        <v>270</v>
      </c>
      <c r="M145" s="45" t="s">
        <v>270</v>
      </c>
      <c r="N145" s="45" t="s">
        <v>270</v>
      </c>
      <c r="O145" s="45" t="s">
        <v>270</v>
      </c>
      <c r="P145" s="45" t="s">
        <v>270</v>
      </c>
    </row>
    <row r="146" spans="1:16" hidden="1" outlineLevel="1" collapsed="1">
      <c r="A146" s="8">
        <v>44652</v>
      </c>
      <c r="B146" s="45" t="s">
        <v>270</v>
      </c>
      <c r="C146" s="45" t="s">
        <v>270</v>
      </c>
      <c r="D146" s="45" t="s">
        <v>270</v>
      </c>
      <c r="E146" s="45" t="s">
        <v>270</v>
      </c>
      <c r="F146" s="45" t="s">
        <v>270</v>
      </c>
      <c r="G146" s="45" t="s">
        <v>270</v>
      </c>
      <c r="H146" s="45" t="s">
        <v>270</v>
      </c>
      <c r="I146" s="45" t="s">
        <v>270</v>
      </c>
      <c r="J146" s="45" t="s">
        <v>270</v>
      </c>
      <c r="K146" s="45" t="s">
        <v>270</v>
      </c>
      <c r="L146" s="45" t="s">
        <v>270</v>
      </c>
      <c r="M146" s="45" t="s">
        <v>270</v>
      </c>
      <c r="N146" s="45" t="s">
        <v>270</v>
      </c>
      <c r="O146" s="45" t="s">
        <v>270</v>
      </c>
      <c r="P146" s="45" t="s">
        <v>270</v>
      </c>
    </row>
    <row r="147" spans="1:16" hidden="1" outlineLevel="1" collapsed="1">
      <c r="A147" s="8">
        <v>44682</v>
      </c>
      <c r="B147" s="45" t="s">
        <v>270</v>
      </c>
      <c r="C147" s="45" t="s">
        <v>270</v>
      </c>
      <c r="D147" s="45" t="s">
        <v>270</v>
      </c>
      <c r="E147" s="45" t="s">
        <v>270</v>
      </c>
      <c r="F147" s="45" t="s">
        <v>270</v>
      </c>
      <c r="G147" s="45" t="s">
        <v>270</v>
      </c>
      <c r="H147" s="45" t="s">
        <v>270</v>
      </c>
      <c r="I147" s="45" t="s">
        <v>270</v>
      </c>
      <c r="J147" s="45" t="s">
        <v>270</v>
      </c>
      <c r="K147" s="45" t="s">
        <v>270</v>
      </c>
      <c r="L147" s="45" t="s">
        <v>270</v>
      </c>
      <c r="M147" s="45" t="s">
        <v>270</v>
      </c>
      <c r="N147" s="45" t="s">
        <v>270</v>
      </c>
      <c r="O147" s="45" t="s">
        <v>270</v>
      </c>
      <c r="P147" s="45" t="s">
        <v>270</v>
      </c>
    </row>
    <row r="148" spans="1:16" hidden="1" outlineLevel="1" collapsed="1">
      <c r="A148" s="8">
        <v>44713</v>
      </c>
      <c r="B148" s="45" t="s">
        <v>270</v>
      </c>
      <c r="C148" s="45" t="s">
        <v>270</v>
      </c>
      <c r="D148" s="45" t="s">
        <v>270</v>
      </c>
      <c r="E148" s="45" t="s">
        <v>270</v>
      </c>
      <c r="F148" s="45" t="s">
        <v>270</v>
      </c>
      <c r="G148" s="45" t="s">
        <v>270</v>
      </c>
      <c r="H148" s="45" t="s">
        <v>270</v>
      </c>
      <c r="I148" s="45" t="s">
        <v>270</v>
      </c>
      <c r="J148" s="45" t="s">
        <v>270</v>
      </c>
      <c r="K148" s="45" t="s">
        <v>270</v>
      </c>
      <c r="L148" s="45" t="s">
        <v>270</v>
      </c>
      <c r="M148" s="45" t="s">
        <v>270</v>
      </c>
      <c r="N148" s="45" t="s">
        <v>270</v>
      </c>
      <c r="O148" s="45" t="s">
        <v>270</v>
      </c>
      <c r="P148" s="45" t="s">
        <v>270</v>
      </c>
    </row>
    <row r="149" spans="1:16" hidden="1" outlineLevel="1" collapsed="1">
      <c r="A149" s="8">
        <v>44743</v>
      </c>
      <c r="B149" s="45" t="s">
        <v>270</v>
      </c>
      <c r="C149" s="45" t="s">
        <v>270</v>
      </c>
      <c r="D149" s="45" t="s">
        <v>270</v>
      </c>
      <c r="E149" s="45" t="s">
        <v>270</v>
      </c>
      <c r="F149" s="45" t="s">
        <v>270</v>
      </c>
      <c r="G149" s="45" t="s">
        <v>270</v>
      </c>
      <c r="H149" s="45" t="s">
        <v>270</v>
      </c>
      <c r="I149" s="45" t="s">
        <v>270</v>
      </c>
      <c r="J149" s="45" t="s">
        <v>270</v>
      </c>
      <c r="K149" s="45" t="s">
        <v>270</v>
      </c>
      <c r="L149" s="45" t="s">
        <v>270</v>
      </c>
      <c r="M149" s="45" t="s">
        <v>270</v>
      </c>
      <c r="N149" s="45" t="s">
        <v>270</v>
      </c>
      <c r="O149" s="45" t="s">
        <v>270</v>
      </c>
      <c r="P149" s="45" t="s">
        <v>270</v>
      </c>
    </row>
    <row r="150" spans="1:16" hidden="1" outlineLevel="1" collapsed="1">
      <c r="A150" s="8">
        <v>44774</v>
      </c>
      <c r="B150" s="45" t="s">
        <v>270</v>
      </c>
      <c r="C150" s="45" t="s">
        <v>270</v>
      </c>
      <c r="D150" s="45" t="s">
        <v>270</v>
      </c>
      <c r="E150" s="45" t="s">
        <v>270</v>
      </c>
      <c r="F150" s="45" t="s">
        <v>270</v>
      </c>
      <c r="G150" s="45" t="s">
        <v>270</v>
      </c>
      <c r="H150" s="45" t="s">
        <v>270</v>
      </c>
      <c r="I150" s="45" t="s">
        <v>270</v>
      </c>
      <c r="J150" s="45" t="s">
        <v>270</v>
      </c>
      <c r="K150" s="45" t="s">
        <v>270</v>
      </c>
      <c r="L150" s="45" t="s">
        <v>270</v>
      </c>
      <c r="M150" s="45" t="s">
        <v>270</v>
      </c>
      <c r="N150" s="45" t="s">
        <v>270</v>
      </c>
      <c r="O150" s="45" t="s">
        <v>270</v>
      </c>
      <c r="P150" s="45" t="s">
        <v>270</v>
      </c>
    </row>
    <row r="151" spans="1:16" hidden="1" outlineLevel="1" collapsed="1">
      <c r="A151" s="8">
        <v>44805</v>
      </c>
      <c r="B151" s="45" t="s">
        <v>270</v>
      </c>
      <c r="C151" s="45" t="s">
        <v>270</v>
      </c>
      <c r="D151" s="45" t="s">
        <v>270</v>
      </c>
      <c r="E151" s="45" t="s">
        <v>270</v>
      </c>
      <c r="F151" s="45" t="s">
        <v>270</v>
      </c>
      <c r="G151" s="45" t="s">
        <v>270</v>
      </c>
      <c r="H151" s="45" t="s">
        <v>270</v>
      </c>
      <c r="I151" s="45" t="s">
        <v>270</v>
      </c>
      <c r="J151" s="45" t="s">
        <v>270</v>
      </c>
      <c r="K151" s="45" t="s">
        <v>270</v>
      </c>
      <c r="L151" s="45" t="s">
        <v>270</v>
      </c>
      <c r="M151" s="45" t="s">
        <v>270</v>
      </c>
      <c r="N151" s="45" t="s">
        <v>270</v>
      </c>
      <c r="O151" s="45" t="s">
        <v>270</v>
      </c>
      <c r="P151" s="45" t="s">
        <v>270</v>
      </c>
    </row>
    <row r="152" spans="1:16" hidden="1" outlineLevel="1" collapsed="1">
      <c r="A152" s="8">
        <v>44835</v>
      </c>
      <c r="B152" s="45" t="s">
        <v>270</v>
      </c>
      <c r="C152" s="45" t="s">
        <v>270</v>
      </c>
      <c r="D152" s="45" t="s">
        <v>270</v>
      </c>
      <c r="E152" s="45" t="s">
        <v>270</v>
      </c>
      <c r="F152" s="45" t="s">
        <v>270</v>
      </c>
      <c r="G152" s="45" t="s">
        <v>270</v>
      </c>
      <c r="H152" s="45" t="s">
        <v>270</v>
      </c>
      <c r="I152" s="45" t="s">
        <v>270</v>
      </c>
      <c r="J152" s="45" t="s">
        <v>270</v>
      </c>
      <c r="K152" s="45" t="s">
        <v>270</v>
      </c>
      <c r="L152" s="45" t="s">
        <v>270</v>
      </c>
      <c r="M152" s="45" t="s">
        <v>270</v>
      </c>
      <c r="N152" s="45" t="s">
        <v>270</v>
      </c>
      <c r="O152" s="45" t="s">
        <v>270</v>
      </c>
      <c r="P152" s="45" t="s">
        <v>270</v>
      </c>
    </row>
    <row r="153" spans="1:16" hidden="1" outlineLevel="1" collapsed="1">
      <c r="A153" s="8">
        <v>44866</v>
      </c>
      <c r="B153" s="45" t="s">
        <v>270</v>
      </c>
      <c r="C153" s="45" t="s">
        <v>270</v>
      </c>
      <c r="D153" s="45" t="s">
        <v>270</v>
      </c>
      <c r="E153" s="45" t="s">
        <v>270</v>
      </c>
      <c r="F153" s="45" t="s">
        <v>270</v>
      </c>
      <c r="G153" s="45" t="s">
        <v>270</v>
      </c>
      <c r="H153" s="45" t="s">
        <v>270</v>
      </c>
      <c r="I153" s="45" t="s">
        <v>270</v>
      </c>
      <c r="J153" s="45" t="s">
        <v>270</v>
      </c>
      <c r="K153" s="45" t="s">
        <v>270</v>
      </c>
      <c r="L153" s="45" t="s">
        <v>270</v>
      </c>
      <c r="M153" s="45" t="s">
        <v>270</v>
      </c>
      <c r="N153" s="45" t="s">
        <v>270</v>
      </c>
      <c r="O153" s="45" t="s">
        <v>270</v>
      </c>
      <c r="P153" s="45" t="s">
        <v>270</v>
      </c>
    </row>
    <row r="154" spans="1:16" hidden="1" outlineLevel="1" collapsed="1">
      <c r="A154" s="8">
        <v>44896</v>
      </c>
      <c r="B154" s="45" t="s">
        <v>270</v>
      </c>
      <c r="C154" s="45" t="s">
        <v>270</v>
      </c>
      <c r="D154" s="45" t="s">
        <v>270</v>
      </c>
      <c r="E154" s="45" t="s">
        <v>270</v>
      </c>
      <c r="F154" s="45" t="s">
        <v>270</v>
      </c>
      <c r="G154" s="45" t="s">
        <v>270</v>
      </c>
      <c r="H154" s="45" t="s">
        <v>270</v>
      </c>
      <c r="I154" s="45" t="s">
        <v>270</v>
      </c>
      <c r="J154" s="45" t="s">
        <v>270</v>
      </c>
      <c r="K154" s="45" t="s">
        <v>270</v>
      </c>
      <c r="L154" s="45" t="s">
        <v>270</v>
      </c>
      <c r="M154" s="45" t="s">
        <v>270</v>
      </c>
      <c r="N154" s="45" t="s">
        <v>270</v>
      </c>
      <c r="O154" s="45" t="s">
        <v>270</v>
      </c>
      <c r="P154" s="45" t="s">
        <v>270</v>
      </c>
    </row>
    <row r="155" spans="1:16" hidden="1" outlineLevel="1" collapsed="1">
      <c r="A155" s="8">
        <v>44927</v>
      </c>
      <c r="B155" s="45" t="s">
        <v>270</v>
      </c>
      <c r="C155" s="45" t="s">
        <v>270</v>
      </c>
      <c r="D155" s="45" t="s">
        <v>270</v>
      </c>
      <c r="E155" s="45" t="s">
        <v>270</v>
      </c>
      <c r="F155" s="45" t="s">
        <v>270</v>
      </c>
      <c r="G155" s="45" t="s">
        <v>270</v>
      </c>
      <c r="H155" s="45" t="s">
        <v>270</v>
      </c>
      <c r="I155" s="45" t="s">
        <v>270</v>
      </c>
      <c r="J155" s="45" t="s">
        <v>270</v>
      </c>
      <c r="K155" s="45" t="s">
        <v>270</v>
      </c>
      <c r="L155" s="45" t="s">
        <v>270</v>
      </c>
      <c r="M155" s="45" t="s">
        <v>270</v>
      </c>
      <c r="N155" s="45" t="s">
        <v>270</v>
      </c>
      <c r="O155" s="45" t="s">
        <v>270</v>
      </c>
      <c r="P155" s="45" t="s">
        <v>270</v>
      </c>
    </row>
    <row r="156" spans="1:16" hidden="1" outlineLevel="1" collapsed="1">
      <c r="A156" s="8">
        <v>44958</v>
      </c>
      <c r="B156" s="45" t="s">
        <v>270</v>
      </c>
      <c r="C156" s="45" t="s">
        <v>270</v>
      </c>
      <c r="D156" s="45" t="s">
        <v>270</v>
      </c>
      <c r="E156" s="45" t="s">
        <v>270</v>
      </c>
      <c r="F156" s="45" t="s">
        <v>270</v>
      </c>
      <c r="G156" s="45" t="s">
        <v>270</v>
      </c>
      <c r="H156" s="45" t="s">
        <v>270</v>
      </c>
      <c r="I156" s="45" t="s">
        <v>270</v>
      </c>
      <c r="J156" s="45" t="s">
        <v>270</v>
      </c>
      <c r="K156" s="45" t="s">
        <v>270</v>
      </c>
      <c r="L156" s="45" t="s">
        <v>270</v>
      </c>
      <c r="M156" s="45" t="s">
        <v>270</v>
      </c>
      <c r="N156" s="45" t="s">
        <v>270</v>
      </c>
      <c r="O156" s="45" t="s">
        <v>270</v>
      </c>
      <c r="P156" s="45" t="s">
        <v>270</v>
      </c>
    </row>
    <row r="157" spans="1:16" hidden="1" outlineLevel="1" collapsed="1">
      <c r="A157" s="8">
        <v>44986</v>
      </c>
      <c r="B157" s="45" t="s">
        <v>270</v>
      </c>
      <c r="C157" s="45" t="s">
        <v>270</v>
      </c>
      <c r="D157" s="45" t="s">
        <v>270</v>
      </c>
      <c r="E157" s="45" t="s">
        <v>270</v>
      </c>
      <c r="F157" s="45" t="s">
        <v>270</v>
      </c>
      <c r="G157" s="45" t="s">
        <v>270</v>
      </c>
      <c r="H157" s="45" t="s">
        <v>270</v>
      </c>
      <c r="I157" s="45" t="s">
        <v>270</v>
      </c>
      <c r="J157" s="45" t="s">
        <v>270</v>
      </c>
      <c r="K157" s="45" t="s">
        <v>270</v>
      </c>
      <c r="L157" s="45" t="s">
        <v>270</v>
      </c>
      <c r="M157" s="45" t="s">
        <v>270</v>
      </c>
      <c r="N157" s="45" t="s">
        <v>270</v>
      </c>
      <c r="O157" s="45" t="s">
        <v>270</v>
      </c>
      <c r="P157" s="45" t="s">
        <v>270</v>
      </c>
    </row>
    <row r="158" spans="1:16" hidden="1" outlineLevel="1" collapsed="1">
      <c r="A158" s="8">
        <v>45017</v>
      </c>
      <c r="B158" s="45" t="s">
        <v>270</v>
      </c>
      <c r="C158" s="45" t="s">
        <v>270</v>
      </c>
      <c r="D158" s="45" t="s">
        <v>270</v>
      </c>
      <c r="E158" s="45" t="s">
        <v>270</v>
      </c>
      <c r="F158" s="45" t="s">
        <v>270</v>
      </c>
      <c r="G158" s="45" t="s">
        <v>270</v>
      </c>
      <c r="H158" s="45" t="s">
        <v>270</v>
      </c>
      <c r="I158" s="45" t="s">
        <v>270</v>
      </c>
      <c r="J158" s="45" t="s">
        <v>270</v>
      </c>
      <c r="K158" s="45" t="s">
        <v>270</v>
      </c>
      <c r="L158" s="45" t="s">
        <v>270</v>
      </c>
      <c r="M158" s="45" t="s">
        <v>270</v>
      </c>
      <c r="N158" s="45" t="s">
        <v>270</v>
      </c>
      <c r="O158" s="45" t="s">
        <v>270</v>
      </c>
      <c r="P158" s="45" t="s">
        <v>270</v>
      </c>
    </row>
    <row r="159" spans="1:16" hidden="1" outlineLevel="1" collapsed="1">
      <c r="A159" s="8">
        <v>45047</v>
      </c>
      <c r="B159" s="45" t="s">
        <v>270</v>
      </c>
      <c r="C159" s="45" t="s">
        <v>270</v>
      </c>
      <c r="D159" s="45" t="s">
        <v>270</v>
      </c>
      <c r="E159" s="45" t="s">
        <v>270</v>
      </c>
      <c r="F159" s="45" t="s">
        <v>270</v>
      </c>
      <c r="G159" s="45" t="s">
        <v>270</v>
      </c>
      <c r="H159" s="45" t="s">
        <v>270</v>
      </c>
      <c r="I159" s="45" t="s">
        <v>270</v>
      </c>
      <c r="J159" s="45" t="s">
        <v>270</v>
      </c>
      <c r="K159" s="45" t="s">
        <v>270</v>
      </c>
      <c r="L159" s="45" t="s">
        <v>270</v>
      </c>
      <c r="M159" s="45" t="s">
        <v>270</v>
      </c>
      <c r="N159" s="45" t="s">
        <v>270</v>
      </c>
      <c r="O159" s="45" t="s">
        <v>270</v>
      </c>
      <c r="P159" s="45" t="s">
        <v>270</v>
      </c>
    </row>
    <row r="160" spans="1:16" hidden="1" outlineLevel="1" collapsed="1">
      <c r="A160" s="8">
        <v>45078</v>
      </c>
      <c r="B160" s="45" t="s">
        <v>270</v>
      </c>
      <c r="C160" s="45" t="s">
        <v>270</v>
      </c>
      <c r="D160" s="45" t="s">
        <v>270</v>
      </c>
      <c r="E160" s="45" t="s">
        <v>270</v>
      </c>
      <c r="F160" s="45" t="s">
        <v>270</v>
      </c>
      <c r="G160" s="45" t="s">
        <v>270</v>
      </c>
      <c r="H160" s="45" t="s">
        <v>270</v>
      </c>
      <c r="I160" s="45" t="s">
        <v>270</v>
      </c>
      <c r="J160" s="45" t="s">
        <v>270</v>
      </c>
      <c r="K160" s="45" t="s">
        <v>270</v>
      </c>
      <c r="L160" s="45" t="s">
        <v>270</v>
      </c>
      <c r="M160" s="45" t="s">
        <v>270</v>
      </c>
      <c r="N160" s="45" t="s">
        <v>270</v>
      </c>
      <c r="O160" s="45" t="s">
        <v>270</v>
      </c>
      <c r="P160" s="45" t="s">
        <v>270</v>
      </c>
    </row>
    <row r="161" spans="1:16" hidden="1" outlineLevel="1" collapsed="1">
      <c r="A161" s="8">
        <v>45108</v>
      </c>
      <c r="B161" s="45" t="s">
        <v>270</v>
      </c>
      <c r="C161" s="45" t="s">
        <v>270</v>
      </c>
      <c r="D161" s="45" t="s">
        <v>270</v>
      </c>
      <c r="E161" s="45" t="s">
        <v>270</v>
      </c>
      <c r="F161" s="45" t="s">
        <v>270</v>
      </c>
      <c r="G161" s="45" t="s">
        <v>270</v>
      </c>
      <c r="H161" s="45" t="s">
        <v>270</v>
      </c>
      <c r="I161" s="45" t="s">
        <v>270</v>
      </c>
      <c r="J161" s="45" t="s">
        <v>270</v>
      </c>
      <c r="K161" s="45" t="s">
        <v>270</v>
      </c>
      <c r="L161" s="45" t="s">
        <v>270</v>
      </c>
      <c r="M161" s="45" t="s">
        <v>270</v>
      </c>
      <c r="N161" s="45" t="s">
        <v>270</v>
      </c>
      <c r="O161" s="45" t="s">
        <v>270</v>
      </c>
      <c r="P161" s="45" t="s">
        <v>270</v>
      </c>
    </row>
    <row r="162" spans="1:16" hidden="1" outlineLevel="1" collapsed="1">
      <c r="A162" s="8">
        <v>45139</v>
      </c>
      <c r="B162" s="45" t="s">
        <v>270</v>
      </c>
      <c r="C162" s="45" t="s">
        <v>270</v>
      </c>
      <c r="D162" s="45" t="s">
        <v>270</v>
      </c>
      <c r="E162" s="45" t="s">
        <v>270</v>
      </c>
      <c r="F162" s="45" t="s">
        <v>270</v>
      </c>
      <c r="G162" s="45" t="s">
        <v>270</v>
      </c>
      <c r="H162" s="45" t="s">
        <v>270</v>
      </c>
      <c r="I162" s="45" t="s">
        <v>270</v>
      </c>
      <c r="J162" s="45" t="s">
        <v>270</v>
      </c>
      <c r="K162" s="45" t="s">
        <v>270</v>
      </c>
      <c r="L162" s="45" t="s">
        <v>270</v>
      </c>
      <c r="M162" s="45" t="s">
        <v>270</v>
      </c>
      <c r="N162" s="45" t="s">
        <v>270</v>
      </c>
      <c r="O162" s="45" t="s">
        <v>270</v>
      </c>
      <c r="P162" s="45" t="s">
        <v>270</v>
      </c>
    </row>
    <row r="163" spans="1:16" hidden="1" outlineLevel="1" collapsed="1">
      <c r="A163" s="8">
        <v>45170</v>
      </c>
      <c r="B163" s="45" t="s">
        <v>270</v>
      </c>
      <c r="C163" s="45" t="s">
        <v>270</v>
      </c>
      <c r="D163" s="45" t="s">
        <v>270</v>
      </c>
      <c r="E163" s="45" t="s">
        <v>270</v>
      </c>
      <c r="F163" s="45" t="s">
        <v>270</v>
      </c>
      <c r="G163" s="45" t="s">
        <v>270</v>
      </c>
      <c r="H163" s="45" t="s">
        <v>270</v>
      </c>
      <c r="I163" s="45" t="s">
        <v>270</v>
      </c>
      <c r="J163" s="45" t="s">
        <v>270</v>
      </c>
      <c r="K163" s="45" t="s">
        <v>270</v>
      </c>
      <c r="L163" s="45" t="s">
        <v>270</v>
      </c>
      <c r="M163" s="45" t="s">
        <v>270</v>
      </c>
      <c r="N163" s="45" t="s">
        <v>270</v>
      </c>
      <c r="O163" s="45" t="s">
        <v>270</v>
      </c>
      <c r="P163" s="45" t="s">
        <v>270</v>
      </c>
    </row>
    <row r="164" spans="1:16" hidden="1" outlineLevel="1" collapsed="1">
      <c r="A164" s="8">
        <v>45200</v>
      </c>
      <c r="B164" s="45" t="s">
        <v>270</v>
      </c>
      <c r="C164" s="45" t="s">
        <v>270</v>
      </c>
      <c r="D164" s="45" t="s">
        <v>270</v>
      </c>
      <c r="E164" s="45" t="s">
        <v>270</v>
      </c>
      <c r="F164" s="45" t="s">
        <v>270</v>
      </c>
      <c r="G164" s="45" t="s">
        <v>270</v>
      </c>
      <c r="H164" s="45" t="s">
        <v>270</v>
      </c>
      <c r="I164" s="45" t="s">
        <v>270</v>
      </c>
      <c r="J164" s="45" t="s">
        <v>270</v>
      </c>
      <c r="K164" s="45" t="s">
        <v>270</v>
      </c>
      <c r="L164" s="45" t="s">
        <v>270</v>
      </c>
      <c r="M164" s="45" t="s">
        <v>270</v>
      </c>
      <c r="N164" s="45" t="s">
        <v>270</v>
      </c>
      <c r="O164" s="45" t="s">
        <v>270</v>
      </c>
      <c r="P164" s="45" t="s">
        <v>270</v>
      </c>
    </row>
    <row r="165" spans="1:16" collapsed="1">
      <c r="A165" s="8">
        <v>45231</v>
      </c>
      <c r="B165" s="45" t="s">
        <v>270</v>
      </c>
      <c r="C165" s="45" t="s">
        <v>270</v>
      </c>
      <c r="D165" s="45" t="s">
        <v>270</v>
      </c>
      <c r="E165" s="45" t="s">
        <v>270</v>
      </c>
      <c r="F165" s="45" t="s">
        <v>270</v>
      </c>
      <c r="G165" s="45" t="s">
        <v>270</v>
      </c>
      <c r="H165" s="45" t="s">
        <v>270</v>
      </c>
      <c r="I165" s="45" t="s">
        <v>270</v>
      </c>
      <c r="J165" s="45" t="s">
        <v>270</v>
      </c>
      <c r="K165" s="45" t="s">
        <v>270</v>
      </c>
      <c r="L165" s="45" t="s">
        <v>270</v>
      </c>
      <c r="M165" s="45" t="s">
        <v>270</v>
      </c>
      <c r="N165" s="45" t="s">
        <v>270</v>
      </c>
      <c r="O165" s="45" t="s">
        <v>270</v>
      </c>
      <c r="P165" s="45" t="s">
        <v>270</v>
      </c>
    </row>
    <row r="166" spans="1:16">
      <c r="A166" s="8">
        <v>45261</v>
      </c>
      <c r="B166" s="45" t="s">
        <v>270</v>
      </c>
      <c r="C166" s="45" t="s">
        <v>270</v>
      </c>
      <c r="D166" s="45" t="s">
        <v>270</v>
      </c>
      <c r="E166" s="45" t="s">
        <v>270</v>
      </c>
      <c r="F166" s="45" t="s">
        <v>270</v>
      </c>
      <c r="G166" s="45" t="s">
        <v>270</v>
      </c>
      <c r="H166" s="45" t="s">
        <v>270</v>
      </c>
      <c r="I166" s="45" t="s">
        <v>270</v>
      </c>
      <c r="J166" s="45" t="s">
        <v>270</v>
      </c>
      <c r="K166" s="45" t="s">
        <v>270</v>
      </c>
      <c r="L166" s="45" t="s">
        <v>270</v>
      </c>
      <c r="M166" s="45" t="s">
        <v>270</v>
      </c>
      <c r="N166" s="45" t="s">
        <v>270</v>
      </c>
      <c r="O166" s="45" t="s">
        <v>270</v>
      </c>
      <c r="P166" s="45" t="s">
        <v>270</v>
      </c>
    </row>
    <row r="167" spans="1:16">
      <c r="A167" s="8">
        <v>45292</v>
      </c>
      <c r="B167" s="45" t="s">
        <v>270</v>
      </c>
      <c r="C167" s="45" t="s">
        <v>270</v>
      </c>
      <c r="D167" s="45" t="s">
        <v>270</v>
      </c>
      <c r="E167" s="45" t="s">
        <v>270</v>
      </c>
      <c r="F167" s="45" t="s">
        <v>270</v>
      </c>
      <c r="G167" s="45" t="s">
        <v>270</v>
      </c>
      <c r="H167" s="45" t="s">
        <v>270</v>
      </c>
      <c r="I167" s="45" t="s">
        <v>270</v>
      </c>
      <c r="J167" s="45" t="s">
        <v>270</v>
      </c>
      <c r="K167" s="45" t="s">
        <v>270</v>
      </c>
      <c r="L167" s="45" t="s">
        <v>270</v>
      </c>
      <c r="M167" s="45" t="s">
        <v>270</v>
      </c>
      <c r="N167" s="45" t="s">
        <v>270</v>
      </c>
      <c r="O167" s="45" t="s">
        <v>270</v>
      </c>
      <c r="P167" s="45" t="s">
        <v>270</v>
      </c>
    </row>
    <row r="168" spans="1:16">
      <c r="A168" s="8">
        <v>45323</v>
      </c>
      <c r="B168" s="45" t="s">
        <v>270</v>
      </c>
      <c r="C168" s="45" t="s">
        <v>270</v>
      </c>
      <c r="D168" s="45" t="s">
        <v>270</v>
      </c>
      <c r="E168" s="45" t="s">
        <v>270</v>
      </c>
      <c r="F168" s="45" t="s">
        <v>270</v>
      </c>
      <c r="G168" s="45" t="s">
        <v>270</v>
      </c>
      <c r="H168" s="45" t="s">
        <v>270</v>
      </c>
      <c r="I168" s="45" t="s">
        <v>270</v>
      </c>
      <c r="J168" s="45" t="s">
        <v>270</v>
      </c>
      <c r="K168" s="45" t="s">
        <v>270</v>
      </c>
      <c r="L168" s="45" t="s">
        <v>270</v>
      </c>
      <c r="M168" s="45" t="s">
        <v>270</v>
      </c>
      <c r="N168" s="45" t="s">
        <v>270</v>
      </c>
      <c r="O168" s="45" t="s">
        <v>270</v>
      </c>
      <c r="P168" s="45" t="s">
        <v>270</v>
      </c>
    </row>
    <row r="169" spans="1:16">
      <c r="A169" s="8">
        <v>45352</v>
      </c>
      <c r="B169" s="45" t="s">
        <v>270</v>
      </c>
      <c r="C169" s="45" t="s">
        <v>270</v>
      </c>
      <c r="D169" s="45" t="s">
        <v>270</v>
      </c>
      <c r="E169" s="45" t="s">
        <v>270</v>
      </c>
      <c r="F169" s="45" t="s">
        <v>270</v>
      </c>
      <c r="G169" s="45" t="s">
        <v>270</v>
      </c>
      <c r="H169" s="45" t="s">
        <v>270</v>
      </c>
      <c r="I169" s="45" t="s">
        <v>270</v>
      </c>
      <c r="J169" s="45" t="s">
        <v>270</v>
      </c>
      <c r="K169" s="45" t="s">
        <v>270</v>
      </c>
      <c r="L169" s="45" t="s">
        <v>270</v>
      </c>
      <c r="M169" s="45" t="s">
        <v>270</v>
      </c>
      <c r="N169" s="45" t="s">
        <v>270</v>
      </c>
      <c r="O169" s="45" t="s">
        <v>270</v>
      </c>
      <c r="P169" s="45" t="s">
        <v>270</v>
      </c>
    </row>
    <row r="170" spans="1:16">
      <c r="A170" s="8">
        <v>45383</v>
      </c>
      <c r="B170" s="45" t="s">
        <v>270</v>
      </c>
      <c r="C170" s="45" t="s">
        <v>270</v>
      </c>
      <c r="D170" s="45" t="s">
        <v>270</v>
      </c>
      <c r="E170" s="45" t="s">
        <v>270</v>
      </c>
      <c r="F170" s="45" t="s">
        <v>270</v>
      </c>
      <c r="G170" s="45" t="s">
        <v>270</v>
      </c>
      <c r="H170" s="45" t="s">
        <v>270</v>
      </c>
      <c r="I170" s="45" t="s">
        <v>270</v>
      </c>
      <c r="J170" s="45" t="s">
        <v>270</v>
      </c>
      <c r="K170" s="45" t="s">
        <v>270</v>
      </c>
      <c r="L170" s="45" t="s">
        <v>270</v>
      </c>
      <c r="M170" s="45" t="s">
        <v>270</v>
      </c>
      <c r="N170" s="45" t="s">
        <v>270</v>
      </c>
      <c r="O170" s="45" t="s">
        <v>270</v>
      </c>
      <c r="P170" s="45" t="s">
        <v>270</v>
      </c>
    </row>
    <row r="171" spans="1:16">
      <c r="A171" s="8">
        <v>45413</v>
      </c>
      <c r="B171" s="45" t="s">
        <v>270</v>
      </c>
      <c r="C171" s="45" t="s">
        <v>270</v>
      </c>
      <c r="D171" s="45" t="s">
        <v>270</v>
      </c>
      <c r="E171" s="45" t="s">
        <v>270</v>
      </c>
      <c r="F171" s="45" t="s">
        <v>270</v>
      </c>
      <c r="G171" s="45" t="s">
        <v>270</v>
      </c>
      <c r="H171" s="45" t="s">
        <v>270</v>
      </c>
      <c r="I171" s="45" t="s">
        <v>270</v>
      </c>
      <c r="J171" s="45" t="s">
        <v>270</v>
      </c>
      <c r="K171" s="45" t="s">
        <v>270</v>
      </c>
      <c r="L171" s="45" t="s">
        <v>270</v>
      </c>
      <c r="M171" s="45" t="s">
        <v>270</v>
      </c>
      <c r="N171" s="45" t="s">
        <v>270</v>
      </c>
      <c r="O171" s="45" t="s">
        <v>270</v>
      </c>
      <c r="P171" s="45" t="s">
        <v>270</v>
      </c>
    </row>
    <row r="172" spans="1:16">
      <c r="A172" s="8">
        <v>45444</v>
      </c>
      <c r="B172" s="45" t="s">
        <v>270</v>
      </c>
      <c r="C172" s="45" t="s">
        <v>270</v>
      </c>
      <c r="D172" s="45" t="s">
        <v>270</v>
      </c>
      <c r="E172" s="45" t="s">
        <v>270</v>
      </c>
      <c r="F172" s="45" t="s">
        <v>270</v>
      </c>
      <c r="G172" s="45" t="s">
        <v>270</v>
      </c>
      <c r="H172" s="45" t="s">
        <v>270</v>
      </c>
      <c r="I172" s="45" t="s">
        <v>270</v>
      </c>
      <c r="J172" s="45" t="s">
        <v>270</v>
      </c>
      <c r="K172" s="45" t="s">
        <v>270</v>
      </c>
      <c r="L172" s="45" t="s">
        <v>270</v>
      </c>
      <c r="M172" s="45" t="s">
        <v>270</v>
      </c>
      <c r="N172" s="45" t="s">
        <v>270</v>
      </c>
      <c r="O172" s="45" t="s">
        <v>270</v>
      </c>
      <c r="P172" s="45" t="s">
        <v>270</v>
      </c>
    </row>
    <row r="173" spans="1:16">
      <c r="A173" s="8">
        <v>45474</v>
      </c>
      <c r="B173" s="45" t="s">
        <v>270</v>
      </c>
      <c r="C173" s="45" t="s">
        <v>270</v>
      </c>
      <c r="D173" s="45" t="s">
        <v>270</v>
      </c>
      <c r="E173" s="45" t="s">
        <v>270</v>
      </c>
      <c r="F173" s="45" t="s">
        <v>270</v>
      </c>
      <c r="G173" s="45" t="s">
        <v>270</v>
      </c>
      <c r="H173" s="45" t="s">
        <v>270</v>
      </c>
      <c r="I173" s="45" t="s">
        <v>270</v>
      </c>
      <c r="J173" s="45" t="s">
        <v>270</v>
      </c>
      <c r="K173" s="45" t="s">
        <v>270</v>
      </c>
      <c r="L173" s="45" t="s">
        <v>270</v>
      </c>
      <c r="M173" s="45" t="s">
        <v>270</v>
      </c>
      <c r="N173" s="45" t="s">
        <v>270</v>
      </c>
      <c r="O173" s="45" t="s">
        <v>270</v>
      </c>
      <c r="P173" s="45" t="s">
        <v>270</v>
      </c>
    </row>
    <row r="174" spans="1:16">
      <c r="A174" s="8">
        <v>45505</v>
      </c>
      <c r="B174" s="45" t="s">
        <v>270</v>
      </c>
      <c r="C174" s="45" t="s">
        <v>270</v>
      </c>
      <c r="D174" s="45" t="s">
        <v>270</v>
      </c>
      <c r="E174" s="45" t="s">
        <v>270</v>
      </c>
      <c r="F174" s="45" t="s">
        <v>270</v>
      </c>
      <c r="G174" s="45" t="s">
        <v>270</v>
      </c>
      <c r="H174" s="45" t="s">
        <v>270</v>
      </c>
      <c r="I174" s="45" t="s">
        <v>270</v>
      </c>
      <c r="J174" s="45" t="s">
        <v>270</v>
      </c>
      <c r="K174" s="45" t="s">
        <v>270</v>
      </c>
      <c r="L174" s="45" t="s">
        <v>270</v>
      </c>
      <c r="M174" s="45" t="s">
        <v>270</v>
      </c>
      <c r="N174" s="45" t="s">
        <v>270</v>
      </c>
      <c r="O174" s="45" t="s">
        <v>270</v>
      </c>
      <c r="P174" s="45" t="s">
        <v>270</v>
      </c>
    </row>
    <row r="175" spans="1:16">
      <c r="A175" s="8">
        <v>45536</v>
      </c>
      <c r="B175" s="45" t="s">
        <v>270</v>
      </c>
      <c r="C175" s="45" t="s">
        <v>270</v>
      </c>
      <c r="D175" s="45" t="s">
        <v>270</v>
      </c>
      <c r="E175" s="45" t="s">
        <v>270</v>
      </c>
      <c r="F175" s="45" t="s">
        <v>270</v>
      </c>
      <c r="G175" s="45" t="s">
        <v>270</v>
      </c>
      <c r="H175" s="45" t="s">
        <v>270</v>
      </c>
      <c r="I175" s="45" t="s">
        <v>270</v>
      </c>
      <c r="J175" s="45" t="s">
        <v>270</v>
      </c>
      <c r="K175" s="45" t="s">
        <v>270</v>
      </c>
      <c r="L175" s="45" t="s">
        <v>270</v>
      </c>
      <c r="M175" s="45" t="s">
        <v>270</v>
      </c>
      <c r="N175" s="45" t="s">
        <v>270</v>
      </c>
      <c r="O175" s="45" t="s">
        <v>270</v>
      </c>
      <c r="P175" s="45" t="s">
        <v>270</v>
      </c>
    </row>
    <row r="176" spans="1:16">
      <c r="A176" s="8">
        <v>45566</v>
      </c>
      <c r="B176" s="45" t="s">
        <v>270</v>
      </c>
      <c r="C176" s="45" t="s">
        <v>270</v>
      </c>
      <c r="D176" s="45" t="s">
        <v>270</v>
      </c>
      <c r="E176" s="45" t="s">
        <v>270</v>
      </c>
      <c r="F176" s="45" t="s">
        <v>270</v>
      </c>
      <c r="G176" s="45" t="s">
        <v>270</v>
      </c>
      <c r="H176" s="45" t="s">
        <v>270</v>
      </c>
      <c r="I176" s="45" t="s">
        <v>270</v>
      </c>
      <c r="J176" s="45" t="s">
        <v>270</v>
      </c>
      <c r="K176" s="45" t="s">
        <v>270</v>
      </c>
      <c r="L176" s="45" t="s">
        <v>270</v>
      </c>
      <c r="M176" s="45" t="s">
        <v>270</v>
      </c>
      <c r="N176" s="45" t="s">
        <v>270</v>
      </c>
      <c r="O176" s="45" t="s">
        <v>270</v>
      </c>
      <c r="P176" s="45" t="s">
        <v>270</v>
      </c>
    </row>
    <row r="177" spans="1:16">
      <c r="A177" s="8">
        <v>45597</v>
      </c>
      <c r="B177" s="45" t="s">
        <v>270</v>
      </c>
      <c r="C177" s="45" t="s">
        <v>270</v>
      </c>
      <c r="D177" s="45" t="s">
        <v>270</v>
      </c>
      <c r="E177" s="45" t="s">
        <v>270</v>
      </c>
      <c r="F177" s="45" t="s">
        <v>270</v>
      </c>
      <c r="G177" s="45" t="s">
        <v>270</v>
      </c>
      <c r="H177" s="45" t="s">
        <v>270</v>
      </c>
      <c r="I177" s="45" t="s">
        <v>270</v>
      </c>
      <c r="J177" s="45" t="s">
        <v>270</v>
      </c>
      <c r="K177" s="45" t="s">
        <v>270</v>
      </c>
      <c r="L177" s="45" t="s">
        <v>270</v>
      </c>
      <c r="M177" s="45" t="s">
        <v>270</v>
      </c>
      <c r="N177" s="45" t="s">
        <v>270</v>
      </c>
      <c r="O177" s="45" t="s">
        <v>270</v>
      </c>
      <c r="P177" s="45" t="s">
        <v>270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2.75" customHeight="1" outlineLevelRow="1"/>
  <cols>
    <col min="1" max="1" width="7.88671875" style="44" customWidth="1"/>
    <col min="2" max="2" width="9.88671875" style="18" customWidth="1"/>
    <col min="3" max="16" width="7.88671875" style="18" customWidth="1"/>
    <col min="17" max="16384" width="9.109375" style="18"/>
  </cols>
  <sheetData>
    <row r="1" spans="1:16" ht="13.8">
      <c r="A1" s="16" t="s">
        <v>155</v>
      </c>
      <c r="B1" s="10"/>
    </row>
    <row r="2" spans="1:16" ht="5.25" customHeight="1"/>
    <row r="3" spans="1:16" ht="12.75" customHeight="1">
      <c r="A3" s="225" t="s">
        <v>112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2.75" customHeight="1">
      <c r="A6" s="198" t="s">
        <v>0</v>
      </c>
      <c r="B6" s="250" t="s">
        <v>16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2.75" customHeight="1">
      <c r="A7" s="199"/>
      <c r="B7" s="251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12.75" customHeight="1">
      <c r="A8" s="200"/>
      <c r="B8" s="252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t="13.8" hidden="1">
      <c r="A9" s="115"/>
      <c r="B9" s="12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t="12.75" hidden="1" customHeight="1" outlineLevel="1">
      <c r="A11" s="8">
        <v>40544</v>
      </c>
      <c r="B11" s="45">
        <v>9.5100320491521693</v>
      </c>
      <c r="C11" s="45">
        <v>4.9181859972121424</v>
      </c>
      <c r="D11" s="45">
        <v>9.3508514552799848</v>
      </c>
      <c r="E11" s="45">
        <v>12.307809004784612</v>
      </c>
      <c r="F11" s="45">
        <v>12.992224086622899</v>
      </c>
      <c r="G11" s="45">
        <v>12.205185395655601</v>
      </c>
      <c r="H11" s="45">
        <v>5.4835957591769358</v>
      </c>
      <c r="I11" s="45">
        <v>12.738291615674274</v>
      </c>
      <c r="J11" s="45">
        <v>15.557310616378352</v>
      </c>
      <c r="K11" s="45">
        <v>14.322449637279497</v>
      </c>
      <c r="L11" s="45">
        <v>6.6945468767673715</v>
      </c>
      <c r="M11" s="45">
        <v>3.8877545724953513</v>
      </c>
      <c r="N11" s="45">
        <v>6.7255083070667157</v>
      </c>
      <c r="O11" s="45">
        <v>7.9042924500494376</v>
      </c>
      <c r="P11" s="45">
        <v>8.4067044547983762</v>
      </c>
    </row>
    <row r="12" spans="1:16" ht="12.75" hidden="1" customHeight="1" outlineLevel="1">
      <c r="A12" s="8">
        <v>40575</v>
      </c>
      <c r="B12" s="45">
        <v>9.0927756525909942</v>
      </c>
      <c r="C12" s="45">
        <v>4.5060414044647183</v>
      </c>
      <c r="D12" s="45">
        <v>8.9972223189474523</v>
      </c>
      <c r="E12" s="45">
        <v>12.684779357298082</v>
      </c>
      <c r="F12" s="45">
        <v>13.349125811667687</v>
      </c>
      <c r="G12" s="45">
        <v>11.703616364514856</v>
      </c>
      <c r="H12" s="45">
        <v>4.8678386090127708</v>
      </c>
      <c r="I12" s="45">
        <v>12.524616723952411</v>
      </c>
      <c r="J12" s="45">
        <v>15.532022869900212</v>
      </c>
      <c r="K12" s="45">
        <v>15.251718579643285</v>
      </c>
      <c r="L12" s="45">
        <v>6.3119153246385427</v>
      </c>
      <c r="M12" s="45">
        <v>3.902046486248699</v>
      </c>
      <c r="N12" s="45">
        <v>6.3520097212385895</v>
      </c>
      <c r="O12" s="45">
        <v>7.9537466728867683</v>
      </c>
      <c r="P12" s="45">
        <v>8.6676219153443395</v>
      </c>
    </row>
    <row r="13" spans="1:16" ht="12.75" hidden="1" customHeight="1" outlineLevel="1">
      <c r="A13" s="8">
        <v>40603</v>
      </c>
      <c r="B13" s="45">
        <v>8.51351138633785</v>
      </c>
      <c r="C13" s="45">
        <v>4.7779000103343412</v>
      </c>
      <c r="D13" s="45">
        <v>8.321872131449771</v>
      </c>
      <c r="E13" s="45">
        <v>11.096907216196682</v>
      </c>
      <c r="F13" s="45">
        <v>8.3809228323601932</v>
      </c>
      <c r="G13" s="45">
        <v>11.462494793217957</v>
      </c>
      <c r="H13" s="45">
        <v>5.4362366244652014</v>
      </c>
      <c r="I13" s="45">
        <v>12.006396074899104</v>
      </c>
      <c r="J13" s="45">
        <v>15.059907603661303</v>
      </c>
      <c r="K13" s="45">
        <v>12.339215027675207</v>
      </c>
      <c r="L13" s="45">
        <v>6.2394074888073803</v>
      </c>
      <c r="M13" s="45">
        <v>3.6848430789729107</v>
      </c>
      <c r="N13" s="45">
        <v>6.2409548883046</v>
      </c>
      <c r="O13" s="45">
        <v>7.2090565974456124</v>
      </c>
      <c r="P13" s="45">
        <v>7.1643112377804803</v>
      </c>
    </row>
    <row r="14" spans="1:16" ht="12.75" hidden="1" customHeight="1" outlineLevel="1">
      <c r="A14" s="8">
        <v>40634</v>
      </c>
      <c r="B14" s="45">
        <v>8.4376621852231395</v>
      </c>
      <c r="C14" s="45">
        <v>4.975468220801047</v>
      </c>
      <c r="D14" s="45">
        <v>8.0303663295875065</v>
      </c>
      <c r="E14" s="45">
        <v>11.762980749917048</v>
      </c>
      <c r="F14" s="45">
        <v>10.156073044681371</v>
      </c>
      <c r="G14" s="45">
        <v>11.328391598466913</v>
      </c>
      <c r="H14" s="45">
        <v>5.7371731474219771</v>
      </c>
      <c r="I14" s="45">
        <v>11.85488623826148</v>
      </c>
      <c r="J14" s="45">
        <v>14.844507067647923</v>
      </c>
      <c r="K14" s="45">
        <v>15.019807491895252</v>
      </c>
      <c r="L14" s="45">
        <v>6.2119049264550217</v>
      </c>
      <c r="M14" s="45">
        <v>3.7046704649980993</v>
      </c>
      <c r="N14" s="45">
        <v>6.3208717309319766</v>
      </c>
      <c r="O14" s="45">
        <v>7.355413329758612</v>
      </c>
      <c r="P14" s="45">
        <v>7.3418928737837472</v>
      </c>
    </row>
    <row r="15" spans="1:16" ht="12.75" hidden="1" customHeight="1" outlineLevel="1">
      <c r="A15" s="8">
        <v>40664</v>
      </c>
      <c r="B15" s="45">
        <v>8.6402016509048725</v>
      </c>
      <c r="C15" s="45">
        <v>5.2597071578236401</v>
      </c>
      <c r="D15" s="45">
        <v>7.936252446996634</v>
      </c>
      <c r="E15" s="45">
        <v>11.545774420798272</v>
      </c>
      <c r="F15" s="45">
        <v>13.619467119173473</v>
      </c>
      <c r="G15" s="45">
        <v>11.436110106881529</v>
      </c>
      <c r="H15" s="45">
        <v>6.3030833042749128</v>
      </c>
      <c r="I15" s="45">
        <v>11.434869939310349</v>
      </c>
      <c r="J15" s="45">
        <v>14.639921874341296</v>
      </c>
      <c r="K15" s="45">
        <v>16.860081744976355</v>
      </c>
      <c r="L15" s="45">
        <v>6.0873893300075697</v>
      </c>
      <c r="M15" s="45">
        <v>3.3304134840414545</v>
      </c>
      <c r="N15" s="45">
        <v>6.070099775179588</v>
      </c>
      <c r="O15" s="45">
        <v>7.4024976505268771</v>
      </c>
      <c r="P15" s="45">
        <v>7.589075999541758</v>
      </c>
    </row>
    <row r="16" spans="1:16" ht="12.75" hidden="1" customHeight="1" outlineLevel="1">
      <c r="A16" s="8">
        <v>40695</v>
      </c>
      <c r="B16" s="45">
        <v>8.3957124777856844</v>
      </c>
      <c r="C16" s="45">
        <v>4.9482468893951363</v>
      </c>
      <c r="D16" s="45">
        <v>7.6945339747960677</v>
      </c>
      <c r="E16" s="45">
        <v>11.425549741776994</v>
      </c>
      <c r="F16" s="45">
        <v>8.5611427560769826</v>
      </c>
      <c r="G16" s="45">
        <v>11.536783597500458</v>
      </c>
      <c r="H16" s="45">
        <v>6.0215654801360774</v>
      </c>
      <c r="I16" s="45">
        <v>11.600710446196032</v>
      </c>
      <c r="J16" s="45">
        <v>14.42663430339068</v>
      </c>
      <c r="K16" s="45">
        <v>14.808638443286219</v>
      </c>
      <c r="L16" s="45">
        <v>6.0105160464911105</v>
      </c>
      <c r="M16" s="45">
        <v>3.3428506993797487</v>
      </c>
      <c r="N16" s="45">
        <v>6.0184071915226909</v>
      </c>
      <c r="O16" s="45">
        <v>7.2445756330360984</v>
      </c>
      <c r="P16" s="45">
        <v>6.7917487101869671</v>
      </c>
    </row>
    <row r="17" spans="1:16" ht="12.75" hidden="1" customHeight="1" outlineLevel="1">
      <c r="A17" s="8">
        <v>40725</v>
      </c>
      <c r="B17" s="45">
        <v>8.0298424732059548</v>
      </c>
      <c r="C17" s="45">
        <v>4.8409989313886292</v>
      </c>
      <c r="D17" s="45">
        <v>7.8764147189782774</v>
      </c>
      <c r="E17" s="45">
        <v>11.023620633704796</v>
      </c>
      <c r="F17" s="45">
        <v>12.331145331581387</v>
      </c>
      <c r="G17" s="45">
        <v>10.832501721442483</v>
      </c>
      <c r="H17" s="45">
        <v>6.2145966939397681</v>
      </c>
      <c r="I17" s="45">
        <v>11.425516429846917</v>
      </c>
      <c r="J17" s="45">
        <v>14.321079318931783</v>
      </c>
      <c r="K17" s="45">
        <v>17.014075999999999</v>
      </c>
      <c r="L17" s="45">
        <v>5.5582778964593738</v>
      </c>
      <c r="M17" s="45">
        <v>2.9291008113126353</v>
      </c>
      <c r="N17" s="45">
        <v>5.8096054111198523</v>
      </c>
      <c r="O17" s="45">
        <v>7.052267129690085</v>
      </c>
      <c r="P17" s="45">
        <v>6.1717351039398727</v>
      </c>
    </row>
    <row r="18" spans="1:16" ht="12.75" hidden="1" customHeight="1" outlineLevel="1">
      <c r="A18" s="8">
        <v>40756</v>
      </c>
      <c r="B18" s="45">
        <v>7.9964878081259858</v>
      </c>
      <c r="C18" s="45">
        <v>4.3226853387888777</v>
      </c>
      <c r="D18" s="45">
        <v>7.6647132855996771</v>
      </c>
      <c r="E18" s="45">
        <v>11.209017438057201</v>
      </c>
      <c r="F18" s="45">
        <v>15.434818089475137</v>
      </c>
      <c r="G18" s="45">
        <v>10.962240774186357</v>
      </c>
      <c r="H18" s="45">
        <v>5.5717317284062933</v>
      </c>
      <c r="I18" s="45">
        <v>11.155940319350577</v>
      </c>
      <c r="J18" s="45">
        <v>14.138469014897586</v>
      </c>
      <c r="K18" s="45">
        <v>19.315701246877282</v>
      </c>
      <c r="L18" s="45">
        <v>5.4412225806447481</v>
      </c>
      <c r="M18" s="45">
        <v>3.0481206208931071</v>
      </c>
      <c r="N18" s="45">
        <v>5.5777166817420722</v>
      </c>
      <c r="O18" s="45">
        <v>7.1814806873178583</v>
      </c>
      <c r="P18" s="45">
        <v>8.0215891891891911</v>
      </c>
    </row>
    <row r="19" spans="1:16" ht="12.75" hidden="1" customHeight="1" outlineLevel="1">
      <c r="A19" s="8">
        <v>40787</v>
      </c>
      <c r="B19" s="45">
        <v>7.8070328751476703</v>
      </c>
      <c r="C19" s="45">
        <v>3.940108336320991</v>
      </c>
      <c r="D19" s="45">
        <v>7.8328562180822709</v>
      </c>
      <c r="E19" s="45">
        <v>10.629126529719956</v>
      </c>
      <c r="F19" s="45">
        <v>15.780535978593006</v>
      </c>
      <c r="G19" s="45">
        <v>10.745321951139914</v>
      </c>
      <c r="H19" s="45">
        <v>4.8530580815041455</v>
      </c>
      <c r="I19" s="45">
        <v>11.977741994764067</v>
      </c>
      <c r="J19" s="45">
        <v>13.974085010516928</v>
      </c>
      <c r="K19" s="45">
        <v>21.34108445607151</v>
      </c>
      <c r="L19" s="45">
        <v>5.712120864062709</v>
      </c>
      <c r="M19" s="45">
        <v>2.9348712446139369</v>
      </c>
      <c r="N19" s="45">
        <v>5.9061881404197285</v>
      </c>
      <c r="O19" s="45">
        <v>7.2596139156362431</v>
      </c>
      <c r="P19" s="45">
        <v>8.4955830470439437</v>
      </c>
    </row>
    <row r="20" spans="1:16" ht="12.75" hidden="1" customHeight="1" outlineLevel="1">
      <c r="A20" s="8">
        <v>40817</v>
      </c>
      <c r="B20" s="45">
        <v>7.433129161951407</v>
      </c>
      <c r="C20" s="45">
        <v>3.6235218283932311</v>
      </c>
      <c r="D20" s="45">
        <v>8.5636681493298141</v>
      </c>
      <c r="E20" s="45">
        <v>11.27395213799765</v>
      </c>
      <c r="F20" s="45">
        <v>17.923191942797349</v>
      </c>
      <c r="G20" s="45">
        <v>10.928406299787609</v>
      </c>
      <c r="H20" s="45">
        <v>5.0636452096043598</v>
      </c>
      <c r="I20" s="45">
        <v>13.230850191644775</v>
      </c>
      <c r="J20" s="45">
        <v>14.57310418357072</v>
      </c>
      <c r="K20" s="45">
        <v>21.431526992006997</v>
      </c>
      <c r="L20" s="45">
        <v>5.2994250117455177</v>
      </c>
      <c r="M20" s="45">
        <v>2.8196975463869101</v>
      </c>
      <c r="N20" s="45">
        <v>6.3069629578660082</v>
      </c>
      <c r="O20" s="45">
        <v>7.8491291876956302</v>
      </c>
      <c r="P20" s="45">
        <v>7.6865729252072512</v>
      </c>
    </row>
    <row r="21" spans="1:16" ht="12.75" hidden="1" customHeight="1" outlineLevel="1">
      <c r="A21" s="8">
        <v>40848</v>
      </c>
      <c r="B21" s="45">
        <v>9.8175332260926371</v>
      </c>
      <c r="C21" s="45">
        <v>4.2357906457276631</v>
      </c>
      <c r="D21" s="45">
        <v>10.189512266113086</v>
      </c>
      <c r="E21" s="45">
        <v>12.072047143426342</v>
      </c>
      <c r="F21" s="45">
        <v>18.762398018452913</v>
      </c>
      <c r="G21" s="45">
        <v>14.093737619537091</v>
      </c>
      <c r="H21" s="45">
        <v>5.1901098928500051</v>
      </c>
      <c r="I21" s="45">
        <v>16.124967739200589</v>
      </c>
      <c r="J21" s="45">
        <v>15.872568809906392</v>
      </c>
      <c r="K21" s="45">
        <v>20.224085896055378</v>
      </c>
      <c r="L21" s="45">
        <v>6.2999481467517802</v>
      </c>
      <c r="M21" s="45">
        <v>3.0834804404338634</v>
      </c>
      <c r="N21" s="45">
        <v>6.5178131897595497</v>
      </c>
      <c r="O21" s="45">
        <v>7.4735049842020969</v>
      </c>
      <c r="P21" s="45">
        <v>7.4287933719543364</v>
      </c>
    </row>
    <row r="22" spans="1:16" ht="12.75" hidden="1" customHeight="1" outlineLevel="1">
      <c r="A22" s="8">
        <v>40878</v>
      </c>
      <c r="B22" s="45">
        <v>11.543516480524662</v>
      </c>
      <c r="C22" s="45">
        <v>4.6983957210813978</v>
      </c>
      <c r="D22" s="45">
        <v>12.799443401545702</v>
      </c>
      <c r="E22" s="45">
        <v>11.584189351977658</v>
      </c>
      <c r="F22" s="45">
        <v>10.361205310019308</v>
      </c>
      <c r="G22" s="45">
        <v>16.970547941021522</v>
      </c>
      <c r="H22" s="45">
        <v>6.2116903296020478</v>
      </c>
      <c r="I22" s="45">
        <v>19.213266998683157</v>
      </c>
      <c r="J22" s="45">
        <v>16.721405105184207</v>
      </c>
      <c r="K22" s="45">
        <v>19.433372968980795</v>
      </c>
      <c r="L22" s="45">
        <v>6.5914553262034588</v>
      </c>
      <c r="M22" s="45">
        <v>3.0984421184034954</v>
      </c>
      <c r="N22" s="45">
        <v>6.9024119083999178</v>
      </c>
      <c r="O22" s="45">
        <v>7.1562814687183778</v>
      </c>
      <c r="P22" s="45">
        <v>8.8196523861069291</v>
      </c>
    </row>
    <row r="23" spans="1:16" ht="12.75" hidden="1" customHeight="1" outlineLevel="1">
      <c r="A23" s="8">
        <v>40909</v>
      </c>
      <c r="B23" s="45">
        <v>11.679062902471143</v>
      </c>
      <c r="C23" s="45">
        <v>4.990372495333613</v>
      </c>
      <c r="D23" s="45">
        <v>12.494018619769887</v>
      </c>
      <c r="E23" s="45">
        <v>12.340922288997051</v>
      </c>
      <c r="F23" s="45">
        <v>11.055413986013985</v>
      </c>
      <c r="G23" s="45">
        <v>16.81435718257767</v>
      </c>
      <c r="H23" s="45">
        <v>7.050915131776315</v>
      </c>
      <c r="I23" s="45">
        <v>18.522334668044799</v>
      </c>
      <c r="J23" s="45">
        <v>16.48327673975405</v>
      </c>
      <c r="K23" s="45">
        <v>20.219302727272726</v>
      </c>
      <c r="L23" s="45">
        <v>6.7056808338630942</v>
      </c>
      <c r="M23" s="45">
        <v>3.1629695277432406</v>
      </c>
      <c r="N23" s="45">
        <v>6.8569621468952855</v>
      </c>
      <c r="O23" s="45">
        <v>7.829149274303707</v>
      </c>
      <c r="P23" s="45">
        <v>6.1299306047648141</v>
      </c>
    </row>
    <row r="24" spans="1:16" ht="12.75" hidden="1" customHeight="1" outlineLevel="1">
      <c r="A24" s="8">
        <v>40940</v>
      </c>
      <c r="B24" s="45">
        <v>11.473036651788501</v>
      </c>
      <c r="C24" s="45">
        <v>7.0270760052714802</v>
      </c>
      <c r="D24" s="45">
        <v>11.819391912470406</v>
      </c>
      <c r="E24" s="45">
        <v>12.530939193923293</v>
      </c>
      <c r="F24" s="45">
        <v>18.602133897731122</v>
      </c>
      <c r="G24" s="45">
        <v>16.117153028170797</v>
      </c>
      <c r="H24" s="45">
        <v>10.50843428685083</v>
      </c>
      <c r="I24" s="45">
        <v>16.880971097335351</v>
      </c>
      <c r="J24" s="45">
        <v>16.565750369797975</v>
      </c>
      <c r="K24" s="45">
        <v>21.59054869969227</v>
      </c>
      <c r="L24" s="45">
        <v>6.5259886304711028</v>
      </c>
      <c r="M24" s="45">
        <v>3.9222323778627124</v>
      </c>
      <c r="N24" s="45">
        <v>6.5789321757382009</v>
      </c>
      <c r="O24" s="45">
        <v>7.6495037034591338</v>
      </c>
      <c r="P24" s="45">
        <v>6.5139134976812292</v>
      </c>
    </row>
    <row r="25" spans="1:16" ht="12.75" hidden="1" customHeight="1" outlineLevel="1">
      <c r="A25" s="8">
        <v>40969</v>
      </c>
      <c r="B25" s="45">
        <v>11.39041690599562</v>
      </c>
      <c r="C25" s="45">
        <v>5.6187097684060641</v>
      </c>
      <c r="D25" s="45">
        <v>11.728674063472099</v>
      </c>
      <c r="E25" s="45">
        <v>12.740423341415401</v>
      </c>
      <c r="F25" s="45">
        <v>9.8441690041511336</v>
      </c>
      <c r="G25" s="45">
        <v>15.958393987240417</v>
      </c>
      <c r="H25" s="45">
        <v>7.7928097243043331</v>
      </c>
      <c r="I25" s="45">
        <v>16.582719850918597</v>
      </c>
      <c r="J25" s="45">
        <v>17.012816526981325</v>
      </c>
      <c r="K25" s="45">
        <v>19.030684748867916</v>
      </c>
      <c r="L25" s="45">
        <v>6.697183146973483</v>
      </c>
      <c r="M25" s="45">
        <v>3.815363732314526</v>
      </c>
      <c r="N25" s="45">
        <v>6.6271622208126431</v>
      </c>
      <c r="O25" s="45">
        <v>7.73182004492622</v>
      </c>
      <c r="P25" s="45">
        <v>8.9630289338956981</v>
      </c>
    </row>
    <row r="26" spans="1:16" ht="12.75" hidden="1" customHeight="1" outlineLevel="1">
      <c r="A26" s="8">
        <v>41000</v>
      </c>
      <c r="B26" s="45">
        <v>11.365888743277162</v>
      </c>
      <c r="C26" s="45">
        <v>4.9879740433450461</v>
      </c>
      <c r="D26" s="45">
        <v>11.506182734466599</v>
      </c>
      <c r="E26" s="45">
        <v>13.088203558125507</v>
      </c>
      <c r="F26" s="45">
        <v>16.373079200488629</v>
      </c>
      <c r="G26" s="45">
        <v>15.982894187631748</v>
      </c>
      <c r="H26" s="45">
        <v>7.2189843395349316</v>
      </c>
      <c r="I26" s="45">
        <v>16.335766781501192</v>
      </c>
      <c r="J26" s="45">
        <v>17.495692595504369</v>
      </c>
      <c r="K26" s="45">
        <v>20.183345782344698</v>
      </c>
      <c r="L26" s="45">
        <v>6.4353752649600509</v>
      </c>
      <c r="M26" s="45">
        <v>3.2638266790645178</v>
      </c>
      <c r="N26" s="45">
        <v>6.4966779596981583</v>
      </c>
      <c r="O26" s="45">
        <v>7.595355996749479</v>
      </c>
      <c r="P26" s="45">
        <v>8.866165793763475</v>
      </c>
    </row>
    <row r="27" spans="1:16" ht="12.75" hidden="1" customHeight="1" outlineLevel="1">
      <c r="A27" s="8">
        <v>41030</v>
      </c>
      <c r="B27" s="45">
        <v>11.16090723327684</v>
      </c>
      <c r="C27" s="45">
        <v>5.1709684947707615</v>
      </c>
      <c r="D27" s="45">
        <v>11.348471236250184</v>
      </c>
      <c r="E27" s="45">
        <v>12.919418091394801</v>
      </c>
      <c r="F27" s="45">
        <v>16.707753474061537</v>
      </c>
      <c r="G27" s="45">
        <v>15.773631478990325</v>
      </c>
      <c r="H27" s="45">
        <v>7.7700749831511668</v>
      </c>
      <c r="I27" s="45">
        <v>16.179153631478304</v>
      </c>
      <c r="J27" s="45">
        <v>17.157079114092351</v>
      </c>
      <c r="K27" s="45">
        <v>18.238375086964478</v>
      </c>
      <c r="L27" s="45">
        <v>6.3852874424212782</v>
      </c>
      <c r="M27" s="45">
        <v>3.3191436641834748</v>
      </c>
      <c r="N27" s="45">
        <v>6.4480522533334597</v>
      </c>
      <c r="O27" s="45">
        <v>7.7199752462218667</v>
      </c>
      <c r="P27" s="45">
        <v>6.447950797546012</v>
      </c>
    </row>
    <row r="28" spans="1:16" ht="12.75" hidden="1" customHeight="1" outlineLevel="1">
      <c r="A28" s="8">
        <v>41061</v>
      </c>
      <c r="B28" s="45">
        <v>10.981445483223617</v>
      </c>
      <c r="C28" s="45">
        <v>5.3791207858568537</v>
      </c>
      <c r="D28" s="45">
        <v>11.174779650931278</v>
      </c>
      <c r="E28" s="45">
        <v>12.560879118159081</v>
      </c>
      <c r="F28" s="45">
        <v>9.2617306381317892</v>
      </c>
      <c r="G28" s="45">
        <v>15.846070774381136</v>
      </c>
      <c r="H28" s="45">
        <v>8.202564853921853</v>
      </c>
      <c r="I28" s="45">
        <v>16.356712803557329</v>
      </c>
      <c r="J28" s="45">
        <v>17.101079441495855</v>
      </c>
      <c r="K28" s="45">
        <v>14.84721477501679</v>
      </c>
      <c r="L28" s="45">
        <v>6.6316228230797218</v>
      </c>
      <c r="M28" s="45">
        <v>3.2040992295502013</v>
      </c>
      <c r="N28" s="45">
        <v>6.7110461802079575</v>
      </c>
      <c r="O28" s="45">
        <v>7.7993201931741938</v>
      </c>
      <c r="P28" s="45">
        <v>8.3123231705924887</v>
      </c>
    </row>
    <row r="29" spans="1:16" ht="12.75" hidden="1" customHeight="1" outlineLevel="1">
      <c r="A29" s="8">
        <v>41091</v>
      </c>
      <c r="B29" s="45">
        <v>11.334454331681549</v>
      </c>
      <c r="C29" s="45">
        <v>5.1839170502501757</v>
      </c>
      <c r="D29" s="45">
        <v>12.550585709647418</v>
      </c>
      <c r="E29" s="45">
        <v>11.401305092236658</v>
      </c>
      <c r="F29" s="45">
        <v>16.252005430347509</v>
      </c>
      <c r="G29" s="45">
        <v>16.470513904260066</v>
      </c>
      <c r="H29" s="45">
        <v>7.5926872848394744</v>
      </c>
      <c r="I29" s="45">
        <v>17.609765525888836</v>
      </c>
      <c r="J29" s="45">
        <v>17.583463811275745</v>
      </c>
      <c r="K29" s="45">
        <v>18.351998875499199</v>
      </c>
      <c r="L29" s="45">
        <v>6.9998889177309644</v>
      </c>
      <c r="M29" s="45">
        <v>3.1378496647783169</v>
      </c>
      <c r="N29" s="45">
        <v>6.8635087742798344</v>
      </c>
      <c r="O29" s="45">
        <v>8.2040116486314023</v>
      </c>
      <c r="P29" s="45">
        <v>8.7318789513296533</v>
      </c>
    </row>
    <row r="30" spans="1:16" ht="12.75" hidden="1" customHeight="1" outlineLevel="1">
      <c r="A30" s="8">
        <v>41122</v>
      </c>
      <c r="B30" s="45">
        <v>11.70543625313314</v>
      </c>
      <c r="C30" s="45">
        <v>5.615728473396099</v>
      </c>
      <c r="D30" s="45">
        <v>12.956648947199229</v>
      </c>
      <c r="E30" s="45">
        <v>11.948171216904507</v>
      </c>
      <c r="F30" s="45">
        <v>8.1827153149531835</v>
      </c>
      <c r="G30" s="45">
        <v>17.215565510632985</v>
      </c>
      <c r="H30" s="45">
        <v>8.6671283934997323</v>
      </c>
      <c r="I30" s="45">
        <v>18.4585312238539</v>
      </c>
      <c r="J30" s="45">
        <v>18.267006614765286</v>
      </c>
      <c r="K30" s="45">
        <v>15.449681510759769</v>
      </c>
      <c r="L30" s="45">
        <v>6.8028507167315793</v>
      </c>
      <c r="M30" s="45">
        <v>2.9978657556591561</v>
      </c>
      <c r="N30" s="45">
        <v>6.8187302019080933</v>
      </c>
      <c r="O30" s="45">
        <v>8.0693103651535676</v>
      </c>
      <c r="P30" s="45">
        <v>5.8590317428616014</v>
      </c>
    </row>
    <row r="31" spans="1:16" ht="12.75" hidden="1" customHeight="1" outlineLevel="1">
      <c r="A31" s="8">
        <v>41153</v>
      </c>
      <c r="B31" s="45">
        <v>11.720164710840955</v>
      </c>
      <c r="C31" s="45">
        <v>5.7403679442389004</v>
      </c>
      <c r="D31" s="45">
        <v>13.259015739912304</v>
      </c>
      <c r="E31" s="45">
        <v>11.099659598140686</v>
      </c>
      <c r="F31" s="45">
        <v>6.511132887050918</v>
      </c>
      <c r="G31" s="45">
        <v>18.388550776515828</v>
      </c>
      <c r="H31" s="45">
        <v>9.6870893434831427</v>
      </c>
      <c r="I31" s="45">
        <v>19.700810546303799</v>
      </c>
      <c r="J31" s="45">
        <v>18.404949777123331</v>
      </c>
      <c r="K31" s="45">
        <v>15.159383807285545</v>
      </c>
      <c r="L31" s="45">
        <v>7.1055865659287241</v>
      </c>
      <c r="M31" s="45">
        <v>3.170910300004727</v>
      </c>
      <c r="N31" s="45">
        <v>7.1385456002069372</v>
      </c>
      <c r="O31" s="45">
        <v>8.0870951622830347</v>
      </c>
      <c r="P31" s="45">
        <v>4.8027204333359128</v>
      </c>
    </row>
    <row r="32" spans="1:16" ht="12.75" hidden="1" customHeight="1" outlineLevel="1">
      <c r="A32" s="8">
        <v>41183</v>
      </c>
      <c r="B32" s="45">
        <v>12.757417924312204</v>
      </c>
      <c r="C32" s="45">
        <v>5.433287154532529</v>
      </c>
      <c r="D32" s="45">
        <v>14.542617337420616</v>
      </c>
      <c r="E32" s="45">
        <v>11.933935131575558</v>
      </c>
      <c r="F32" s="45">
        <v>15.940561310428704</v>
      </c>
      <c r="G32" s="45">
        <v>19.527324622304491</v>
      </c>
      <c r="H32" s="45">
        <v>8.8969306551579219</v>
      </c>
      <c r="I32" s="45">
        <v>21.05571418666041</v>
      </c>
      <c r="J32" s="45">
        <v>19.409545142430854</v>
      </c>
      <c r="K32" s="45">
        <v>19.002654122011542</v>
      </c>
      <c r="L32" s="45">
        <v>7.3749689756623908</v>
      </c>
      <c r="M32" s="45">
        <v>3.217665571270901</v>
      </c>
      <c r="N32" s="45">
        <v>7.6072955194189307</v>
      </c>
      <c r="O32" s="45">
        <v>8.3745397345964836</v>
      </c>
      <c r="P32" s="45">
        <v>7.3318029741212829</v>
      </c>
    </row>
    <row r="33" spans="1:16" ht="12.75" hidden="1" customHeight="1" outlineLevel="1">
      <c r="A33" s="8">
        <v>41214</v>
      </c>
      <c r="B33" s="45">
        <v>13.172356097018712</v>
      </c>
      <c r="C33" s="45">
        <v>4.9781839809097521</v>
      </c>
      <c r="D33" s="45">
        <v>15.066969025882621</v>
      </c>
      <c r="E33" s="45">
        <v>11.965996212919487</v>
      </c>
      <c r="F33" s="45">
        <v>16.284230952541687</v>
      </c>
      <c r="G33" s="45">
        <v>20.440115948819312</v>
      </c>
      <c r="H33" s="45">
        <v>9.1880015973159246</v>
      </c>
      <c r="I33" s="45">
        <v>21.687492230881677</v>
      </c>
      <c r="J33" s="45">
        <v>19.556344358140834</v>
      </c>
      <c r="K33" s="45">
        <v>18.912463349450551</v>
      </c>
      <c r="L33" s="45">
        <v>7.5159566390084693</v>
      </c>
      <c r="M33" s="45">
        <v>3.2339167739985757</v>
      </c>
      <c r="N33" s="45">
        <v>7.8032163267596104</v>
      </c>
      <c r="O33" s="45">
        <v>8.338612384874116</v>
      </c>
      <c r="P33" s="45">
        <v>7.5896645536493166</v>
      </c>
    </row>
    <row r="34" spans="1:16" ht="12.75" hidden="1" customHeight="1" outlineLevel="1">
      <c r="A34" s="8">
        <v>41244</v>
      </c>
      <c r="B34" s="45">
        <v>13.582014572104057</v>
      </c>
      <c r="C34" s="45">
        <v>5.7820354253441044</v>
      </c>
      <c r="D34" s="45">
        <v>15.571746975775959</v>
      </c>
      <c r="E34" s="45">
        <v>12.385800790361275</v>
      </c>
      <c r="F34" s="45">
        <v>17.440457059280813</v>
      </c>
      <c r="G34" s="45">
        <v>20.469949332995899</v>
      </c>
      <c r="H34" s="45">
        <v>10.416761644301319</v>
      </c>
      <c r="I34" s="45">
        <v>21.908259429506199</v>
      </c>
      <c r="J34" s="45">
        <v>19.714745575494458</v>
      </c>
      <c r="K34" s="45">
        <v>21.968167913067127</v>
      </c>
      <c r="L34" s="45">
        <v>7.2266809696267655</v>
      </c>
      <c r="M34" s="45">
        <v>3.0702971811931494</v>
      </c>
      <c r="N34" s="45">
        <v>7.6323662437569206</v>
      </c>
      <c r="O34" s="45">
        <v>8.1308805760481491</v>
      </c>
      <c r="P34" s="45">
        <v>2.324472953690492</v>
      </c>
    </row>
    <row r="35" spans="1:16" ht="12.75" hidden="1" customHeight="1" outlineLevel="1">
      <c r="A35" s="8">
        <v>41275</v>
      </c>
      <c r="B35" s="45">
        <v>13.924872951475503</v>
      </c>
      <c r="C35" s="45">
        <v>5.1025357044908164</v>
      </c>
      <c r="D35" s="45">
        <v>16.032278506696116</v>
      </c>
      <c r="E35" s="45">
        <v>12.733319428088429</v>
      </c>
      <c r="F35" s="45">
        <v>15.057500258005765</v>
      </c>
      <c r="G35" s="45">
        <v>20.214348716567223</v>
      </c>
      <c r="H35" s="45">
        <v>9.6486072605154387</v>
      </c>
      <c r="I35" s="45">
        <v>21.534607571382622</v>
      </c>
      <c r="J35" s="45">
        <v>19.347916725411427</v>
      </c>
      <c r="K35" s="45">
        <v>20.372852800793144</v>
      </c>
      <c r="L35" s="45">
        <v>6.9570675131916992</v>
      </c>
      <c r="M35" s="45">
        <v>2.670328953884697</v>
      </c>
      <c r="N35" s="45">
        <v>7.3178606403232935</v>
      </c>
      <c r="O35" s="45">
        <v>8.0672743909262934</v>
      </c>
      <c r="P35" s="45">
        <v>8.9231649856967721</v>
      </c>
    </row>
    <row r="36" spans="1:16" ht="12.75" hidden="1" customHeight="1" outlineLevel="1">
      <c r="A36" s="8">
        <v>41306</v>
      </c>
      <c r="B36" s="45">
        <v>12.97115213806358</v>
      </c>
      <c r="C36" s="45">
        <v>5.6270515018422449</v>
      </c>
      <c r="D36" s="45">
        <v>14.483472573721755</v>
      </c>
      <c r="E36" s="45">
        <v>12.806562986442744</v>
      </c>
      <c r="F36" s="45">
        <v>11.135374514381928</v>
      </c>
      <c r="G36" s="45">
        <v>18.253151162205501</v>
      </c>
      <c r="H36" s="45">
        <v>8.2167018066800246</v>
      </c>
      <c r="I36" s="45">
        <v>19.66460034264724</v>
      </c>
      <c r="J36" s="45">
        <v>18.675816417319222</v>
      </c>
      <c r="K36" s="45">
        <v>19.479063708528393</v>
      </c>
      <c r="L36" s="45">
        <v>6.955003399198902</v>
      </c>
      <c r="M36" s="45">
        <v>2.8216159395506226</v>
      </c>
      <c r="N36" s="45">
        <v>6.7109841496163076</v>
      </c>
      <c r="O36" s="45">
        <v>8.1235179650725104</v>
      </c>
      <c r="P36" s="45">
        <v>9.4812948230641965</v>
      </c>
    </row>
    <row r="37" spans="1:16" ht="12.75" hidden="1" customHeight="1" outlineLevel="1">
      <c r="A37" s="8">
        <v>41334</v>
      </c>
      <c r="B37" s="45">
        <v>12.755988240494172</v>
      </c>
      <c r="C37" s="45">
        <v>6.0226166710531475</v>
      </c>
      <c r="D37" s="45">
        <v>14.096015956901883</v>
      </c>
      <c r="E37" s="45">
        <v>12.697407431005733</v>
      </c>
      <c r="F37" s="45">
        <v>18.779742794052417</v>
      </c>
      <c r="G37" s="45">
        <v>17.607440782425343</v>
      </c>
      <c r="H37" s="45">
        <v>9.6251466135193287</v>
      </c>
      <c r="I37" s="45">
        <v>18.314623130645554</v>
      </c>
      <c r="J37" s="45">
        <v>18.515057893132127</v>
      </c>
      <c r="K37" s="45">
        <v>21.630741860465115</v>
      </c>
      <c r="L37" s="45">
        <v>6.7501470050460979</v>
      </c>
      <c r="M37" s="45">
        <v>2.7851600104908023</v>
      </c>
      <c r="N37" s="45">
        <v>6.7697858584509722</v>
      </c>
      <c r="O37" s="45">
        <v>7.8438012827998334</v>
      </c>
      <c r="P37" s="45">
        <v>8.6761535927094293</v>
      </c>
    </row>
    <row r="38" spans="1:16" ht="12.75" hidden="1" customHeight="1" outlineLevel="1">
      <c r="A38" s="8">
        <v>41365</v>
      </c>
      <c r="B38" s="45">
        <v>13.167761221432654</v>
      </c>
      <c r="C38" s="45">
        <v>6.3661625550475023</v>
      </c>
      <c r="D38" s="45">
        <v>14.047613849457425</v>
      </c>
      <c r="E38" s="45">
        <v>13.604383910236129</v>
      </c>
      <c r="F38" s="45">
        <v>15.503636740912722</v>
      </c>
      <c r="G38" s="45">
        <v>17.337650509820744</v>
      </c>
      <c r="H38" s="45">
        <v>9.3693346502853654</v>
      </c>
      <c r="I38" s="45">
        <v>17.881594678700104</v>
      </c>
      <c r="J38" s="45">
        <v>18.283208040524045</v>
      </c>
      <c r="K38" s="45">
        <v>18.266426517803257</v>
      </c>
      <c r="L38" s="45">
        <v>6.7460781960417489</v>
      </c>
      <c r="M38" s="45">
        <v>3.0767371276486246</v>
      </c>
      <c r="N38" s="45">
        <v>6.5592364723795749</v>
      </c>
      <c r="O38" s="45">
        <v>7.8931717555964465</v>
      </c>
      <c r="P38" s="45">
        <v>7.1540213394615897</v>
      </c>
    </row>
    <row r="39" spans="1:16" ht="12.75" hidden="1" customHeight="1" outlineLevel="1">
      <c r="A39" s="8">
        <v>41395</v>
      </c>
      <c r="B39" s="45">
        <v>12.544036869929501</v>
      </c>
      <c r="C39" s="45">
        <v>5.6161500752957636</v>
      </c>
      <c r="D39" s="45">
        <v>13.075094557463453</v>
      </c>
      <c r="E39" s="45">
        <v>13.376740786705742</v>
      </c>
      <c r="F39" s="45">
        <v>10.509411951700343</v>
      </c>
      <c r="G39" s="45">
        <v>17.272511393327797</v>
      </c>
      <c r="H39" s="45">
        <v>8.3437265674931425</v>
      </c>
      <c r="I39" s="45">
        <v>17.662701291816177</v>
      </c>
      <c r="J39" s="45">
        <v>18.618149360924967</v>
      </c>
      <c r="K39" s="45">
        <v>17.172868139004937</v>
      </c>
      <c r="L39" s="45">
        <v>6.721011896713609</v>
      </c>
      <c r="M39" s="45">
        <v>2.8482644726162407</v>
      </c>
      <c r="N39" s="45">
        <v>6.5593188327669516</v>
      </c>
      <c r="O39" s="45">
        <v>7.8232847918550101</v>
      </c>
      <c r="P39" s="45">
        <v>4.7534759398989568</v>
      </c>
    </row>
    <row r="40" spans="1:16" ht="12.75" hidden="1" customHeight="1" outlineLevel="1">
      <c r="A40" s="8">
        <v>41426</v>
      </c>
      <c r="B40" s="45">
        <v>12.467109191858476</v>
      </c>
      <c r="C40" s="45">
        <v>5.7912781609230333</v>
      </c>
      <c r="D40" s="45">
        <v>13.215034958084777</v>
      </c>
      <c r="E40" s="45">
        <v>13.089006834955004</v>
      </c>
      <c r="F40" s="45">
        <v>12.04238223470573</v>
      </c>
      <c r="G40" s="45">
        <v>16.881074263357092</v>
      </c>
      <c r="H40" s="45">
        <v>8.5973835903919085</v>
      </c>
      <c r="I40" s="45">
        <v>17.303674141674115</v>
      </c>
      <c r="J40" s="45">
        <v>18.193089960715231</v>
      </c>
      <c r="K40" s="45">
        <v>17.021473009468473</v>
      </c>
      <c r="L40" s="45">
        <v>6.8105615903918677</v>
      </c>
      <c r="M40" s="45">
        <v>2.9580667608431175</v>
      </c>
      <c r="N40" s="45">
        <v>6.8006818742975783</v>
      </c>
      <c r="O40" s="45">
        <v>7.7724991636349019</v>
      </c>
      <c r="P40" s="45">
        <v>8.1211918816999269</v>
      </c>
    </row>
    <row r="41" spans="1:16" ht="12.75" hidden="1" customHeight="1" outlineLevel="1">
      <c r="A41" s="8">
        <v>41456</v>
      </c>
      <c r="B41" s="45">
        <v>11.875727793108306</v>
      </c>
      <c r="C41" s="45">
        <v>4.7933556644346194</v>
      </c>
      <c r="D41" s="45">
        <v>13.146477825494351</v>
      </c>
      <c r="E41" s="45">
        <v>12.388448461822231</v>
      </c>
      <c r="F41" s="45">
        <v>15.810652673979741</v>
      </c>
      <c r="G41" s="45">
        <v>16.304767573795917</v>
      </c>
      <c r="H41" s="45">
        <v>7.2356720985506033</v>
      </c>
      <c r="I41" s="45">
        <v>16.860545703771212</v>
      </c>
      <c r="J41" s="45">
        <v>18.070985621333108</v>
      </c>
      <c r="K41" s="45">
        <v>17.889331849954647</v>
      </c>
      <c r="L41" s="45">
        <v>6.3200791371478662</v>
      </c>
      <c r="M41" s="45">
        <v>2.4951322858598379</v>
      </c>
      <c r="N41" s="45">
        <v>6.3024133292783384</v>
      </c>
      <c r="O41" s="45">
        <v>7.3916546110537276</v>
      </c>
      <c r="P41" s="45">
        <v>5.8536621469648562</v>
      </c>
    </row>
    <row r="42" spans="1:16" ht="12.75" hidden="1" customHeight="1" outlineLevel="1">
      <c r="A42" s="8">
        <v>41487</v>
      </c>
      <c r="B42" s="45">
        <v>11.920652143686453</v>
      </c>
      <c r="C42" s="45">
        <v>5.7660379412403726</v>
      </c>
      <c r="D42" s="45">
        <v>12.929835658230216</v>
      </c>
      <c r="E42" s="45">
        <v>12.660103959590721</v>
      </c>
      <c r="F42" s="45">
        <v>14.001466572029795</v>
      </c>
      <c r="G42" s="45">
        <v>15.794869749214493</v>
      </c>
      <c r="H42" s="45">
        <v>7.8379322445277699</v>
      </c>
      <c r="I42" s="45">
        <v>16.419385681197202</v>
      </c>
      <c r="J42" s="45">
        <v>17.958037148774388</v>
      </c>
      <c r="K42" s="45">
        <v>18.615171140085007</v>
      </c>
      <c r="L42" s="45">
        <v>6.3103559647899869</v>
      </c>
      <c r="M42" s="45">
        <v>2.321870460709158</v>
      </c>
      <c r="N42" s="45">
        <v>6.1398154758503374</v>
      </c>
      <c r="O42" s="45">
        <v>7.4021160290471686</v>
      </c>
      <c r="P42" s="45">
        <v>6.4479455223442361</v>
      </c>
    </row>
    <row r="43" spans="1:16" ht="12.75" hidden="1" customHeight="1" outlineLevel="1">
      <c r="A43" s="8">
        <v>41518</v>
      </c>
      <c r="B43" s="45">
        <v>11.555676619230358</v>
      </c>
      <c r="C43" s="45">
        <v>5.3034180576285328</v>
      </c>
      <c r="D43" s="45">
        <v>13.083092155885685</v>
      </c>
      <c r="E43" s="45">
        <v>11.750517013194154</v>
      </c>
      <c r="F43" s="45">
        <v>11.367259574259505</v>
      </c>
      <c r="G43" s="45">
        <v>15.694458419668974</v>
      </c>
      <c r="H43" s="45">
        <v>7.5060611399945127</v>
      </c>
      <c r="I43" s="45">
        <v>16.462384787396893</v>
      </c>
      <c r="J43" s="45">
        <v>17.62509732943921</v>
      </c>
      <c r="K43" s="45">
        <v>18.170223446282321</v>
      </c>
      <c r="L43" s="45">
        <v>6.3397914115602019</v>
      </c>
      <c r="M43" s="45">
        <v>2.427658370511748</v>
      </c>
      <c r="N43" s="45">
        <v>6.2583030374385045</v>
      </c>
      <c r="O43" s="45">
        <v>7.3055679073529909</v>
      </c>
      <c r="P43" s="45">
        <v>6.1074993841722334</v>
      </c>
    </row>
    <row r="44" spans="1:16" ht="12.75" hidden="1" customHeight="1" outlineLevel="1">
      <c r="A44" s="8">
        <v>41548</v>
      </c>
      <c r="B44" s="45">
        <v>12.272966852605229</v>
      </c>
      <c r="C44" s="45">
        <v>5.9385928753858916</v>
      </c>
      <c r="D44" s="45">
        <v>14.03201554298666</v>
      </c>
      <c r="E44" s="45">
        <v>12.414469879103153</v>
      </c>
      <c r="F44" s="45">
        <v>6.5413944979217398</v>
      </c>
      <c r="G44" s="45">
        <v>16.047445436509879</v>
      </c>
      <c r="H44" s="45">
        <v>7.9504367123527286</v>
      </c>
      <c r="I44" s="45">
        <v>17.123841414590615</v>
      </c>
      <c r="J44" s="45">
        <v>17.911629112050566</v>
      </c>
      <c r="K44" s="45">
        <v>13.636817473624983</v>
      </c>
      <c r="L44" s="45">
        <v>6.3796123472735289</v>
      </c>
      <c r="M44" s="45">
        <v>2.4006128722661244</v>
      </c>
      <c r="N44" s="45">
        <v>6.3303827413199611</v>
      </c>
      <c r="O44" s="45">
        <v>7.4456292459339082</v>
      </c>
      <c r="P44" s="45">
        <v>4.8374874234911029</v>
      </c>
    </row>
    <row r="45" spans="1:16" ht="12.75" hidden="1" customHeight="1" outlineLevel="1">
      <c r="A45" s="8">
        <v>41579</v>
      </c>
      <c r="B45" s="45">
        <v>11.87394347121162</v>
      </c>
      <c r="C45" s="45">
        <v>5.0892209075285537</v>
      </c>
      <c r="D45" s="45">
        <v>13.450470119586933</v>
      </c>
      <c r="E45" s="45">
        <v>12.368763865900858</v>
      </c>
      <c r="F45" s="45">
        <v>8.0766401188994887</v>
      </c>
      <c r="G45" s="45">
        <v>15.968165073103863</v>
      </c>
      <c r="H45" s="45">
        <v>7.0416548880891137</v>
      </c>
      <c r="I45" s="45">
        <v>17.131324887537847</v>
      </c>
      <c r="J45" s="45">
        <v>18.031759961197388</v>
      </c>
      <c r="K45" s="45">
        <v>18.411946231084709</v>
      </c>
      <c r="L45" s="45">
        <v>6.2716268772094397</v>
      </c>
      <c r="M45" s="45">
        <v>2.0654622923677985</v>
      </c>
      <c r="N45" s="45">
        <v>6.18553344359721</v>
      </c>
      <c r="O45" s="45">
        <v>7.4309461001808703</v>
      </c>
      <c r="P45" s="45">
        <v>5.5649124920517616</v>
      </c>
    </row>
    <row r="46" spans="1:16" ht="12.75" hidden="1" customHeight="1" outlineLevel="1">
      <c r="A46" s="8">
        <v>41609</v>
      </c>
      <c r="B46" s="45">
        <v>12.901293053662709</v>
      </c>
      <c r="C46" s="45">
        <v>4.4238679016032716</v>
      </c>
      <c r="D46" s="45">
        <v>14.493372023977265</v>
      </c>
      <c r="E46" s="45">
        <v>13.527483783251494</v>
      </c>
      <c r="F46" s="45">
        <v>11.523311706424209</v>
      </c>
      <c r="G46" s="45">
        <v>17.747590958933404</v>
      </c>
      <c r="H46" s="45">
        <v>6.8955064960904568</v>
      </c>
      <c r="I46" s="45">
        <v>18.528685494107233</v>
      </c>
      <c r="J46" s="45">
        <v>19.705836324993992</v>
      </c>
      <c r="K46" s="45">
        <v>19.340108747855918</v>
      </c>
      <c r="L46" s="45">
        <v>7.028904561282741</v>
      </c>
      <c r="M46" s="45">
        <v>1.894042145188388</v>
      </c>
      <c r="N46" s="45">
        <v>6.7186632061941109</v>
      </c>
      <c r="O46" s="45">
        <v>8.3788582730322467</v>
      </c>
      <c r="P46" s="45">
        <v>7.7636185632624199</v>
      </c>
    </row>
    <row r="47" spans="1:16" ht="12.75" hidden="1" customHeight="1" outlineLevel="1">
      <c r="A47" s="8">
        <v>41640</v>
      </c>
      <c r="B47" s="45">
        <v>12.935616094785884</v>
      </c>
      <c r="C47" s="45">
        <v>5.2453988023796807</v>
      </c>
      <c r="D47" s="45">
        <v>14.510493371639452</v>
      </c>
      <c r="E47" s="45">
        <v>13.76478077814166</v>
      </c>
      <c r="F47" s="45">
        <v>13.024915346358794</v>
      </c>
      <c r="G47" s="45">
        <v>17.223086921850548</v>
      </c>
      <c r="H47" s="45">
        <v>7.6861039250658321</v>
      </c>
      <c r="I47" s="45">
        <v>18.488848446664061</v>
      </c>
      <c r="J47" s="45">
        <v>18.960443998317341</v>
      </c>
      <c r="K47" s="45">
        <v>19.69676353756283</v>
      </c>
      <c r="L47" s="45">
        <v>6.9111435969897475</v>
      </c>
      <c r="M47" s="45">
        <v>1.9459487941136211</v>
      </c>
      <c r="N47" s="45">
        <v>6.8617647771442059</v>
      </c>
      <c r="O47" s="45">
        <v>8.3269499379321719</v>
      </c>
      <c r="P47" s="45">
        <v>7.8713100634870665</v>
      </c>
    </row>
    <row r="48" spans="1:16" ht="12.75" hidden="1" customHeight="1" outlineLevel="1">
      <c r="A48" s="8">
        <v>41671</v>
      </c>
      <c r="B48" s="45">
        <v>12.325154955904237</v>
      </c>
      <c r="C48" s="45">
        <v>4.8708428842074207</v>
      </c>
      <c r="D48" s="45">
        <v>13.897848866798332</v>
      </c>
      <c r="E48" s="45">
        <v>13.188384354943027</v>
      </c>
      <c r="F48" s="45">
        <v>11.260784254720301</v>
      </c>
      <c r="G48" s="45">
        <v>17.353364506552786</v>
      </c>
      <c r="H48" s="45">
        <v>7.958092845614229</v>
      </c>
      <c r="I48" s="45">
        <v>18.822992484104795</v>
      </c>
      <c r="J48" s="45">
        <v>18.759042000920822</v>
      </c>
      <c r="K48" s="45">
        <v>19.936099522456626</v>
      </c>
      <c r="L48" s="45">
        <v>6.9388227663483617</v>
      </c>
      <c r="M48" s="45">
        <v>1.9551975047139036</v>
      </c>
      <c r="N48" s="45">
        <v>7.1006629937973083</v>
      </c>
      <c r="O48" s="45">
        <v>8.4699785494386788</v>
      </c>
      <c r="P48" s="45">
        <v>5.7607636133680824</v>
      </c>
    </row>
    <row r="49" spans="1:16" ht="12.75" hidden="1" customHeight="1" outlineLevel="1">
      <c r="A49" s="8">
        <v>41699</v>
      </c>
      <c r="B49" s="45">
        <v>11.882698057497146</v>
      </c>
      <c r="C49" s="45">
        <v>4.8300543090317802</v>
      </c>
      <c r="D49" s="45">
        <v>14.215023368173334</v>
      </c>
      <c r="E49" s="45">
        <v>12.641939804626153</v>
      </c>
      <c r="F49" s="45">
        <v>17.154724934602328</v>
      </c>
      <c r="G49" s="45">
        <v>16.553047100226998</v>
      </c>
      <c r="H49" s="45">
        <v>6.6660217020553585</v>
      </c>
      <c r="I49" s="45">
        <v>19.785853435237282</v>
      </c>
      <c r="J49" s="45">
        <v>18.544926565957471</v>
      </c>
      <c r="K49" s="45">
        <v>21.377153390113563</v>
      </c>
      <c r="L49" s="45">
        <v>6.9695879480115153</v>
      </c>
      <c r="M49" s="45">
        <v>2.5114028256976173</v>
      </c>
      <c r="N49" s="45">
        <v>7.7631303312970124</v>
      </c>
      <c r="O49" s="45">
        <v>8.5199045938731501</v>
      </c>
      <c r="P49" s="45">
        <v>8.7144593557002175</v>
      </c>
    </row>
    <row r="50" spans="1:16" ht="12.75" hidden="1" customHeight="1" outlineLevel="1">
      <c r="A50" s="8">
        <v>41730</v>
      </c>
      <c r="B50" s="45">
        <v>13.046064378016879</v>
      </c>
      <c r="C50" s="45">
        <v>7.0500752073093302</v>
      </c>
      <c r="D50" s="45">
        <v>14.330048318915319</v>
      </c>
      <c r="E50" s="45">
        <v>12.271785423814595</v>
      </c>
      <c r="F50" s="45">
        <v>14.447203030303029</v>
      </c>
      <c r="G50" s="45">
        <v>19.553804220420734</v>
      </c>
      <c r="H50" s="45">
        <v>9.8612203582339379</v>
      </c>
      <c r="I50" s="45">
        <v>21.578524438393593</v>
      </c>
      <c r="J50" s="45">
        <v>18.944367610776915</v>
      </c>
      <c r="K50" s="45">
        <v>19.820057927876359</v>
      </c>
      <c r="L50" s="45">
        <v>7.6463612671065082</v>
      </c>
      <c r="M50" s="45">
        <v>4.0039412513721944</v>
      </c>
      <c r="N50" s="45">
        <v>7.8201038377113843</v>
      </c>
      <c r="O50" s="45">
        <v>8.8498023855136871</v>
      </c>
      <c r="P50" s="45">
        <v>7.9895108703130377</v>
      </c>
    </row>
    <row r="51" spans="1:16" ht="12.75" hidden="1" customHeight="1" outlineLevel="1">
      <c r="A51" s="8">
        <v>41760</v>
      </c>
      <c r="B51" s="45">
        <v>18.139690948063272</v>
      </c>
      <c r="C51" s="45">
        <v>13.191071644070073</v>
      </c>
      <c r="D51" s="45">
        <v>19.199405075819904</v>
      </c>
      <c r="E51" s="45">
        <v>17.618299076123566</v>
      </c>
      <c r="F51" s="45" t="s">
        <v>270</v>
      </c>
      <c r="G51" s="45">
        <v>23.007503618747052</v>
      </c>
      <c r="H51" s="45">
        <v>14.296816095596489</v>
      </c>
      <c r="I51" s="45">
        <v>25.048874566791522</v>
      </c>
      <c r="J51" s="45">
        <v>24.068990099235769</v>
      </c>
      <c r="K51" s="45" t="s">
        <v>270</v>
      </c>
      <c r="L51" s="45">
        <v>8.8353734727368298</v>
      </c>
      <c r="M51" s="45">
        <v>4.2846351819494037</v>
      </c>
      <c r="N51" s="45">
        <v>8.3528847487267335</v>
      </c>
      <c r="O51" s="45">
        <v>11.004738597471446</v>
      </c>
      <c r="P51" s="45" t="s">
        <v>270</v>
      </c>
    </row>
    <row r="52" spans="1:16" ht="12.75" hidden="1" customHeight="1" outlineLevel="1">
      <c r="A52" s="8">
        <v>41791</v>
      </c>
      <c r="B52" s="45">
        <v>20.584124253812192</v>
      </c>
      <c r="C52" s="45" t="s">
        <v>270</v>
      </c>
      <c r="D52" s="45">
        <v>25.519458571696163</v>
      </c>
      <c r="E52" s="45">
        <v>17.856217687972606</v>
      </c>
      <c r="F52" s="45" t="s">
        <v>270</v>
      </c>
      <c r="G52" s="45">
        <v>25.165202661792673</v>
      </c>
      <c r="H52" s="45" t="s">
        <v>270</v>
      </c>
      <c r="I52" s="45">
        <v>27.077316404088446</v>
      </c>
      <c r="J52" s="45" t="s">
        <v>270</v>
      </c>
      <c r="K52" s="45" t="s">
        <v>270</v>
      </c>
      <c r="L52" s="45">
        <v>9.3478664437846302</v>
      </c>
      <c r="M52" s="45" t="s">
        <v>270</v>
      </c>
      <c r="N52" s="45">
        <v>9.729900030902348</v>
      </c>
      <c r="O52" s="45">
        <v>10.585886703146375</v>
      </c>
      <c r="P52" s="45" t="s">
        <v>270</v>
      </c>
    </row>
    <row r="53" spans="1:16" ht="12.75" hidden="1" customHeight="1" outlineLevel="1">
      <c r="A53" s="8">
        <v>41821</v>
      </c>
      <c r="B53" s="45" t="s">
        <v>270</v>
      </c>
      <c r="C53" s="45" t="s">
        <v>270</v>
      </c>
      <c r="D53" s="45" t="s">
        <v>270</v>
      </c>
      <c r="E53" s="45" t="s">
        <v>270</v>
      </c>
      <c r="F53" s="45" t="s">
        <v>270</v>
      </c>
      <c r="G53" s="45" t="s">
        <v>270</v>
      </c>
      <c r="H53" s="45" t="s">
        <v>270</v>
      </c>
      <c r="I53" s="45" t="s">
        <v>270</v>
      </c>
      <c r="J53" s="45" t="s">
        <v>270</v>
      </c>
      <c r="K53" s="45" t="s">
        <v>270</v>
      </c>
      <c r="L53" s="45" t="s">
        <v>270</v>
      </c>
      <c r="M53" s="45" t="s">
        <v>270</v>
      </c>
      <c r="N53" s="45" t="s">
        <v>270</v>
      </c>
      <c r="O53" s="45" t="s">
        <v>270</v>
      </c>
      <c r="P53" s="45" t="s">
        <v>270</v>
      </c>
    </row>
    <row r="54" spans="1:16" ht="12.75" hidden="1" customHeight="1" outlineLevel="1" collapsed="1">
      <c r="A54" s="8">
        <v>41852</v>
      </c>
      <c r="B54" s="45" t="s">
        <v>270</v>
      </c>
      <c r="C54" s="45" t="s">
        <v>270</v>
      </c>
      <c r="D54" s="45" t="s">
        <v>270</v>
      </c>
      <c r="E54" s="45" t="s">
        <v>270</v>
      </c>
      <c r="F54" s="45" t="s">
        <v>270</v>
      </c>
      <c r="G54" s="45" t="s">
        <v>270</v>
      </c>
      <c r="H54" s="45" t="s">
        <v>270</v>
      </c>
      <c r="I54" s="45" t="s">
        <v>270</v>
      </c>
      <c r="J54" s="45" t="s">
        <v>270</v>
      </c>
      <c r="K54" s="45" t="s">
        <v>270</v>
      </c>
      <c r="L54" s="45" t="s">
        <v>270</v>
      </c>
      <c r="M54" s="45" t="s">
        <v>270</v>
      </c>
      <c r="N54" s="45" t="s">
        <v>270</v>
      </c>
      <c r="O54" s="45" t="s">
        <v>270</v>
      </c>
      <c r="P54" s="45" t="s">
        <v>270</v>
      </c>
    </row>
    <row r="55" spans="1:16" ht="12.75" hidden="1" customHeight="1" outlineLevel="1" collapsed="1">
      <c r="A55" s="8">
        <v>41883</v>
      </c>
      <c r="B55" s="45" t="s">
        <v>270</v>
      </c>
      <c r="C55" s="45" t="s">
        <v>270</v>
      </c>
      <c r="D55" s="45" t="s">
        <v>270</v>
      </c>
      <c r="E55" s="45" t="s">
        <v>270</v>
      </c>
      <c r="F55" s="45" t="s">
        <v>270</v>
      </c>
      <c r="G55" s="45" t="s">
        <v>270</v>
      </c>
      <c r="H55" s="45" t="s">
        <v>270</v>
      </c>
      <c r="I55" s="45" t="s">
        <v>270</v>
      </c>
      <c r="J55" s="45" t="s">
        <v>270</v>
      </c>
      <c r="K55" s="45" t="s">
        <v>270</v>
      </c>
      <c r="L55" s="45" t="s">
        <v>270</v>
      </c>
      <c r="M55" s="45" t="s">
        <v>270</v>
      </c>
      <c r="N55" s="45" t="s">
        <v>270</v>
      </c>
      <c r="O55" s="45" t="s">
        <v>270</v>
      </c>
      <c r="P55" s="45" t="s">
        <v>270</v>
      </c>
    </row>
    <row r="56" spans="1:16" ht="12.75" hidden="1" customHeight="1" outlineLevel="1" collapsed="1">
      <c r="A56" s="8">
        <v>41913</v>
      </c>
      <c r="B56" s="45" t="s">
        <v>270</v>
      </c>
      <c r="C56" s="45" t="s">
        <v>270</v>
      </c>
      <c r="D56" s="45" t="s">
        <v>270</v>
      </c>
      <c r="E56" s="45" t="s">
        <v>270</v>
      </c>
      <c r="F56" s="45" t="s">
        <v>270</v>
      </c>
      <c r="G56" s="45" t="s">
        <v>270</v>
      </c>
      <c r="H56" s="45" t="s">
        <v>270</v>
      </c>
      <c r="I56" s="45" t="s">
        <v>270</v>
      </c>
      <c r="J56" s="45" t="s">
        <v>270</v>
      </c>
      <c r="K56" s="45" t="s">
        <v>270</v>
      </c>
      <c r="L56" s="45" t="s">
        <v>270</v>
      </c>
      <c r="M56" s="45" t="s">
        <v>270</v>
      </c>
      <c r="N56" s="45" t="s">
        <v>270</v>
      </c>
      <c r="O56" s="45" t="s">
        <v>270</v>
      </c>
      <c r="P56" s="45" t="s">
        <v>270</v>
      </c>
    </row>
    <row r="57" spans="1:16" ht="12.75" hidden="1" customHeight="1" outlineLevel="1" collapsed="1">
      <c r="A57" s="8">
        <v>41944</v>
      </c>
      <c r="B57" s="45" t="s">
        <v>270</v>
      </c>
      <c r="C57" s="45" t="s">
        <v>270</v>
      </c>
      <c r="D57" s="45" t="s">
        <v>270</v>
      </c>
      <c r="E57" s="45" t="s">
        <v>270</v>
      </c>
      <c r="F57" s="45" t="s">
        <v>270</v>
      </c>
      <c r="G57" s="45" t="s">
        <v>270</v>
      </c>
      <c r="H57" s="45" t="s">
        <v>270</v>
      </c>
      <c r="I57" s="45" t="s">
        <v>270</v>
      </c>
      <c r="J57" s="45" t="s">
        <v>270</v>
      </c>
      <c r="K57" s="45" t="s">
        <v>270</v>
      </c>
      <c r="L57" s="45" t="s">
        <v>270</v>
      </c>
      <c r="M57" s="45" t="s">
        <v>270</v>
      </c>
      <c r="N57" s="45" t="s">
        <v>270</v>
      </c>
      <c r="O57" s="45" t="s">
        <v>270</v>
      </c>
      <c r="P57" s="45" t="s">
        <v>270</v>
      </c>
    </row>
    <row r="58" spans="1:16" ht="12.75" hidden="1" customHeight="1" outlineLevel="1" collapsed="1">
      <c r="A58" s="8">
        <v>41974</v>
      </c>
      <c r="B58" s="45" t="s">
        <v>270</v>
      </c>
      <c r="C58" s="45" t="s">
        <v>270</v>
      </c>
      <c r="D58" s="45" t="s">
        <v>270</v>
      </c>
      <c r="E58" s="45" t="s">
        <v>270</v>
      </c>
      <c r="F58" s="45" t="s">
        <v>270</v>
      </c>
      <c r="G58" s="45" t="s">
        <v>270</v>
      </c>
      <c r="H58" s="45" t="s">
        <v>270</v>
      </c>
      <c r="I58" s="45" t="s">
        <v>270</v>
      </c>
      <c r="J58" s="45" t="s">
        <v>270</v>
      </c>
      <c r="K58" s="45" t="s">
        <v>270</v>
      </c>
      <c r="L58" s="45" t="s">
        <v>270</v>
      </c>
      <c r="M58" s="45" t="s">
        <v>270</v>
      </c>
      <c r="N58" s="45" t="s">
        <v>270</v>
      </c>
      <c r="O58" s="45" t="s">
        <v>270</v>
      </c>
      <c r="P58" s="45" t="s">
        <v>270</v>
      </c>
    </row>
    <row r="59" spans="1:16" ht="12.75" hidden="1" customHeight="1" outlineLevel="1" collapsed="1">
      <c r="A59" s="8">
        <v>42005</v>
      </c>
      <c r="B59" s="45" t="s">
        <v>270</v>
      </c>
      <c r="C59" s="45" t="s">
        <v>270</v>
      </c>
      <c r="D59" s="45" t="s">
        <v>270</v>
      </c>
      <c r="E59" s="45" t="s">
        <v>270</v>
      </c>
      <c r="F59" s="45" t="s">
        <v>270</v>
      </c>
      <c r="G59" s="45" t="s">
        <v>270</v>
      </c>
      <c r="H59" s="45" t="s">
        <v>270</v>
      </c>
      <c r="I59" s="45" t="s">
        <v>270</v>
      </c>
      <c r="J59" s="45" t="s">
        <v>270</v>
      </c>
      <c r="K59" s="45" t="s">
        <v>270</v>
      </c>
      <c r="L59" s="45" t="s">
        <v>270</v>
      </c>
      <c r="M59" s="45" t="s">
        <v>270</v>
      </c>
      <c r="N59" s="45" t="s">
        <v>270</v>
      </c>
      <c r="O59" s="45" t="s">
        <v>270</v>
      </c>
      <c r="P59" s="45" t="s">
        <v>270</v>
      </c>
    </row>
    <row r="60" spans="1:16" ht="12.75" hidden="1" customHeight="1" outlineLevel="1" collapsed="1">
      <c r="A60" s="8">
        <v>42036</v>
      </c>
      <c r="B60" s="45" t="s">
        <v>270</v>
      </c>
      <c r="C60" s="45" t="s">
        <v>270</v>
      </c>
      <c r="D60" s="45" t="s">
        <v>270</v>
      </c>
      <c r="E60" s="45" t="s">
        <v>270</v>
      </c>
      <c r="F60" s="45" t="s">
        <v>270</v>
      </c>
      <c r="G60" s="45" t="s">
        <v>270</v>
      </c>
      <c r="H60" s="45" t="s">
        <v>270</v>
      </c>
      <c r="I60" s="45" t="s">
        <v>270</v>
      </c>
      <c r="J60" s="45" t="s">
        <v>270</v>
      </c>
      <c r="K60" s="45" t="s">
        <v>270</v>
      </c>
      <c r="L60" s="45" t="s">
        <v>270</v>
      </c>
      <c r="M60" s="45" t="s">
        <v>270</v>
      </c>
      <c r="N60" s="45" t="s">
        <v>270</v>
      </c>
      <c r="O60" s="45" t="s">
        <v>270</v>
      </c>
      <c r="P60" s="45" t="s">
        <v>270</v>
      </c>
    </row>
    <row r="61" spans="1:16" ht="12.75" hidden="1" customHeight="1" outlineLevel="1" collapsed="1">
      <c r="A61" s="8">
        <v>42064</v>
      </c>
      <c r="B61" s="45" t="s">
        <v>270</v>
      </c>
      <c r="C61" s="45" t="s">
        <v>270</v>
      </c>
      <c r="D61" s="45" t="s">
        <v>270</v>
      </c>
      <c r="E61" s="45" t="s">
        <v>270</v>
      </c>
      <c r="F61" s="45" t="s">
        <v>270</v>
      </c>
      <c r="G61" s="45" t="s">
        <v>270</v>
      </c>
      <c r="H61" s="45" t="s">
        <v>270</v>
      </c>
      <c r="I61" s="45" t="s">
        <v>270</v>
      </c>
      <c r="J61" s="45" t="s">
        <v>270</v>
      </c>
      <c r="K61" s="45" t="s">
        <v>270</v>
      </c>
      <c r="L61" s="45" t="s">
        <v>270</v>
      </c>
      <c r="M61" s="45" t="s">
        <v>270</v>
      </c>
      <c r="N61" s="45" t="s">
        <v>270</v>
      </c>
      <c r="O61" s="45" t="s">
        <v>270</v>
      </c>
      <c r="P61" s="45" t="s">
        <v>270</v>
      </c>
    </row>
    <row r="62" spans="1:16" ht="12.75" hidden="1" customHeight="1" outlineLevel="1" collapsed="1">
      <c r="A62" s="8">
        <v>42095</v>
      </c>
      <c r="B62" s="45" t="s">
        <v>270</v>
      </c>
      <c r="C62" s="45" t="s">
        <v>270</v>
      </c>
      <c r="D62" s="45" t="s">
        <v>270</v>
      </c>
      <c r="E62" s="45" t="s">
        <v>270</v>
      </c>
      <c r="F62" s="45" t="s">
        <v>270</v>
      </c>
      <c r="G62" s="45" t="s">
        <v>270</v>
      </c>
      <c r="H62" s="45" t="s">
        <v>270</v>
      </c>
      <c r="I62" s="45" t="s">
        <v>270</v>
      </c>
      <c r="J62" s="45" t="s">
        <v>270</v>
      </c>
      <c r="K62" s="45" t="s">
        <v>270</v>
      </c>
      <c r="L62" s="45" t="s">
        <v>270</v>
      </c>
      <c r="M62" s="45" t="s">
        <v>270</v>
      </c>
      <c r="N62" s="45" t="s">
        <v>270</v>
      </c>
      <c r="O62" s="45" t="s">
        <v>270</v>
      </c>
      <c r="P62" s="45" t="s">
        <v>270</v>
      </c>
    </row>
    <row r="63" spans="1:16" ht="12.75" hidden="1" customHeight="1" outlineLevel="1" collapsed="1">
      <c r="A63" s="8">
        <v>42125</v>
      </c>
      <c r="B63" s="45" t="s">
        <v>270</v>
      </c>
      <c r="C63" s="45" t="s">
        <v>270</v>
      </c>
      <c r="D63" s="45" t="s">
        <v>270</v>
      </c>
      <c r="E63" s="45" t="s">
        <v>270</v>
      </c>
      <c r="F63" s="45" t="s">
        <v>270</v>
      </c>
      <c r="G63" s="45" t="s">
        <v>270</v>
      </c>
      <c r="H63" s="45" t="s">
        <v>270</v>
      </c>
      <c r="I63" s="45" t="s">
        <v>270</v>
      </c>
      <c r="J63" s="45" t="s">
        <v>270</v>
      </c>
      <c r="K63" s="45" t="s">
        <v>270</v>
      </c>
      <c r="L63" s="45" t="s">
        <v>270</v>
      </c>
      <c r="M63" s="45" t="s">
        <v>270</v>
      </c>
      <c r="N63" s="45" t="s">
        <v>270</v>
      </c>
      <c r="O63" s="45" t="s">
        <v>270</v>
      </c>
      <c r="P63" s="45" t="s">
        <v>270</v>
      </c>
    </row>
    <row r="64" spans="1:16" ht="12.75" hidden="1" customHeight="1" outlineLevel="1" collapsed="1">
      <c r="A64" s="8">
        <v>42156</v>
      </c>
      <c r="B64" s="45" t="s">
        <v>270</v>
      </c>
      <c r="C64" s="45" t="s">
        <v>270</v>
      </c>
      <c r="D64" s="45" t="s">
        <v>270</v>
      </c>
      <c r="E64" s="45" t="s">
        <v>270</v>
      </c>
      <c r="F64" s="45" t="s">
        <v>270</v>
      </c>
      <c r="G64" s="45" t="s">
        <v>270</v>
      </c>
      <c r="H64" s="45" t="s">
        <v>270</v>
      </c>
      <c r="I64" s="45" t="s">
        <v>270</v>
      </c>
      <c r="J64" s="45" t="s">
        <v>270</v>
      </c>
      <c r="K64" s="45" t="s">
        <v>270</v>
      </c>
      <c r="L64" s="45" t="s">
        <v>270</v>
      </c>
      <c r="M64" s="45" t="s">
        <v>270</v>
      </c>
      <c r="N64" s="45" t="s">
        <v>270</v>
      </c>
      <c r="O64" s="45" t="s">
        <v>270</v>
      </c>
      <c r="P64" s="45" t="s">
        <v>270</v>
      </c>
    </row>
    <row r="65" spans="1:16" ht="12.75" hidden="1" customHeight="1" outlineLevel="1" collapsed="1">
      <c r="A65" s="8">
        <v>42186</v>
      </c>
      <c r="B65" s="45" t="s">
        <v>270</v>
      </c>
      <c r="C65" s="45" t="s">
        <v>270</v>
      </c>
      <c r="D65" s="45" t="s">
        <v>270</v>
      </c>
      <c r="E65" s="45" t="s">
        <v>270</v>
      </c>
      <c r="F65" s="45" t="s">
        <v>270</v>
      </c>
      <c r="G65" s="45" t="s">
        <v>270</v>
      </c>
      <c r="H65" s="45" t="s">
        <v>270</v>
      </c>
      <c r="I65" s="45" t="s">
        <v>270</v>
      </c>
      <c r="J65" s="45" t="s">
        <v>270</v>
      </c>
      <c r="K65" s="45" t="s">
        <v>270</v>
      </c>
      <c r="L65" s="45" t="s">
        <v>270</v>
      </c>
      <c r="M65" s="45" t="s">
        <v>270</v>
      </c>
      <c r="N65" s="45" t="s">
        <v>270</v>
      </c>
      <c r="O65" s="45" t="s">
        <v>270</v>
      </c>
      <c r="P65" s="45" t="s">
        <v>270</v>
      </c>
    </row>
    <row r="66" spans="1:16" ht="12.75" hidden="1" customHeight="1" outlineLevel="1" collapsed="1">
      <c r="A66" s="8">
        <v>42217</v>
      </c>
      <c r="B66" s="45" t="s">
        <v>270</v>
      </c>
      <c r="C66" s="45" t="s">
        <v>270</v>
      </c>
      <c r="D66" s="45" t="s">
        <v>270</v>
      </c>
      <c r="E66" s="45" t="s">
        <v>270</v>
      </c>
      <c r="F66" s="45" t="s">
        <v>270</v>
      </c>
      <c r="G66" s="45" t="s">
        <v>270</v>
      </c>
      <c r="H66" s="45" t="s">
        <v>270</v>
      </c>
      <c r="I66" s="45" t="s">
        <v>270</v>
      </c>
      <c r="J66" s="45" t="s">
        <v>270</v>
      </c>
      <c r="K66" s="45" t="s">
        <v>270</v>
      </c>
      <c r="L66" s="45" t="s">
        <v>270</v>
      </c>
      <c r="M66" s="45" t="s">
        <v>270</v>
      </c>
      <c r="N66" s="45" t="s">
        <v>270</v>
      </c>
      <c r="O66" s="45" t="s">
        <v>270</v>
      </c>
      <c r="P66" s="45" t="s">
        <v>270</v>
      </c>
    </row>
    <row r="67" spans="1:16" ht="12.75" hidden="1" customHeight="1" outlineLevel="1" collapsed="1">
      <c r="A67" s="8">
        <v>42248</v>
      </c>
      <c r="B67" s="45" t="s">
        <v>270</v>
      </c>
      <c r="C67" s="45" t="s">
        <v>270</v>
      </c>
      <c r="D67" s="45" t="s">
        <v>270</v>
      </c>
      <c r="E67" s="45" t="s">
        <v>270</v>
      </c>
      <c r="F67" s="45" t="s">
        <v>270</v>
      </c>
      <c r="G67" s="45" t="s">
        <v>270</v>
      </c>
      <c r="H67" s="45" t="s">
        <v>270</v>
      </c>
      <c r="I67" s="45" t="s">
        <v>270</v>
      </c>
      <c r="J67" s="45" t="s">
        <v>270</v>
      </c>
      <c r="K67" s="45" t="s">
        <v>270</v>
      </c>
      <c r="L67" s="45" t="s">
        <v>270</v>
      </c>
      <c r="M67" s="45" t="s">
        <v>270</v>
      </c>
      <c r="N67" s="45" t="s">
        <v>270</v>
      </c>
      <c r="O67" s="45" t="s">
        <v>270</v>
      </c>
      <c r="P67" s="45" t="s">
        <v>270</v>
      </c>
    </row>
    <row r="68" spans="1:16" ht="12.75" hidden="1" customHeight="1" outlineLevel="1" collapsed="1">
      <c r="A68" s="8">
        <v>42278</v>
      </c>
      <c r="B68" s="45" t="s">
        <v>270</v>
      </c>
      <c r="C68" s="45" t="s">
        <v>270</v>
      </c>
      <c r="D68" s="45" t="s">
        <v>270</v>
      </c>
      <c r="E68" s="45" t="s">
        <v>270</v>
      </c>
      <c r="F68" s="45" t="s">
        <v>270</v>
      </c>
      <c r="G68" s="45" t="s">
        <v>270</v>
      </c>
      <c r="H68" s="45" t="s">
        <v>270</v>
      </c>
      <c r="I68" s="45" t="s">
        <v>270</v>
      </c>
      <c r="J68" s="45" t="s">
        <v>270</v>
      </c>
      <c r="K68" s="45" t="s">
        <v>270</v>
      </c>
      <c r="L68" s="45" t="s">
        <v>270</v>
      </c>
      <c r="M68" s="45" t="s">
        <v>270</v>
      </c>
      <c r="N68" s="45" t="s">
        <v>270</v>
      </c>
      <c r="O68" s="45" t="s">
        <v>270</v>
      </c>
      <c r="P68" s="45" t="s">
        <v>270</v>
      </c>
    </row>
    <row r="69" spans="1:16" ht="12.75" hidden="1" customHeight="1" outlineLevel="1" collapsed="1">
      <c r="A69" s="8">
        <v>42309</v>
      </c>
      <c r="B69" s="45" t="s">
        <v>270</v>
      </c>
      <c r="C69" s="45" t="s">
        <v>270</v>
      </c>
      <c r="D69" s="45" t="s">
        <v>270</v>
      </c>
      <c r="E69" s="45" t="s">
        <v>270</v>
      </c>
      <c r="F69" s="45" t="s">
        <v>270</v>
      </c>
      <c r="G69" s="45" t="s">
        <v>270</v>
      </c>
      <c r="H69" s="45" t="s">
        <v>270</v>
      </c>
      <c r="I69" s="45" t="s">
        <v>270</v>
      </c>
      <c r="J69" s="45" t="s">
        <v>270</v>
      </c>
      <c r="K69" s="45" t="s">
        <v>270</v>
      </c>
      <c r="L69" s="45" t="s">
        <v>270</v>
      </c>
      <c r="M69" s="45" t="s">
        <v>270</v>
      </c>
      <c r="N69" s="45" t="s">
        <v>270</v>
      </c>
      <c r="O69" s="45" t="s">
        <v>270</v>
      </c>
      <c r="P69" s="45" t="s">
        <v>270</v>
      </c>
    </row>
    <row r="70" spans="1:16" ht="12.75" hidden="1" customHeight="1" outlineLevel="1" collapsed="1">
      <c r="A70" s="8">
        <v>42339</v>
      </c>
      <c r="B70" s="45" t="s">
        <v>270</v>
      </c>
      <c r="C70" s="45" t="s">
        <v>270</v>
      </c>
      <c r="D70" s="45" t="s">
        <v>270</v>
      </c>
      <c r="E70" s="45" t="s">
        <v>270</v>
      </c>
      <c r="F70" s="45" t="s">
        <v>270</v>
      </c>
      <c r="G70" s="45" t="s">
        <v>270</v>
      </c>
      <c r="H70" s="45" t="s">
        <v>270</v>
      </c>
      <c r="I70" s="45" t="s">
        <v>270</v>
      </c>
      <c r="J70" s="45" t="s">
        <v>270</v>
      </c>
      <c r="K70" s="45" t="s">
        <v>270</v>
      </c>
      <c r="L70" s="45" t="s">
        <v>270</v>
      </c>
      <c r="M70" s="45" t="s">
        <v>270</v>
      </c>
      <c r="N70" s="45" t="s">
        <v>270</v>
      </c>
      <c r="O70" s="45" t="s">
        <v>270</v>
      </c>
      <c r="P70" s="45" t="s">
        <v>270</v>
      </c>
    </row>
    <row r="71" spans="1:16" ht="12.75" hidden="1" customHeight="1" outlineLevel="1" collapsed="1">
      <c r="A71" s="8">
        <v>42370</v>
      </c>
      <c r="B71" s="45" t="s">
        <v>270</v>
      </c>
      <c r="C71" s="45" t="s">
        <v>270</v>
      </c>
      <c r="D71" s="45" t="s">
        <v>270</v>
      </c>
      <c r="E71" s="45" t="s">
        <v>270</v>
      </c>
      <c r="F71" s="45" t="s">
        <v>270</v>
      </c>
      <c r="G71" s="45" t="s">
        <v>270</v>
      </c>
      <c r="H71" s="45" t="s">
        <v>270</v>
      </c>
      <c r="I71" s="45" t="s">
        <v>270</v>
      </c>
      <c r="J71" s="45" t="s">
        <v>270</v>
      </c>
      <c r="K71" s="45" t="s">
        <v>270</v>
      </c>
      <c r="L71" s="45" t="s">
        <v>270</v>
      </c>
      <c r="M71" s="45" t="s">
        <v>270</v>
      </c>
      <c r="N71" s="45" t="s">
        <v>270</v>
      </c>
      <c r="O71" s="45" t="s">
        <v>270</v>
      </c>
      <c r="P71" s="45" t="s">
        <v>270</v>
      </c>
    </row>
    <row r="72" spans="1:16" ht="12.75" hidden="1" customHeight="1" outlineLevel="1" collapsed="1">
      <c r="A72" s="8">
        <v>42401</v>
      </c>
      <c r="B72" s="45" t="s">
        <v>270</v>
      </c>
      <c r="C72" s="45" t="s">
        <v>270</v>
      </c>
      <c r="D72" s="45" t="s">
        <v>270</v>
      </c>
      <c r="E72" s="45" t="s">
        <v>270</v>
      </c>
      <c r="F72" s="45" t="s">
        <v>270</v>
      </c>
      <c r="G72" s="45" t="s">
        <v>270</v>
      </c>
      <c r="H72" s="45" t="s">
        <v>270</v>
      </c>
      <c r="I72" s="45" t="s">
        <v>270</v>
      </c>
      <c r="J72" s="45" t="s">
        <v>270</v>
      </c>
      <c r="K72" s="45" t="s">
        <v>270</v>
      </c>
      <c r="L72" s="45" t="s">
        <v>270</v>
      </c>
      <c r="M72" s="45" t="s">
        <v>270</v>
      </c>
      <c r="N72" s="45" t="s">
        <v>270</v>
      </c>
      <c r="O72" s="45" t="s">
        <v>270</v>
      </c>
      <c r="P72" s="45" t="s">
        <v>270</v>
      </c>
    </row>
    <row r="73" spans="1:16" ht="12.75" hidden="1" customHeight="1" outlineLevel="1" collapsed="1">
      <c r="A73" s="8">
        <v>42430</v>
      </c>
      <c r="B73" s="45" t="s">
        <v>270</v>
      </c>
      <c r="C73" s="45" t="s">
        <v>270</v>
      </c>
      <c r="D73" s="45" t="s">
        <v>270</v>
      </c>
      <c r="E73" s="45" t="s">
        <v>270</v>
      </c>
      <c r="F73" s="45" t="s">
        <v>270</v>
      </c>
      <c r="G73" s="45" t="s">
        <v>270</v>
      </c>
      <c r="H73" s="45" t="s">
        <v>270</v>
      </c>
      <c r="I73" s="45" t="s">
        <v>270</v>
      </c>
      <c r="J73" s="45" t="s">
        <v>270</v>
      </c>
      <c r="K73" s="45" t="s">
        <v>270</v>
      </c>
      <c r="L73" s="45" t="s">
        <v>270</v>
      </c>
      <c r="M73" s="45" t="s">
        <v>270</v>
      </c>
      <c r="N73" s="45" t="s">
        <v>270</v>
      </c>
      <c r="O73" s="45" t="s">
        <v>270</v>
      </c>
      <c r="P73" s="45" t="s">
        <v>270</v>
      </c>
    </row>
    <row r="74" spans="1:16" ht="12.75" hidden="1" customHeight="1" outlineLevel="1" collapsed="1">
      <c r="A74" s="8">
        <v>42461</v>
      </c>
      <c r="B74" s="45" t="s">
        <v>270</v>
      </c>
      <c r="C74" s="45" t="s">
        <v>270</v>
      </c>
      <c r="D74" s="45" t="s">
        <v>270</v>
      </c>
      <c r="E74" s="45" t="s">
        <v>270</v>
      </c>
      <c r="F74" s="45" t="s">
        <v>270</v>
      </c>
      <c r="G74" s="45" t="s">
        <v>270</v>
      </c>
      <c r="H74" s="45" t="s">
        <v>270</v>
      </c>
      <c r="I74" s="45" t="s">
        <v>270</v>
      </c>
      <c r="J74" s="45" t="s">
        <v>270</v>
      </c>
      <c r="K74" s="45" t="s">
        <v>270</v>
      </c>
      <c r="L74" s="45" t="s">
        <v>270</v>
      </c>
      <c r="M74" s="45" t="s">
        <v>270</v>
      </c>
      <c r="N74" s="45" t="s">
        <v>270</v>
      </c>
      <c r="O74" s="45" t="s">
        <v>270</v>
      </c>
      <c r="P74" s="45" t="s">
        <v>270</v>
      </c>
    </row>
    <row r="75" spans="1:16" ht="12.75" hidden="1" customHeight="1" outlineLevel="1" collapsed="1">
      <c r="A75" s="8">
        <v>42491</v>
      </c>
      <c r="B75" s="45" t="s">
        <v>270</v>
      </c>
      <c r="C75" s="45" t="s">
        <v>270</v>
      </c>
      <c r="D75" s="45" t="s">
        <v>270</v>
      </c>
      <c r="E75" s="45" t="s">
        <v>270</v>
      </c>
      <c r="F75" s="45" t="s">
        <v>270</v>
      </c>
      <c r="G75" s="45" t="s">
        <v>270</v>
      </c>
      <c r="H75" s="45" t="s">
        <v>270</v>
      </c>
      <c r="I75" s="45" t="s">
        <v>270</v>
      </c>
      <c r="J75" s="45" t="s">
        <v>270</v>
      </c>
      <c r="K75" s="45" t="s">
        <v>270</v>
      </c>
      <c r="L75" s="45" t="s">
        <v>270</v>
      </c>
      <c r="M75" s="45" t="s">
        <v>270</v>
      </c>
      <c r="N75" s="45" t="s">
        <v>270</v>
      </c>
      <c r="O75" s="45" t="s">
        <v>270</v>
      </c>
      <c r="P75" s="45" t="s">
        <v>270</v>
      </c>
    </row>
    <row r="76" spans="1:16" ht="12.75" hidden="1" customHeight="1" outlineLevel="1" collapsed="1">
      <c r="A76" s="8">
        <v>42522</v>
      </c>
      <c r="B76" s="45" t="s">
        <v>270</v>
      </c>
      <c r="C76" s="45" t="s">
        <v>270</v>
      </c>
      <c r="D76" s="45" t="s">
        <v>270</v>
      </c>
      <c r="E76" s="45" t="s">
        <v>270</v>
      </c>
      <c r="F76" s="45" t="s">
        <v>270</v>
      </c>
      <c r="G76" s="45" t="s">
        <v>270</v>
      </c>
      <c r="H76" s="45" t="s">
        <v>270</v>
      </c>
      <c r="I76" s="45" t="s">
        <v>270</v>
      </c>
      <c r="J76" s="45" t="s">
        <v>270</v>
      </c>
      <c r="K76" s="45" t="s">
        <v>270</v>
      </c>
      <c r="L76" s="45" t="s">
        <v>270</v>
      </c>
      <c r="M76" s="45" t="s">
        <v>270</v>
      </c>
      <c r="N76" s="45" t="s">
        <v>270</v>
      </c>
      <c r="O76" s="45" t="s">
        <v>270</v>
      </c>
      <c r="P76" s="45" t="s">
        <v>270</v>
      </c>
    </row>
    <row r="77" spans="1:16" ht="12.75" hidden="1" customHeight="1" outlineLevel="1" collapsed="1">
      <c r="A77" s="8">
        <v>42552</v>
      </c>
      <c r="B77" s="45" t="s">
        <v>270</v>
      </c>
      <c r="C77" s="45" t="s">
        <v>270</v>
      </c>
      <c r="D77" s="45" t="s">
        <v>270</v>
      </c>
      <c r="E77" s="45" t="s">
        <v>270</v>
      </c>
      <c r="F77" s="45" t="s">
        <v>270</v>
      </c>
      <c r="G77" s="45" t="s">
        <v>270</v>
      </c>
      <c r="H77" s="45" t="s">
        <v>270</v>
      </c>
      <c r="I77" s="45" t="s">
        <v>270</v>
      </c>
      <c r="J77" s="45" t="s">
        <v>270</v>
      </c>
      <c r="K77" s="45" t="s">
        <v>270</v>
      </c>
      <c r="L77" s="45" t="s">
        <v>270</v>
      </c>
      <c r="M77" s="45" t="s">
        <v>270</v>
      </c>
      <c r="N77" s="45" t="s">
        <v>270</v>
      </c>
      <c r="O77" s="45" t="s">
        <v>270</v>
      </c>
      <c r="P77" s="45" t="s">
        <v>270</v>
      </c>
    </row>
    <row r="78" spans="1:16" ht="12.75" hidden="1" customHeight="1" outlineLevel="1" collapsed="1">
      <c r="A78" s="8">
        <v>42583</v>
      </c>
      <c r="B78" s="45" t="s">
        <v>270</v>
      </c>
      <c r="C78" s="45" t="s">
        <v>270</v>
      </c>
      <c r="D78" s="45" t="s">
        <v>270</v>
      </c>
      <c r="E78" s="45" t="s">
        <v>270</v>
      </c>
      <c r="F78" s="45" t="s">
        <v>270</v>
      </c>
      <c r="G78" s="45" t="s">
        <v>270</v>
      </c>
      <c r="H78" s="45" t="s">
        <v>270</v>
      </c>
      <c r="I78" s="45" t="s">
        <v>270</v>
      </c>
      <c r="J78" s="45" t="s">
        <v>270</v>
      </c>
      <c r="K78" s="45" t="s">
        <v>270</v>
      </c>
      <c r="L78" s="45" t="s">
        <v>270</v>
      </c>
      <c r="M78" s="45" t="s">
        <v>270</v>
      </c>
      <c r="N78" s="45" t="s">
        <v>270</v>
      </c>
      <c r="O78" s="45" t="s">
        <v>270</v>
      </c>
      <c r="P78" s="45" t="s">
        <v>270</v>
      </c>
    </row>
    <row r="79" spans="1:16" ht="12.75" hidden="1" customHeight="1" outlineLevel="1" collapsed="1">
      <c r="A79" s="8">
        <v>42614</v>
      </c>
      <c r="B79" s="45" t="s">
        <v>270</v>
      </c>
      <c r="C79" s="45" t="s">
        <v>270</v>
      </c>
      <c r="D79" s="45" t="s">
        <v>270</v>
      </c>
      <c r="E79" s="45" t="s">
        <v>270</v>
      </c>
      <c r="F79" s="45" t="s">
        <v>270</v>
      </c>
      <c r="G79" s="45" t="s">
        <v>270</v>
      </c>
      <c r="H79" s="45" t="s">
        <v>270</v>
      </c>
      <c r="I79" s="45" t="s">
        <v>270</v>
      </c>
      <c r="J79" s="45" t="s">
        <v>270</v>
      </c>
      <c r="K79" s="45" t="s">
        <v>270</v>
      </c>
      <c r="L79" s="45" t="s">
        <v>270</v>
      </c>
      <c r="M79" s="45" t="s">
        <v>270</v>
      </c>
      <c r="N79" s="45" t="s">
        <v>270</v>
      </c>
      <c r="O79" s="45" t="s">
        <v>270</v>
      </c>
      <c r="P79" s="45" t="s">
        <v>270</v>
      </c>
    </row>
    <row r="80" spans="1:16" ht="12.75" hidden="1" customHeight="1" outlineLevel="1" collapsed="1">
      <c r="A80" s="8">
        <v>42644</v>
      </c>
      <c r="B80" s="45" t="s">
        <v>270</v>
      </c>
      <c r="C80" s="45" t="s">
        <v>270</v>
      </c>
      <c r="D80" s="45" t="s">
        <v>270</v>
      </c>
      <c r="E80" s="45" t="s">
        <v>270</v>
      </c>
      <c r="F80" s="45" t="s">
        <v>270</v>
      </c>
      <c r="G80" s="45" t="s">
        <v>270</v>
      </c>
      <c r="H80" s="45" t="s">
        <v>270</v>
      </c>
      <c r="I80" s="45" t="s">
        <v>270</v>
      </c>
      <c r="J80" s="45" t="s">
        <v>270</v>
      </c>
      <c r="K80" s="45" t="s">
        <v>270</v>
      </c>
      <c r="L80" s="45" t="s">
        <v>270</v>
      </c>
      <c r="M80" s="45" t="s">
        <v>270</v>
      </c>
      <c r="N80" s="45" t="s">
        <v>270</v>
      </c>
      <c r="O80" s="45" t="s">
        <v>270</v>
      </c>
      <c r="P80" s="45" t="s">
        <v>270</v>
      </c>
    </row>
    <row r="81" spans="1:16" ht="12.75" hidden="1" customHeight="1" outlineLevel="1" collapsed="1">
      <c r="A81" s="8">
        <v>42675</v>
      </c>
      <c r="B81" s="45" t="s">
        <v>270</v>
      </c>
      <c r="C81" s="45" t="s">
        <v>270</v>
      </c>
      <c r="D81" s="45" t="s">
        <v>270</v>
      </c>
      <c r="E81" s="45" t="s">
        <v>270</v>
      </c>
      <c r="F81" s="45" t="s">
        <v>270</v>
      </c>
      <c r="G81" s="45" t="s">
        <v>270</v>
      </c>
      <c r="H81" s="45" t="s">
        <v>270</v>
      </c>
      <c r="I81" s="45" t="s">
        <v>270</v>
      </c>
      <c r="J81" s="45" t="s">
        <v>270</v>
      </c>
      <c r="K81" s="45" t="s">
        <v>270</v>
      </c>
      <c r="L81" s="45" t="s">
        <v>270</v>
      </c>
      <c r="M81" s="45" t="s">
        <v>270</v>
      </c>
      <c r="N81" s="45" t="s">
        <v>270</v>
      </c>
      <c r="O81" s="45" t="s">
        <v>270</v>
      </c>
      <c r="P81" s="45" t="s">
        <v>270</v>
      </c>
    </row>
    <row r="82" spans="1:16" ht="12.75" hidden="1" customHeight="1" outlineLevel="1" collapsed="1">
      <c r="A82" s="8">
        <v>42705</v>
      </c>
      <c r="B82" s="45" t="s">
        <v>270</v>
      </c>
      <c r="C82" s="45" t="s">
        <v>270</v>
      </c>
      <c r="D82" s="45" t="s">
        <v>270</v>
      </c>
      <c r="E82" s="45" t="s">
        <v>270</v>
      </c>
      <c r="F82" s="45" t="s">
        <v>270</v>
      </c>
      <c r="G82" s="45" t="s">
        <v>270</v>
      </c>
      <c r="H82" s="45" t="s">
        <v>270</v>
      </c>
      <c r="I82" s="45" t="s">
        <v>270</v>
      </c>
      <c r="J82" s="45" t="s">
        <v>270</v>
      </c>
      <c r="K82" s="45" t="s">
        <v>270</v>
      </c>
      <c r="L82" s="45" t="s">
        <v>270</v>
      </c>
      <c r="M82" s="45" t="s">
        <v>270</v>
      </c>
      <c r="N82" s="45" t="s">
        <v>270</v>
      </c>
      <c r="O82" s="45" t="s">
        <v>270</v>
      </c>
      <c r="P82" s="45" t="s">
        <v>270</v>
      </c>
    </row>
    <row r="83" spans="1:16" ht="12.75" hidden="1" customHeight="1" outlineLevel="1" collapsed="1">
      <c r="A83" s="8">
        <v>42736</v>
      </c>
      <c r="B83" s="45" t="s">
        <v>270</v>
      </c>
      <c r="C83" s="45" t="s">
        <v>270</v>
      </c>
      <c r="D83" s="45" t="s">
        <v>270</v>
      </c>
      <c r="E83" s="45" t="s">
        <v>270</v>
      </c>
      <c r="F83" s="45" t="s">
        <v>270</v>
      </c>
      <c r="G83" s="45" t="s">
        <v>270</v>
      </c>
      <c r="H83" s="45" t="s">
        <v>270</v>
      </c>
      <c r="I83" s="45" t="s">
        <v>270</v>
      </c>
      <c r="J83" s="45" t="s">
        <v>270</v>
      </c>
      <c r="K83" s="45" t="s">
        <v>270</v>
      </c>
      <c r="L83" s="45" t="s">
        <v>270</v>
      </c>
      <c r="M83" s="45" t="s">
        <v>270</v>
      </c>
      <c r="N83" s="45" t="s">
        <v>270</v>
      </c>
      <c r="O83" s="45" t="s">
        <v>270</v>
      </c>
      <c r="P83" s="45" t="s">
        <v>270</v>
      </c>
    </row>
    <row r="84" spans="1:16" ht="12.75" hidden="1" customHeight="1" outlineLevel="1" collapsed="1">
      <c r="A84" s="8">
        <v>42767</v>
      </c>
      <c r="B84" s="45" t="s">
        <v>270</v>
      </c>
      <c r="C84" s="45" t="s">
        <v>270</v>
      </c>
      <c r="D84" s="45" t="s">
        <v>270</v>
      </c>
      <c r="E84" s="45" t="s">
        <v>270</v>
      </c>
      <c r="F84" s="45" t="s">
        <v>270</v>
      </c>
      <c r="G84" s="45" t="s">
        <v>270</v>
      </c>
      <c r="H84" s="45" t="s">
        <v>270</v>
      </c>
      <c r="I84" s="45" t="s">
        <v>270</v>
      </c>
      <c r="J84" s="45" t="s">
        <v>270</v>
      </c>
      <c r="K84" s="45" t="s">
        <v>270</v>
      </c>
      <c r="L84" s="45" t="s">
        <v>270</v>
      </c>
      <c r="M84" s="45" t="s">
        <v>270</v>
      </c>
      <c r="N84" s="45" t="s">
        <v>270</v>
      </c>
      <c r="O84" s="45" t="s">
        <v>270</v>
      </c>
      <c r="P84" s="45" t="s">
        <v>270</v>
      </c>
    </row>
    <row r="85" spans="1:16" ht="12.75" hidden="1" customHeight="1" outlineLevel="1" collapsed="1">
      <c r="A85" s="8">
        <v>42795</v>
      </c>
      <c r="B85" s="45" t="s">
        <v>270</v>
      </c>
      <c r="C85" s="45" t="s">
        <v>270</v>
      </c>
      <c r="D85" s="45" t="s">
        <v>270</v>
      </c>
      <c r="E85" s="45" t="s">
        <v>270</v>
      </c>
      <c r="F85" s="45" t="s">
        <v>270</v>
      </c>
      <c r="G85" s="45" t="s">
        <v>270</v>
      </c>
      <c r="H85" s="45" t="s">
        <v>270</v>
      </c>
      <c r="I85" s="45" t="s">
        <v>270</v>
      </c>
      <c r="J85" s="45" t="s">
        <v>270</v>
      </c>
      <c r="K85" s="45" t="s">
        <v>270</v>
      </c>
      <c r="L85" s="45" t="s">
        <v>270</v>
      </c>
      <c r="M85" s="45" t="s">
        <v>270</v>
      </c>
      <c r="N85" s="45" t="s">
        <v>270</v>
      </c>
      <c r="O85" s="45" t="s">
        <v>270</v>
      </c>
      <c r="P85" s="45" t="s">
        <v>270</v>
      </c>
    </row>
    <row r="86" spans="1:16" ht="12.75" hidden="1" customHeight="1" outlineLevel="1" collapsed="1">
      <c r="A86" s="8">
        <v>42826</v>
      </c>
      <c r="B86" s="45" t="s">
        <v>270</v>
      </c>
      <c r="C86" s="45" t="s">
        <v>270</v>
      </c>
      <c r="D86" s="45" t="s">
        <v>270</v>
      </c>
      <c r="E86" s="45" t="s">
        <v>270</v>
      </c>
      <c r="F86" s="45" t="s">
        <v>270</v>
      </c>
      <c r="G86" s="45" t="s">
        <v>270</v>
      </c>
      <c r="H86" s="45" t="s">
        <v>270</v>
      </c>
      <c r="I86" s="45" t="s">
        <v>270</v>
      </c>
      <c r="J86" s="45" t="s">
        <v>270</v>
      </c>
      <c r="K86" s="45" t="s">
        <v>270</v>
      </c>
      <c r="L86" s="45" t="s">
        <v>270</v>
      </c>
      <c r="M86" s="45" t="s">
        <v>270</v>
      </c>
      <c r="N86" s="45" t="s">
        <v>270</v>
      </c>
      <c r="O86" s="45" t="s">
        <v>270</v>
      </c>
      <c r="P86" s="45" t="s">
        <v>270</v>
      </c>
    </row>
    <row r="87" spans="1:16" ht="12.75" hidden="1" customHeight="1" outlineLevel="1" collapsed="1">
      <c r="A87" s="8">
        <v>42856</v>
      </c>
      <c r="B87" s="45" t="s">
        <v>270</v>
      </c>
      <c r="C87" s="45" t="s">
        <v>270</v>
      </c>
      <c r="D87" s="45" t="s">
        <v>270</v>
      </c>
      <c r="E87" s="45" t="s">
        <v>270</v>
      </c>
      <c r="F87" s="45" t="s">
        <v>270</v>
      </c>
      <c r="G87" s="45" t="s">
        <v>270</v>
      </c>
      <c r="H87" s="45" t="s">
        <v>270</v>
      </c>
      <c r="I87" s="45" t="s">
        <v>270</v>
      </c>
      <c r="J87" s="45" t="s">
        <v>270</v>
      </c>
      <c r="K87" s="45" t="s">
        <v>270</v>
      </c>
      <c r="L87" s="45" t="s">
        <v>270</v>
      </c>
      <c r="M87" s="45" t="s">
        <v>270</v>
      </c>
      <c r="N87" s="45" t="s">
        <v>270</v>
      </c>
      <c r="O87" s="45" t="s">
        <v>270</v>
      </c>
      <c r="P87" s="45" t="s">
        <v>270</v>
      </c>
    </row>
    <row r="88" spans="1:16" ht="12.75" hidden="1" customHeight="1" outlineLevel="1" collapsed="1">
      <c r="A88" s="8">
        <v>42887</v>
      </c>
      <c r="B88" s="45" t="s">
        <v>270</v>
      </c>
      <c r="C88" s="45" t="s">
        <v>270</v>
      </c>
      <c r="D88" s="45" t="s">
        <v>270</v>
      </c>
      <c r="E88" s="45" t="s">
        <v>270</v>
      </c>
      <c r="F88" s="45" t="s">
        <v>270</v>
      </c>
      <c r="G88" s="45" t="s">
        <v>270</v>
      </c>
      <c r="H88" s="45" t="s">
        <v>270</v>
      </c>
      <c r="I88" s="45" t="s">
        <v>270</v>
      </c>
      <c r="J88" s="45" t="s">
        <v>270</v>
      </c>
      <c r="K88" s="45" t="s">
        <v>270</v>
      </c>
      <c r="L88" s="45" t="s">
        <v>270</v>
      </c>
      <c r="M88" s="45" t="s">
        <v>270</v>
      </c>
      <c r="N88" s="45" t="s">
        <v>270</v>
      </c>
      <c r="O88" s="45" t="s">
        <v>270</v>
      </c>
      <c r="P88" s="45" t="s">
        <v>270</v>
      </c>
    </row>
    <row r="89" spans="1:16" ht="12.75" hidden="1" customHeight="1" outlineLevel="1" collapsed="1">
      <c r="A89" s="8">
        <v>42917</v>
      </c>
      <c r="B89" s="45" t="s">
        <v>270</v>
      </c>
      <c r="C89" s="45" t="s">
        <v>270</v>
      </c>
      <c r="D89" s="45" t="s">
        <v>270</v>
      </c>
      <c r="E89" s="45" t="s">
        <v>270</v>
      </c>
      <c r="F89" s="45" t="s">
        <v>270</v>
      </c>
      <c r="G89" s="45" t="s">
        <v>270</v>
      </c>
      <c r="H89" s="45" t="s">
        <v>270</v>
      </c>
      <c r="I89" s="45" t="s">
        <v>270</v>
      </c>
      <c r="J89" s="45" t="s">
        <v>270</v>
      </c>
      <c r="K89" s="45" t="s">
        <v>270</v>
      </c>
      <c r="L89" s="45" t="s">
        <v>270</v>
      </c>
      <c r="M89" s="45" t="s">
        <v>270</v>
      </c>
      <c r="N89" s="45" t="s">
        <v>270</v>
      </c>
      <c r="O89" s="45" t="s">
        <v>270</v>
      </c>
      <c r="P89" s="45" t="s">
        <v>270</v>
      </c>
    </row>
    <row r="90" spans="1:16" ht="12.75" hidden="1" customHeight="1" outlineLevel="1" collapsed="1">
      <c r="A90" s="8">
        <v>42948</v>
      </c>
      <c r="B90" s="45" t="s">
        <v>270</v>
      </c>
      <c r="C90" s="45" t="s">
        <v>270</v>
      </c>
      <c r="D90" s="45" t="s">
        <v>270</v>
      </c>
      <c r="E90" s="45" t="s">
        <v>270</v>
      </c>
      <c r="F90" s="45" t="s">
        <v>270</v>
      </c>
      <c r="G90" s="45" t="s">
        <v>270</v>
      </c>
      <c r="H90" s="45" t="s">
        <v>270</v>
      </c>
      <c r="I90" s="45" t="s">
        <v>270</v>
      </c>
      <c r="J90" s="45" t="s">
        <v>270</v>
      </c>
      <c r="K90" s="45" t="s">
        <v>270</v>
      </c>
      <c r="L90" s="45" t="s">
        <v>270</v>
      </c>
      <c r="M90" s="45" t="s">
        <v>270</v>
      </c>
      <c r="N90" s="45" t="s">
        <v>270</v>
      </c>
      <c r="O90" s="45" t="s">
        <v>270</v>
      </c>
      <c r="P90" s="45" t="s">
        <v>270</v>
      </c>
    </row>
    <row r="91" spans="1:16" ht="12.75" hidden="1" customHeight="1" outlineLevel="1" collapsed="1">
      <c r="A91" s="8">
        <v>42979</v>
      </c>
      <c r="B91" s="45" t="s">
        <v>270</v>
      </c>
      <c r="C91" s="45" t="s">
        <v>270</v>
      </c>
      <c r="D91" s="45" t="s">
        <v>270</v>
      </c>
      <c r="E91" s="45" t="s">
        <v>270</v>
      </c>
      <c r="F91" s="45" t="s">
        <v>270</v>
      </c>
      <c r="G91" s="45" t="s">
        <v>270</v>
      </c>
      <c r="H91" s="45" t="s">
        <v>270</v>
      </c>
      <c r="I91" s="45" t="s">
        <v>270</v>
      </c>
      <c r="J91" s="45" t="s">
        <v>270</v>
      </c>
      <c r="K91" s="45" t="s">
        <v>270</v>
      </c>
      <c r="L91" s="45" t="s">
        <v>270</v>
      </c>
      <c r="M91" s="45" t="s">
        <v>270</v>
      </c>
      <c r="N91" s="45" t="s">
        <v>270</v>
      </c>
      <c r="O91" s="45" t="s">
        <v>270</v>
      </c>
      <c r="P91" s="45" t="s">
        <v>270</v>
      </c>
    </row>
    <row r="92" spans="1:16" ht="12.75" hidden="1" customHeight="1" outlineLevel="1" collapsed="1">
      <c r="A92" s="8">
        <v>43009</v>
      </c>
      <c r="B92" s="45" t="s">
        <v>270</v>
      </c>
      <c r="C92" s="45" t="s">
        <v>270</v>
      </c>
      <c r="D92" s="45" t="s">
        <v>270</v>
      </c>
      <c r="E92" s="45" t="s">
        <v>270</v>
      </c>
      <c r="F92" s="45" t="s">
        <v>270</v>
      </c>
      <c r="G92" s="45" t="s">
        <v>270</v>
      </c>
      <c r="H92" s="45" t="s">
        <v>270</v>
      </c>
      <c r="I92" s="45" t="s">
        <v>270</v>
      </c>
      <c r="J92" s="45" t="s">
        <v>270</v>
      </c>
      <c r="K92" s="45" t="s">
        <v>270</v>
      </c>
      <c r="L92" s="45" t="s">
        <v>270</v>
      </c>
      <c r="M92" s="45" t="s">
        <v>270</v>
      </c>
      <c r="N92" s="45" t="s">
        <v>270</v>
      </c>
      <c r="O92" s="45" t="s">
        <v>270</v>
      </c>
      <c r="P92" s="45" t="s">
        <v>270</v>
      </c>
    </row>
    <row r="93" spans="1:16" ht="12.75" hidden="1" customHeight="1" outlineLevel="1" collapsed="1">
      <c r="A93" s="8">
        <v>43040</v>
      </c>
      <c r="B93" s="45" t="s">
        <v>270</v>
      </c>
      <c r="C93" s="45" t="s">
        <v>270</v>
      </c>
      <c r="D93" s="45" t="s">
        <v>270</v>
      </c>
      <c r="E93" s="45" t="s">
        <v>270</v>
      </c>
      <c r="F93" s="45" t="s">
        <v>270</v>
      </c>
      <c r="G93" s="45" t="s">
        <v>270</v>
      </c>
      <c r="H93" s="45" t="s">
        <v>270</v>
      </c>
      <c r="I93" s="45" t="s">
        <v>270</v>
      </c>
      <c r="J93" s="45" t="s">
        <v>270</v>
      </c>
      <c r="K93" s="45" t="s">
        <v>270</v>
      </c>
      <c r="L93" s="45" t="s">
        <v>270</v>
      </c>
      <c r="M93" s="45" t="s">
        <v>270</v>
      </c>
      <c r="N93" s="45" t="s">
        <v>270</v>
      </c>
      <c r="O93" s="45" t="s">
        <v>270</v>
      </c>
      <c r="P93" s="45" t="s">
        <v>270</v>
      </c>
    </row>
    <row r="94" spans="1:16" ht="12.75" hidden="1" customHeight="1" outlineLevel="1" collapsed="1">
      <c r="A94" s="8">
        <v>43070</v>
      </c>
      <c r="B94" s="45" t="s">
        <v>270</v>
      </c>
      <c r="C94" s="45" t="s">
        <v>270</v>
      </c>
      <c r="D94" s="45" t="s">
        <v>270</v>
      </c>
      <c r="E94" s="45" t="s">
        <v>270</v>
      </c>
      <c r="F94" s="45" t="s">
        <v>270</v>
      </c>
      <c r="G94" s="45" t="s">
        <v>270</v>
      </c>
      <c r="H94" s="45" t="s">
        <v>270</v>
      </c>
      <c r="I94" s="45" t="s">
        <v>270</v>
      </c>
      <c r="J94" s="45" t="s">
        <v>270</v>
      </c>
      <c r="K94" s="45" t="s">
        <v>270</v>
      </c>
      <c r="L94" s="45" t="s">
        <v>270</v>
      </c>
      <c r="M94" s="45" t="s">
        <v>270</v>
      </c>
      <c r="N94" s="45" t="s">
        <v>270</v>
      </c>
      <c r="O94" s="45" t="s">
        <v>270</v>
      </c>
      <c r="P94" s="45" t="s">
        <v>270</v>
      </c>
    </row>
    <row r="95" spans="1:16" ht="12.75" hidden="1" customHeight="1" outlineLevel="1" collapsed="1">
      <c r="A95" s="8">
        <v>43101</v>
      </c>
      <c r="B95" s="45" t="s">
        <v>270</v>
      </c>
      <c r="C95" s="45" t="s">
        <v>270</v>
      </c>
      <c r="D95" s="45" t="s">
        <v>270</v>
      </c>
      <c r="E95" s="45" t="s">
        <v>270</v>
      </c>
      <c r="F95" s="45" t="s">
        <v>270</v>
      </c>
      <c r="G95" s="45" t="s">
        <v>270</v>
      </c>
      <c r="H95" s="45" t="s">
        <v>270</v>
      </c>
      <c r="I95" s="45" t="s">
        <v>270</v>
      </c>
      <c r="J95" s="45" t="s">
        <v>270</v>
      </c>
      <c r="K95" s="45" t="s">
        <v>270</v>
      </c>
      <c r="L95" s="45" t="s">
        <v>270</v>
      </c>
      <c r="M95" s="45" t="s">
        <v>270</v>
      </c>
      <c r="N95" s="45" t="s">
        <v>270</v>
      </c>
      <c r="O95" s="45" t="s">
        <v>270</v>
      </c>
      <c r="P95" s="45" t="s">
        <v>270</v>
      </c>
    </row>
    <row r="96" spans="1:16" ht="12.75" hidden="1" customHeight="1" outlineLevel="1" collapsed="1">
      <c r="A96" s="8">
        <v>43132</v>
      </c>
      <c r="B96" s="45" t="s">
        <v>270</v>
      </c>
      <c r="C96" s="45" t="s">
        <v>270</v>
      </c>
      <c r="D96" s="45" t="s">
        <v>270</v>
      </c>
      <c r="E96" s="45" t="s">
        <v>270</v>
      </c>
      <c r="F96" s="45" t="s">
        <v>270</v>
      </c>
      <c r="G96" s="45" t="s">
        <v>270</v>
      </c>
      <c r="H96" s="45" t="s">
        <v>270</v>
      </c>
      <c r="I96" s="45" t="s">
        <v>270</v>
      </c>
      <c r="J96" s="45" t="s">
        <v>270</v>
      </c>
      <c r="K96" s="45" t="s">
        <v>270</v>
      </c>
      <c r="L96" s="45" t="s">
        <v>270</v>
      </c>
      <c r="M96" s="45" t="s">
        <v>270</v>
      </c>
      <c r="N96" s="45" t="s">
        <v>270</v>
      </c>
      <c r="O96" s="45" t="s">
        <v>270</v>
      </c>
      <c r="P96" s="45" t="s">
        <v>270</v>
      </c>
    </row>
    <row r="97" spans="1:16" ht="12.75" hidden="1" customHeight="1" outlineLevel="1" collapsed="1">
      <c r="A97" s="8">
        <v>43160</v>
      </c>
      <c r="B97" s="45" t="s">
        <v>270</v>
      </c>
      <c r="C97" s="45" t="s">
        <v>270</v>
      </c>
      <c r="D97" s="45" t="s">
        <v>270</v>
      </c>
      <c r="E97" s="45" t="s">
        <v>270</v>
      </c>
      <c r="F97" s="45" t="s">
        <v>270</v>
      </c>
      <c r="G97" s="45" t="s">
        <v>270</v>
      </c>
      <c r="H97" s="45" t="s">
        <v>270</v>
      </c>
      <c r="I97" s="45" t="s">
        <v>270</v>
      </c>
      <c r="J97" s="45" t="s">
        <v>270</v>
      </c>
      <c r="K97" s="45" t="s">
        <v>270</v>
      </c>
      <c r="L97" s="45" t="s">
        <v>270</v>
      </c>
      <c r="M97" s="45" t="s">
        <v>270</v>
      </c>
      <c r="N97" s="45" t="s">
        <v>270</v>
      </c>
      <c r="O97" s="45" t="s">
        <v>270</v>
      </c>
      <c r="P97" s="45" t="s">
        <v>270</v>
      </c>
    </row>
    <row r="98" spans="1:16" ht="12.75" hidden="1" customHeight="1" outlineLevel="1" collapsed="1">
      <c r="A98" s="8">
        <v>43191</v>
      </c>
      <c r="B98" s="45" t="s">
        <v>270</v>
      </c>
      <c r="C98" s="45" t="s">
        <v>270</v>
      </c>
      <c r="D98" s="45" t="s">
        <v>270</v>
      </c>
      <c r="E98" s="45" t="s">
        <v>270</v>
      </c>
      <c r="F98" s="45" t="s">
        <v>270</v>
      </c>
      <c r="G98" s="45" t="s">
        <v>270</v>
      </c>
      <c r="H98" s="45" t="s">
        <v>270</v>
      </c>
      <c r="I98" s="45" t="s">
        <v>270</v>
      </c>
      <c r="J98" s="45" t="s">
        <v>270</v>
      </c>
      <c r="K98" s="45" t="s">
        <v>270</v>
      </c>
      <c r="L98" s="45" t="s">
        <v>270</v>
      </c>
      <c r="M98" s="45" t="s">
        <v>270</v>
      </c>
      <c r="N98" s="45" t="s">
        <v>270</v>
      </c>
      <c r="O98" s="45" t="s">
        <v>270</v>
      </c>
      <c r="P98" s="45" t="s">
        <v>270</v>
      </c>
    </row>
    <row r="99" spans="1:16" ht="12.75" hidden="1" customHeight="1" outlineLevel="1" collapsed="1">
      <c r="A99" s="8">
        <v>43221</v>
      </c>
      <c r="B99" s="45" t="s">
        <v>270</v>
      </c>
      <c r="C99" s="45" t="s">
        <v>270</v>
      </c>
      <c r="D99" s="45" t="s">
        <v>270</v>
      </c>
      <c r="E99" s="45" t="s">
        <v>270</v>
      </c>
      <c r="F99" s="45" t="s">
        <v>270</v>
      </c>
      <c r="G99" s="45" t="s">
        <v>270</v>
      </c>
      <c r="H99" s="45" t="s">
        <v>270</v>
      </c>
      <c r="I99" s="45" t="s">
        <v>270</v>
      </c>
      <c r="J99" s="45" t="s">
        <v>270</v>
      </c>
      <c r="K99" s="45" t="s">
        <v>270</v>
      </c>
      <c r="L99" s="45" t="s">
        <v>270</v>
      </c>
      <c r="M99" s="45" t="s">
        <v>270</v>
      </c>
      <c r="N99" s="45" t="s">
        <v>270</v>
      </c>
      <c r="O99" s="45" t="s">
        <v>270</v>
      </c>
      <c r="P99" s="45" t="s">
        <v>270</v>
      </c>
    </row>
    <row r="100" spans="1:16" ht="12.75" hidden="1" customHeight="1" outlineLevel="1" collapsed="1">
      <c r="A100" s="8">
        <v>43252</v>
      </c>
      <c r="B100" s="45" t="s">
        <v>270</v>
      </c>
      <c r="C100" s="45" t="s">
        <v>270</v>
      </c>
      <c r="D100" s="45" t="s">
        <v>270</v>
      </c>
      <c r="E100" s="45" t="s">
        <v>270</v>
      </c>
      <c r="F100" s="45" t="s">
        <v>270</v>
      </c>
      <c r="G100" s="45" t="s">
        <v>270</v>
      </c>
      <c r="H100" s="45" t="s">
        <v>270</v>
      </c>
      <c r="I100" s="45" t="s">
        <v>270</v>
      </c>
      <c r="J100" s="45" t="s">
        <v>270</v>
      </c>
      <c r="K100" s="45" t="s">
        <v>270</v>
      </c>
      <c r="L100" s="45" t="s">
        <v>270</v>
      </c>
      <c r="M100" s="45" t="s">
        <v>270</v>
      </c>
      <c r="N100" s="45" t="s">
        <v>270</v>
      </c>
      <c r="O100" s="45" t="s">
        <v>270</v>
      </c>
      <c r="P100" s="45" t="s">
        <v>270</v>
      </c>
    </row>
    <row r="101" spans="1:16" ht="12.75" hidden="1" customHeight="1" outlineLevel="1" collapsed="1">
      <c r="A101" s="8">
        <v>43282</v>
      </c>
      <c r="B101" s="45" t="s">
        <v>270</v>
      </c>
      <c r="C101" s="45" t="s">
        <v>270</v>
      </c>
      <c r="D101" s="45" t="s">
        <v>270</v>
      </c>
      <c r="E101" s="45" t="s">
        <v>270</v>
      </c>
      <c r="F101" s="45" t="s">
        <v>270</v>
      </c>
      <c r="G101" s="45" t="s">
        <v>270</v>
      </c>
      <c r="H101" s="45" t="s">
        <v>270</v>
      </c>
      <c r="I101" s="45" t="s">
        <v>270</v>
      </c>
      <c r="J101" s="45" t="s">
        <v>270</v>
      </c>
      <c r="K101" s="45" t="s">
        <v>270</v>
      </c>
      <c r="L101" s="45" t="s">
        <v>270</v>
      </c>
      <c r="M101" s="45" t="s">
        <v>270</v>
      </c>
      <c r="N101" s="45" t="s">
        <v>270</v>
      </c>
      <c r="O101" s="45" t="s">
        <v>270</v>
      </c>
      <c r="P101" s="45" t="s">
        <v>270</v>
      </c>
    </row>
    <row r="102" spans="1:16" ht="12.75" hidden="1" customHeight="1" outlineLevel="1" collapsed="1">
      <c r="A102" s="8">
        <v>43313</v>
      </c>
      <c r="B102" s="45" t="s">
        <v>270</v>
      </c>
      <c r="C102" s="45" t="s">
        <v>270</v>
      </c>
      <c r="D102" s="45" t="s">
        <v>270</v>
      </c>
      <c r="E102" s="45" t="s">
        <v>270</v>
      </c>
      <c r="F102" s="45" t="s">
        <v>270</v>
      </c>
      <c r="G102" s="45" t="s">
        <v>270</v>
      </c>
      <c r="H102" s="45" t="s">
        <v>270</v>
      </c>
      <c r="I102" s="45" t="s">
        <v>270</v>
      </c>
      <c r="J102" s="45" t="s">
        <v>270</v>
      </c>
      <c r="K102" s="45" t="s">
        <v>270</v>
      </c>
      <c r="L102" s="45" t="s">
        <v>270</v>
      </c>
      <c r="M102" s="45" t="s">
        <v>270</v>
      </c>
      <c r="N102" s="45" t="s">
        <v>270</v>
      </c>
      <c r="O102" s="45" t="s">
        <v>270</v>
      </c>
      <c r="P102" s="45" t="s">
        <v>270</v>
      </c>
    </row>
    <row r="103" spans="1:16" ht="12.75" hidden="1" customHeight="1" outlineLevel="1" collapsed="1">
      <c r="A103" s="8">
        <v>43344</v>
      </c>
      <c r="B103" s="45" t="s">
        <v>270</v>
      </c>
      <c r="C103" s="45" t="s">
        <v>270</v>
      </c>
      <c r="D103" s="45" t="s">
        <v>270</v>
      </c>
      <c r="E103" s="45" t="s">
        <v>270</v>
      </c>
      <c r="F103" s="45" t="s">
        <v>270</v>
      </c>
      <c r="G103" s="45" t="s">
        <v>270</v>
      </c>
      <c r="H103" s="45" t="s">
        <v>270</v>
      </c>
      <c r="I103" s="45" t="s">
        <v>270</v>
      </c>
      <c r="J103" s="45" t="s">
        <v>270</v>
      </c>
      <c r="K103" s="45" t="s">
        <v>270</v>
      </c>
      <c r="L103" s="45" t="s">
        <v>270</v>
      </c>
      <c r="M103" s="45" t="s">
        <v>270</v>
      </c>
      <c r="N103" s="45" t="s">
        <v>270</v>
      </c>
      <c r="O103" s="45" t="s">
        <v>270</v>
      </c>
      <c r="P103" s="45" t="s">
        <v>270</v>
      </c>
    </row>
    <row r="104" spans="1:16" ht="12.75" hidden="1" customHeight="1" outlineLevel="1" collapsed="1">
      <c r="A104" s="8">
        <v>43374</v>
      </c>
      <c r="B104" s="45" t="s">
        <v>270</v>
      </c>
      <c r="C104" s="45" t="s">
        <v>270</v>
      </c>
      <c r="D104" s="45" t="s">
        <v>270</v>
      </c>
      <c r="E104" s="45" t="s">
        <v>270</v>
      </c>
      <c r="F104" s="45" t="s">
        <v>270</v>
      </c>
      <c r="G104" s="45" t="s">
        <v>270</v>
      </c>
      <c r="H104" s="45" t="s">
        <v>270</v>
      </c>
      <c r="I104" s="45" t="s">
        <v>270</v>
      </c>
      <c r="J104" s="45" t="s">
        <v>270</v>
      </c>
      <c r="K104" s="45" t="s">
        <v>270</v>
      </c>
      <c r="L104" s="45" t="s">
        <v>270</v>
      </c>
      <c r="M104" s="45" t="s">
        <v>270</v>
      </c>
      <c r="N104" s="45" t="s">
        <v>270</v>
      </c>
      <c r="O104" s="45" t="s">
        <v>270</v>
      </c>
      <c r="P104" s="45" t="s">
        <v>270</v>
      </c>
    </row>
    <row r="105" spans="1:16" ht="12.75" hidden="1" customHeight="1" outlineLevel="1" collapsed="1">
      <c r="A105" s="8">
        <v>43405</v>
      </c>
      <c r="B105" s="45" t="s">
        <v>270</v>
      </c>
      <c r="C105" s="45" t="s">
        <v>270</v>
      </c>
      <c r="D105" s="45" t="s">
        <v>270</v>
      </c>
      <c r="E105" s="45" t="s">
        <v>270</v>
      </c>
      <c r="F105" s="45" t="s">
        <v>270</v>
      </c>
      <c r="G105" s="45" t="s">
        <v>270</v>
      </c>
      <c r="H105" s="45" t="s">
        <v>270</v>
      </c>
      <c r="I105" s="45" t="s">
        <v>270</v>
      </c>
      <c r="J105" s="45" t="s">
        <v>270</v>
      </c>
      <c r="K105" s="45" t="s">
        <v>270</v>
      </c>
      <c r="L105" s="45" t="s">
        <v>270</v>
      </c>
      <c r="M105" s="45" t="s">
        <v>270</v>
      </c>
      <c r="N105" s="45" t="s">
        <v>270</v>
      </c>
      <c r="O105" s="45" t="s">
        <v>270</v>
      </c>
      <c r="P105" s="45" t="s">
        <v>270</v>
      </c>
    </row>
    <row r="106" spans="1:16" ht="12.75" hidden="1" customHeight="1" outlineLevel="1" collapsed="1">
      <c r="A106" s="8">
        <v>43435</v>
      </c>
      <c r="B106" s="45" t="s">
        <v>270</v>
      </c>
      <c r="C106" s="45" t="s">
        <v>270</v>
      </c>
      <c r="D106" s="45" t="s">
        <v>270</v>
      </c>
      <c r="E106" s="45" t="s">
        <v>270</v>
      </c>
      <c r="F106" s="45" t="s">
        <v>270</v>
      </c>
      <c r="G106" s="45" t="s">
        <v>270</v>
      </c>
      <c r="H106" s="45" t="s">
        <v>270</v>
      </c>
      <c r="I106" s="45" t="s">
        <v>270</v>
      </c>
      <c r="J106" s="45" t="s">
        <v>270</v>
      </c>
      <c r="K106" s="45" t="s">
        <v>270</v>
      </c>
      <c r="L106" s="45" t="s">
        <v>270</v>
      </c>
      <c r="M106" s="45" t="s">
        <v>270</v>
      </c>
      <c r="N106" s="45" t="s">
        <v>270</v>
      </c>
      <c r="O106" s="45" t="s">
        <v>270</v>
      </c>
      <c r="P106" s="45" t="s">
        <v>270</v>
      </c>
    </row>
    <row r="107" spans="1:16" ht="12.75" hidden="1" customHeight="1" outlineLevel="1" collapsed="1">
      <c r="A107" s="8">
        <v>43466</v>
      </c>
      <c r="B107" s="45" t="s">
        <v>270</v>
      </c>
      <c r="C107" s="45" t="s">
        <v>270</v>
      </c>
      <c r="D107" s="45" t="s">
        <v>270</v>
      </c>
      <c r="E107" s="45" t="s">
        <v>270</v>
      </c>
      <c r="F107" s="45" t="s">
        <v>270</v>
      </c>
      <c r="G107" s="45" t="s">
        <v>270</v>
      </c>
      <c r="H107" s="45" t="s">
        <v>270</v>
      </c>
      <c r="I107" s="45" t="s">
        <v>270</v>
      </c>
      <c r="J107" s="45" t="s">
        <v>270</v>
      </c>
      <c r="K107" s="45" t="s">
        <v>270</v>
      </c>
      <c r="L107" s="45" t="s">
        <v>270</v>
      </c>
      <c r="M107" s="45" t="s">
        <v>270</v>
      </c>
      <c r="N107" s="45" t="s">
        <v>270</v>
      </c>
      <c r="O107" s="45" t="s">
        <v>270</v>
      </c>
      <c r="P107" s="45" t="s">
        <v>270</v>
      </c>
    </row>
    <row r="108" spans="1:16" ht="12.75" hidden="1" customHeight="1" outlineLevel="1" collapsed="1">
      <c r="A108" s="8">
        <v>43497</v>
      </c>
      <c r="B108" s="45" t="s">
        <v>270</v>
      </c>
      <c r="C108" s="45" t="s">
        <v>270</v>
      </c>
      <c r="D108" s="45" t="s">
        <v>270</v>
      </c>
      <c r="E108" s="45" t="s">
        <v>270</v>
      </c>
      <c r="F108" s="45" t="s">
        <v>270</v>
      </c>
      <c r="G108" s="45" t="s">
        <v>270</v>
      </c>
      <c r="H108" s="45" t="s">
        <v>270</v>
      </c>
      <c r="I108" s="45" t="s">
        <v>270</v>
      </c>
      <c r="J108" s="45" t="s">
        <v>270</v>
      </c>
      <c r="K108" s="45" t="s">
        <v>270</v>
      </c>
      <c r="L108" s="45" t="s">
        <v>270</v>
      </c>
      <c r="M108" s="45" t="s">
        <v>270</v>
      </c>
      <c r="N108" s="45" t="s">
        <v>270</v>
      </c>
      <c r="O108" s="45" t="s">
        <v>270</v>
      </c>
      <c r="P108" s="45" t="s">
        <v>270</v>
      </c>
    </row>
    <row r="109" spans="1:16" ht="12.75" hidden="1" customHeight="1" outlineLevel="1" collapsed="1">
      <c r="A109" s="8">
        <v>43525</v>
      </c>
      <c r="B109" s="45" t="s">
        <v>270</v>
      </c>
      <c r="C109" s="45" t="s">
        <v>270</v>
      </c>
      <c r="D109" s="45" t="s">
        <v>270</v>
      </c>
      <c r="E109" s="45" t="s">
        <v>270</v>
      </c>
      <c r="F109" s="45" t="s">
        <v>270</v>
      </c>
      <c r="G109" s="45" t="s">
        <v>270</v>
      </c>
      <c r="H109" s="45" t="s">
        <v>270</v>
      </c>
      <c r="I109" s="45" t="s">
        <v>270</v>
      </c>
      <c r="J109" s="45" t="s">
        <v>270</v>
      </c>
      <c r="K109" s="45" t="s">
        <v>270</v>
      </c>
      <c r="L109" s="45" t="s">
        <v>270</v>
      </c>
      <c r="M109" s="45" t="s">
        <v>270</v>
      </c>
      <c r="N109" s="45" t="s">
        <v>270</v>
      </c>
      <c r="O109" s="45" t="s">
        <v>270</v>
      </c>
      <c r="P109" s="45" t="s">
        <v>270</v>
      </c>
    </row>
    <row r="110" spans="1:16" ht="12.75" hidden="1" customHeight="1" outlineLevel="1" collapsed="1">
      <c r="A110" s="8">
        <v>43556</v>
      </c>
      <c r="B110" s="45" t="s">
        <v>270</v>
      </c>
      <c r="C110" s="45" t="s">
        <v>270</v>
      </c>
      <c r="D110" s="45" t="s">
        <v>270</v>
      </c>
      <c r="E110" s="45" t="s">
        <v>270</v>
      </c>
      <c r="F110" s="45" t="s">
        <v>270</v>
      </c>
      <c r="G110" s="45" t="s">
        <v>270</v>
      </c>
      <c r="H110" s="45" t="s">
        <v>270</v>
      </c>
      <c r="I110" s="45" t="s">
        <v>270</v>
      </c>
      <c r="J110" s="45" t="s">
        <v>270</v>
      </c>
      <c r="K110" s="45" t="s">
        <v>270</v>
      </c>
      <c r="L110" s="45" t="s">
        <v>270</v>
      </c>
      <c r="M110" s="45" t="s">
        <v>270</v>
      </c>
      <c r="N110" s="45" t="s">
        <v>270</v>
      </c>
      <c r="O110" s="45" t="s">
        <v>270</v>
      </c>
      <c r="P110" s="45" t="s">
        <v>270</v>
      </c>
    </row>
    <row r="111" spans="1:16" ht="12.75" hidden="1" customHeight="1" outlineLevel="1" collapsed="1">
      <c r="A111" s="8">
        <v>43586</v>
      </c>
      <c r="B111" s="45" t="s">
        <v>270</v>
      </c>
      <c r="C111" s="45" t="s">
        <v>270</v>
      </c>
      <c r="D111" s="45" t="s">
        <v>270</v>
      </c>
      <c r="E111" s="45" t="s">
        <v>270</v>
      </c>
      <c r="F111" s="45" t="s">
        <v>270</v>
      </c>
      <c r="G111" s="45" t="s">
        <v>270</v>
      </c>
      <c r="H111" s="45" t="s">
        <v>270</v>
      </c>
      <c r="I111" s="45" t="s">
        <v>270</v>
      </c>
      <c r="J111" s="45" t="s">
        <v>270</v>
      </c>
      <c r="K111" s="45" t="s">
        <v>270</v>
      </c>
      <c r="L111" s="45" t="s">
        <v>270</v>
      </c>
      <c r="M111" s="45" t="s">
        <v>270</v>
      </c>
      <c r="N111" s="45" t="s">
        <v>270</v>
      </c>
      <c r="O111" s="45" t="s">
        <v>270</v>
      </c>
      <c r="P111" s="45" t="s">
        <v>270</v>
      </c>
    </row>
    <row r="112" spans="1:16" ht="12.75" hidden="1" customHeight="1" outlineLevel="1" collapsed="1">
      <c r="A112" s="8">
        <v>43617</v>
      </c>
      <c r="B112" s="45" t="s">
        <v>270</v>
      </c>
      <c r="C112" s="45" t="s">
        <v>270</v>
      </c>
      <c r="D112" s="45" t="s">
        <v>270</v>
      </c>
      <c r="E112" s="45" t="s">
        <v>270</v>
      </c>
      <c r="F112" s="45" t="s">
        <v>270</v>
      </c>
      <c r="G112" s="45" t="s">
        <v>270</v>
      </c>
      <c r="H112" s="45" t="s">
        <v>270</v>
      </c>
      <c r="I112" s="45" t="s">
        <v>270</v>
      </c>
      <c r="J112" s="45" t="s">
        <v>270</v>
      </c>
      <c r="K112" s="45" t="s">
        <v>270</v>
      </c>
      <c r="L112" s="45" t="s">
        <v>270</v>
      </c>
      <c r="M112" s="45" t="s">
        <v>270</v>
      </c>
      <c r="N112" s="45" t="s">
        <v>270</v>
      </c>
      <c r="O112" s="45" t="s">
        <v>270</v>
      </c>
      <c r="P112" s="45" t="s">
        <v>270</v>
      </c>
    </row>
    <row r="113" spans="1:16" ht="12.75" hidden="1" customHeight="1" outlineLevel="1" collapsed="1">
      <c r="A113" s="8">
        <v>43647</v>
      </c>
      <c r="B113" s="45" t="s">
        <v>270</v>
      </c>
      <c r="C113" s="45" t="s">
        <v>270</v>
      </c>
      <c r="D113" s="45" t="s">
        <v>270</v>
      </c>
      <c r="E113" s="45" t="s">
        <v>270</v>
      </c>
      <c r="F113" s="45" t="s">
        <v>270</v>
      </c>
      <c r="G113" s="45" t="s">
        <v>270</v>
      </c>
      <c r="H113" s="45" t="s">
        <v>270</v>
      </c>
      <c r="I113" s="45" t="s">
        <v>270</v>
      </c>
      <c r="J113" s="45" t="s">
        <v>270</v>
      </c>
      <c r="K113" s="45" t="s">
        <v>270</v>
      </c>
      <c r="L113" s="45" t="s">
        <v>270</v>
      </c>
      <c r="M113" s="45" t="s">
        <v>270</v>
      </c>
      <c r="N113" s="45" t="s">
        <v>270</v>
      </c>
      <c r="O113" s="45" t="s">
        <v>270</v>
      </c>
      <c r="P113" s="45" t="s">
        <v>270</v>
      </c>
    </row>
    <row r="114" spans="1:16" ht="12.75" hidden="1" customHeight="1" outlineLevel="1" collapsed="1">
      <c r="A114" s="8">
        <v>43678</v>
      </c>
      <c r="B114" s="45" t="s">
        <v>270</v>
      </c>
      <c r="C114" s="45" t="s">
        <v>270</v>
      </c>
      <c r="D114" s="45" t="s">
        <v>270</v>
      </c>
      <c r="E114" s="45" t="s">
        <v>270</v>
      </c>
      <c r="F114" s="45" t="s">
        <v>270</v>
      </c>
      <c r="G114" s="45" t="s">
        <v>270</v>
      </c>
      <c r="H114" s="45" t="s">
        <v>270</v>
      </c>
      <c r="I114" s="45" t="s">
        <v>270</v>
      </c>
      <c r="J114" s="45" t="s">
        <v>270</v>
      </c>
      <c r="K114" s="45" t="s">
        <v>270</v>
      </c>
      <c r="L114" s="45" t="s">
        <v>270</v>
      </c>
      <c r="M114" s="45" t="s">
        <v>270</v>
      </c>
      <c r="N114" s="45" t="s">
        <v>270</v>
      </c>
      <c r="O114" s="45" t="s">
        <v>270</v>
      </c>
      <c r="P114" s="45" t="s">
        <v>270</v>
      </c>
    </row>
    <row r="115" spans="1:16" ht="12.75" hidden="1" customHeight="1" outlineLevel="1" collapsed="1">
      <c r="A115" s="8">
        <v>43709</v>
      </c>
      <c r="B115" s="45" t="s">
        <v>270</v>
      </c>
      <c r="C115" s="45" t="s">
        <v>270</v>
      </c>
      <c r="D115" s="45" t="s">
        <v>270</v>
      </c>
      <c r="E115" s="45" t="s">
        <v>270</v>
      </c>
      <c r="F115" s="45" t="s">
        <v>270</v>
      </c>
      <c r="G115" s="45" t="s">
        <v>270</v>
      </c>
      <c r="H115" s="45" t="s">
        <v>270</v>
      </c>
      <c r="I115" s="45" t="s">
        <v>270</v>
      </c>
      <c r="J115" s="45" t="s">
        <v>270</v>
      </c>
      <c r="K115" s="45" t="s">
        <v>270</v>
      </c>
      <c r="L115" s="45" t="s">
        <v>270</v>
      </c>
      <c r="M115" s="45" t="s">
        <v>270</v>
      </c>
      <c r="N115" s="45" t="s">
        <v>270</v>
      </c>
      <c r="O115" s="45" t="s">
        <v>270</v>
      </c>
      <c r="P115" s="45" t="s">
        <v>270</v>
      </c>
    </row>
    <row r="116" spans="1:16" ht="12.75" hidden="1" customHeight="1" outlineLevel="1" collapsed="1">
      <c r="A116" s="8">
        <v>43739</v>
      </c>
      <c r="B116" s="45" t="s">
        <v>270</v>
      </c>
      <c r="C116" s="45" t="s">
        <v>270</v>
      </c>
      <c r="D116" s="45" t="s">
        <v>270</v>
      </c>
      <c r="E116" s="45" t="s">
        <v>270</v>
      </c>
      <c r="F116" s="45" t="s">
        <v>270</v>
      </c>
      <c r="G116" s="45" t="s">
        <v>270</v>
      </c>
      <c r="H116" s="45" t="s">
        <v>270</v>
      </c>
      <c r="I116" s="45" t="s">
        <v>270</v>
      </c>
      <c r="J116" s="45" t="s">
        <v>270</v>
      </c>
      <c r="K116" s="45" t="s">
        <v>270</v>
      </c>
      <c r="L116" s="45" t="s">
        <v>270</v>
      </c>
      <c r="M116" s="45" t="s">
        <v>270</v>
      </c>
      <c r="N116" s="45" t="s">
        <v>270</v>
      </c>
      <c r="O116" s="45" t="s">
        <v>270</v>
      </c>
      <c r="P116" s="45" t="s">
        <v>270</v>
      </c>
    </row>
    <row r="117" spans="1:16" ht="12.75" hidden="1" customHeight="1" outlineLevel="1" collapsed="1">
      <c r="A117" s="8">
        <v>43770</v>
      </c>
      <c r="B117" s="45" t="s">
        <v>270</v>
      </c>
      <c r="C117" s="45" t="s">
        <v>270</v>
      </c>
      <c r="D117" s="45" t="s">
        <v>270</v>
      </c>
      <c r="E117" s="45" t="s">
        <v>270</v>
      </c>
      <c r="F117" s="45" t="s">
        <v>270</v>
      </c>
      <c r="G117" s="45" t="s">
        <v>270</v>
      </c>
      <c r="H117" s="45" t="s">
        <v>270</v>
      </c>
      <c r="I117" s="45" t="s">
        <v>270</v>
      </c>
      <c r="J117" s="45" t="s">
        <v>270</v>
      </c>
      <c r="K117" s="45" t="s">
        <v>270</v>
      </c>
      <c r="L117" s="45" t="s">
        <v>270</v>
      </c>
      <c r="M117" s="45" t="s">
        <v>270</v>
      </c>
      <c r="N117" s="45" t="s">
        <v>270</v>
      </c>
      <c r="O117" s="45" t="s">
        <v>270</v>
      </c>
      <c r="P117" s="45" t="s">
        <v>270</v>
      </c>
    </row>
    <row r="118" spans="1:16" ht="12.75" hidden="1" customHeight="1" outlineLevel="1" collapsed="1">
      <c r="A118" s="8">
        <v>43800</v>
      </c>
      <c r="B118" s="45" t="s">
        <v>270</v>
      </c>
      <c r="C118" s="45" t="s">
        <v>270</v>
      </c>
      <c r="D118" s="45" t="s">
        <v>270</v>
      </c>
      <c r="E118" s="45" t="s">
        <v>270</v>
      </c>
      <c r="F118" s="45" t="s">
        <v>270</v>
      </c>
      <c r="G118" s="45" t="s">
        <v>270</v>
      </c>
      <c r="H118" s="45" t="s">
        <v>270</v>
      </c>
      <c r="I118" s="45" t="s">
        <v>270</v>
      </c>
      <c r="J118" s="45" t="s">
        <v>270</v>
      </c>
      <c r="K118" s="45" t="s">
        <v>270</v>
      </c>
      <c r="L118" s="45" t="s">
        <v>270</v>
      </c>
      <c r="M118" s="45" t="s">
        <v>270</v>
      </c>
      <c r="N118" s="45" t="s">
        <v>270</v>
      </c>
      <c r="O118" s="45" t="s">
        <v>270</v>
      </c>
      <c r="P118" s="45" t="s">
        <v>270</v>
      </c>
    </row>
    <row r="119" spans="1:16" ht="12.75" hidden="1" customHeight="1" outlineLevel="1" collapsed="1">
      <c r="A119" s="8">
        <v>43831</v>
      </c>
      <c r="B119" s="45" t="s">
        <v>270</v>
      </c>
      <c r="C119" s="45" t="s">
        <v>270</v>
      </c>
      <c r="D119" s="45" t="s">
        <v>270</v>
      </c>
      <c r="E119" s="45" t="s">
        <v>270</v>
      </c>
      <c r="F119" s="45" t="s">
        <v>270</v>
      </c>
      <c r="G119" s="45" t="s">
        <v>270</v>
      </c>
      <c r="H119" s="45" t="s">
        <v>270</v>
      </c>
      <c r="I119" s="45" t="s">
        <v>270</v>
      </c>
      <c r="J119" s="45" t="s">
        <v>270</v>
      </c>
      <c r="K119" s="45" t="s">
        <v>270</v>
      </c>
      <c r="L119" s="45" t="s">
        <v>270</v>
      </c>
      <c r="M119" s="45" t="s">
        <v>270</v>
      </c>
      <c r="N119" s="45" t="s">
        <v>270</v>
      </c>
      <c r="O119" s="45" t="s">
        <v>270</v>
      </c>
      <c r="P119" s="45" t="s">
        <v>270</v>
      </c>
    </row>
    <row r="120" spans="1:16" ht="12.75" hidden="1" customHeight="1" outlineLevel="1" collapsed="1">
      <c r="A120" s="8">
        <v>43862</v>
      </c>
      <c r="B120" s="45" t="s">
        <v>270</v>
      </c>
      <c r="C120" s="45" t="s">
        <v>270</v>
      </c>
      <c r="D120" s="45" t="s">
        <v>270</v>
      </c>
      <c r="E120" s="45" t="s">
        <v>270</v>
      </c>
      <c r="F120" s="45" t="s">
        <v>270</v>
      </c>
      <c r="G120" s="45" t="s">
        <v>270</v>
      </c>
      <c r="H120" s="45" t="s">
        <v>270</v>
      </c>
      <c r="I120" s="45" t="s">
        <v>270</v>
      </c>
      <c r="J120" s="45" t="s">
        <v>270</v>
      </c>
      <c r="K120" s="45" t="s">
        <v>270</v>
      </c>
      <c r="L120" s="45" t="s">
        <v>270</v>
      </c>
      <c r="M120" s="45" t="s">
        <v>270</v>
      </c>
      <c r="N120" s="45" t="s">
        <v>270</v>
      </c>
      <c r="O120" s="45" t="s">
        <v>270</v>
      </c>
      <c r="P120" s="45" t="s">
        <v>270</v>
      </c>
    </row>
    <row r="121" spans="1:16" ht="12.75" hidden="1" customHeight="1" outlineLevel="1" collapsed="1">
      <c r="A121" s="8">
        <v>43891</v>
      </c>
      <c r="B121" s="45" t="s">
        <v>270</v>
      </c>
      <c r="C121" s="45" t="s">
        <v>270</v>
      </c>
      <c r="D121" s="45" t="s">
        <v>270</v>
      </c>
      <c r="E121" s="45" t="s">
        <v>270</v>
      </c>
      <c r="F121" s="45" t="s">
        <v>270</v>
      </c>
      <c r="G121" s="45" t="s">
        <v>270</v>
      </c>
      <c r="H121" s="45" t="s">
        <v>270</v>
      </c>
      <c r="I121" s="45" t="s">
        <v>270</v>
      </c>
      <c r="J121" s="45" t="s">
        <v>270</v>
      </c>
      <c r="K121" s="45" t="s">
        <v>270</v>
      </c>
      <c r="L121" s="45" t="s">
        <v>270</v>
      </c>
      <c r="M121" s="45" t="s">
        <v>270</v>
      </c>
      <c r="N121" s="45" t="s">
        <v>270</v>
      </c>
      <c r="O121" s="45" t="s">
        <v>270</v>
      </c>
      <c r="P121" s="45" t="s">
        <v>270</v>
      </c>
    </row>
    <row r="122" spans="1:16" ht="12.75" hidden="1" customHeight="1" outlineLevel="1" collapsed="1">
      <c r="A122" s="8">
        <v>43922</v>
      </c>
      <c r="B122" s="45" t="s">
        <v>270</v>
      </c>
      <c r="C122" s="45" t="s">
        <v>270</v>
      </c>
      <c r="D122" s="45" t="s">
        <v>270</v>
      </c>
      <c r="E122" s="45" t="s">
        <v>270</v>
      </c>
      <c r="F122" s="45" t="s">
        <v>270</v>
      </c>
      <c r="G122" s="45" t="s">
        <v>270</v>
      </c>
      <c r="H122" s="45" t="s">
        <v>270</v>
      </c>
      <c r="I122" s="45" t="s">
        <v>270</v>
      </c>
      <c r="J122" s="45" t="s">
        <v>270</v>
      </c>
      <c r="K122" s="45" t="s">
        <v>270</v>
      </c>
      <c r="L122" s="45" t="s">
        <v>270</v>
      </c>
      <c r="M122" s="45" t="s">
        <v>270</v>
      </c>
      <c r="N122" s="45" t="s">
        <v>270</v>
      </c>
      <c r="O122" s="45" t="s">
        <v>270</v>
      </c>
      <c r="P122" s="45" t="s">
        <v>270</v>
      </c>
    </row>
    <row r="123" spans="1:16" ht="12.75" hidden="1" customHeight="1" outlineLevel="1" collapsed="1">
      <c r="A123" s="8">
        <v>43952</v>
      </c>
      <c r="B123" s="45" t="s">
        <v>270</v>
      </c>
      <c r="C123" s="45" t="s">
        <v>270</v>
      </c>
      <c r="D123" s="45" t="s">
        <v>270</v>
      </c>
      <c r="E123" s="45" t="s">
        <v>270</v>
      </c>
      <c r="F123" s="45" t="s">
        <v>270</v>
      </c>
      <c r="G123" s="45" t="s">
        <v>270</v>
      </c>
      <c r="H123" s="45" t="s">
        <v>270</v>
      </c>
      <c r="I123" s="45" t="s">
        <v>270</v>
      </c>
      <c r="J123" s="45" t="s">
        <v>270</v>
      </c>
      <c r="K123" s="45" t="s">
        <v>270</v>
      </c>
      <c r="L123" s="45" t="s">
        <v>270</v>
      </c>
      <c r="M123" s="45" t="s">
        <v>270</v>
      </c>
      <c r="N123" s="45" t="s">
        <v>270</v>
      </c>
      <c r="O123" s="45" t="s">
        <v>270</v>
      </c>
      <c r="P123" s="45" t="s">
        <v>270</v>
      </c>
    </row>
    <row r="124" spans="1:16" ht="12.75" hidden="1" customHeight="1" outlineLevel="1" collapsed="1">
      <c r="A124" s="8">
        <v>43983</v>
      </c>
      <c r="B124" s="45" t="s">
        <v>270</v>
      </c>
      <c r="C124" s="45" t="s">
        <v>270</v>
      </c>
      <c r="D124" s="45" t="s">
        <v>270</v>
      </c>
      <c r="E124" s="45" t="s">
        <v>270</v>
      </c>
      <c r="F124" s="45" t="s">
        <v>270</v>
      </c>
      <c r="G124" s="45" t="s">
        <v>270</v>
      </c>
      <c r="H124" s="45" t="s">
        <v>270</v>
      </c>
      <c r="I124" s="45" t="s">
        <v>270</v>
      </c>
      <c r="J124" s="45" t="s">
        <v>270</v>
      </c>
      <c r="K124" s="45" t="s">
        <v>270</v>
      </c>
      <c r="L124" s="45" t="s">
        <v>270</v>
      </c>
      <c r="M124" s="45" t="s">
        <v>270</v>
      </c>
      <c r="N124" s="45" t="s">
        <v>270</v>
      </c>
      <c r="O124" s="45" t="s">
        <v>270</v>
      </c>
      <c r="P124" s="45" t="s">
        <v>270</v>
      </c>
    </row>
    <row r="125" spans="1:16" ht="12.75" hidden="1" customHeight="1" outlineLevel="1" collapsed="1">
      <c r="A125" s="8">
        <v>44013</v>
      </c>
      <c r="B125" s="45" t="s">
        <v>270</v>
      </c>
      <c r="C125" s="45" t="s">
        <v>270</v>
      </c>
      <c r="D125" s="45" t="s">
        <v>270</v>
      </c>
      <c r="E125" s="45" t="s">
        <v>270</v>
      </c>
      <c r="F125" s="45" t="s">
        <v>270</v>
      </c>
      <c r="G125" s="45" t="s">
        <v>270</v>
      </c>
      <c r="H125" s="45" t="s">
        <v>270</v>
      </c>
      <c r="I125" s="45" t="s">
        <v>270</v>
      </c>
      <c r="J125" s="45" t="s">
        <v>270</v>
      </c>
      <c r="K125" s="45" t="s">
        <v>270</v>
      </c>
      <c r="L125" s="45" t="s">
        <v>270</v>
      </c>
      <c r="M125" s="45" t="s">
        <v>270</v>
      </c>
      <c r="N125" s="45" t="s">
        <v>270</v>
      </c>
      <c r="O125" s="45" t="s">
        <v>270</v>
      </c>
      <c r="P125" s="45" t="s">
        <v>270</v>
      </c>
    </row>
    <row r="126" spans="1:16" ht="12.75" hidden="1" customHeight="1" outlineLevel="1" collapsed="1">
      <c r="A126" s="8">
        <v>44044</v>
      </c>
      <c r="B126" s="45" t="s">
        <v>270</v>
      </c>
      <c r="C126" s="45" t="s">
        <v>270</v>
      </c>
      <c r="D126" s="45" t="s">
        <v>270</v>
      </c>
      <c r="E126" s="45" t="s">
        <v>270</v>
      </c>
      <c r="F126" s="45" t="s">
        <v>270</v>
      </c>
      <c r="G126" s="45" t="s">
        <v>270</v>
      </c>
      <c r="H126" s="45" t="s">
        <v>270</v>
      </c>
      <c r="I126" s="45" t="s">
        <v>270</v>
      </c>
      <c r="J126" s="45" t="s">
        <v>270</v>
      </c>
      <c r="K126" s="45" t="s">
        <v>270</v>
      </c>
      <c r="L126" s="45" t="s">
        <v>270</v>
      </c>
      <c r="M126" s="45" t="s">
        <v>270</v>
      </c>
      <c r="N126" s="45" t="s">
        <v>270</v>
      </c>
      <c r="O126" s="45" t="s">
        <v>270</v>
      </c>
      <c r="P126" s="45" t="s">
        <v>270</v>
      </c>
    </row>
    <row r="127" spans="1:16" ht="12.75" hidden="1" customHeight="1" outlineLevel="1" collapsed="1">
      <c r="A127" s="8">
        <v>44075</v>
      </c>
      <c r="B127" s="45" t="s">
        <v>270</v>
      </c>
      <c r="C127" s="45" t="s">
        <v>270</v>
      </c>
      <c r="D127" s="45" t="s">
        <v>270</v>
      </c>
      <c r="E127" s="45" t="s">
        <v>270</v>
      </c>
      <c r="F127" s="45" t="s">
        <v>270</v>
      </c>
      <c r="G127" s="45" t="s">
        <v>270</v>
      </c>
      <c r="H127" s="45" t="s">
        <v>270</v>
      </c>
      <c r="I127" s="45" t="s">
        <v>270</v>
      </c>
      <c r="J127" s="45" t="s">
        <v>270</v>
      </c>
      <c r="K127" s="45" t="s">
        <v>270</v>
      </c>
      <c r="L127" s="45" t="s">
        <v>270</v>
      </c>
      <c r="M127" s="45" t="s">
        <v>270</v>
      </c>
      <c r="N127" s="45" t="s">
        <v>270</v>
      </c>
      <c r="O127" s="45" t="s">
        <v>270</v>
      </c>
      <c r="P127" s="45" t="s">
        <v>270</v>
      </c>
    </row>
    <row r="128" spans="1:16" ht="12.75" hidden="1" customHeight="1" outlineLevel="1" collapsed="1">
      <c r="A128" s="8">
        <v>44105</v>
      </c>
      <c r="B128" s="45" t="s">
        <v>270</v>
      </c>
      <c r="C128" s="45" t="s">
        <v>270</v>
      </c>
      <c r="D128" s="45" t="s">
        <v>270</v>
      </c>
      <c r="E128" s="45" t="s">
        <v>270</v>
      </c>
      <c r="F128" s="45" t="s">
        <v>270</v>
      </c>
      <c r="G128" s="45" t="s">
        <v>270</v>
      </c>
      <c r="H128" s="45" t="s">
        <v>270</v>
      </c>
      <c r="I128" s="45" t="s">
        <v>270</v>
      </c>
      <c r="J128" s="45" t="s">
        <v>270</v>
      </c>
      <c r="K128" s="45" t="s">
        <v>270</v>
      </c>
      <c r="L128" s="45" t="s">
        <v>270</v>
      </c>
      <c r="M128" s="45" t="s">
        <v>270</v>
      </c>
      <c r="N128" s="45" t="s">
        <v>270</v>
      </c>
      <c r="O128" s="45" t="s">
        <v>270</v>
      </c>
      <c r="P128" s="45" t="s">
        <v>270</v>
      </c>
    </row>
    <row r="129" spans="1:16" ht="12.75" hidden="1" customHeight="1" outlineLevel="1" collapsed="1">
      <c r="A129" s="8">
        <v>44136</v>
      </c>
      <c r="B129" s="45" t="s">
        <v>270</v>
      </c>
      <c r="C129" s="45" t="s">
        <v>270</v>
      </c>
      <c r="D129" s="45" t="s">
        <v>270</v>
      </c>
      <c r="E129" s="45" t="s">
        <v>270</v>
      </c>
      <c r="F129" s="45" t="s">
        <v>270</v>
      </c>
      <c r="G129" s="45" t="s">
        <v>270</v>
      </c>
      <c r="H129" s="45" t="s">
        <v>270</v>
      </c>
      <c r="I129" s="45" t="s">
        <v>270</v>
      </c>
      <c r="J129" s="45" t="s">
        <v>270</v>
      </c>
      <c r="K129" s="45" t="s">
        <v>270</v>
      </c>
      <c r="L129" s="45" t="s">
        <v>270</v>
      </c>
      <c r="M129" s="45" t="s">
        <v>270</v>
      </c>
      <c r="N129" s="45" t="s">
        <v>270</v>
      </c>
      <c r="O129" s="45" t="s">
        <v>270</v>
      </c>
      <c r="P129" s="45" t="s">
        <v>270</v>
      </c>
    </row>
    <row r="130" spans="1:16" ht="12.75" hidden="1" customHeight="1" outlineLevel="1" collapsed="1">
      <c r="A130" s="8">
        <v>44166</v>
      </c>
      <c r="B130" s="45" t="s">
        <v>270</v>
      </c>
      <c r="C130" s="45" t="s">
        <v>270</v>
      </c>
      <c r="D130" s="45" t="s">
        <v>270</v>
      </c>
      <c r="E130" s="45" t="s">
        <v>270</v>
      </c>
      <c r="F130" s="45" t="s">
        <v>270</v>
      </c>
      <c r="G130" s="45" t="s">
        <v>270</v>
      </c>
      <c r="H130" s="45" t="s">
        <v>270</v>
      </c>
      <c r="I130" s="45" t="s">
        <v>270</v>
      </c>
      <c r="J130" s="45" t="s">
        <v>270</v>
      </c>
      <c r="K130" s="45" t="s">
        <v>270</v>
      </c>
      <c r="L130" s="45" t="s">
        <v>270</v>
      </c>
      <c r="M130" s="45" t="s">
        <v>270</v>
      </c>
      <c r="N130" s="45" t="s">
        <v>270</v>
      </c>
      <c r="O130" s="45" t="s">
        <v>270</v>
      </c>
      <c r="P130" s="45" t="s">
        <v>270</v>
      </c>
    </row>
    <row r="131" spans="1:16" ht="12.75" hidden="1" customHeight="1" outlineLevel="1" collapsed="1">
      <c r="A131" s="8">
        <v>44197</v>
      </c>
      <c r="B131" s="45" t="s">
        <v>270</v>
      </c>
      <c r="C131" s="45" t="s">
        <v>270</v>
      </c>
      <c r="D131" s="45" t="s">
        <v>270</v>
      </c>
      <c r="E131" s="45" t="s">
        <v>270</v>
      </c>
      <c r="F131" s="45" t="s">
        <v>270</v>
      </c>
      <c r="G131" s="45" t="s">
        <v>270</v>
      </c>
      <c r="H131" s="45" t="s">
        <v>270</v>
      </c>
      <c r="I131" s="45" t="s">
        <v>270</v>
      </c>
      <c r="J131" s="45" t="s">
        <v>270</v>
      </c>
      <c r="K131" s="45" t="s">
        <v>270</v>
      </c>
      <c r="L131" s="45" t="s">
        <v>270</v>
      </c>
      <c r="M131" s="45" t="s">
        <v>270</v>
      </c>
      <c r="N131" s="45" t="s">
        <v>270</v>
      </c>
      <c r="O131" s="45" t="s">
        <v>270</v>
      </c>
      <c r="P131" s="45" t="s">
        <v>270</v>
      </c>
    </row>
    <row r="132" spans="1:16" ht="12.75" hidden="1" customHeight="1" outlineLevel="1" collapsed="1">
      <c r="A132" s="8">
        <v>44228</v>
      </c>
      <c r="B132" s="45" t="s">
        <v>270</v>
      </c>
      <c r="C132" s="45" t="s">
        <v>270</v>
      </c>
      <c r="D132" s="45" t="s">
        <v>270</v>
      </c>
      <c r="E132" s="45" t="s">
        <v>270</v>
      </c>
      <c r="F132" s="45" t="s">
        <v>270</v>
      </c>
      <c r="G132" s="45" t="s">
        <v>270</v>
      </c>
      <c r="H132" s="45" t="s">
        <v>270</v>
      </c>
      <c r="I132" s="45" t="s">
        <v>270</v>
      </c>
      <c r="J132" s="45" t="s">
        <v>270</v>
      </c>
      <c r="K132" s="45" t="s">
        <v>270</v>
      </c>
      <c r="L132" s="45" t="s">
        <v>270</v>
      </c>
      <c r="M132" s="45" t="s">
        <v>270</v>
      </c>
      <c r="N132" s="45" t="s">
        <v>270</v>
      </c>
      <c r="O132" s="45" t="s">
        <v>270</v>
      </c>
      <c r="P132" s="45" t="s">
        <v>270</v>
      </c>
    </row>
    <row r="133" spans="1:16" ht="12.75" hidden="1" customHeight="1" outlineLevel="1" collapsed="1">
      <c r="A133" s="8">
        <v>44256</v>
      </c>
      <c r="B133" s="45" t="s">
        <v>270</v>
      </c>
      <c r="C133" s="45" t="s">
        <v>270</v>
      </c>
      <c r="D133" s="45" t="s">
        <v>270</v>
      </c>
      <c r="E133" s="45" t="s">
        <v>270</v>
      </c>
      <c r="F133" s="45" t="s">
        <v>270</v>
      </c>
      <c r="G133" s="45" t="s">
        <v>270</v>
      </c>
      <c r="H133" s="45" t="s">
        <v>270</v>
      </c>
      <c r="I133" s="45" t="s">
        <v>270</v>
      </c>
      <c r="J133" s="45" t="s">
        <v>270</v>
      </c>
      <c r="K133" s="45" t="s">
        <v>270</v>
      </c>
      <c r="L133" s="45" t="s">
        <v>270</v>
      </c>
      <c r="M133" s="45" t="s">
        <v>270</v>
      </c>
      <c r="N133" s="45" t="s">
        <v>270</v>
      </c>
      <c r="O133" s="45" t="s">
        <v>270</v>
      </c>
      <c r="P133" s="45" t="s">
        <v>270</v>
      </c>
    </row>
    <row r="134" spans="1:16" ht="12.75" hidden="1" customHeight="1" outlineLevel="1" collapsed="1">
      <c r="A134" s="8">
        <v>44287</v>
      </c>
      <c r="B134" s="45" t="s">
        <v>270</v>
      </c>
      <c r="C134" s="45" t="s">
        <v>270</v>
      </c>
      <c r="D134" s="45" t="s">
        <v>270</v>
      </c>
      <c r="E134" s="45" t="s">
        <v>270</v>
      </c>
      <c r="F134" s="45" t="s">
        <v>270</v>
      </c>
      <c r="G134" s="45" t="s">
        <v>270</v>
      </c>
      <c r="H134" s="45" t="s">
        <v>270</v>
      </c>
      <c r="I134" s="45" t="s">
        <v>270</v>
      </c>
      <c r="J134" s="45" t="s">
        <v>270</v>
      </c>
      <c r="K134" s="45" t="s">
        <v>270</v>
      </c>
      <c r="L134" s="45" t="s">
        <v>270</v>
      </c>
      <c r="M134" s="45" t="s">
        <v>270</v>
      </c>
      <c r="N134" s="45" t="s">
        <v>270</v>
      </c>
      <c r="O134" s="45" t="s">
        <v>270</v>
      </c>
      <c r="P134" s="45" t="s">
        <v>270</v>
      </c>
    </row>
    <row r="135" spans="1:16" ht="12.75" hidden="1" customHeight="1" outlineLevel="1" collapsed="1">
      <c r="A135" s="8">
        <v>44317</v>
      </c>
      <c r="B135" s="45" t="s">
        <v>270</v>
      </c>
      <c r="C135" s="45" t="s">
        <v>270</v>
      </c>
      <c r="D135" s="45" t="s">
        <v>270</v>
      </c>
      <c r="E135" s="45" t="s">
        <v>270</v>
      </c>
      <c r="F135" s="45" t="s">
        <v>270</v>
      </c>
      <c r="G135" s="45" t="s">
        <v>270</v>
      </c>
      <c r="H135" s="45" t="s">
        <v>270</v>
      </c>
      <c r="I135" s="45" t="s">
        <v>270</v>
      </c>
      <c r="J135" s="45" t="s">
        <v>270</v>
      </c>
      <c r="K135" s="45" t="s">
        <v>270</v>
      </c>
      <c r="L135" s="45" t="s">
        <v>270</v>
      </c>
      <c r="M135" s="45" t="s">
        <v>270</v>
      </c>
      <c r="N135" s="45" t="s">
        <v>270</v>
      </c>
      <c r="O135" s="45" t="s">
        <v>270</v>
      </c>
      <c r="P135" s="45" t="s">
        <v>270</v>
      </c>
    </row>
    <row r="136" spans="1:16" ht="12.75" hidden="1" customHeight="1" outlineLevel="1" collapsed="1">
      <c r="A136" s="8">
        <v>44348</v>
      </c>
      <c r="B136" s="45" t="s">
        <v>270</v>
      </c>
      <c r="C136" s="45" t="s">
        <v>270</v>
      </c>
      <c r="D136" s="45" t="s">
        <v>270</v>
      </c>
      <c r="E136" s="45" t="s">
        <v>270</v>
      </c>
      <c r="F136" s="45" t="s">
        <v>270</v>
      </c>
      <c r="G136" s="45" t="s">
        <v>270</v>
      </c>
      <c r="H136" s="45" t="s">
        <v>270</v>
      </c>
      <c r="I136" s="45" t="s">
        <v>270</v>
      </c>
      <c r="J136" s="45" t="s">
        <v>270</v>
      </c>
      <c r="K136" s="45" t="s">
        <v>270</v>
      </c>
      <c r="L136" s="45" t="s">
        <v>270</v>
      </c>
      <c r="M136" s="45" t="s">
        <v>270</v>
      </c>
      <c r="N136" s="45" t="s">
        <v>270</v>
      </c>
      <c r="O136" s="45" t="s">
        <v>270</v>
      </c>
      <c r="P136" s="45" t="s">
        <v>270</v>
      </c>
    </row>
    <row r="137" spans="1:16" ht="12.75" hidden="1" customHeight="1" outlineLevel="1" collapsed="1">
      <c r="A137" s="8">
        <v>44378</v>
      </c>
      <c r="B137" s="45" t="s">
        <v>270</v>
      </c>
      <c r="C137" s="45" t="s">
        <v>270</v>
      </c>
      <c r="D137" s="45" t="s">
        <v>270</v>
      </c>
      <c r="E137" s="45" t="s">
        <v>270</v>
      </c>
      <c r="F137" s="45" t="s">
        <v>270</v>
      </c>
      <c r="G137" s="45" t="s">
        <v>270</v>
      </c>
      <c r="H137" s="45" t="s">
        <v>270</v>
      </c>
      <c r="I137" s="45" t="s">
        <v>270</v>
      </c>
      <c r="J137" s="45" t="s">
        <v>270</v>
      </c>
      <c r="K137" s="45" t="s">
        <v>270</v>
      </c>
      <c r="L137" s="45" t="s">
        <v>270</v>
      </c>
      <c r="M137" s="45" t="s">
        <v>270</v>
      </c>
      <c r="N137" s="45" t="s">
        <v>270</v>
      </c>
      <c r="O137" s="45" t="s">
        <v>270</v>
      </c>
      <c r="P137" s="45" t="s">
        <v>270</v>
      </c>
    </row>
    <row r="138" spans="1:16" ht="12.75" hidden="1" customHeight="1" outlineLevel="1" collapsed="1">
      <c r="A138" s="8">
        <v>44409</v>
      </c>
      <c r="B138" s="45" t="s">
        <v>270</v>
      </c>
      <c r="C138" s="45" t="s">
        <v>270</v>
      </c>
      <c r="D138" s="45" t="s">
        <v>270</v>
      </c>
      <c r="E138" s="45" t="s">
        <v>270</v>
      </c>
      <c r="F138" s="45" t="s">
        <v>270</v>
      </c>
      <c r="G138" s="45" t="s">
        <v>270</v>
      </c>
      <c r="H138" s="45" t="s">
        <v>270</v>
      </c>
      <c r="I138" s="45" t="s">
        <v>270</v>
      </c>
      <c r="J138" s="45" t="s">
        <v>270</v>
      </c>
      <c r="K138" s="45" t="s">
        <v>270</v>
      </c>
      <c r="L138" s="45" t="s">
        <v>270</v>
      </c>
      <c r="M138" s="45" t="s">
        <v>270</v>
      </c>
      <c r="N138" s="45" t="s">
        <v>270</v>
      </c>
      <c r="O138" s="45" t="s">
        <v>270</v>
      </c>
      <c r="P138" s="45" t="s">
        <v>270</v>
      </c>
    </row>
    <row r="139" spans="1:16" ht="12.75" hidden="1" customHeight="1" outlineLevel="1" collapsed="1">
      <c r="A139" s="8">
        <v>44440</v>
      </c>
      <c r="B139" s="45" t="s">
        <v>270</v>
      </c>
      <c r="C139" s="45" t="s">
        <v>270</v>
      </c>
      <c r="D139" s="45" t="s">
        <v>270</v>
      </c>
      <c r="E139" s="45" t="s">
        <v>270</v>
      </c>
      <c r="F139" s="45" t="s">
        <v>270</v>
      </c>
      <c r="G139" s="45" t="s">
        <v>270</v>
      </c>
      <c r="H139" s="45" t="s">
        <v>270</v>
      </c>
      <c r="I139" s="45" t="s">
        <v>270</v>
      </c>
      <c r="J139" s="45" t="s">
        <v>270</v>
      </c>
      <c r="K139" s="45" t="s">
        <v>270</v>
      </c>
      <c r="L139" s="45" t="s">
        <v>270</v>
      </c>
      <c r="M139" s="45" t="s">
        <v>270</v>
      </c>
      <c r="N139" s="45" t="s">
        <v>270</v>
      </c>
      <c r="O139" s="45" t="s">
        <v>270</v>
      </c>
      <c r="P139" s="45" t="s">
        <v>270</v>
      </c>
    </row>
    <row r="140" spans="1:16" ht="12.75" hidden="1" customHeight="1" outlineLevel="1" collapsed="1">
      <c r="A140" s="8">
        <v>44470</v>
      </c>
      <c r="B140" s="45" t="s">
        <v>270</v>
      </c>
      <c r="C140" s="45" t="s">
        <v>270</v>
      </c>
      <c r="D140" s="45" t="s">
        <v>270</v>
      </c>
      <c r="E140" s="45" t="s">
        <v>270</v>
      </c>
      <c r="F140" s="45" t="s">
        <v>270</v>
      </c>
      <c r="G140" s="45" t="s">
        <v>270</v>
      </c>
      <c r="H140" s="45" t="s">
        <v>270</v>
      </c>
      <c r="I140" s="45" t="s">
        <v>270</v>
      </c>
      <c r="J140" s="45" t="s">
        <v>270</v>
      </c>
      <c r="K140" s="45" t="s">
        <v>270</v>
      </c>
      <c r="L140" s="45" t="s">
        <v>270</v>
      </c>
      <c r="M140" s="45" t="s">
        <v>270</v>
      </c>
      <c r="N140" s="45" t="s">
        <v>270</v>
      </c>
      <c r="O140" s="45" t="s">
        <v>270</v>
      </c>
      <c r="P140" s="45" t="s">
        <v>270</v>
      </c>
    </row>
    <row r="141" spans="1:16" ht="12.75" hidden="1" customHeight="1" outlineLevel="1" collapsed="1">
      <c r="A141" s="8">
        <v>44501</v>
      </c>
      <c r="B141" s="45" t="s">
        <v>270</v>
      </c>
      <c r="C141" s="45" t="s">
        <v>270</v>
      </c>
      <c r="D141" s="45" t="s">
        <v>270</v>
      </c>
      <c r="E141" s="45" t="s">
        <v>270</v>
      </c>
      <c r="F141" s="45" t="s">
        <v>270</v>
      </c>
      <c r="G141" s="45" t="s">
        <v>270</v>
      </c>
      <c r="H141" s="45" t="s">
        <v>270</v>
      </c>
      <c r="I141" s="45" t="s">
        <v>270</v>
      </c>
      <c r="J141" s="45" t="s">
        <v>270</v>
      </c>
      <c r="K141" s="45" t="s">
        <v>270</v>
      </c>
      <c r="L141" s="45" t="s">
        <v>270</v>
      </c>
      <c r="M141" s="45" t="s">
        <v>270</v>
      </c>
      <c r="N141" s="45" t="s">
        <v>270</v>
      </c>
      <c r="O141" s="45" t="s">
        <v>270</v>
      </c>
      <c r="P141" s="45" t="s">
        <v>270</v>
      </c>
    </row>
    <row r="142" spans="1:16" ht="12.75" hidden="1" customHeight="1" outlineLevel="1" collapsed="1">
      <c r="A142" s="8">
        <v>44531</v>
      </c>
      <c r="B142" s="45" t="s">
        <v>270</v>
      </c>
      <c r="C142" s="45" t="s">
        <v>270</v>
      </c>
      <c r="D142" s="45" t="s">
        <v>270</v>
      </c>
      <c r="E142" s="45" t="s">
        <v>270</v>
      </c>
      <c r="F142" s="45" t="s">
        <v>270</v>
      </c>
      <c r="G142" s="45" t="s">
        <v>270</v>
      </c>
      <c r="H142" s="45" t="s">
        <v>270</v>
      </c>
      <c r="I142" s="45" t="s">
        <v>270</v>
      </c>
      <c r="J142" s="45" t="s">
        <v>270</v>
      </c>
      <c r="K142" s="45" t="s">
        <v>270</v>
      </c>
      <c r="L142" s="45" t="s">
        <v>270</v>
      </c>
      <c r="M142" s="45" t="s">
        <v>270</v>
      </c>
      <c r="N142" s="45" t="s">
        <v>270</v>
      </c>
      <c r="O142" s="45" t="s">
        <v>270</v>
      </c>
      <c r="P142" s="45" t="s">
        <v>270</v>
      </c>
    </row>
    <row r="143" spans="1:16" ht="12.75" hidden="1" customHeight="1" outlineLevel="1" collapsed="1">
      <c r="A143" s="8">
        <v>44562</v>
      </c>
      <c r="B143" s="45" t="s">
        <v>270</v>
      </c>
      <c r="C143" s="45" t="s">
        <v>270</v>
      </c>
      <c r="D143" s="45" t="s">
        <v>270</v>
      </c>
      <c r="E143" s="45" t="s">
        <v>270</v>
      </c>
      <c r="F143" s="45" t="s">
        <v>270</v>
      </c>
      <c r="G143" s="45" t="s">
        <v>270</v>
      </c>
      <c r="H143" s="45" t="s">
        <v>270</v>
      </c>
      <c r="I143" s="45" t="s">
        <v>270</v>
      </c>
      <c r="J143" s="45" t="s">
        <v>270</v>
      </c>
      <c r="K143" s="45" t="s">
        <v>270</v>
      </c>
      <c r="L143" s="45" t="s">
        <v>270</v>
      </c>
      <c r="M143" s="45" t="s">
        <v>270</v>
      </c>
      <c r="N143" s="45" t="s">
        <v>270</v>
      </c>
      <c r="O143" s="45" t="s">
        <v>270</v>
      </c>
      <c r="P143" s="45" t="s">
        <v>270</v>
      </c>
    </row>
    <row r="144" spans="1:16" ht="12.75" hidden="1" customHeight="1" outlineLevel="1" collapsed="1">
      <c r="A144" s="8">
        <v>44593</v>
      </c>
      <c r="B144" s="45" t="s">
        <v>270</v>
      </c>
      <c r="C144" s="45" t="s">
        <v>270</v>
      </c>
      <c r="D144" s="45" t="s">
        <v>270</v>
      </c>
      <c r="E144" s="45" t="s">
        <v>270</v>
      </c>
      <c r="F144" s="45" t="s">
        <v>270</v>
      </c>
      <c r="G144" s="45" t="s">
        <v>270</v>
      </c>
      <c r="H144" s="45" t="s">
        <v>270</v>
      </c>
      <c r="I144" s="45" t="s">
        <v>270</v>
      </c>
      <c r="J144" s="45" t="s">
        <v>270</v>
      </c>
      <c r="K144" s="45" t="s">
        <v>270</v>
      </c>
      <c r="L144" s="45" t="s">
        <v>270</v>
      </c>
      <c r="M144" s="45" t="s">
        <v>270</v>
      </c>
      <c r="N144" s="45" t="s">
        <v>270</v>
      </c>
      <c r="O144" s="45" t="s">
        <v>270</v>
      </c>
      <c r="P144" s="45" t="s">
        <v>270</v>
      </c>
    </row>
    <row r="145" spans="1:16" ht="12.75" hidden="1" customHeight="1" outlineLevel="1" collapsed="1">
      <c r="A145" s="8">
        <v>44621</v>
      </c>
      <c r="B145" s="45" t="s">
        <v>270</v>
      </c>
      <c r="C145" s="45" t="s">
        <v>270</v>
      </c>
      <c r="D145" s="45" t="s">
        <v>270</v>
      </c>
      <c r="E145" s="45" t="s">
        <v>270</v>
      </c>
      <c r="F145" s="45" t="s">
        <v>270</v>
      </c>
      <c r="G145" s="45" t="s">
        <v>270</v>
      </c>
      <c r="H145" s="45" t="s">
        <v>270</v>
      </c>
      <c r="I145" s="45" t="s">
        <v>270</v>
      </c>
      <c r="J145" s="45" t="s">
        <v>270</v>
      </c>
      <c r="K145" s="45" t="s">
        <v>270</v>
      </c>
      <c r="L145" s="45" t="s">
        <v>270</v>
      </c>
      <c r="M145" s="45" t="s">
        <v>270</v>
      </c>
      <c r="N145" s="45" t="s">
        <v>270</v>
      </c>
      <c r="O145" s="45" t="s">
        <v>270</v>
      </c>
      <c r="P145" s="45" t="s">
        <v>270</v>
      </c>
    </row>
    <row r="146" spans="1:16" ht="12.75" hidden="1" customHeight="1" outlineLevel="1" collapsed="1">
      <c r="A146" s="8">
        <v>44652</v>
      </c>
      <c r="B146" s="45" t="s">
        <v>270</v>
      </c>
      <c r="C146" s="45" t="s">
        <v>270</v>
      </c>
      <c r="D146" s="45" t="s">
        <v>270</v>
      </c>
      <c r="E146" s="45" t="s">
        <v>270</v>
      </c>
      <c r="F146" s="45" t="s">
        <v>270</v>
      </c>
      <c r="G146" s="45" t="s">
        <v>270</v>
      </c>
      <c r="H146" s="45" t="s">
        <v>270</v>
      </c>
      <c r="I146" s="45" t="s">
        <v>270</v>
      </c>
      <c r="J146" s="45" t="s">
        <v>270</v>
      </c>
      <c r="K146" s="45" t="s">
        <v>270</v>
      </c>
      <c r="L146" s="45" t="s">
        <v>270</v>
      </c>
      <c r="M146" s="45" t="s">
        <v>270</v>
      </c>
      <c r="N146" s="45" t="s">
        <v>270</v>
      </c>
      <c r="O146" s="45" t="s">
        <v>270</v>
      </c>
      <c r="P146" s="45" t="s">
        <v>270</v>
      </c>
    </row>
    <row r="147" spans="1:16" ht="12.75" hidden="1" customHeight="1" outlineLevel="1" collapsed="1">
      <c r="A147" s="8">
        <v>44682</v>
      </c>
      <c r="B147" s="45" t="s">
        <v>270</v>
      </c>
      <c r="C147" s="45" t="s">
        <v>270</v>
      </c>
      <c r="D147" s="45" t="s">
        <v>270</v>
      </c>
      <c r="E147" s="45" t="s">
        <v>270</v>
      </c>
      <c r="F147" s="45" t="s">
        <v>270</v>
      </c>
      <c r="G147" s="45" t="s">
        <v>270</v>
      </c>
      <c r="H147" s="45" t="s">
        <v>270</v>
      </c>
      <c r="I147" s="45" t="s">
        <v>270</v>
      </c>
      <c r="J147" s="45" t="s">
        <v>270</v>
      </c>
      <c r="K147" s="45" t="s">
        <v>270</v>
      </c>
      <c r="L147" s="45" t="s">
        <v>270</v>
      </c>
      <c r="M147" s="45" t="s">
        <v>270</v>
      </c>
      <c r="N147" s="45" t="s">
        <v>270</v>
      </c>
      <c r="O147" s="45" t="s">
        <v>270</v>
      </c>
      <c r="P147" s="45" t="s">
        <v>270</v>
      </c>
    </row>
    <row r="148" spans="1:16" ht="12.75" hidden="1" customHeight="1" outlineLevel="1" collapsed="1">
      <c r="A148" s="8">
        <v>44713</v>
      </c>
      <c r="B148" s="45" t="s">
        <v>270</v>
      </c>
      <c r="C148" s="45" t="s">
        <v>270</v>
      </c>
      <c r="D148" s="45" t="s">
        <v>270</v>
      </c>
      <c r="E148" s="45" t="s">
        <v>270</v>
      </c>
      <c r="F148" s="45" t="s">
        <v>270</v>
      </c>
      <c r="G148" s="45" t="s">
        <v>270</v>
      </c>
      <c r="H148" s="45" t="s">
        <v>270</v>
      </c>
      <c r="I148" s="45" t="s">
        <v>270</v>
      </c>
      <c r="J148" s="45" t="s">
        <v>270</v>
      </c>
      <c r="K148" s="45" t="s">
        <v>270</v>
      </c>
      <c r="L148" s="45" t="s">
        <v>270</v>
      </c>
      <c r="M148" s="45" t="s">
        <v>270</v>
      </c>
      <c r="N148" s="45" t="s">
        <v>270</v>
      </c>
      <c r="O148" s="45" t="s">
        <v>270</v>
      </c>
      <c r="P148" s="45" t="s">
        <v>270</v>
      </c>
    </row>
    <row r="149" spans="1:16" ht="12.75" hidden="1" customHeight="1" outlineLevel="1" collapsed="1">
      <c r="A149" s="8">
        <v>44743</v>
      </c>
      <c r="B149" s="45" t="s">
        <v>270</v>
      </c>
      <c r="C149" s="45" t="s">
        <v>270</v>
      </c>
      <c r="D149" s="45" t="s">
        <v>270</v>
      </c>
      <c r="E149" s="45" t="s">
        <v>270</v>
      </c>
      <c r="F149" s="45" t="s">
        <v>270</v>
      </c>
      <c r="G149" s="45" t="s">
        <v>270</v>
      </c>
      <c r="H149" s="45" t="s">
        <v>270</v>
      </c>
      <c r="I149" s="45" t="s">
        <v>270</v>
      </c>
      <c r="J149" s="45" t="s">
        <v>270</v>
      </c>
      <c r="K149" s="45" t="s">
        <v>270</v>
      </c>
      <c r="L149" s="45" t="s">
        <v>270</v>
      </c>
      <c r="M149" s="45" t="s">
        <v>270</v>
      </c>
      <c r="N149" s="45" t="s">
        <v>270</v>
      </c>
      <c r="O149" s="45" t="s">
        <v>270</v>
      </c>
      <c r="P149" s="45" t="s">
        <v>270</v>
      </c>
    </row>
    <row r="150" spans="1:16" ht="12.75" hidden="1" customHeight="1" outlineLevel="1" collapsed="1">
      <c r="A150" s="8">
        <v>44774</v>
      </c>
      <c r="B150" s="45" t="s">
        <v>270</v>
      </c>
      <c r="C150" s="45" t="s">
        <v>270</v>
      </c>
      <c r="D150" s="45" t="s">
        <v>270</v>
      </c>
      <c r="E150" s="45" t="s">
        <v>270</v>
      </c>
      <c r="F150" s="45" t="s">
        <v>270</v>
      </c>
      <c r="G150" s="45" t="s">
        <v>270</v>
      </c>
      <c r="H150" s="45" t="s">
        <v>270</v>
      </c>
      <c r="I150" s="45" t="s">
        <v>270</v>
      </c>
      <c r="J150" s="45" t="s">
        <v>270</v>
      </c>
      <c r="K150" s="45" t="s">
        <v>270</v>
      </c>
      <c r="L150" s="45" t="s">
        <v>270</v>
      </c>
      <c r="M150" s="45" t="s">
        <v>270</v>
      </c>
      <c r="N150" s="45" t="s">
        <v>270</v>
      </c>
      <c r="O150" s="45" t="s">
        <v>270</v>
      </c>
      <c r="P150" s="45" t="s">
        <v>270</v>
      </c>
    </row>
    <row r="151" spans="1:16" ht="12.75" hidden="1" customHeight="1" outlineLevel="1" collapsed="1">
      <c r="A151" s="8">
        <v>44805</v>
      </c>
      <c r="B151" s="45" t="s">
        <v>270</v>
      </c>
      <c r="C151" s="45" t="s">
        <v>270</v>
      </c>
      <c r="D151" s="45" t="s">
        <v>270</v>
      </c>
      <c r="E151" s="45" t="s">
        <v>270</v>
      </c>
      <c r="F151" s="45" t="s">
        <v>270</v>
      </c>
      <c r="G151" s="45" t="s">
        <v>270</v>
      </c>
      <c r="H151" s="45" t="s">
        <v>270</v>
      </c>
      <c r="I151" s="45" t="s">
        <v>270</v>
      </c>
      <c r="J151" s="45" t="s">
        <v>270</v>
      </c>
      <c r="K151" s="45" t="s">
        <v>270</v>
      </c>
      <c r="L151" s="45" t="s">
        <v>270</v>
      </c>
      <c r="M151" s="45" t="s">
        <v>270</v>
      </c>
      <c r="N151" s="45" t="s">
        <v>270</v>
      </c>
      <c r="O151" s="45" t="s">
        <v>270</v>
      </c>
      <c r="P151" s="45" t="s">
        <v>270</v>
      </c>
    </row>
    <row r="152" spans="1:16" ht="12.75" hidden="1" customHeight="1" outlineLevel="1" collapsed="1">
      <c r="A152" s="8">
        <v>44835</v>
      </c>
      <c r="B152" s="45" t="s">
        <v>270</v>
      </c>
      <c r="C152" s="45" t="s">
        <v>270</v>
      </c>
      <c r="D152" s="45" t="s">
        <v>270</v>
      </c>
      <c r="E152" s="45" t="s">
        <v>270</v>
      </c>
      <c r="F152" s="45" t="s">
        <v>270</v>
      </c>
      <c r="G152" s="45" t="s">
        <v>270</v>
      </c>
      <c r="H152" s="45" t="s">
        <v>270</v>
      </c>
      <c r="I152" s="45" t="s">
        <v>270</v>
      </c>
      <c r="J152" s="45" t="s">
        <v>270</v>
      </c>
      <c r="K152" s="45" t="s">
        <v>270</v>
      </c>
      <c r="L152" s="45" t="s">
        <v>270</v>
      </c>
      <c r="M152" s="45" t="s">
        <v>270</v>
      </c>
      <c r="N152" s="45" t="s">
        <v>270</v>
      </c>
      <c r="O152" s="45" t="s">
        <v>270</v>
      </c>
      <c r="P152" s="45" t="s">
        <v>270</v>
      </c>
    </row>
    <row r="153" spans="1:16" ht="12.75" hidden="1" customHeight="1" outlineLevel="1" collapsed="1">
      <c r="A153" s="8">
        <v>44866</v>
      </c>
      <c r="B153" s="45" t="s">
        <v>270</v>
      </c>
      <c r="C153" s="45" t="s">
        <v>270</v>
      </c>
      <c r="D153" s="45" t="s">
        <v>270</v>
      </c>
      <c r="E153" s="45" t="s">
        <v>270</v>
      </c>
      <c r="F153" s="45" t="s">
        <v>270</v>
      </c>
      <c r="G153" s="45" t="s">
        <v>270</v>
      </c>
      <c r="H153" s="45" t="s">
        <v>270</v>
      </c>
      <c r="I153" s="45" t="s">
        <v>270</v>
      </c>
      <c r="J153" s="45" t="s">
        <v>270</v>
      </c>
      <c r="K153" s="45" t="s">
        <v>270</v>
      </c>
      <c r="L153" s="45" t="s">
        <v>270</v>
      </c>
      <c r="M153" s="45" t="s">
        <v>270</v>
      </c>
      <c r="N153" s="45" t="s">
        <v>270</v>
      </c>
      <c r="O153" s="45" t="s">
        <v>270</v>
      </c>
      <c r="P153" s="45" t="s">
        <v>270</v>
      </c>
    </row>
    <row r="154" spans="1:16" ht="12.75" hidden="1" customHeight="1" outlineLevel="1" collapsed="1">
      <c r="A154" s="8">
        <v>44896</v>
      </c>
      <c r="B154" s="45" t="s">
        <v>270</v>
      </c>
      <c r="C154" s="45" t="s">
        <v>270</v>
      </c>
      <c r="D154" s="45" t="s">
        <v>270</v>
      </c>
      <c r="E154" s="45" t="s">
        <v>270</v>
      </c>
      <c r="F154" s="45" t="s">
        <v>270</v>
      </c>
      <c r="G154" s="45" t="s">
        <v>270</v>
      </c>
      <c r="H154" s="45" t="s">
        <v>270</v>
      </c>
      <c r="I154" s="45" t="s">
        <v>270</v>
      </c>
      <c r="J154" s="45" t="s">
        <v>270</v>
      </c>
      <c r="K154" s="45" t="s">
        <v>270</v>
      </c>
      <c r="L154" s="45" t="s">
        <v>270</v>
      </c>
      <c r="M154" s="45" t="s">
        <v>270</v>
      </c>
      <c r="N154" s="45" t="s">
        <v>270</v>
      </c>
      <c r="O154" s="45" t="s">
        <v>270</v>
      </c>
      <c r="P154" s="45" t="s">
        <v>270</v>
      </c>
    </row>
    <row r="155" spans="1:16" ht="12.75" hidden="1" customHeight="1" outlineLevel="1" collapsed="1">
      <c r="A155" s="8">
        <v>44927</v>
      </c>
      <c r="B155" s="45" t="s">
        <v>270</v>
      </c>
      <c r="C155" s="45" t="s">
        <v>270</v>
      </c>
      <c r="D155" s="45" t="s">
        <v>270</v>
      </c>
      <c r="E155" s="45" t="s">
        <v>270</v>
      </c>
      <c r="F155" s="45" t="s">
        <v>270</v>
      </c>
      <c r="G155" s="45" t="s">
        <v>270</v>
      </c>
      <c r="H155" s="45" t="s">
        <v>270</v>
      </c>
      <c r="I155" s="45" t="s">
        <v>270</v>
      </c>
      <c r="J155" s="45" t="s">
        <v>270</v>
      </c>
      <c r="K155" s="45" t="s">
        <v>270</v>
      </c>
      <c r="L155" s="45" t="s">
        <v>270</v>
      </c>
      <c r="M155" s="45" t="s">
        <v>270</v>
      </c>
      <c r="N155" s="45" t="s">
        <v>270</v>
      </c>
      <c r="O155" s="45" t="s">
        <v>270</v>
      </c>
      <c r="P155" s="45" t="s">
        <v>270</v>
      </c>
    </row>
    <row r="156" spans="1:16" ht="12.75" hidden="1" customHeight="1" outlineLevel="1" collapsed="1">
      <c r="A156" s="8">
        <v>44958</v>
      </c>
      <c r="B156" s="45" t="s">
        <v>270</v>
      </c>
      <c r="C156" s="45" t="s">
        <v>270</v>
      </c>
      <c r="D156" s="45" t="s">
        <v>270</v>
      </c>
      <c r="E156" s="45" t="s">
        <v>270</v>
      </c>
      <c r="F156" s="45" t="s">
        <v>270</v>
      </c>
      <c r="G156" s="45" t="s">
        <v>270</v>
      </c>
      <c r="H156" s="45" t="s">
        <v>270</v>
      </c>
      <c r="I156" s="45" t="s">
        <v>270</v>
      </c>
      <c r="J156" s="45" t="s">
        <v>270</v>
      </c>
      <c r="K156" s="45" t="s">
        <v>270</v>
      </c>
      <c r="L156" s="45" t="s">
        <v>270</v>
      </c>
      <c r="M156" s="45" t="s">
        <v>270</v>
      </c>
      <c r="N156" s="45" t="s">
        <v>270</v>
      </c>
      <c r="O156" s="45" t="s">
        <v>270</v>
      </c>
      <c r="P156" s="45" t="s">
        <v>270</v>
      </c>
    </row>
    <row r="157" spans="1:16" ht="12.75" hidden="1" customHeight="1" outlineLevel="1" collapsed="1">
      <c r="A157" s="8">
        <v>44986</v>
      </c>
      <c r="B157" s="45" t="s">
        <v>270</v>
      </c>
      <c r="C157" s="45" t="s">
        <v>270</v>
      </c>
      <c r="D157" s="45" t="s">
        <v>270</v>
      </c>
      <c r="E157" s="45" t="s">
        <v>270</v>
      </c>
      <c r="F157" s="45" t="s">
        <v>270</v>
      </c>
      <c r="G157" s="45" t="s">
        <v>270</v>
      </c>
      <c r="H157" s="45" t="s">
        <v>270</v>
      </c>
      <c r="I157" s="45" t="s">
        <v>270</v>
      </c>
      <c r="J157" s="45" t="s">
        <v>270</v>
      </c>
      <c r="K157" s="45" t="s">
        <v>270</v>
      </c>
      <c r="L157" s="45" t="s">
        <v>270</v>
      </c>
      <c r="M157" s="45" t="s">
        <v>270</v>
      </c>
      <c r="N157" s="45" t="s">
        <v>270</v>
      </c>
      <c r="O157" s="45" t="s">
        <v>270</v>
      </c>
      <c r="P157" s="45" t="s">
        <v>270</v>
      </c>
    </row>
    <row r="158" spans="1:16" ht="12.75" hidden="1" customHeight="1" outlineLevel="1" collapsed="1">
      <c r="A158" s="8">
        <v>45017</v>
      </c>
      <c r="B158" s="45" t="s">
        <v>270</v>
      </c>
      <c r="C158" s="45" t="s">
        <v>270</v>
      </c>
      <c r="D158" s="45" t="s">
        <v>270</v>
      </c>
      <c r="E158" s="45" t="s">
        <v>270</v>
      </c>
      <c r="F158" s="45" t="s">
        <v>270</v>
      </c>
      <c r="G158" s="45" t="s">
        <v>270</v>
      </c>
      <c r="H158" s="45" t="s">
        <v>270</v>
      </c>
      <c r="I158" s="45" t="s">
        <v>270</v>
      </c>
      <c r="J158" s="45" t="s">
        <v>270</v>
      </c>
      <c r="K158" s="45" t="s">
        <v>270</v>
      </c>
      <c r="L158" s="45" t="s">
        <v>270</v>
      </c>
      <c r="M158" s="45" t="s">
        <v>270</v>
      </c>
      <c r="N158" s="45" t="s">
        <v>270</v>
      </c>
      <c r="O158" s="45" t="s">
        <v>270</v>
      </c>
      <c r="P158" s="45" t="s">
        <v>270</v>
      </c>
    </row>
    <row r="159" spans="1:16" ht="12.75" hidden="1" customHeight="1" outlineLevel="1" collapsed="1">
      <c r="A159" s="8">
        <v>45047</v>
      </c>
      <c r="B159" s="45" t="s">
        <v>270</v>
      </c>
      <c r="C159" s="45" t="s">
        <v>270</v>
      </c>
      <c r="D159" s="45" t="s">
        <v>270</v>
      </c>
      <c r="E159" s="45" t="s">
        <v>270</v>
      </c>
      <c r="F159" s="45" t="s">
        <v>270</v>
      </c>
      <c r="G159" s="45" t="s">
        <v>270</v>
      </c>
      <c r="H159" s="45" t="s">
        <v>270</v>
      </c>
      <c r="I159" s="45" t="s">
        <v>270</v>
      </c>
      <c r="J159" s="45" t="s">
        <v>270</v>
      </c>
      <c r="K159" s="45" t="s">
        <v>270</v>
      </c>
      <c r="L159" s="45" t="s">
        <v>270</v>
      </c>
      <c r="M159" s="45" t="s">
        <v>270</v>
      </c>
      <c r="N159" s="45" t="s">
        <v>270</v>
      </c>
      <c r="O159" s="45" t="s">
        <v>270</v>
      </c>
      <c r="P159" s="45" t="s">
        <v>270</v>
      </c>
    </row>
    <row r="160" spans="1:16" ht="12.75" hidden="1" customHeight="1" outlineLevel="1" collapsed="1">
      <c r="A160" s="8">
        <v>45078</v>
      </c>
      <c r="B160" s="45" t="s">
        <v>270</v>
      </c>
      <c r="C160" s="45" t="s">
        <v>270</v>
      </c>
      <c r="D160" s="45" t="s">
        <v>270</v>
      </c>
      <c r="E160" s="45" t="s">
        <v>270</v>
      </c>
      <c r="F160" s="45" t="s">
        <v>270</v>
      </c>
      <c r="G160" s="45" t="s">
        <v>270</v>
      </c>
      <c r="H160" s="45" t="s">
        <v>270</v>
      </c>
      <c r="I160" s="45" t="s">
        <v>270</v>
      </c>
      <c r="J160" s="45" t="s">
        <v>270</v>
      </c>
      <c r="K160" s="45" t="s">
        <v>270</v>
      </c>
      <c r="L160" s="45" t="s">
        <v>270</v>
      </c>
      <c r="M160" s="45" t="s">
        <v>270</v>
      </c>
      <c r="N160" s="45" t="s">
        <v>270</v>
      </c>
      <c r="O160" s="45" t="s">
        <v>270</v>
      </c>
      <c r="P160" s="45" t="s">
        <v>270</v>
      </c>
    </row>
    <row r="161" spans="1:16" ht="12.75" hidden="1" customHeight="1" outlineLevel="1" collapsed="1">
      <c r="A161" s="8">
        <v>45108</v>
      </c>
      <c r="B161" s="45" t="s">
        <v>270</v>
      </c>
      <c r="C161" s="45" t="s">
        <v>270</v>
      </c>
      <c r="D161" s="45" t="s">
        <v>270</v>
      </c>
      <c r="E161" s="45" t="s">
        <v>270</v>
      </c>
      <c r="F161" s="45" t="s">
        <v>270</v>
      </c>
      <c r="G161" s="45" t="s">
        <v>270</v>
      </c>
      <c r="H161" s="45" t="s">
        <v>270</v>
      </c>
      <c r="I161" s="45" t="s">
        <v>270</v>
      </c>
      <c r="J161" s="45" t="s">
        <v>270</v>
      </c>
      <c r="K161" s="45" t="s">
        <v>270</v>
      </c>
      <c r="L161" s="45" t="s">
        <v>270</v>
      </c>
      <c r="M161" s="45" t="s">
        <v>270</v>
      </c>
      <c r="N161" s="45" t="s">
        <v>270</v>
      </c>
      <c r="O161" s="45" t="s">
        <v>270</v>
      </c>
      <c r="P161" s="45" t="s">
        <v>270</v>
      </c>
    </row>
    <row r="162" spans="1:16" ht="12.75" hidden="1" customHeight="1" outlineLevel="1" collapsed="1">
      <c r="A162" s="8">
        <v>45139</v>
      </c>
      <c r="B162" s="45" t="s">
        <v>270</v>
      </c>
      <c r="C162" s="45" t="s">
        <v>270</v>
      </c>
      <c r="D162" s="45" t="s">
        <v>270</v>
      </c>
      <c r="E162" s="45" t="s">
        <v>270</v>
      </c>
      <c r="F162" s="45" t="s">
        <v>270</v>
      </c>
      <c r="G162" s="45" t="s">
        <v>270</v>
      </c>
      <c r="H162" s="45" t="s">
        <v>270</v>
      </c>
      <c r="I162" s="45" t="s">
        <v>270</v>
      </c>
      <c r="J162" s="45" t="s">
        <v>270</v>
      </c>
      <c r="K162" s="45" t="s">
        <v>270</v>
      </c>
      <c r="L162" s="45" t="s">
        <v>270</v>
      </c>
      <c r="M162" s="45" t="s">
        <v>270</v>
      </c>
      <c r="N162" s="45" t="s">
        <v>270</v>
      </c>
      <c r="O162" s="45" t="s">
        <v>270</v>
      </c>
      <c r="P162" s="45" t="s">
        <v>270</v>
      </c>
    </row>
    <row r="163" spans="1:16" ht="12.75" hidden="1" customHeight="1" outlineLevel="1" collapsed="1">
      <c r="A163" s="8">
        <v>45170</v>
      </c>
      <c r="B163" s="45" t="s">
        <v>270</v>
      </c>
      <c r="C163" s="45" t="s">
        <v>270</v>
      </c>
      <c r="D163" s="45" t="s">
        <v>270</v>
      </c>
      <c r="E163" s="45" t="s">
        <v>270</v>
      </c>
      <c r="F163" s="45" t="s">
        <v>270</v>
      </c>
      <c r="G163" s="45" t="s">
        <v>270</v>
      </c>
      <c r="H163" s="45" t="s">
        <v>270</v>
      </c>
      <c r="I163" s="45" t="s">
        <v>270</v>
      </c>
      <c r="J163" s="45" t="s">
        <v>270</v>
      </c>
      <c r="K163" s="45" t="s">
        <v>270</v>
      </c>
      <c r="L163" s="45" t="s">
        <v>270</v>
      </c>
      <c r="M163" s="45" t="s">
        <v>270</v>
      </c>
      <c r="N163" s="45" t="s">
        <v>270</v>
      </c>
      <c r="O163" s="45" t="s">
        <v>270</v>
      </c>
      <c r="P163" s="45" t="s">
        <v>270</v>
      </c>
    </row>
    <row r="164" spans="1:16" ht="12.75" hidden="1" customHeight="1" outlineLevel="1" collapsed="1">
      <c r="A164" s="8">
        <v>45200</v>
      </c>
      <c r="B164" s="45" t="s">
        <v>270</v>
      </c>
      <c r="C164" s="45" t="s">
        <v>270</v>
      </c>
      <c r="D164" s="45" t="s">
        <v>270</v>
      </c>
      <c r="E164" s="45" t="s">
        <v>270</v>
      </c>
      <c r="F164" s="45" t="s">
        <v>270</v>
      </c>
      <c r="G164" s="45" t="s">
        <v>270</v>
      </c>
      <c r="H164" s="45" t="s">
        <v>270</v>
      </c>
      <c r="I164" s="45" t="s">
        <v>270</v>
      </c>
      <c r="J164" s="45" t="s">
        <v>270</v>
      </c>
      <c r="K164" s="45" t="s">
        <v>270</v>
      </c>
      <c r="L164" s="45" t="s">
        <v>270</v>
      </c>
      <c r="M164" s="45" t="s">
        <v>270</v>
      </c>
      <c r="N164" s="45" t="s">
        <v>270</v>
      </c>
      <c r="O164" s="45" t="s">
        <v>270</v>
      </c>
      <c r="P164" s="45" t="s">
        <v>270</v>
      </c>
    </row>
    <row r="165" spans="1:16" ht="12.75" customHeight="1" collapsed="1">
      <c r="A165" s="8">
        <v>45231</v>
      </c>
      <c r="B165" s="45" t="s">
        <v>270</v>
      </c>
      <c r="C165" s="45" t="s">
        <v>270</v>
      </c>
      <c r="D165" s="45" t="s">
        <v>270</v>
      </c>
      <c r="E165" s="45" t="s">
        <v>270</v>
      </c>
      <c r="F165" s="45" t="s">
        <v>270</v>
      </c>
      <c r="G165" s="45" t="s">
        <v>270</v>
      </c>
      <c r="H165" s="45" t="s">
        <v>270</v>
      </c>
      <c r="I165" s="45" t="s">
        <v>270</v>
      </c>
      <c r="J165" s="45" t="s">
        <v>270</v>
      </c>
      <c r="K165" s="45" t="s">
        <v>270</v>
      </c>
      <c r="L165" s="45" t="s">
        <v>270</v>
      </c>
      <c r="M165" s="45" t="s">
        <v>270</v>
      </c>
      <c r="N165" s="45" t="s">
        <v>270</v>
      </c>
      <c r="O165" s="45" t="s">
        <v>270</v>
      </c>
      <c r="P165" s="45" t="s">
        <v>270</v>
      </c>
    </row>
    <row r="166" spans="1:16" ht="12.75" customHeight="1">
      <c r="A166" s="8">
        <v>45261</v>
      </c>
      <c r="B166" s="45" t="s">
        <v>270</v>
      </c>
      <c r="C166" s="45" t="s">
        <v>270</v>
      </c>
      <c r="D166" s="45" t="s">
        <v>270</v>
      </c>
      <c r="E166" s="45" t="s">
        <v>270</v>
      </c>
      <c r="F166" s="45" t="s">
        <v>270</v>
      </c>
      <c r="G166" s="45" t="s">
        <v>270</v>
      </c>
      <c r="H166" s="45" t="s">
        <v>270</v>
      </c>
      <c r="I166" s="45" t="s">
        <v>270</v>
      </c>
      <c r="J166" s="45" t="s">
        <v>270</v>
      </c>
      <c r="K166" s="45" t="s">
        <v>270</v>
      </c>
      <c r="L166" s="45" t="s">
        <v>270</v>
      </c>
      <c r="M166" s="45" t="s">
        <v>270</v>
      </c>
      <c r="N166" s="45" t="s">
        <v>270</v>
      </c>
      <c r="O166" s="45" t="s">
        <v>270</v>
      </c>
      <c r="P166" s="45" t="s">
        <v>270</v>
      </c>
    </row>
    <row r="167" spans="1:16" ht="12.75" customHeight="1">
      <c r="A167" s="8">
        <v>45292</v>
      </c>
      <c r="B167" s="45" t="s">
        <v>270</v>
      </c>
      <c r="C167" s="45" t="s">
        <v>270</v>
      </c>
      <c r="D167" s="45" t="s">
        <v>270</v>
      </c>
      <c r="E167" s="45" t="s">
        <v>270</v>
      </c>
      <c r="F167" s="45" t="s">
        <v>270</v>
      </c>
      <c r="G167" s="45" t="s">
        <v>270</v>
      </c>
      <c r="H167" s="45" t="s">
        <v>270</v>
      </c>
      <c r="I167" s="45" t="s">
        <v>270</v>
      </c>
      <c r="J167" s="45" t="s">
        <v>270</v>
      </c>
      <c r="K167" s="45" t="s">
        <v>270</v>
      </c>
      <c r="L167" s="45" t="s">
        <v>270</v>
      </c>
      <c r="M167" s="45" t="s">
        <v>270</v>
      </c>
      <c r="N167" s="45" t="s">
        <v>270</v>
      </c>
      <c r="O167" s="45" t="s">
        <v>270</v>
      </c>
      <c r="P167" s="45" t="s">
        <v>270</v>
      </c>
    </row>
    <row r="168" spans="1:16" ht="12.75" customHeight="1">
      <c r="A168" s="8">
        <v>45323</v>
      </c>
      <c r="B168" s="45" t="s">
        <v>270</v>
      </c>
      <c r="C168" s="45" t="s">
        <v>270</v>
      </c>
      <c r="D168" s="45" t="s">
        <v>270</v>
      </c>
      <c r="E168" s="45" t="s">
        <v>270</v>
      </c>
      <c r="F168" s="45" t="s">
        <v>270</v>
      </c>
      <c r="G168" s="45" t="s">
        <v>270</v>
      </c>
      <c r="H168" s="45" t="s">
        <v>270</v>
      </c>
      <c r="I168" s="45" t="s">
        <v>270</v>
      </c>
      <c r="J168" s="45" t="s">
        <v>270</v>
      </c>
      <c r="K168" s="45" t="s">
        <v>270</v>
      </c>
      <c r="L168" s="45" t="s">
        <v>270</v>
      </c>
      <c r="M168" s="45" t="s">
        <v>270</v>
      </c>
      <c r="N168" s="45" t="s">
        <v>270</v>
      </c>
      <c r="O168" s="45" t="s">
        <v>270</v>
      </c>
      <c r="P168" s="45" t="s">
        <v>270</v>
      </c>
    </row>
    <row r="169" spans="1:16" ht="12.75" customHeight="1">
      <c r="A169" s="8">
        <v>45352</v>
      </c>
      <c r="B169" s="45" t="s">
        <v>270</v>
      </c>
      <c r="C169" s="45" t="s">
        <v>270</v>
      </c>
      <c r="D169" s="45" t="s">
        <v>270</v>
      </c>
      <c r="E169" s="45" t="s">
        <v>270</v>
      </c>
      <c r="F169" s="45" t="s">
        <v>270</v>
      </c>
      <c r="G169" s="45" t="s">
        <v>270</v>
      </c>
      <c r="H169" s="45" t="s">
        <v>270</v>
      </c>
      <c r="I169" s="45" t="s">
        <v>270</v>
      </c>
      <c r="J169" s="45" t="s">
        <v>270</v>
      </c>
      <c r="K169" s="45" t="s">
        <v>270</v>
      </c>
      <c r="L169" s="45" t="s">
        <v>270</v>
      </c>
      <c r="M169" s="45" t="s">
        <v>270</v>
      </c>
      <c r="N169" s="45" t="s">
        <v>270</v>
      </c>
      <c r="O169" s="45" t="s">
        <v>270</v>
      </c>
      <c r="P169" s="45" t="s">
        <v>270</v>
      </c>
    </row>
    <row r="170" spans="1:16" ht="12.75" customHeight="1">
      <c r="A170" s="8">
        <v>45383</v>
      </c>
      <c r="B170" s="45" t="s">
        <v>270</v>
      </c>
      <c r="C170" s="45" t="s">
        <v>270</v>
      </c>
      <c r="D170" s="45" t="s">
        <v>270</v>
      </c>
      <c r="E170" s="45" t="s">
        <v>270</v>
      </c>
      <c r="F170" s="45" t="s">
        <v>270</v>
      </c>
      <c r="G170" s="45" t="s">
        <v>270</v>
      </c>
      <c r="H170" s="45" t="s">
        <v>270</v>
      </c>
      <c r="I170" s="45" t="s">
        <v>270</v>
      </c>
      <c r="J170" s="45" t="s">
        <v>270</v>
      </c>
      <c r="K170" s="45" t="s">
        <v>270</v>
      </c>
      <c r="L170" s="45" t="s">
        <v>270</v>
      </c>
      <c r="M170" s="45" t="s">
        <v>270</v>
      </c>
      <c r="N170" s="45" t="s">
        <v>270</v>
      </c>
      <c r="O170" s="45" t="s">
        <v>270</v>
      </c>
      <c r="P170" s="45" t="s">
        <v>270</v>
      </c>
    </row>
    <row r="171" spans="1:16" ht="12.75" customHeight="1">
      <c r="A171" s="8">
        <v>45413</v>
      </c>
      <c r="B171" s="45" t="s">
        <v>270</v>
      </c>
      <c r="C171" s="45" t="s">
        <v>270</v>
      </c>
      <c r="D171" s="45" t="s">
        <v>270</v>
      </c>
      <c r="E171" s="45" t="s">
        <v>270</v>
      </c>
      <c r="F171" s="45" t="s">
        <v>270</v>
      </c>
      <c r="G171" s="45" t="s">
        <v>270</v>
      </c>
      <c r="H171" s="45" t="s">
        <v>270</v>
      </c>
      <c r="I171" s="45" t="s">
        <v>270</v>
      </c>
      <c r="J171" s="45" t="s">
        <v>270</v>
      </c>
      <c r="K171" s="45" t="s">
        <v>270</v>
      </c>
      <c r="L171" s="45" t="s">
        <v>270</v>
      </c>
      <c r="M171" s="45" t="s">
        <v>270</v>
      </c>
      <c r="N171" s="45" t="s">
        <v>270</v>
      </c>
      <c r="O171" s="45" t="s">
        <v>270</v>
      </c>
      <c r="P171" s="45" t="s">
        <v>270</v>
      </c>
    </row>
    <row r="172" spans="1:16" ht="12.75" customHeight="1">
      <c r="A172" s="8">
        <v>45444</v>
      </c>
      <c r="B172" s="45" t="s">
        <v>270</v>
      </c>
      <c r="C172" s="45" t="s">
        <v>270</v>
      </c>
      <c r="D172" s="45" t="s">
        <v>270</v>
      </c>
      <c r="E172" s="45" t="s">
        <v>270</v>
      </c>
      <c r="F172" s="45" t="s">
        <v>270</v>
      </c>
      <c r="G172" s="45" t="s">
        <v>270</v>
      </c>
      <c r="H172" s="45" t="s">
        <v>270</v>
      </c>
      <c r="I172" s="45" t="s">
        <v>270</v>
      </c>
      <c r="J172" s="45" t="s">
        <v>270</v>
      </c>
      <c r="K172" s="45" t="s">
        <v>270</v>
      </c>
      <c r="L172" s="45" t="s">
        <v>270</v>
      </c>
      <c r="M172" s="45" t="s">
        <v>270</v>
      </c>
      <c r="N172" s="45" t="s">
        <v>270</v>
      </c>
      <c r="O172" s="45" t="s">
        <v>270</v>
      </c>
      <c r="P172" s="45" t="s">
        <v>270</v>
      </c>
    </row>
    <row r="173" spans="1:16" ht="12.75" customHeight="1">
      <c r="A173" s="8">
        <v>45474</v>
      </c>
      <c r="B173" s="45" t="s">
        <v>270</v>
      </c>
      <c r="C173" s="45" t="s">
        <v>270</v>
      </c>
      <c r="D173" s="45" t="s">
        <v>270</v>
      </c>
      <c r="E173" s="45" t="s">
        <v>270</v>
      </c>
      <c r="F173" s="45" t="s">
        <v>270</v>
      </c>
      <c r="G173" s="45" t="s">
        <v>270</v>
      </c>
      <c r="H173" s="45" t="s">
        <v>270</v>
      </c>
      <c r="I173" s="45" t="s">
        <v>270</v>
      </c>
      <c r="J173" s="45" t="s">
        <v>270</v>
      </c>
      <c r="K173" s="45" t="s">
        <v>270</v>
      </c>
      <c r="L173" s="45" t="s">
        <v>270</v>
      </c>
      <c r="M173" s="45" t="s">
        <v>270</v>
      </c>
      <c r="N173" s="45" t="s">
        <v>270</v>
      </c>
      <c r="O173" s="45" t="s">
        <v>270</v>
      </c>
      <c r="P173" s="45" t="s">
        <v>270</v>
      </c>
    </row>
    <row r="174" spans="1:16" ht="12.75" customHeight="1">
      <c r="A174" s="8">
        <v>45505</v>
      </c>
      <c r="B174" s="45" t="s">
        <v>270</v>
      </c>
      <c r="C174" s="45" t="s">
        <v>270</v>
      </c>
      <c r="D174" s="45" t="s">
        <v>270</v>
      </c>
      <c r="E174" s="45" t="s">
        <v>270</v>
      </c>
      <c r="F174" s="45" t="s">
        <v>270</v>
      </c>
      <c r="G174" s="45" t="s">
        <v>270</v>
      </c>
      <c r="H174" s="45" t="s">
        <v>270</v>
      </c>
      <c r="I174" s="45" t="s">
        <v>270</v>
      </c>
      <c r="J174" s="45" t="s">
        <v>270</v>
      </c>
      <c r="K174" s="45" t="s">
        <v>270</v>
      </c>
      <c r="L174" s="45" t="s">
        <v>270</v>
      </c>
      <c r="M174" s="45" t="s">
        <v>270</v>
      </c>
      <c r="N174" s="45" t="s">
        <v>270</v>
      </c>
      <c r="O174" s="45" t="s">
        <v>270</v>
      </c>
      <c r="P174" s="45" t="s">
        <v>270</v>
      </c>
    </row>
    <row r="175" spans="1:16" ht="12.75" customHeight="1">
      <c r="A175" s="8">
        <v>45536</v>
      </c>
      <c r="B175" s="45" t="s">
        <v>270</v>
      </c>
      <c r="C175" s="45" t="s">
        <v>270</v>
      </c>
      <c r="D175" s="45" t="s">
        <v>270</v>
      </c>
      <c r="E175" s="45" t="s">
        <v>270</v>
      </c>
      <c r="F175" s="45" t="s">
        <v>270</v>
      </c>
      <c r="G175" s="45" t="s">
        <v>270</v>
      </c>
      <c r="H175" s="45" t="s">
        <v>270</v>
      </c>
      <c r="I175" s="45" t="s">
        <v>270</v>
      </c>
      <c r="J175" s="45" t="s">
        <v>270</v>
      </c>
      <c r="K175" s="45" t="s">
        <v>270</v>
      </c>
      <c r="L175" s="45" t="s">
        <v>270</v>
      </c>
      <c r="M175" s="45" t="s">
        <v>270</v>
      </c>
      <c r="N175" s="45" t="s">
        <v>270</v>
      </c>
      <c r="O175" s="45" t="s">
        <v>270</v>
      </c>
      <c r="P175" s="45" t="s">
        <v>270</v>
      </c>
    </row>
    <row r="176" spans="1:16" ht="12.75" customHeight="1">
      <c r="A176" s="8">
        <v>45566</v>
      </c>
      <c r="B176" s="45" t="s">
        <v>270</v>
      </c>
      <c r="C176" s="45" t="s">
        <v>270</v>
      </c>
      <c r="D176" s="45" t="s">
        <v>270</v>
      </c>
      <c r="E176" s="45" t="s">
        <v>270</v>
      </c>
      <c r="F176" s="45" t="s">
        <v>270</v>
      </c>
      <c r="G176" s="45" t="s">
        <v>270</v>
      </c>
      <c r="H176" s="45" t="s">
        <v>270</v>
      </c>
      <c r="I176" s="45" t="s">
        <v>270</v>
      </c>
      <c r="J176" s="45" t="s">
        <v>270</v>
      </c>
      <c r="K176" s="45" t="s">
        <v>270</v>
      </c>
      <c r="L176" s="45" t="s">
        <v>270</v>
      </c>
      <c r="M176" s="45" t="s">
        <v>270</v>
      </c>
      <c r="N176" s="45" t="s">
        <v>270</v>
      </c>
      <c r="O176" s="45" t="s">
        <v>270</v>
      </c>
      <c r="P176" s="45" t="s">
        <v>270</v>
      </c>
    </row>
    <row r="177" spans="1:16" ht="12.75" customHeight="1">
      <c r="A177" s="8">
        <v>45597</v>
      </c>
      <c r="B177" s="45" t="s">
        <v>270</v>
      </c>
      <c r="C177" s="45" t="s">
        <v>270</v>
      </c>
      <c r="D177" s="45" t="s">
        <v>270</v>
      </c>
      <c r="E177" s="45" t="s">
        <v>270</v>
      </c>
      <c r="F177" s="45" t="s">
        <v>270</v>
      </c>
      <c r="G177" s="45" t="s">
        <v>270</v>
      </c>
      <c r="H177" s="45" t="s">
        <v>270</v>
      </c>
      <c r="I177" s="45" t="s">
        <v>270</v>
      </c>
      <c r="J177" s="45" t="s">
        <v>270</v>
      </c>
      <c r="K177" s="45" t="s">
        <v>270</v>
      </c>
      <c r="L177" s="45" t="s">
        <v>270</v>
      </c>
      <c r="M177" s="45" t="s">
        <v>270</v>
      </c>
      <c r="N177" s="45" t="s">
        <v>270</v>
      </c>
      <c r="O177" s="45" t="s">
        <v>270</v>
      </c>
      <c r="P177" s="45" t="s">
        <v>270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6" t="s">
        <v>155</v>
      </c>
      <c r="B1" s="10"/>
    </row>
    <row r="2" spans="1:6" ht="5.25" customHeight="1"/>
    <row r="3" spans="1:6">
      <c r="A3" s="110" t="s">
        <v>126</v>
      </c>
    </row>
    <row r="4" spans="1:6" ht="12.75" customHeight="1">
      <c r="A4" s="22" t="s">
        <v>181</v>
      </c>
    </row>
    <row r="5" spans="1:6" ht="12.75" customHeight="1">
      <c r="A5" s="12" t="s">
        <v>127</v>
      </c>
    </row>
    <row r="6" spans="1:6" s="19" customFormat="1" ht="15" customHeight="1">
      <c r="A6" s="198" t="s">
        <v>0</v>
      </c>
      <c r="B6" s="256" t="s">
        <v>215</v>
      </c>
      <c r="C6" s="257" t="s">
        <v>128</v>
      </c>
      <c r="D6" s="257" t="s">
        <v>187</v>
      </c>
    </row>
    <row r="7" spans="1:6" s="19" customFormat="1" ht="15" customHeight="1">
      <c r="A7" s="199"/>
      <c r="B7" s="256"/>
      <c r="C7" s="258"/>
      <c r="D7" s="258"/>
    </row>
    <row r="8" spans="1:6" s="19" customFormat="1" ht="25.5" customHeight="1">
      <c r="A8" s="200"/>
      <c r="B8" s="256"/>
      <c r="C8" s="259"/>
      <c r="D8" s="259"/>
    </row>
    <row r="9" spans="1:6" s="19" customFormat="1" hidden="1">
      <c r="A9" s="115"/>
      <c r="B9" s="125"/>
      <c r="C9" s="126"/>
      <c r="D9" s="126"/>
    </row>
    <row r="10" spans="1:6" s="19" customFormat="1">
      <c r="A10" s="17">
        <v>1</v>
      </c>
      <c r="B10" s="140">
        <v>2</v>
      </c>
      <c r="C10" s="140">
        <v>3</v>
      </c>
      <c r="D10" s="47">
        <v>4</v>
      </c>
    </row>
    <row r="11" spans="1:6" hidden="1" outlineLevel="1">
      <c r="A11" s="48">
        <v>40544</v>
      </c>
      <c r="B11" s="141">
        <v>2</v>
      </c>
      <c r="C11" s="141">
        <v>39</v>
      </c>
      <c r="D11" s="138" t="s">
        <v>188</v>
      </c>
      <c r="E11" s="43"/>
      <c r="F11" s="43"/>
    </row>
    <row r="12" spans="1:6" hidden="1" outlineLevel="1">
      <c r="A12" s="48">
        <v>40575</v>
      </c>
      <c r="B12" s="141">
        <v>2</v>
      </c>
      <c r="C12" s="141">
        <v>39</v>
      </c>
      <c r="D12" s="138" t="s">
        <v>188</v>
      </c>
      <c r="E12" s="43"/>
      <c r="F12" s="43"/>
    </row>
    <row r="13" spans="1:6" hidden="1" outlineLevel="1">
      <c r="A13" s="48">
        <v>40603</v>
      </c>
      <c r="B13" s="141">
        <v>2</v>
      </c>
      <c r="C13" s="141">
        <v>38</v>
      </c>
      <c r="D13" s="138" t="s">
        <v>188</v>
      </c>
      <c r="E13" s="43"/>
      <c r="F13" s="43"/>
    </row>
    <row r="14" spans="1:6" hidden="1" outlineLevel="1">
      <c r="A14" s="48">
        <v>40634</v>
      </c>
      <c r="B14" s="141">
        <v>2</v>
      </c>
      <c r="C14" s="141">
        <v>38</v>
      </c>
      <c r="D14" s="138" t="s">
        <v>188</v>
      </c>
      <c r="E14" s="43"/>
      <c r="F14" s="43"/>
    </row>
    <row r="15" spans="1:6" hidden="1" outlineLevel="1">
      <c r="A15" s="48">
        <v>40664</v>
      </c>
      <c r="B15" s="141">
        <v>2</v>
      </c>
      <c r="C15" s="141">
        <v>37</v>
      </c>
      <c r="D15" s="138" t="s">
        <v>188</v>
      </c>
      <c r="E15" s="43"/>
      <c r="F15" s="43"/>
    </row>
    <row r="16" spans="1:6" hidden="1" outlineLevel="1">
      <c r="A16" s="48">
        <v>40695</v>
      </c>
      <c r="B16" s="141">
        <v>2</v>
      </c>
      <c r="C16" s="141">
        <v>34</v>
      </c>
      <c r="D16" s="138" t="s">
        <v>188</v>
      </c>
      <c r="E16" s="43"/>
      <c r="F16" s="43"/>
    </row>
    <row r="17" spans="1:6" hidden="1" outlineLevel="1">
      <c r="A17" s="48">
        <v>40725</v>
      </c>
      <c r="B17" s="141">
        <v>2</v>
      </c>
      <c r="C17" s="141">
        <v>31</v>
      </c>
      <c r="D17" s="138" t="s">
        <v>188</v>
      </c>
      <c r="E17" s="43"/>
      <c r="F17" s="43"/>
    </row>
    <row r="18" spans="1:6" hidden="1" outlineLevel="1">
      <c r="A18" s="48">
        <v>40756</v>
      </c>
      <c r="B18" s="141">
        <v>2</v>
      </c>
      <c r="C18" s="141">
        <v>31</v>
      </c>
      <c r="D18" s="138" t="s">
        <v>188</v>
      </c>
      <c r="E18" s="43"/>
      <c r="F18" s="43"/>
    </row>
    <row r="19" spans="1:6" hidden="1" outlineLevel="1">
      <c r="A19" s="48">
        <v>40787</v>
      </c>
      <c r="B19" s="141">
        <v>2</v>
      </c>
      <c r="C19" s="141">
        <v>31</v>
      </c>
      <c r="D19" s="138" t="s">
        <v>188</v>
      </c>
      <c r="E19" s="43"/>
      <c r="F19" s="43"/>
    </row>
    <row r="20" spans="1:6" hidden="1" outlineLevel="1">
      <c r="A20" s="48">
        <v>40817</v>
      </c>
      <c r="B20" s="141">
        <v>2</v>
      </c>
      <c r="C20" s="141">
        <v>25</v>
      </c>
      <c r="D20" s="138" t="s">
        <v>188</v>
      </c>
      <c r="E20" s="43"/>
      <c r="F20" s="43"/>
    </row>
    <row r="21" spans="1:6" hidden="1" outlineLevel="1">
      <c r="A21" s="48">
        <v>40848</v>
      </c>
      <c r="B21" s="141">
        <v>2</v>
      </c>
      <c r="C21" s="141">
        <v>27</v>
      </c>
      <c r="D21" s="138" t="s">
        <v>188</v>
      </c>
      <c r="E21" s="43"/>
      <c r="F21" s="43"/>
    </row>
    <row r="22" spans="1:6" hidden="1" outlineLevel="1">
      <c r="A22" s="48">
        <v>40878</v>
      </c>
      <c r="B22" s="141">
        <v>2</v>
      </c>
      <c r="C22" s="141">
        <v>26</v>
      </c>
      <c r="D22" s="138" t="s">
        <v>188</v>
      </c>
      <c r="E22" s="43"/>
      <c r="F22" s="43"/>
    </row>
    <row r="23" spans="1:6" hidden="1" outlineLevel="1">
      <c r="A23" s="48">
        <v>40909</v>
      </c>
      <c r="B23" s="141">
        <v>2</v>
      </c>
      <c r="C23" s="141">
        <v>25</v>
      </c>
      <c r="D23" s="138" t="s">
        <v>188</v>
      </c>
      <c r="E23" s="43"/>
      <c r="F23" s="43"/>
    </row>
    <row r="24" spans="1:6" hidden="1" outlineLevel="1">
      <c r="A24" s="48">
        <v>40940</v>
      </c>
      <c r="B24" s="141">
        <v>2</v>
      </c>
      <c r="C24" s="141">
        <v>23</v>
      </c>
      <c r="D24" s="138" t="s">
        <v>188</v>
      </c>
      <c r="E24" s="43"/>
      <c r="F24" s="43"/>
    </row>
    <row r="25" spans="1:6" hidden="1" outlineLevel="1">
      <c r="A25" s="48">
        <v>40969</v>
      </c>
      <c r="B25" s="141">
        <v>2</v>
      </c>
      <c r="C25" s="141">
        <v>23</v>
      </c>
      <c r="D25" s="138" t="s">
        <v>188</v>
      </c>
      <c r="E25" s="43"/>
      <c r="F25" s="43"/>
    </row>
    <row r="26" spans="1:6" hidden="1" outlineLevel="1">
      <c r="A26" s="48">
        <v>41000</v>
      </c>
      <c r="B26" s="141">
        <v>2</v>
      </c>
      <c r="C26" s="141">
        <v>20</v>
      </c>
      <c r="D26" s="138" t="s">
        <v>188</v>
      </c>
      <c r="E26" s="43"/>
      <c r="F26" s="43"/>
    </row>
    <row r="27" spans="1:6" hidden="1" outlineLevel="1">
      <c r="A27" s="48">
        <v>41030</v>
      </c>
      <c r="B27" s="141">
        <v>2</v>
      </c>
      <c r="C27" s="141">
        <v>19</v>
      </c>
      <c r="D27" s="138" t="s">
        <v>188</v>
      </c>
      <c r="E27" s="43"/>
      <c r="F27" s="43"/>
    </row>
    <row r="28" spans="1:6" hidden="1" outlineLevel="1">
      <c r="A28" s="48">
        <v>41061</v>
      </c>
      <c r="B28" s="141">
        <v>2</v>
      </c>
      <c r="C28" s="141">
        <v>18</v>
      </c>
      <c r="D28" s="138" t="s">
        <v>188</v>
      </c>
      <c r="E28" s="43"/>
      <c r="F28" s="43"/>
    </row>
    <row r="29" spans="1:6" hidden="1" outlineLevel="1">
      <c r="A29" s="48">
        <v>41091</v>
      </c>
      <c r="B29" s="141">
        <v>2</v>
      </c>
      <c r="C29" s="141">
        <v>18</v>
      </c>
      <c r="D29" s="138" t="s">
        <v>188</v>
      </c>
      <c r="E29" s="43"/>
      <c r="F29" s="43"/>
    </row>
    <row r="30" spans="1:6" hidden="1" outlineLevel="1">
      <c r="A30" s="48">
        <v>41122</v>
      </c>
      <c r="B30" s="141">
        <v>2</v>
      </c>
      <c r="C30" s="141">
        <v>18</v>
      </c>
      <c r="D30" s="138" t="s">
        <v>188</v>
      </c>
      <c r="E30" s="43"/>
      <c r="F30" s="43"/>
    </row>
    <row r="31" spans="1:6" hidden="1" outlineLevel="1">
      <c r="A31" s="48">
        <v>41153</v>
      </c>
      <c r="B31" s="141">
        <v>2</v>
      </c>
      <c r="C31" s="141">
        <v>17</v>
      </c>
      <c r="D31" s="138" t="s">
        <v>188</v>
      </c>
      <c r="E31" s="43"/>
      <c r="F31" s="43"/>
    </row>
    <row r="32" spans="1:6" hidden="1" outlineLevel="1">
      <c r="A32" s="48">
        <v>41183</v>
      </c>
      <c r="B32" s="141">
        <v>2</v>
      </c>
      <c r="C32" s="141">
        <v>11</v>
      </c>
      <c r="D32" s="138" t="s">
        <v>188</v>
      </c>
      <c r="E32" s="43"/>
      <c r="F32" s="43"/>
    </row>
    <row r="33" spans="1:6" hidden="1" outlineLevel="1">
      <c r="A33" s="48">
        <v>41214</v>
      </c>
      <c r="B33" s="141">
        <v>2</v>
      </c>
      <c r="C33" s="141">
        <v>11</v>
      </c>
      <c r="D33" s="138" t="s">
        <v>188</v>
      </c>
      <c r="E33" s="43"/>
      <c r="F33" s="43"/>
    </row>
    <row r="34" spans="1:6" hidden="1" outlineLevel="1">
      <c r="A34" s="48">
        <v>41244</v>
      </c>
      <c r="B34" s="141">
        <v>2</v>
      </c>
      <c r="C34" s="141">
        <v>11</v>
      </c>
      <c r="D34" s="138" t="s">
        <v>188</v>
      </c>
      <c r="E34" s="43"/>
      <c r="F34" s="43"/>
    </row>
    <row r="35" spans="1:6" hidden="1" outlineLevel="1">
      <c r="A35" s="48">
        <v>41275</v>
      </c>
      <c r="B35" s="141">
        <v>2</v>
      </c>
      <c r="C35" s="141">
        <v>11</v>
      </c>
      <c r="D35" s="138" t="s">
        <v>188</v>
      </c>
      <c r="E35" s="43"/>
      <c r="F35" s="43"/>
    </row>
    <row r="36" spans="1:6" hidden="1" outlineLevel="1">
      <c r="A36" s="48">
        <v>41306</v>
      </c>
      <c r="B36" s="141">
        <v>2</v>
      </c>
      <c r="C36" s="141">
        <v>11</v>
      </c>
      <c r="D36" s="138" t="s">
        <v>188</v>
      </c>
      <c r="E36" s="43"/>
      <c r="F36" s="43"/>
    </row>
    <row r="37" spans="1:6" hidden="1" outlineLevel="1">
      <c r="A37" s="48">
        <v>41334</v>
      </c>
      <c r="B37" s="141">
        <v>2</v>
      </c>
      <c r="C37" s="141">
        <v>11</v>
      </c>
      <c r="D37" s="138" t="s">
        <v>188</v>
      </c>
      <c r="E37" s="43"/>
      <c r="F37" s="43"/>
    </row>
    <row r="38" spans="1:6" hidden="1" outlineLevel="1">
      <c r="A38" s="48">
        <v>41365</v>
      </c>
      <c r="B38" s="141">
        <v>2</v>
      </c>
      <c r="C38" s="141">
        <v>8</v>
      </c>
      <c r="D38" s="138" t="s">
        <v>188</v>
      </c>
      <c r="E38" s="43"/>
      <c r="F38" s="43"/>
    </row>
    <row r="39" spans="1:6" hidden="1" outlineLevel="1">
      <c r="A39" s="48">
        <v>41395</v>
      </c>
      <c r="B39" s="141">
        <v>2</v>
      </c>
      <c r="C39" s="141">
        <v>12</v>
      </c>
      <c r="D39" s="138" t="s">
        <v>188</v>
      </c>
      <c r="E39" s="43"/>
      <c r="F39" s="43"/>
    </row>
    <row r="40" spans="1:6" hidden="1" outlineLevel="1">
      <c r="A40" s="48">
        <v>41426</v>
      </c>
      <c r="B40" s="141">
        <v>2</v>
      </c>
      <c r="C40" s="141">
        <v>12</v>
      </c>
      <c r="D40" s="138" t="s">
        <v>188</v>
      </c>
      <c r="E40" s="43"/>
      <c r="F40" s="43"/>
    </row>
    <row r="41" spans="1:6" hidden="1" outlineLevel="1">
      <c r="A41" s="48">
        <v>41456</v>
      </c>
      <c r="B41" s="141">
        <v>2</v>
      </c>
      <c r="C41" s="141">
        <v>12</v>
      </c>
      <c r="D41" s="138" t="s">
        <v>188</v>
      </c>
      <c r="E41" s="43"/>
      <c r="F41" s="43"/>
    </row>
    <row r="42" spans="1:6" hidden="1" outlineLevel="1">
      <c r="A42" s="48">
        <v>41487</v>
      </c>
      <c r="B42" s="141">
        <v>2</v>
      </c>
      <c r="C42" s="141">
        <v>11</v>
      </c>
      <c r="D42" s="138" t="s">
        <v>188</v>
      </c>
      <c r="E42" s="43"/>
      <c r="F42" s="43"/>
    </row>
    <row r="43" spans="1:6" hidden="1" outlineLevel="1">
      <c r="A43" s="48">
        <v>41518</v>
      </c>
      <c r="B43" s="141">
        <v>2</v>
      </c>
      <c r="C43" s="141">
        <v>11</v>
      </c>
      <c r="D43" s="138" t="s">
        <v>188</v>
      </c>
      <c r="E43" s="43"/>
      <c r="F43" s="43"/>
    </row>
    <row r="44" spans="1:6" hidden="1" outlineLevel="1">
      <c r="A44" s="48">
        <v>41548</v>
      </c>
      <c r="B44" s="141">
        <v>2</v>
      </c>
      <c r="C44" s="141">
        <v>11</v>
      </c>
      <c r="D44" s="138" t="s">
        <v>188</v>
      </c>
      <c r="E44" s="43"/>
      <c r="F44" s="43"/>
    </row>
    <row r="45" spans="1:6" hidden="1" outlineLevel="1">
      <c r="A45" s="48">
        <v>41579</v>
      </c>
      <c r="B45" s="141">
        <v>2</v>
      </c>
      <c r="C45" s="141">
        <v>11</v>
      </c>
      <c r="D45" s="138" t="s">
        <v>188</v>
      </c>
      <c r="E45" s="43"/>
      <c r="F45" s="43"/>
    </row>
    <row r="46" spans="1:6" hidden="1" outlineLevel="1">
      <c r="A46" s="48">
        <v>41609</v>
      </c>
      <c r="B46" s="141">
        <v>2</v>
      </c>
      <c r="C46" s="141">
        <v>11</v>
      </c>
      <c r="D46" s="138" t="s">
        <v>188</v>
      </c>
      <c r="E46" s="43"/>
      <c r="F46" s="43"/>
    </row>
    <row r="47" spans="1:6" hidden="1" outlineLevel="1">
      <c r="A47" s="48">
        <v>41640</v>
      </c>
      <c r="B47" s="141">
        <v>2</v>
      </c>
      <c r="C47" s="141">
        <v>11</v>
      </c>
      <c r="D47" s="138" t="s">
        <v>188</v>
      </c>
      <c r="E47" s="43"/>
      <c r="F47" s="43"/>
    </row>
    <row r="48" spans="1:6" hidden="1" outlineLevel="1">
      <c r="A48" s="48">
        <v>41671</v>
      </c>
      <c r="B48" s="141">
        <v>2</v>
      </c>
      <c r="C48" s="141">
        <v>11</v>
      </c>
      <c r="D48" s="138" t="s">
        <v>188</v>
      </c>
      <c r="E48" s="43"/>
      <c r="F48" s="43"/>
    </row>
    <row r="49" spans="1:6" hidden="1" outlineLevel="1">
      <c r="A49" s="48">
        <v>41699</v>
      </c>
      <c r="B49" s="141">
        <v>2</v>
      </c>
      <c r="C49" s="141">
        <v>8</v>
      </c>
      <c r="D49" s="138" t="s">
        <v>188</v>
      </c>
      <c r="E49" s="43"/>
      <c r="F49" s="43"/>
    </row>
    <row r="50" spans="1:6" hidden="1" outlineLevel="1">
      <c r="A50" s="48">
        <v>41730</v>
      </c>
      <c r="B50" s="141">
        <v>2</v>
      </c>
      <c r="C50" s="141">
        <v>8</v>
      </c>
      <c r="D50" s="138" t="s">
        <v>188</v>
      </c>
      <c r="E50" s="43"/>
      <c r="F50" s="43"/>
    </row>
    <row r="51" spans="1:6" hidden="1" outlineLevel="1">
      <c r="A51" s="48">
        <v>41760</v>
      </c>
      <c r="B51" s="141">
        <v>0</v>
      </c>
      <c r="C51" s="141">
        <v>5</v>
      </c>
      <c r="D51" s="138" t="s">
        <v>188</v>
      </c>
      <c r="E51" s="43"/>
      <c r="F51" s="43"/>
    </row>
    <row r="52" spans="1:6" hidden="1" outlineLevel="1">
      <c r="A52" s="48">
        <v>41791</v>
      </c>
      <c r="B52" s="141">
        <v>0</v>
      </c>
      <c r="C52" s="141">
        <v>1</v>
      </c>
      <c r="D52" s="138" t="s">
        <v>188</v>
      </c>
      <c r="E52" s="43"/>
      <c r="F52" s="43"/>
    </row>
    <row r="53" spans="1:6" hidden="1" outlineLevel="1">
      <c r="A53" s="48">
        <v>41821</v>
      </c>
      <c r="B53" s="141">
        <v>0</v>
      </c>
      <c r="C53" s="141">
        <v>1</v>
      </c>
      <c r="D53" s="138" t="s">
        <v>188</v>
      </c>
      <c r="E53" s="43"/>
      <c r="F53" s="43"/>
    </row>
    <row r="54" spans="1:6" hidden="1" outlineLevel="1" collapsed="1">
      <c r="A54" s="48">
        <v>41852</v>
      </c>
      <c r="B54" s="141">
        <v>0</v>
      </c>
      <c r="C54" s="141">
        <v>1</v>
      </c>
      <c r="D54" s="138" t="s">
        <v>188</v>
      </c>
      <c r="E54" s="43"/>
      <c r="F54" s="43"/>
    </row>
    <row r="55" spans="1:6" hidden="1" outlineLevel="1" collapsed="1">
      <c r="A55" s="48">
        <v>41883</v>
      </c>
      <c r="B55" s="141">
        <v>0</v>
      </c>
      <c r="C55" s="141">
        <v>1</v>
      </c>
      <c r="D55" s="138" t="s">
        <v>188</v>
      </c>
      <c r="E55" s="43"/>
      <c r="F55" s="43"/>
    </row>
    <row r="56" spans="1:6" hidden="1" outlineLevel="1" collapsed="1">
      <c r="A56" s="48">
        <v>41913</v>
      </c>
      <c r="B56" s="141">
        <v>0</v>
      </c>
      <c r="C56" s="141">
        <v>1</v>
      </c>
      <c r="D56" s="138" t="s">
        <v>188</v>
      </c>
      <c r="E56" s="43"/>
      <c r="F56" s="43"/>
    </row>
    <row r="57" spans="1:6" hidden="1" outlineLevel="1" collapsed="1">
      <c r="A57" s="48">
        <v>41944</v>
      </c>
      <c r="B57" s="141">
        <v>0</v>
      </c>
      <c r="C57" s="141">
        <v>1</v>
      </c>
      <c r="D57" s="138" t="s">
        <v>188</v>
      </c>
      <c r="E57" s="43"/>
      <c r="F57" s="43"/>
    </row>
    <row r="58" spans="1:6" hidden="1" outlineLevel="1">
      <c r="A58" s="48">
        <v>41974</v>
      </c>
      <c r="B58" s="141">
        <v>0</v>
      </c>
      <c r="C58" s="141">
        <v>1</v>
      </c>
      <c r="D58" s="138" t="s">
        <v>188</v>
      </c>
      <c r="E58" s="43"/>
      <c r="F58" s="43"/>
    </row>
    <row r="59" spans="1:6" hidden="1" outlineLevel="1">
      <c r="A59" s="48">
        <v>42005</v>
      </c>
      <c r="B59" s="141">
        <v>0</v>
      </c>
      <c r="C59" s="141">
        <v>1</v>
      </c>
      <c r="D59" s="138" t="s">
        <v>188</v>
      </c>
      <c r="E59" s="43"/>
      <c r="F59" s="43"/>
    </row>
    <row r="60" spans="1:6" hidden="1" outlineLevel="1" collapsed="1">
      <c r="A60" s="48">
        <v>42036</v>
      </c>
      <c r="B60" s="141">
        <v>0</v>
      </c>
      <c r="C60" s="141">
        <v>1</v>
      </c>
      <c r="D60" s="138" t="s">
        <v>188</v>
      </c>
      <c r="E60" s="43"/>
      <c r="F60" s="43"/>
    </row>
    <row r="61" spans="1:6" hidden="1" outlineLevel="1" collapsed="1">
      <c r="A61" s="48">
        <v>42064</v>
      </c>
      <c r="B61" s="141">
        <v>0</v>
      </c>
      <c r="C61" s="141">
        <v>1</v>
      </c>
      <c r="D61" s="138" t="s">
        <v>188</v>
      </c>
      <c r="E61" s="43"/>
      <c r="F61" s="43"/>
    </row>
    <row r="62" spans="1:6" hidden="1" outlineLevel="1" collapsed="1">
      <c r="A62" s="48">
        <v>42095</v>
      </c>
      <c r="B62" s="141">
        <v>0</v>
      </c>
      <c r="C62" s="141">
        <v>1</v>
      </c>
      <c r="D62" s="138" t="s">
        <v>188</v>
      </c>
      <c r="E62" s="43"/>
      <c r="F62" s="43"/>
    </row>
    <row r="63" spans="1:6" hidden="1" outlineLevel="1" collapsed="1">
      <c r="A63" s="48">
        <v>42125</v>
      </c>
      <c r="B63" s="141">
        <v>0</v>
      </c>
      <c r="C63" s="141">
        <v>1</v>
      </c>
      <c r="D63" s="138" t="s">
        <v>188</v>
      </c>
      <c r="E63" s="43"/>
      <c r="F63" s="43"/>
    </row>
    <row r="64" spans="1:6" hidden="1" outlineLevel="1">
      <c r="A64" s="48">
        <v>42156</v>
      </c>
      <c r="B64" s="141">
        <v>0</v>
      </c>
      <c r="C64" s="141">
        <v>1</v>
      </c>
      <c r="D64" s="138" t="s">
        <v>188</v>
      </c>
      <c r="E64" s="43"/>
      <c r="F64" s="43"/>
    </row>
    <row r="65" spans="1:6" hidden="1" outlineLevel="1">
      <c r="A65" s="48">
        <v>42186</v>
      </c>
      <c r="B65" s="141">
        <v>0</v>
      </c>
      <c r="C65" s="141">
        <v>1</v>
      </c>
      <c r="D65" s="138" t="s">
        <v>188</v>
      </c>
      <c r="E65" s="43"/>
      <c r="F65" s="43"/>
    </row>
    <row r="66" spans="1:6" hidden="1" outlineLevel="1">
      <c r="A66" s="48">
        <v>42217</v>
      </c>
      <c r="B66" s="141">
        <v>0</v>
      </c>
      <c r="C66" s="141">
        <v>1</v>
      </c>
      <c r="D66" s="138" t="s">
        <v>188</v>
      </c>
      <c r="E66" s="43"/>
      <c r="F66" s="43"/>
    </row>
    <row r="67" spans="1:6" hidden="1" outlineLevel="1">
      <c r="A67" s="48">
        <v>42248</v>
      </c>
      <c r="B67" s="141">
        <v>0</v>
      </c>
      <c r="C67" s="141">
        <v>1</v>
      </c>
      <c r="D67" s="138" t="s">
        <v>188</v>
      </c>
      <c r="E67" s="43"/>
      <c r="F67" s="43"/>
    </row>
    <row r="68" spans="1:6" hidden="1" outlineLevel="1" collapsed="1">
      <c r="A68" s="48">
        <v>42278</v>
      </c>
      <c r="B68" s="141">
        <v>0</v>
      </c>
      <c r="C68" s="141">
        <v>1</v>
      </c>
      <c r="D68" s="138" t="s">
        <v>188</v>
      </c>
      <c r="E68" s="43"/>
      <c r="F68" s="43"/>
    </row>
    <row r="69" spans="1:6" hidden="1" outlineLevel="1" collapsed="1">
      <c r="A69" s="48">
        <v>42309</v>
      </c>
      <c r="B69" s="141">
        <v>0</v>
      </c>
      <c r="C69" s="141">
        <v>1</v>
      </c>
      <c r="D69" s="138" t="s">
        <v>188</v>
      </c>
      <c r="E69" s="43"/>
      <c r="F69" s="43"/>
    </row>
    <row r="70" spans="1:6" hidden="1" outlineLevel="1" collapsed="1">
      <c r="A70" s="48">
        <v>42339</v>
      </c>
      <c r="B70" s="141">
        <v>0</v>
      </c>
      <c r="C70" s="141">
        <v>1</v>
      </c>
      <c r="D70" s="138" t="s">
        <v>188</v>
      </c>
      <c r="E70" s="43"/>
      <c r="F70" s="43"/>
    </row>
    <row r="71" spans="1:6" hidden="1" outlineLevel="1" collapsed="1">
      <c r="A71" s="48">
        <v>42370</v>
      </c>
      <c r="B71" s="141">
        <v>0</v>
      </c>
      <c r="C71" s="141">
        <v>1</v>
      </c>
      <c r="D71" s="138" t="s">
        <v>188</v>
      </c>
      <c r="E71" s="43"/>
      <c r="F71" s="43"/>
    </row>
    <row r="72" spans="1:6" hidden="1" outlineLevel="1" collapsed="1">
      <c r="A72" s="48">
        <v>42401</v>
      </c>
      <c r="B72" s="141">
        <v>0</v>
      </c>
      <c r="C72" s="141">
        <v>1</v>
      </c>
      <c r="D72" s="138" t="s">
        <v>188</v>
      </c>
      <c r="E72" s="43"/>
      <c r="F72" s="43"/>
    </row>
    <row r="73" spans="1:6" hidden="1" outlineLevel="1" collapsed="1">
      <c r="A73" s="48">
        <v>42430</v>
      </c>
      <c r="B73" s="141">
        <v>0</v>
      </c>
      <c r="C73" s="141">
        <v>1</v>
      </c>
      <c r="D73" s="138" t="s">
        <v>188</v>
      </c>
      <c r="E73" s="43"/>
      <c r="F73" s="43"/>
    </row>
    <row r="74" spans="1:6" hidden="1" outlineLevel="1" collapsed="1">
      <c r="A74" s="48">
        <v>42461</v>
      </c>
      <c r="B74" s="141">
        <v>0</v>
      </c>
      <c r="C74" s="141">
        <v>1</v>
      </c>
      <c r="D74" s="138" t="s">
        <v>188</v>
      </c>
      <c r="E74" s="43"/>
      <c r="F74" s="43"/>
    </row>
    <row r="75" spans="1:6" hidden="1" outlineLevel="2">
      <c r="A75" s="48">
        <v>42491</v>
      </c>
      <c r="B75" s="141">
        <v>0</v>
      </c>
      <c r="C75" s="141">
        <v>1</v>
      </c>
      <c r="D75" s="138" t="s">
        <v>188</v>
      </c>
      <c r="E75" s="43"/>
      <c r="F75" s="43"/>
    </row>
    <row r="76" spans="1:6" hidden="1" outlineLevel="1" collapsed="1">
      <c r="A76" s="48">
        <v>42522</v>
      </c>
      <c r="B76" s="141">
        <v>0</v>
      </c>
      <c r="C76" s="141">
        <v>1</v>
      </c>
      <c r="D76" s="138" t="s">
        <v>188</v>
      </c>
      <c r="E76" s="43"/>
      <c r="F76" s="43"/>
    </row>
    <row r="77" spans="1:6" hidden="1" outlineLevel="1" collapsed="1">
      <c r="A77" s="48">
        <v>42552</v>
      </c>
      <c r="B77" s="141">
        <v>0</v>
      </c>
      <c r="C77" s="141">
        <v>1</v>
      </c>
      <c r="D77" s="138" t="s">
        <v>188</v>
      </c>
    </row>
    <row r="78" spans="1:6" hidden="1" outlineLevel="1" collapsed="1">
      <c r="A78" s="48">
        <v>42583</v>
      </c>
      <c r="B78" s="141">
        <v>0</v>
      </c>
      <c r="C78" s="141">
        <v>1</v>
      </c>
      <c r="D78" s="138" t="s">
        <v>188</v>
      </c>
    </row>
    <row r="79" spans="1:6" hidden="1" outlineLevel="1" collapsed="1">
      <c r="A79" s="48">
        <v>42614</v>
      </c>
      <c r="B79" s="141">
        <v>0</v>
      </c>
      <c r="C79" s="141">
        <v>1</v>
      </c>
      <c r="D79" s="138" t="s">
        <v>188</v>
      </c>
    </row>
    <row r="80" spans="1:6" hidden="1" outlineLevel="1" collapsed="1">
      <c r="A80" s="48">
        <v>42644</v>
      </c>
      <c r="B80" s="141">
        <v>0</v>
      </c>
      <c r="C80" s="141">
        <v>1</v>
      </c>
      <c r="D80" s="138" t="s">
        <v>188</v>
      </c>
    </row>
    <row r="81" spans="1:4" hidden="1" outlineLevel="1" collapsed="1">
      <c r="A81" s="48">
        <v>42675</v>
      </c>
      <c r="B81" s="141">
        <v>0</v>
      </c>
      <c r="C81" s="141">
        <v>1</v>
      </c>
      <c r="D81" s="138" t="s">
        <v>188</v>
      </c>
    </row>
    <row r="82" spans="1:4" hidden="1" outlineLevel="1" collapsed="1">
      <c r="A82" s="48">
        <v>42705</v>
      </c>
      <c r="B82" s="141">
        <v>0</v>
      </c>
      <c r="C82" s="141">
        <v>1</v>
      </c>
      <c r="D82" s="138" t="s">
        <v>188</v>
      </c>
    </row>
    <row r="83" spans="1:4" hidden="1" outlineLevel="1" collapsed="1">
      <c r="A83" s="48">
        <v>42736</v>
      </c>
      <c r="B83" s="141">
        <v>0</v>
      </c>
      <c r="C83" s="141">
        <v>1</v>
      </c>
      <c r="D83" s="138" t="s">
        <v>188</v>
      </c>
    </row>
    <row r="84" spans="1:4" hidden="1" outlineLevel="1" collapsed="1">
      <c r="A84" s="48">
        <v>42767</v>
      </c>
      <c r="B84" s="141">
        <v>0</v>
      </c>
      <c r="C84" s="141">
        <v>1</v>
      </c>
      <c r="D84" s="138" t="s">
        <v>188</v>
      </c>
    </row>
    <row r="85" spans="1:4" hidden="1" outlineLevel="1" collapsed="1">
      <c r="A85" s="48">
        <v>42795</v>
      </c>
      <c r="B85" s="141">
        <v>0</v>
      </c>
      <c r="C85" s="141">
        <v>1</v>
      </c>
      <c r="D85" s="138" t="s">
        <v>188</v>
      </c>
    </row>
    <row r="86" spans="1:4" hidden="1" outlineLevel="1" collapsed="1">
      <c r="A86" s="48">
        <v>42826</v>
      </c>
      <c r="B86" s="141">
        <v>0</v>
      </c>
      <c r="C86" s="141">
        <v>1</v>
      </c>
      <c r="D86" s="138" t="s">
        <v>188</v>
      </c>
    </row>
    <row r="87" spans="1:4" hidden="1" outlineLevel="1" collapsed="1">
      <c r="A87" s="48">
        <v>42856</v>
      </c>
      <c r="B87" s="141">
        <v>0</v>
      </c>
      <c r="C87" s="141">
        <v>1</v>
      </c>
      <c r="D87" s="138" t="s">
        <v>188</v>
      </c>
    </row>
    <row r="88" spans="1:4" hidden="1" outlineLevel="1" collapsed="1">
      <c r="A88" s="48">
        <v>42887</v>
      </c>
      <c r="B88" s="141">
        <v>0</v>
      </c>
      <c r="C88" s="141">
        <v>1</v>
      </c>
      <c r="D88" s="138" t="s">
        <v>188</v>
      </c>
    </row>
    <row r="89" spans="1:4" hidden="1" outlineLevel="1" collapsed="1">
      <c r="A89" s="48">
        <v>42917</v>
      </c>
      <c r="B89" s="141">
        <v>0</v>
      </c>
      <c r="C89" s="141">
        <v>1</v>
      </c>
      <c r="D89" s="138" t="s">
        <v>188</v>
      </c>
    </row>
    <row r="90" spans="1:4" hidden="1" outlineLevel="1" collapsed="1">
      <c r="A90" s="48">
        <v>42948</v>
      </c>
      <c r="B90" s="141">
        <v>0</v>
      </c>
      <c r="C90" s="141">
        <v>1</v>
      </c>
      <c r="D90" s="138" t="s">
        <v>188</v>
      </c>
    </row>
    <row r="91" spans="1:4" hidden="1" outlineLevel="1" collapsed="1">
      <c r="A91" s="48">
        <v>42979</v>
      </c>
      <c r="B91" s="141">
        <v>0</v>
      </c>
      <c r="C91" s="141">
        <v>1</v>
      </c>
      <c r="D91" s="138" t="s">
        <v>188</v>
      </c>
    </row>
    <row r="92" spans="1:4" hidden="1" outlineLevel="1" collapsed="1">
      <c r="A92" s="48">
        <v>43009</v>
      </c>
      <c r="B92" s="141">
        <v>0</v>
      </c>
      <c r="C92" s="141">
        <v>1</v>
      </c>
      <c r="D92" s="138" t="s">
        <v>188</v>
      </c>
    </row>
    <row r="93" spans="1:4" hidden="1" outlineLevel="1" collapsed="1">
      <c r="A93" s="48">
        <v>43040</v>
      </c>
      <c r="B93" s="141">
        <v>0</v>
      </c>
      <c r="C93" s="141">
        <v>1</v>
      </c>
      <c r="D93" s="138" t="s">
        <v>188</v>
      </c>
    </row>
    <row r="94" spans="1:4" hidden="1" outlineLevel="1" collapsed="1">
      <c r="A94" s="48">
        <v>43070</v>
      </c>
      <c r="B94" s="141">
        <v>0</v>
      </c>
      <c r="C94" s="141">
        <v>1</v>
      </c>
      <c r="D94" s="138" t="s">
        <v>188</v>
      </c>
    </row>
    <row r="95" spans="1:4" hidden="1" outlineLevel="1" collapsed="1">
      <c r="A95" s="48">
        <v>43101</v>
      </c>
      <c r="B95" s="141">
        <v>0</v>
      </c>
      <c r="C95" s="141">
        <v>1</v>
      </c>
      <c r="D95" s="138" t="s">
        <v>188</v>
      </c>
    </row>
    <row r="96" spans="1:4" hidden="1" outlineLevel="1" collapsed="1">
      <c r="A96" s="48">
        <v>43132</v>
      </c>
      <c r="B96" s="141">
        <v>0</v>
      </c>
      <c r="C96" s="141">
        <v>1</v>
      </c>
      <c r="D96" s="138" t="s">
        <v>188</v>
      </c>
    </row>
    <row r="97" spans="1:4" hidden="1" outlineLevel="1" collapsed="1">
      <c r="A97" s="48">
        <v>43160</v>
      </c>
      <c r="B97" s="141">
        <v>0</v>
      </c>
      <c r="C97" s="141">
        <v>1</v>
      </c>
      <c r="D97" s="138" t="s">
        <v>188</v>
      </c>
    </row>
    <row r="98" spans="1:4" hidden="1" outlineLevel="1" collapsed="1">
      <c r="A98" s="48">
        <v>43191</v>
      </c>
      <c r="B98" s="141">
        <v>0</v>
      </c>
      <c r="C98" s="141">
        <v>1</v>
      </c>
      <c r="D98" s="138" t="s">
        <v>188</v>
      </c>
    </row>
    <row r="99" spans="1:4" hidden="1" outlineLevel="1" collapsed="1">
      <c r="A99" s="48">
        <v>43221</v>
      </c>
      <c r="B99" s="141">
        <v>0</v>
      </c>
      <c r="C99" s="141">
        <v>1</v>
      </c>
      <c r="D99" s="138" t="s">
        <v>188</v>
      </c>
    </row>
    <row r="100" spans="1:4" hidden="1" outlineLevel="1" collapsed="1">
      <c r="A100" s="48">
        <v>43252</v>
      </c>
      <c r="B100" s="141">
        <v>0</v>
      </c>
      <c r="C100" s="141">
        <v>0</v>
      </c>
      <c r="D100" s="138" t="s">
        <v>188</v>
      </c>
    </row>
    <row r="101" spans="1:4" hidden="1" outlineLevel="1" collapsed="1">
      <c r="A101" s="48">
        <v>43282</v>
      </c>
      <c r="B101" s="141">
        <v>0</v>
      </c>
      <c r="C101" s="141">
        <v>0</v>
      </c>
      <c r="D101" s="138" t="s">
        <v>188</v>
      </c>
    </row>
    <row r="102" spans="1:4" hidden="1" outlineLevel="1" collapsed="1">
      <c r="A102" s="48">
        <v>43313</v>
      </c>
      <c r="B102" s="141">
        <v>0</v>
      </c>
      <c r="C102" s="141">
        <v>0</v>
      </c>
      <c r="D102" s="138" t="s">
        <v>188</v>
      </c>
    </row>
    <row r="103" spans="1:4" hidden="1" outlineLevel="1" collapsed="1">
      <c r="A103" s="48">
        <v>43344</v>
      </c>
      <c r="B103" s="141">
        <v>0</v>
      </c>
      <c r="C103" s="141">
        <v>0</v>
      </c>
      <c r="D103" s="138" t="s">
        <v>188</v>
      </c>
    </row>
    <row r="104" spans="1:4" hidden="1" outlineLevel="1" collapsed="1">
      <c r="A104" s="48">
        <v>43374</v>
      </c>
      <c r="B104" s="141">
        <v>0</v>
      </c>
      <c r="C104" s="141">
        <v>0</v>
      </c>
      <c r="D104" s="138" t="s">
        <v>188</v>
      </c>
    </row>
    <row r="105" spans="1:4" hidden="1" outlineLevel="1" collapsed="1">
      <c r="A105" s="48">
        <v>43405</v>
      </c>
      <c r="B105" s="141">
        <v>0</v>
      </c>
      <c r="C105" s="141">
        <v>0</v>
      </c>
      <c r="D105" s="138" t="s">
        <v>188</v>
      </c>
    </row>
    <row r="106" spans="1:4" hidden="1" outlineLevel="1" collapsed="1">
      <c r="A106" s="48">
        <v>43435</v>
      </c>
      <c r="B106" s="141">
        <v>0</v>
      </c>
      <c r="C106" s="141">
        <v>0</v>
      </c>
      <c r="D106" s="138" t="s">
        <v>188</v>
      </c>
    </row>
    <row r="107" spans="1:4" hidden="1" outlineLevel="1" collapsed="1">
      <c r="A107" s="48">
        <v>43466</v>
      </c>
      <c r="B107" s="141">
        <v>0</v>
      </c>
      <c r="C107" s="141">
        <v>0</v>
      </c>
      <c r="D107" s="138" t="s">
        <v>188</v>
      </c>
    </row>
    <row r="108" spans="1:4" hidden="1" outlineLevel="1" collapsed="1">
      <c r="A108" s="48">
        <v>43497</v>
      </c>
      <c r="B108" s="141">
        <v>0</v>
      </c>
      <c r="C108" s="141">
        <v>0</v>
      </c>
      <c r="D108" s="138" t="s">
        <v>188</v>
      </c>
    </row>
    <row r="109" spans="1:4" hidden="1" outlineLevel="1" collapsed="1">
      <c r="A109" s="48">
        <v>43525</v>
      </c>
      <c r="B109" s="141">
        <v>0</v>
      </c>
      <c r="C109" s="141">
        <v>0</v>
      </c>
      <c r="D109" s="138" t="s">
        <v>188</v>
      </c>
    </row>
    <row r="110" spans="1:4" hidden="1" outlineLevel="1" collapsed="1">
      <c r="A110" s="48">
        <v>43556</v>
      </c>
      <c r="B110" s="141">
        <v>0</v>
      </c>
      <c r="C110" s="141">
        <v>0</v>
      </c>
      <c r="D110" s="138" t="s">
        <v>188</v>
      </c>
    </row>
    <row r="111" spans="1:4" hidden="1" outlineLevel="1" collapsed="1">
      <c r="A111" s="48">
        <v>43586</v>
      </c>
      <c r="B111" s="141">
        <v>0</v>
      </c>
      <c r="C111" s="141">
        <v>0</v>
      </c>
      <c r="D111" s="138" t="s">
        <v>188</v>
      </c>
    </row>
    <row r="112" spans="1:4" hidden="1" outlineLevel="1" collapsed="1">
      <c r="A112" s="48">
        <v>43617</v>
      </c>
      <c r="B112" s="141">
        <v>0</v>
      </c>
      <c r="C112" s="141">
        <v>0</v>
      </c>
      <c r="D112" s="138" t="s">
        <v>188</v>
      </c>
    </row>
    <row r="113" spans="1:4" hidden="1" outlineLevel="1" collapsed="1">
      <c r="A113" s="48">
        <v>43647</v>
      </c>
      <c r="B113" s="141">
        <v>0</v>
      </c>
      <c r="C113" s="141">
        <v>0</v>
      </c>
      <c r="D113" s="138" t="s">
        <v>188</v>
      </c>
    </row>
    <row r="114" spans="1:4" hidden="1" outlineLevel="1" collapsed="1">
      <c r="A114" s="48">
        <v>43678</v>
      </c>
      <c r="B114" s="141">
        <v>0</v>
      </c>
      <c r="C114" s="141">
        <v>0</v>
      </c>
      <c r="D114" s="138" t="s">
        <v>188</v>
      </c>
    </row>
    <row r="115" spans="1:4" hidden="1" outlineLevel="1" collapsed="1">
      <c r="A115" s="48">
        <v>43709</v>
      </c>
      <c r="B115" s="141">
        <v>0</v>
      </c>
      <c r="C115" s="141">
        <v>0</v>
      </c>
      <c r="D115" s="138" t="s">
        <v>188</v>
      </c>
    </row>
    <row r="116" spans="1:4" hidden="1" outlineLevel="1" collapsed="1">
      <c r="A116" s="48">
        <v>43739</v>
      </c>
      <c r="B116" s="141">
        <v>0</v>
      </c>
      <c r="C116" s="141">
        <v>0</v>
      </c>
      <c r="D116" s="138" t="s">
        <v>188</v>
      </c>
    </row>
    <row r="117" spans="1:4" hidden="1" outlineLevel="1" collapsed="1">
      <c r="A117" s="48">
        <v>43770</v>
      </c>
      <c r="B117" s="141">
        <v>0</v>
      </c>
      <c r="C117" s="141">
        <v>0</v>
      </c>
      <c r="D117" s="138" t="s">
        <v>188</v>
      </c>
    </row>
    <row r="118" spans="1:4" hidden="1" outlineLevel="1" collapsed="1">
      <c r="A118" s="48">
        <v>43800</v>
      </c>
      <c r="B118" s="141">
        <v>0</v>
      </c>
      <c r="C118" s="141">
        <v>0</v>
      </c>
      <c r="D118" s="138" t="s">
        <v>188</v>
      </c>
    </row>
    <row r="119" spans="1:4" hidden="1" outlineLevel="1" collapsed="1">
      <c r="A119" s="48">
        <v>43831</v>
      </c>
      <c r="B119" s="141">
        <v>0</v>
      </c>
      <c r="C119" s="141">
        <v>0</v>
      </c>
      <c r="D119" s="138" t="s">
        <v>188</v>
      </c>
    </row>
    <row r="120" spans="1:4" hidden="1" outlineLevel="1" collapsed="1">
      <c r="A120" s="48">
        <v>43862</v>
      </c>
      <c r="B120" s="141">
        <v>0</v>
      </c>
      <c r="C120" s="141">
        <v>0</v>
      </c>
      <c r="D120" s="138" t="s">
        <v>188</v>
      </c>
    </row>
    <row r="121" spans="1:4" hidden="1" outlineLevel="1" collapsed="1">
      <c r="A121" s="48">
        <v>43891</v>
      </c>
      <c r="B121" s="141">
        <v>0</v>
      </c>
      <c r="C121" s="141">
        <v>0</v>
      </c>
      <c r="D121" s="138" t="s">
        <v>188</v>
      </c>
    </row>
    <row r="122" spans="1:4" hidden="1" outlineLevel="1" collapsed="1">
      <c r="A122" s="48">
        <v>43922</v>
      </c>
      <c r="B122" s="141">
        <v>0</v>
      </c>
      <c r="C122" s="141">
        <v>0</v>
      </c>
      <c r="D122" s="138" t="s">
        <v>188</v>
      </c>
    </row>
    <row r="123" spans="1:4" hidden="1" outlineLevel="1" collapsed="1">
      <c r="A123" s="48">
        <v>43952</v>
      </c>
      <c r="B123" s="141">
        <v>0</v>
      </c>
      <c r="C123" s="141">
        <v>0</v>
      </c>
      <c r="D123" s="138" t="s">
        <v>188</v>
      </c>
    </row>
    <row r="124" spans="1:4" hidden="1" outlineLevel="1" collapsed="1">
      <c r="A124" s="48">
        <v>43983</v>
      </c>
      <c r="B124" s="141">
        <v>0</v>
      </c>
      <c r="C124" s="141">
        <v>0</v>
      </c>
      <c r="D124" s="138" t="s">
        <v>188</v>
      </c>
    </row>
    <row r="125" spans="1:4" hidden="1" outlineLevel="1" collapsed="1">
      <c r="A125" s="48">
        <v>44013</v>
      </c>
      <c r="B125" s="141">
        <v>0</v>
      </c>
      <c r="C125" s="141">
        <v>0</v>
      </c>
      <c r="D125" s="138" t="s">
        <v>188</v>
      </c>
    </row>
    <row r="126" spans="1:4" hidden="1" outlineLevel="1" collapsed="1">
      <c r="A126" s="48">
        <v>44044</v>
      </c>
      <c r="B126" s="141">
        <v>0</v>
      </c>
      <c r="C126" s="141">
        <v>0</v>
      </c>
      <c r="D126" s="138" t="s">
        <v>188</v>
      </c>
    </row>
    <row r="127" spans="1:4" hidden="1" outlineLevel="1" collapsed="1">
      <c r="A127" s="48">
        <v>44075</v>
      </c>
      <c r="B127" s="141">
        <v>0</v>
      </c>
      <c r="C127" s="141">
        <v>0</v>
      </c>
      <c r="D127" s="138" t="s">
        <v>188</v>
      </c>
    </row>
    <row r="128" spans="1:4" hidden="1" outlineLevel="1" collapsed="1">
      <c r="A128" s="48">
        <v>44105</v>
      </c>
      <c r="B128" s="141">
        <v>0</v>
      </c>
      <c r="C128" s="141">
        <v>0</v>
      </c>
      <c r="D128" s="138" t="s">
        <v>188</v>
      </c>
    </row>
    <row r="129" spans="1:4" hidden="1" outlineLevel="1" collapsed="1">
      <c r="A129" s="48">
        <v>44136</v>
      </c>
      <c r="B129" s="141">
        <v>0</v>
      </c>
      <c r="C129" s="141">
        <v>0</v>
      </c>
      <c r="D129" s="138" t="s">
        <v>188</v>
      </c>
    </row>
    <row r="130" spans="1:4" hidden="1" outlineLevel="1" collapsed="1">
      <c r="A130" s="48">
        <v>44166</v>
      </c>
      <c r="B130" s="141">
        <v>0</v>
      </c>
      <c r="C130" s="141">
        <v>0</v>
      </c>
      <c r="D130" s="138" t="s">
        <v>188</v>
      </c>
    </row>
    <row r="131" spans="1:4" hidden="1" outlineLevel="1" collapsed="1">
      <c r="A131" s="48">
        <v>44197</v>
      </c>
      <c r="B131" s="141">
        <v>0</v>
      </c>
      <c r="C131" s="141">
        <v>0</v>
      </c>
      <c r="D131" s="138" t="s">
        <v>188</v>
      </c>
    </row>
    <row r="132" spans="1:4" hidden="1" outlineLevel="1" collapsed="1">
      <c r="A132" s="48">
        <v>44228</v>
      </c>
      <c r="B132" s="141">
        <v>0</v>
      </c>
      <c r="C132" s="141">
        <v>0</v>
      </c>
      <c r="D132" s="138" t="s">
        <v>188</v>
      </c>
    </row>
    <row r="133" spans="1:4" hidden="1" outlineLevel="1" collapsed="1">
      <c r="A133" s="48">
        <v>44256</v>
      </c>
      <c r="B133" s="141">
        <v>0</v>
      </c>
      <c r="C133" s="141">
        <v>0</v>
      </c>
      <c r="D133" s="138" t="s">
        <v>188</v>
      </c>
    </row>
    <row r="134" spans="1:4" hidden="1" outlineLevel="1" collapsed="1">
      <c r="A134" s="48">
        <v>44287</v>
      </c>
      <c r="B134" s="141">
        <v>0</v>
      </c>
      <c r="C134" s="141">
        <v>0</v>
      </c>
      <c r="D134" s="138" t="s">
        <v>188</v>
      </c>
    </row>
    <row r="135" spans="1:4" hidden="1" outlineLevel="1" collapsed="1">
      <c r="A135" s="48">
        <v>44317</v>
      </c>
      <c r="B135" s="141">
        <v>0</v>
      </c>
      <c r="C135" s="141">
        <v>0</v>
      </c>
      <c r="D135" s="138" t="s">
        <v>188</v>
      </c>
    </row>
    <row r="136" spans="1:4" hidden="1" outlineLevel="1" collapsed="1">
      <c r="A136" s="48">
        <v>44348</v>
      </c>
      <c r="B136" s="141">
        <v>0</v>
      </c>
      <c r="C136" s="141">
        <v>0</v>
      </c>
      <c r="D136" s="138" t="s">
        <v>188</v>
      </c>
    </row>
    <row r="137" spans="1:4" hidden="1" outlineLevel="1" collapsed="1">
      <c r="A137" s="48">
        <v>44378</v>
      </c>
      <c r="B137" s="141">
        <v>0</v>
      </c>
      <c r="C137" s="141">
        <v>0</v>
      </c>
      <c r="D137" s="138" t="s">
        <v>188</v>
      </c>
    </row>
    <row r="138" spans="1:4" hidden="1" outlineLevel="1" collapsed="1">
      <c r="A138" s="48">
        <v>44409</v>
      </c>
      <c r="B138" s="141">
        <v>0</v>
      </c>
      <c r="C138" s="141">
        <v>0</v>
      </c>
      <c r="D138" s="138" t="s">
        <v>188</v>
      </c>
    </row>
    <row r="139" spans="1:4" hidden="1" outlineLevel="1" collapsed="1">
      <c r="A139" s="48">
        <v>44440</v>
      </c>
      <c r="B139" s="141">
        <v>0</v>
      </c>
      <c r="C139" s="141">
        <v>0</v>
      </c>
      <c r="D139" s="138" t="s">
        <v>188</v>
      </c>
    </row>
    <row r="140" spans="1:4" hidden="1" outlineLevel="1" collapsed="1">
      <c r="A140" s="48">
        <v>44470</v>
      </c>
      <c r="B140" s="141">
        <v>0</v>
      </c>
      <c r="C140" s="141">
        <v>0</v>
      </c>
      <c r="D140" s="138" t="s">
        <v>188</v>
      </c>
    </row>
    <row r="141" spans="1:4" hidden="1" outlineLevel="1" collapsed="1">
      <c r="A141" s="48">
        <v>44501</v>
      </c>
      <c r="B141" s="141">
        <v>0</v>
      </c>
      <c r="C141" s="141">
        <v>0</v>
      </c>
      <c r="D141" s="138" t="s">
        <v>188</v>
      </c>
    </row>
    <row r="142" spans="1:4" hidden="1" outlineLevel="1" collapsed="1">
      <c r="A142" s="48">
        <v>44531</v>
      </c>
      <c r="B142" s="141">
        <v>0</v>
      </c>
      <c r="C142" s="141">
        <v>0</v>
      </c>
      <c r="D142" s="138" t="s">
        <v>188</v>
      </c>
    </row>
    <row r="143" spans="1:4" hidden="1" outlineLevel="1" collapsed="1">
      <c r="A143" s="48">
        <v>44562</v>
      </c>
      <c r="B143" s="141">
        <v>0</v>
      </c>
      <c r="C143" s="141">
        <v>0</v>
      </c>
      <c r="D143" s="138" t="s">
        <v>188</v>
      </c>
    </row>
    <row r="144" spans="1:4" hidden="1" outlineLevel="1" collapsed="1">
      <c r="A144" s="48">
        <v>44593</v>
      </c>
      <c r="B144" s="141">
        <v>0</v>
      </c>
      <c r="C144" s="141">
        <v>0</v>
      </c>
      <c r="D144" s="138" t="s">
        <v>188</v>
      </c>
    </row>
    <row r="145" spans="1:4" hidden="1" outlineLevel="1" collapsed="1">
      <c r="A145" s="48">
        <v>44621</v>
      </c>
      <c r="B145" s="141">
        <v>0</v>
      </c>
      <c r="C145" s="141">
        <v>0</v>
      </c>
      <c r="D145" s="138" t="s">
        <v>188</v>
      </c>
    </row>
    <row r="146" spans="1:4" hidden="1" outlineLevel="1" collapsed="1">
      <c r="A146" s="48">
        <v>44652</v>
      </c>
      <c r="B146" s="141">
        <v>0</v>
      </c>
      <c r="C146" s="141">
        <v>0</v>
      </c>
      <c r="D146" s="138" t="s">
        <v>188</v>
      </c>
    </row>
    <row r="147" spans="1:4" hidden="1" outlineLevel="1" collapsed="1">
      <c r="A147" s="48">
        <v>44682</v>
      </c>
      <c r="B147" s="141">
        <v>0</v>
      </c>
      <c r="C147" s="141">
        <v>0</v>
      </c>
      <c r="D147" s="138" t="s">
        <v>188</v>
      </c>
    </row>
    <row r="148" spans="1:4" hidden="1" outlineLevel="1" collapsed="1">
      <c r="A148" s="48">
        <v>44713</v>
      </c>
      <c r="B148" s="141">
        <v>0</v>
      </c>
      <c r="C148" s="141">
        <v>0</v>
      </c>
      <c r="D148" s="138" t="s">
        <v>188</v>
      </c>
    </row>
    <row r="149" spans="1:4" hidden="1" outlineLevel="1" collapsed="1">
      <c r="A149" s="48">
        <v>44743</v>
      </c>
      <c r="B149" s="141">
        <v>0</v>
      </c>
      <c r="C149" s="141">
        <v>0</v>
      </c>
      <c r="D149" s="138" t="s">
        <v>188</v>
      </c>
    </row>
    <row r="150" spans="1:4" hidden="1" outlineLevel="1" collapsed="1">
      <c r="A150" s="48">
        <v>44774</v>
      </c>
      <c r="B150" s="141">
        <v>0</v>
      </c>
      <c r="C150" s="141">
        <v>0</v>
      </c>
      <c r="D150" s="138" t="s">
        <v>188</v>
      </c>
    </row>
    <row r="151" spans="1:4" hidden="1" outlineLevel="1" collapsed="1">
      <c r="A151" s="48">
        <v>44805</v>
      </c>
      <c r="B151" s="141">
        <v>0</v>
      </c>
      <c r="C151" s="141">
        <v>0</v>
      </c>
      <c r="D151" s="138" t="s">
        <v>188</v>
      </c>
    </row>
    <row r="152" spans="1:4" hidden="1" outlineLevel="1" collapsed="1">
      <c r="A152" s="48">
        <v>44835</v>
      </c>
      <c r="B152" s="141">
        <v>0</v>
      </c>
      <c r="C152" s="141">
        <v>0</v>
      </c>
      <c r="D152" s="138" t="s">
        <v>188</v>
      </c>
    </row>
    <row r="153" spans="1:4" hidden="1" outlineLevel="1" collapsed="1">
      <c r="A153" s="48">
        <v>44866</v>
      </c>
      <c r="B153" s="141">
        <v>0</v>
      </c>
      <c r="C153" s="141">
        <v>0</v>
      </c>
      <c r="D153" s="138" t="s">
        <v>188</v>
      </c>
    </row>
    <row r="154" spans="1:4" hidden="1" outlineLevel="1" collapsed="1">
      <c r="A154" s="48">
        <v>44896</v>
      </c>
      <c r="B154" s="141">
        <v>0</v>
      </c>
      <c r="C154" s="141">
        <v>0</v>
      </c>
      <c r="D154" s="138" t="s">
        <v>188</v>
      </c>
    </row>
    <row r="155" spans="1:4" hidden="1" outlineLevel="1" collapsed="1">
      <c r="A155" s="48">
        <v>44927</v>
      </c>
      <c r="B155" s="141">
        <v>0</v>
      </c>
      <c r="C155" s="141">
        <v>0</v>
      </c>
      <c r="D155" s="138" t="s">
        <v>188</v>
      </c>
    </row>
    <row r="156" spans="1:4" hidden="1" outlineLevel="1" collapsed="1">
      <c r="A156" s="48">
        <v>44958</v>
      </c>
      <c r="B156" s="141">
        <v>0</v>
      </c>
      <c r="C156" s="141">
        <v>0</v>
      </c>
      <c r="D156" s="138" t="s">
        <v>188</v>
      </c>
    </row>
    <row r="157" spans="1:4" hidden="1" outlineLevel="1" collapsed="1">
      <c r="A157" s="48">
        <v>44986</v>
      </c>
      <c r="B157" s="141">
        <v>0</v>
      </c>
      <c r="C157" s="141">
        <v>0</v>
      </c>
      <c r="D157" s="138" t="s">
        <v>188</v>
      </c>
    </row>
    <row r="158" spans="1:4" hidden="1" outlineLevel="1" collapsed="1">
      <c r="A158" s="48">
        <v>45017</v>
      </c>
      <c r="B158" s="141">
        <v>0</v>
      </c>
      <c r="C158" s="141">
        <v>0</v>
      </c>
      <c r="D158" s="138" t="s">
        <v>188</v>
      </c>
    </row>
    <row r="159" spans="1:4" hidden="1" outlineLevel="1" collapsed="1">
      <c r="A159" s="48">
        <v>45047</v>
      </c>
      <c r="B159" s="141">
        <v>0</v>
      </c>
      <c r="C159" s="141">
        <v>0</v>
      </c>
      <c r="D159" s="138" t="s">
        <v>188</v>
      </c>
    </row>
    <row r="160" spans="1:4" hidden="1" outlineLevel="1" collapsed="1">
      <c r="A160" s="48">
        <v>45078</v>
      </c>
      <c r="B160" s="141">
        <v>0</v>
      </c>
      <c r="C160" s="141">
        <v>0</v>
      </c>
      <c r="D160" s="138" t="s">
        <v>188</v>
      </c>
    </row>
    <row r="161" spans="1:4" hidden="1" outlineLevel="1" collapsed="1">
      <c r="A161" s="48">
        <v>45108</v>
      </c>
      <c r="B161" s="141">
        <v>0</v>
      </c>
      <c r="C161" s="141">
        <v>0</v>
      </c>
      <c r="D161" s="138" t="s">
        <v>188</v>
      </c>
    </row>
    <row r="162" spans="1:4" hidden="1" outlineLevel="1" collapsed="1">
      <c r="A162" s="48">
        <v>45139</v>
      </c>
      <c r="B162" s="141">
        <v>0</v>
      </c>
      <c r="C162" s="141">
        <v>0</v>
      </c>
      <c r="D162" s="138" t="s">
        <v>188</v>
      </c>
    </row>
    <row r="163" spans="1:4" hidden="1" outlineLevel="1" collapsed="1">
      <c r="A163" s="48">
        <v>45170</v>
      </c>
      <c r="B163" s="141">
        <v>0</v>
      </c>
      <c r="C163" s="141">
        <v>0</v>
      </c>
      <c r="D163" s="138" t="s">
        <v>188</v>
      </c>
    </row>
    <row r="164" spans="1:4" hidden="1" outlineLevel="1" collapsed="1">
      <c r="A164" s="48">
        <v>45200</v>
      </c>
      <c r="B164" s="141">
        <v>0</v>
      </c>
      <c r="C164" s="141">
        <v>0</v>
      </c>
      <c r="D164" s="138" t="s">
        <v>188</v>
      </c>
    </row>
    <row r="165" spans="1:4" collapsed="1">
      <c r="A165" s="48">
        <v>45231</v>
      </c>
      <c r="B165" s="141">
        <v>0</v>
      </c>
      <c r="C165" s="141">
        <v>0</v>
      </c>
      <c r="D165" s="138" t="s">
        <v>188</v>
      </c>
    </row>
    <row r="166" spans="1:4">
      <c r="A166" s="48">
        <v>45261</v>
      </c>
      <c r="B166" s="141">
        <v>0</v>
      </c>
      <c r="C166" s="141">
        <v>0</v>
      </c>
      <c r="D166" s="138" t="s">
        <v>188</v>
      </c>
    </row>
    <row r="167" spans="1:4">
      <c r="A167" s="48">
        <v>45292</v>
      </c>
      <c r="B167" s="141">
        <v>0</v>
      </c>
      <c r="C167" s="141">
        <v>0</v>
      </c>
      <c r="D167" s="138" t="s">
        <v>188</v>
      </c>
    </row>
    <row r="168" spans="1:4">
      <c r="A168" s="48">
        <v>45323</v>
      </c>
      <c r="B168" s="141">
        <v>0</v>
      </c>
      <c r="C168" s="141">
        <v>0</v>
      </c>
      <c r="D168" s="138" t="s">
        <v>188</v>
      </c>
    </row>
    <row r="169" spans="1:4">
      <c r="A169" s="48">
        <v>45352</v>
      </c>
      <c r="B169" s="141">
        <v>0</v>
      </c>
      <c r="C169" s="141">
        <v>0</v>
      </c>
      <c r="D169" s="138" t="s">
        <v>188</v>
      </c>
    </row>
    <row r="170" spans="1:4">
      <c r="A170" s="48">
        <v>45383</v>
      </c>
      <c r="B170" s="141">
        <v>0</v>
      </c>
      <c r="C170" s="141">
        <v>0</v>
      </c>
      <c r="D170" s="138" t="s">
        <v>188</v>
      </c>
    </row>
    <row r="171" spans="1:4">
      <c r="A171" s="48">
        <v>45413</v>
      </c>
      <c r="B171" s="141">
        <v>0</v>
      </c>
      <c r="C171" s="141">
        <v>0</v>
      </c>
      <c r="D171" s="138" t="s">
        <v>188</v>
      </c>
    </row>
    <row r="172" spans="1:4">
      <c r="A172" s="48">
        <v>45444</v>
      </c>
      <c r="B172" s="141">
        <v>0</v>
      </c>
      <c r="C172" s="141">
        <v>0</v>
      </c>
      <c r="D172" s="138" t="s">
        <v>188</v>
      </c>
    </row>
    <row r="173" spans="1:4">
      <c r="A173" s="48">
        <v>45474</v>
      </c>
      <c r="B173" s="141">
        <v>0</v>
      </c>
      <c r="C173" s="141">
        <v>0</v>
      </c>
      <c r="D173" s="138" t="s">
        <v>188</v>
      </c>
    </row>
    <row r="174" spans="1:4">
      <c r="A174" s="48">
        <v>45505</v>
      </c>
      <c r="B174" s="141">
        <v>0</v>
      </c>
      <c r="C174" s="141">
        <v>0</v>
      </c>
      <c r="D174" s="138" t="s">
        <v>188</v>
      </c>
    </row>
    <row r="175" spans="1:4">
      <c r="A175" s="48">
        <v>45536</v>
      </c>
      <c r="B175" s="141">
        <v>0</v>
      </c>
      <c r="C175" s="141">
        <v>0</v>
      </c>
      <c r="D175" s="138" t="s">
        <v>188</v>
      </c>
    </row>
    <row r="176" spans="1:4">
      <c r="A176" s="48">
        <v>45566</v>
      </c>
      <c r="B176" s="141">
        <v>0</v>
      </c>
      <c r="C176" s="141">
        <v>0</v>
      </c>
      <c r="D176" s="138" t="s">
        <v>188</v>
      </c>
    </row>
    <row r="177" spans="1:4">
      <c r="A177" s="48">
        <v>45597</v>
      </c>
      <c r="B177" s="141">
        <v>0</v>
      </c>
      <c r="C177" s="141">
        <v>0</v>
      </c>
      <c r="D177" s="138" t="s">
        <v>188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2" t="s">
        <v>155</v>
      </c>
    </row>
    <row r="2" spans="1:16" ht="6" customHeight="1"/>
    <row r="3" spans="1:16">
      <c r="A3" s="110" t="s">
        <v>190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22" t="s">
        <v>181</v>
      </c>
    </row>
    <row r="5" spans="1:16">
      <c r="A5" s="12" t="s">
        <v>127</v>
      </c>
    </row>
    <row r="6" spans="1:16">
      <c r="A6" s="260" t="s">
        <v>191</v>
      </c>
      <c r="B6" s="260" t="s">
        <v>192</v>
      </c>
      <c r="C6" s="260" t="s">
        <v>193</v>
      </c>
      <c r="D6" s="261" t="s">
        <v>269</v>
      </c>
      <c r="E6" s="261"/>
    </row>
    <row r="7" spans="1:16" ht="18.75" customHeight="1">
      <c r="A7" s="260"/>
      <c r="B7" s="260"/>
      <c r="C7" s="260"/>
      <c r="D7" s="260" t="s">
        <v>194</v>
      </c>
      <c r="E7" s="262" t="s">
        <v>167</v>
      </c>
    </row>
    <row r="8" spans="1:16">
      <c r="A8" s="260"/>
      <c r="B8" s="260"/>
      <c r="C8" s="260"/>
      <c r="D8" s="260"/>
      <c r="E8" s="260"/>
    </row>
    <row r="9" spans="1:16" s="1" customFormat="1">
      <c r="A9" s="161">
        <v>2</v>
      </c>
      <c r="B9" s="160" t="s">
        <v>200</v>
      </c>
      <c r="C9" s="163">
        <v>322313</v>
      </c>
      <c r="D9" s="160">
        <v>47</v>
      </c>
      <c r="E9" s="160">
        <v>0</v>
      </c>
    </row>
    <row r="10" spans="1:16" s="1" customFormat="1">
      <c r="A10" s="161">
        <v>6</v>
      </c>
      <c r="B10" s="160" t="s">
        <v>201</v>
      </c>
      <c r="C10" s="159">
        <v>300465</v>
      </c>
      <c r="D10" s="160">
        <v>1163</v>
      </c>
      <c r="E10" s="160">
        <v>0</v>
      </c>
      <c r="F10" s="162"/>
    </row>
    <row r="11" spans="1:16" s="1" customFormat="1">
      <c r="A11" s="161">
        <v>29</v>
      </c>
      <c r="B11" s="160" t="s">
        <v>218</v>
      </c>
      <c r="C11" s="159">
        <v>300119</v>
      </c>
      <c r="D11" s="160">
        <v>33</v>
      </c>
      <c r="E11" s="160">
        <v>0</v>
      </c>
      <c r="F11" s="162"/>
    </row>
    <row r="12" spans="1:16" s="1" customFormat="1">
      <c r="A12" s="161">
        <v>36</v>
      </c>
      <c r="B12" s="160" t="s">
        <v>267</v>
      </c>
      <c r="C12" s="159">
        <v>300335</v>
      </c>
      <c r="D12" s="160">
        <v>330</v>
      </c>
      <c r="E12" s="160">
        <v>0</v>
      </c>
      <c r="F12" s="162"/>
    </row>
    <row r="13" spans="1:16" s="1" customFormat="1">
      <c r="A13" s="161">
        <v>43</v>
      </c>
      <c r="B13" s="160" t="s">
        <v>202</v>
      </c>
      <c r="C13" s="159">
        <v>320940</v>
      </c>
      <c r="D13" s="160">
        <v>3</v>
      </c>
      <c r="E13" s="160">
        <v>0</v>
      </c>
      <c r="F13" s="162"/>
    </row>
    <row r="14" spans="1:16" s="1" customFormat="1">
      <c r="A14" s="161">
        <v>46</v>
      </c>
      <c r="B14" s="160" t="s">
        <v>259</v>
      </c>
      <c r="C14" s="159">
        <v>305299</v>
      </c>
      <c r="D14" s="160">
        <v>1113</v>
      </c>
      <c r="E14" s="160">
        <v>0</v>
      </c>
      <c r="F14" s="162"/>
    </row>
    <row r="15" spans="1:16" s="1" customFormat="1">
      <c r="A15" s="161">
        <v>49</v>
      </c>
      <c r="B15" s="160" t="s">
        <v>203</v>
      </c>
      <c r="C15" s="159">
        <v>353100</v>
      </c>
      <c r="D15" s="160">
        <v>16</v>
      </c>
      <c r="E15" s="160">
        <v>0</v>
      </c>
      <c r="F15" s="162"/>
    </row>
    <row r="16" spans="1:16" s="1" customFormat="1">
      <c r="A16" s="161">
        <v>62</v>
      </c>
      <c r="B16" s="160" t="s">
        <v>204</v>
      </c>
      <c r="C16" s="159">
        <v>339500</v>
      </c>
      <c r="D16" s="160">
        <v>96</v>
      </c>
      <c r="E16" s="160">
        <v>0</v>
      </c>
      <c r="F16" s="162"/>
    </row>
    <row r="17" spans="1:6" s="1" customFormat="1">
      <c r="A17" s="161">
        <v>72</v>
      </c>
      <c r="B17" s="160" t="s">
        <v>231</v>
      </c>
      <c r="C17" s="159">
        <v>334840</v>
      </c>
      <c r="D17" s="160">
        <v>1</v>
      </c>
      <c r="E17" s="160">
        <v>0</v>
      </c>
      <c r="F17" s="162"/>
    </row>
    <row r="18" spans="1:6" s="1" customFormat="1">
      <c r="A18" s="161">
        <v>88</v>
      </c>
      <c r="B18" s="160" t="s">
        <v>252</v>
      </c>
      <c r="C18" s="159">
        <v>325365</v>
      </c>
      <c r="D18" s="160">
        <v>65</v>
      </c>
      <c r="E18" s="160">
        <v>0</v>
      </c>
      <c r="F18" s="162"/>
    </row>
    <row r="19" spans="1:6" s="1" customFormat="1">
      <c r="A19" s="161">
        <v>91</v>
      </c>
      <c r="B19" s="160" t="s">
        <v>258</v>
      </c>
      <c r="C19" s="159">
        <v>325268</v>
      </c>
      <c r="D19" s="160">
        <v>19</v>
      </c>
      <c r="E19" s="160">
        <v>0</v>
      </c>
      <c r="F19" s="162"/>
    </row>
    <row r="20" spans="1:6" s="1" customFormat="1">
      <c r="A20" s="161">
        <v>95</v>
      </c>
      <c r="B20" s="160" t="s">
        <v>253</v>
      </c>
      <c r="C20" s="159">
        <v>325990</v>
      </c>
      <c r="D20" s="160">
        <v>10</v>
      </c>
      <c r="E20" s="160">
        <v>0</v>
      </c>
      <c r="F20" s="162"/>
    </row>
    <row r="21" spans="1:6" s="1" customFormat="1">
      <c r="A21" s="161">
        <v>96</v>
      </c>
      <c r="B21" s="160" t="s">
        <v>232</v>
      </c>
      <c r="C21" s="159">
        <v>307770</v>
      </c>
      <c r="D21" s="160">
        <v>197</v>
      </c>
      <c r="E21" s="160">
        <v>0</v>
      </c>
      <c r="F21" s="162"/>
    </row>
    <row r="22" spans="1:6" s="1" customFormat="1">
      <c r="A22" s="161">
        <v>101</v>
      </c>
      <c r="B22" s="160" t="s">
        <v>205</v>
      </c>
      <c r="C22" s="159">
        <v>313849</v>
      </c>
      <c r="D22" s="160">
        <v>26</v>
      </c>
      <c r="E22" s="160">
        <v>0</v>
      </c>
      <c r="F22" s="162"/>
    </row>
    <row r="23" spans="1:6" s="1" customFormat="1">
      <c r="A23" s="161">
        <v>105</v>
      </c>
      <c r="B23" s="160" t="s">
        <v>216</v>
      </c>
      <c r="C23" s="159">
        <v>328168</v>
      </c>
      <c r="D23" s="160">
        <v>47</v>
      </c>
      <c r="E23" s="160">
        <v>0</v>
      </c>
      <c r="F23" s="162"/>
    </row>
    <row r="24" spans="1:6" s="1" customFormat="1">
      <c r="A24" s="161">
        <v>106</v>
      </c>
      <c r="B24" s="160" t="s">
        <v>206</v>
      </c>
      <c r="C24" s="159">
        <v>328209</v>
      </c>
      <c r="D24" s="160">
        <v>47</v>
      </c>
      <c r="E24" s="160">
        <v>0</v>
      </c>
      <c r="F24" s="162"/>
    </row>
    <row r="25" spans="1:6" s="1" customFormat="1" ht="15" customHeight="1">
      <c r="A25" s="161">
        <v>113</v>
      </c>
      <c r="B25" s="160" t="s">
        <v>219</v>
      </c>
      <c r="C25" s="159">
        <v>331489</v>
      </c>
      <c r="D25" s="160">
        <v>73</v>
      </c>
      <c r="E25" s="160">
        <v>0</v>
      </c>
      <c r="F25" s="162"/>
    </row>
    <row r="26" spans="1:6" s="1" customFormat="1">
      <c r="A26" s="161">
        <v>115</v>
      </c>
      <c r="B26" s="160" t="s">
        <v>238</v>
      </c>
      <c r="C26" s="159">
        <v>334851</v>
      </c>
      <c r="D26" s="160">
        <v>223</v>
      </c>
      <c r="E26" s="160">
        <v>0</v>
      </c>
      <c r="F26" s="162"/>
    </row>
    <row r="27" spans="1:6" s="1" customFormat="1">
      <c r="A27" s="161">
        <v>123</v>
      </c>
      <c r="B27" s="160" t="s">
        <v>233</v>
      </c>
      <c r="C27" s="159">
        <v>351607</v>
      </c>
      <c r="D27" s="160">
        <v>16</v>
      </c>
      <c r="E27" s="160">
        <v>0</v>
      </c>
      <c r="F27" s="162"/>
    </row>
    <row r="28" spans="1:6" s="1" customFormat="1">
      <c r="A28" s="161">
        <v>128</v>
      </c>
      <c r="B28" s="160" t="s">
        <v>220</v>
      </c>
      <c r="C28" s="159">
        <v>351254</v>
      </c>
      <c r="D28" s="160">
        <v>3</v>
      </c>
      <c r="E28" s="160">
        <v>0</v>
      </c>
      <c r="F28" s="162"/>
    </row>
    <row r="29" spans="1:6" s="1" customFormat="1">
      <c r="A29" s="161">
        <v>129</v>
      </c>
      <c r="B29" s="160" t="s">
        <v>234</v>
      </c>
      <c r="C29" s="159">
        <v>321723</v>
      </c>
      <c r="D29" s="160">
        <v>1</v>
      </c>
      <c r="E29" s="160">
        <v>0</v>
      </c>
      <c r="F29" s="162"/>
    </row>
    <row r="30" spans="1:6" s="1" customFormat="1">
      <c r="A30" s="161">
        <v>133</v>
      </c>
      <c r="B30" s="160" t="s">
        <v>221</v>
      </c>
      <c r="C30" s="159">
        <v>353489</v>
      </c>
      <c r="D30" s="160">
        <v>47</v>
      </c>
      <c r="E30" s="160">
        <v>0</v>
      </c>
      <c r="F30" s="162"/>
    </row>
    <row r="31" spans="1:6" s="1" customFormat="1">
      <c r="A31" s="161">
        <v>136</v>
      </c>
      <c r="B31" s="160" t="s">
        <v>239</v>
      </c>
      <c r="C31" s="159">
        <v>351005</v>
      </c>
      <c r="D31" s="160">
        <v>220</v>
      </c>
      <c r="E31" s="160">
        <v>0</v>
      </c>
      <c r="F31" s="162"/>
    </row>
    <row r="32" spans="1:6" s="1" customFormat="1">
      <c r="A32" s="161">
        <v>142</v>
      </c>
      <c r="B32" s="160" t="s">
        <v>240</v>
      </c>
      <c r="C32" s="159">
        <v>336310</v>
      </c>
      <c r="D32" s="160">
        <v>72</v>
      </c>
      <c r="E32" s="160">
        <v>0</v>
      </c>
      <c r="F32" s="162"/>
    </row>
    <row r="33" spans="1:6" s="1" customFormat="1">
      <c r="A33" s="161">
        <v>143</v>
      </c>
      <c r="B33" s="160" t="s">
        <v>222</v>
      </c>
      <c r="C33" s="159">
        <v>312248</v>
      </c>
      <c r="D33" s="160">
        <v>38</v>
      </c>
      <c r="E33" s="160">
        <v>0</v>
      </c>
      <c r="F33" s="162"/>
    </row>
    <row r="34" spans="1:6" s="1" customFormat="1">
      <c r="A34" s="161">
        <v>146</v>
      </c>
      <c r="B34" s="160" t="s">
        <v>264</v>
      </c>
      <c r="C34" s="159">
        <v>320371</v>
      </c>
      <c r="D34" s="160">
        <v>13</v>
      </c>
      <c r="E34" s="160">
        <v>0</v>
      </c>
      <c r="F34" s="162"/>
    </row>
    <row r="35" spans="1:6" s="1" customFormat="1">
      <c r="A35" s="161">
        <v>153</v>
      </c>
      <c r="B35" s="160" t="s">
        <v>223</v>
      </c>
      <c r="C35" s="159">
        <v>380838</v>
      </c>
      <c r="D35" s="160">
        <v>39</v>
      </c>
      <c r="E35" s="160">
        <v>0</v>
      </c>
      <c r="F35" s="162"/>
    </row>
    <row r="36" spans="1:6" s="1" customFormat="1">
      <c r="A36" s="161">
        <v>171</v>
      </c>
      <c r="B36" s="160" t="s">
        <v>254</v>
      </c>
      <c r="C36" s="159">
        <v>300614</v>
      </c>
      <c r="D36" s="160">
        <v>126</v>
      </c>
      <c r="E36" s="160">
        <v>0</v>
      </c>
      <c r="F36" s="162"/>
    </row>
    <row r="37" spans="1:6" s="1" customFormat="1">
      <c r="A37" s="161">
        <v>205</v>
      </c>
      <c r="B37" s="160" t="s">
        <v>207</v>
      </c>
      <c r="C37" s="159">
        <v>313582</v>
      </c>
      <c r="D37" s="160">
        <v>24</v>
      </c>
      <c r="E37" s="160">
        <v>0</v>
      </c>
      <c r="F37" s="162"/>
    </row>
    <row r="38" spans="1:6" s="1" customFormat="1">
      <c r="A38" s="161">
        <v>231</v>
      </c>
      <c r="B38" s="160" t="s">
        <v>235</v>
      </c>
      <c r="C38" s="159">
        <v>322539</v>
      </c>
      <c r="D38" s="160">
        <v>19</v>
      </c>
      <c r="E38" s="160">
        <v>0</v>
      </c>
      <c r="F38" s="162"/>
    </row>
    <row r="39" spans="1:6" s="1" customFormat="1">
      <c r="A39" s="161">
        <v>240</v>
      </c>
      <c r="B39" s="160" t="s">
        <v>265</v>
      </c>
      <c r="C39" s="159">
        <v>322540</v>
      </c>
      <c r="D39" s="160">
        <v>56</v>
      </c>
      <c r="E39" s="160">
        <v>0</v>
      </c>
      <c r="F39" s="162"/>
    </row>
    <row r="40" spans="1:6" s="1" customFormat="1">
      <c r="A40" s="161">
        <v>242</v>
      </c>
      <c r="B40" s="160" t="s">
        <v>255</v>
      </c>
      <c r="C40" s="159">
        <v>322001</v>
      </c>
      <c r="D40" s="160">
        <v>13</v>
      </c>
      <c r="E40" s="160">
        <v>0</v>
      </c>
      <c r="F40" s="162"/>
    </row>
    <row r="41" spans="1:6" s="1" customFormat="1" ht="15" customHeight="1">
      <c r="A41" s="161">
        <v>251</v>
      </c>
      <c r="B41" s="160" t="s">
        <v>208</v>
      </c>
      <c r="C41" s="159">
        <v>300658</v>
      </c>
      <c r="D41" s="160">
        <v>15</v>
      </c>
      <c r="E41" s="160">
        <v>0</v>
      </c>
      <c r="F41" s="162"/>
    </row>
    <row r="42" spans="1:6" s="1" customFormat="1">
      <c r="A42" s="161">
        <v>270</v>
      </c>
      <c r="B42" s="160" t="s">
        <v>236</v>
      </c>
      <c r="C42" s="159">
        <v>305749</v>
      </c>
      <c r="D42" s="160">
        <v>33</v>
      </c>
      <c r="E42" s="160">
        <v>0</v>
      </c>
      <c r="F42" s="162"/>
    </row>
    <row r="43" spans="1:6" s="1" customFormat="1">
      <c r="A43" s="161">
        <v>272</v>
      </c>
      <c r="B43" s="160" t="s">
        <v>266</v>
      </c>
      <c r="C43" s="159">
        <v>300346</v>
      </c>
      <c r="D43" s="160">
        <v>138</v>
      </c>
      <c r="E43" s="160">
        <v>0</v>
      </c>
      <c r="F43" s="162"/>
    </row>
    <row r="44" spans="1:6" s="1" customFormat="1">
      <c r="A44" s="161">
        <v>274</v>
      </c>
      <c r="B44" s="160" t="s">
        <v>209</v>
      </c>
      <c r="C44" s="159">
        <v>320478</v>
      </c>
      <c r="D44" s="160">
        <v>215</v>
      </c>
      <c r="E44" s="160">
        <v>0</v>
      </c>
      <c r="F44" s="162"/>
    </row>
    <row r="45" spans="1:6" s="1" customFormat="1">
      <c r="A45" s="161">
        <v>286</v>
      </c>
      <c r="B45" s="160" t="s">
        <v>241</v>
      </c>
      <c r="C45" s="159">
        <v>306500</v>
      </c>
      <c r="D45" s="160">
        <v>30</v>
      </c>
      <c r="E45" s="160">
        <v>0</v>
      </c>
      <c r="F45" s="162"/>
    </row>
    <row r="46" spans="1:6" s="1" customFormat="1">
      <c r="A46" s="161">
        <v>288</v>
      </c>
      <c r="B46" s="160" t="s">
        <v>210</v>
      </c>
      <c r="C46" s="159">
        <v>300647</v>
      </c>
      <c r="D46" s="160">
        <v>3</v>
      </c>
      <c r="E46" s="160">
        <v>0</v>
      </c>
      <c r="F46" s="162"/>
    </row>
    <row r="47" spans="1:6" s="1" customFormat="1">
      <c r="A47" s="161">
        <v>290</v>
      </c>
      <c r="B47" s="160" t="s">
        <v>224</v>
      </c>
      <c r="C47" s="159">
        <v>300506</v>
      </c>
      <c r="D47" s="160">
        <v>11</v>
      </c>
      <c r="E47" s="160">
        <v>0</v>
      </c>
      <c r="F47" s="162"/>
    </row>
    <row r="48" spans="1:6" s="1" customFormat="1">
      <c r="A48" s="161">
        <v>295</v>
      </c>
      <c r="B48" s="160" t="s">
        <v>242</v>
      </c>
      <c r="C48" s="159">
        <v>300539</v>
      </c>
      <c r="D48" s="160">
        <v>0</v>
      </c>
      <c r="E48" s="160">
        <v>0</v>
      </c>
      <c r="F48" s="162"/>
    </row>
    <row r="49" spans="1:6" s="1" customFormat="1">
      <c r="A49" s="161">
        <v>296</v>
      </c>
      <c r="B49" s="160" t="s">
        <v>211</v>
      </c>
      <c r="C49" s="159">
        <v>300528</v>
      </c>
      <c r="D49" s="160">
        <v>69</v>
      </c>
      <c r="E49" s="160">
        <v>0</v>
      </c>
      <c r="F49" s="162"/>
    </row>
    <row r="50" spans="1:6" s="1" customFormat="1">
      <c r="A50" s="161">
        <v>297</v>
      </c>
      <c r="B50" s="160" t="s">
        <v>225</v>
      </c>
      <c r="C50" s="159">
        <v>300584</v>
      </c>
      <c r="D50" s="160">
        <v>0</v>
      </c>
      <c r="E50" s="160">
        <v>0</v>
      </c>
      <c r="F50" s="162"/>
    </row>
    <row r="51" spans="1:6" s="1" customFormat="1">
      <c r="A51" s="161">
        <v>298</v>
      </c>
      <c r="B51" s="160" t="s">
        <v>212</v>
      </c>
      <c r="C51" s="159">
        <v>320984</v>
      </c>
      <c r="D51" s="160">
        <v>4</v>
      </c>
      <c r="E51" s="160">
        <v>0</v>
      </c>
      <c r="F51" s="162"/>
    </row>
    <row r="52" spans="1:6" s="1" customFormat="1">
      <c r="A52" s="161">
        <v>305</v>
      </c>
      <c r="B52" s="160" t="s">
        <v>213</v>
      </c>
      <c r="C52" s="159">
        <v>307123</v>
      </c>
      <c r="D52" s="160">
        <v>34</v>
      </c>
      <c r="E52" s="160">
        <v>0</v>
      </c>
      <c r="F52" s="162"/>
    </row>
    <row r="53" spans="1:6" s="1" customFormat="1">
      <c r="A53" s="161">
        <v>311</v>
      </c>
      <c r="B53" s="160" t="s">
        <v>243</v>
      </c>
      <c r="C53" s="159">
        <v>380106</v>
      </c>
      <c r="D53" s="160">
        <v>0</v>
      </c>
      <c r="E53" s="160">
        <v>0</v>
      </c>
      <c r="F53" s="162"/>
    </row>
    <row r="54" spans="1:6" s="1" customFormat="1" ht="28.8">
      <c r="A54" s="161">
        <v>313</v>
      </c>
      <c r="B54" s="160" t="s">
        <v>244</v>
      </c>
      <c r="C54" s="159">
        <v>380883</v>
      </c>
      <c r="D54" s="160">
        <v>0</v>
      </c>
      <c r="E54" s="160">
        <v>0</v>
      </c>
      <c r="F54" s="162"/>
    </row>
    <row r="55" spans="1:6" s="1" customFormat="1" ht="28.8">
      <c r="A55" s="161">
        <v>320</v>
      </c>
      <c r="B55" s="160" t="s">
        <v>260</v>
      </c>
      <c r="C55" s="159">
        <v>380281</v>
      </c>
      <c r="D55" s="160">
        <v>29</v>
      </c>
      <c r="E55" s="160">
        <v>0</v>
      </c>
      <c r="F55" s="162"/>
    </row>
    <row r="56" spans="1:6" s="1" customFormat="1">
      <c r="A56" s="161">
        <v>329</v>
      </c>
      <c r="B56" s="160" t="s">
        <v>245</v>
      </c>
      <c r="C56" s="159">
        <v>380366</v>
      </c>
      <c r="D56" s="160">
        <v>1</v>
      </c>
      <c r="E56" s="160">
        <v>0</v>
      </c>
      <c r="F56" s="162"/>
    </row>
    <row r="57" spans="1:6" s="1" customFormat="1">
      <c r="A57" s="161">
        <v>331</v>
      </c>
      <c r="B57" s="160" t="s">
        <v>246</v>
      </c>
      <c r="C57" s="159">
        <v>380441</v>
      </c>
      <c r="D57" s="160">
        <v>0</v>
      </c>
      <c r="E57" s="160">
        <v>0</v>
      </c>
      <c r="F57" s="162"/>
    </row>
    <row r="58" spans="1:6" s="1" customFormat="1">
      <c r="A58" s="161">
        <v>381</v>
      </c>
      <c r="B58" s="160" t="s">
        <v>226</v>
      </c>
      <c r="C58" s="159">
        <v>313009</v>
      </c>
      <c r="D58" s="160">
        <v>8</v>
      </c>
      <c r="E58" s="160">
        <v>0</v>
      </c>
      <c r="F58" s="162"/>
    </row>
    <row r="59" spans="1:6" s="1" customFormat="1">
      <c r="A59" s="161">
        <v>386</v>
      </c>
      <c r="B59" s="160" t="s">
        <v>256</v>
      </c>
      <c r="C59" s="159">
        <v>380526</v>
      </c>
      <c r="D59" s="160">
        <v>31</v>
      </c>
      <c r="E59" s="160">
        <v>0</v>
      </c>
      <c r="F59" s="162"/>
    </row>
    <row r="60" spans="1:6" s="1" customFormat="1">
      <c r="A60" s="161">
        <v>387</v>
      </c>
      <c r="B60" s="160" t="s">
        <v>247</v>
      </c>
      <c r="C60" s="159">
        <v>380548</v>
      </c>
      <c r="D60" s="160">
        <v>6</v>
      </c>
      <c r="E60" s="160">
        <v>0</v>
      </c>
      <c r="F60" s="162"/>
    </row>
    <row r="61" spans="1:6" s="1" customFormat="1">
      <c r="A61" s="161">
        <v>389</v>
      </c>
      <c r="B61" s="160" t="s">
        <v>227</v>
      </c>
      <c r="C61" s="159">
        <v>380582</v>
      </c>
      <c r="D61" s="160">
        <v>14</v>
      </c>
      <c r="E61" s="160">
        <v>0</v>
      </c>
      <c r="F61" s="162"/>
    </row>
    <row r="62" spans="1:6" s="1" customFormat="1">
      <c r="A62" s="161">
        <v>392</v>
      </c>
      <c r="B62" s="160" t="s">
        <v>214</v>
      </c>
      <c r="C62" s="159">
        <v>380634</v>
      </c>
      <c r="D62" s="160">
        <v>150</v>
      </c>
      <c r="E62" s="160">
        <v>0</v>
      </c>
      <c r="F62" s="162"/>
    </row>
    <row r="63" spans="1:6" s="1" customFormat="1">
      <c r="A63" s="161">
        <v>394</v>
      </c>
      <c r="B63" s="160" t="s">
        <v>248</v>
      </c>
      <c r="C63" s="159">
        <v>380645</v>
      </c>
      <c r="D63" s="160">
        <v>5</v>
      </c>
      <c r="E63" s="160">
        <v>0</v>
      </c>
      <c r="F63" s="162"/>
    </row>
    <row r="64" spans="1:6" s="1" customFormat="1">
      <c r="A64" s="161">
        <v>395</v>
      </c>
      <c r="B64" s="160" t="s">
        <v>237</v>
      </c>
      <c r="C64" s="159">
        <v>377090</v>
      </c>
      <c r="D64" s="160">
        <v>4</v>
      </c>
      <c r="E64" s="160">
        <v>0</v>
      </c>
      <c r="F64" s="162"/>
    </row>
    <row r="65" spans="1:6" s="1" customFormat="1">
      <c r="A65" s="161">
        <v>407</v>
      </c>
      <c r="B65" s="160" t="s">
        <v>249</v>
      </c>
      <c r="C65" s="159">
        <v>380731</v>
      </c>
      <c r="D65" s="160">
        <v>0</v>
      </c>
      <c r="E65" s="160">
        <v>0</v>
      </c>
      <c r="F65" s="162"/>
    </row>
    <row r="66" spans="1:6" s="1" customFormat="1" ht="15" customHeight="1">
      <c r="A66" s="161">
        <v>455</v>
      </c>
      <c r="B66" s="160" t="s">
        <v>250</v>
      </c>
      <c r="C66" s="159">
        <v>380797</v>
      </c>
      <c r="D66" s="160">
        <v>0</v>
      </c>
      <c r="E66" s="160">
        <v>0</v>
      </c>
      <c r="F66" s="162"/>
    </row>
    <row r="67" spans="1:6" s="1" customFormat="1">
      <c r="A67" s="161">
        <v>553</v>
      </c>
      <c r="B67" s="160" t="s">
        <v>217</v>
      </c>
      <c r="C67" s="159">
        <v>380946</v>
      </c>
      <c r="D67" s="160">
        <v>0</v>
      </c>
      <c r="E67" s="160">
        <v>0</v>
      </c>
      <c r="F67" s="162"/>
    </row>
    <row r="68" spans="1:6" s="1" customFormat="1">
      <c r="A68" s="161">
        <v>634</v>
      </c>
      <c r="B68" s="160" t="s">
        <v>257</v>
      </c>
      <c r="C68" s="159">
        <v>339016</v>
      </c>
      <c r="D68" s="160">
        <v>0</v>
      </c>
      <c r="E68" s="160">
        <v>0</v>
      </c>
      <c r="F68" s="162"/>
    </row>
    <row r="69" spans="1:6" s="1" customFormat="1">
      <c r="A69" s="161">
        <v>694</v>
      </c>
      <c r="B69" s="160" t="s">
        <v>228</v>
      </c>
      <c r="C69" s="159">
        <v>339050</v>
      </c>
      <c r="D69" s="160">
        <v>42</v>
      </c>
      <c r="E69" s="160">
        <v>0</v>
      </c>
      <c r="F69" s="162"/>
    </row>
    <row r="70" spans="1:6" s="1" customFormat="1">
      <c r="A70" s="161">
        <v>774</v>
      </c>
      <c r="B70" s="160" t="s">
        <v>251</v>
      </c>
      <c r="C70" s="159">
        <v>339072</v>
      </c>
      <c r="D70" s="160">
        <v>15</v>
      </c>
      <c r="E70" s="160">
        <v>0</v>
      </c>
      <c r="F70" s="162"/>
    </row>
    <row r="71" spans="1:6" s="1" customFormat="1">
      <c r="A71" s="161"/>
      <c r="B71" s="165" t="s">
        <v>268</v>
      </c>
      <c r="C71" s="166"/>
      <c r="D71" s="164">
        <v>5053</v>
      </c>
      <c r="E71" s="164">
        <v>0</v>
      </c>
      <c r="F71" s="162"/>
    </row>
    <row r="72" spans="1:6" s="1" customFormat="1">
      <c r="A72" s="161"/>
      <c r="B72" s="165"/>
      <c r="C72" s="166"/>
      <c r="D72" s="164"/>
      <c r="E72" s="164"/>
      <c r="F72" s="162"/>
    </row>
    <row r="73" spans="1:6" s="1" customFormat="1">
      <c r="A73" s="161"/>
      <c r="B73" s="160"/>
      <c r="C73" s="159"/>
      <c r="D73" s="160"/>
      <c r="E73" s="160"/>
      <c r="F73" s="162"/>
    </row>
    <row r="74" spans="1:6" s="1" customFormat="1">
      <c r="A74" s="161"/>
      <c r="B74" s="160"/>
      <c r="C74" s="159"/>
      <c r="D74" s="160"/>
      <c r="E74" s="160"/>
      <c r="F74" s="162"/>
    </row>
    <row r="75" spans="1:6" s="1" customFormat="1">
      <c r="A75" s="161"/>
      <c r="B75" s="160"/>
      <c r="C75" s="159"/>
      <c r="D75" s="160"/>
      <c r="E75" s="160"/>
      <c r="F75" s="162"/>
    </row>
    <row r="76" spans="1:6" s="1" customFormat="1">
      <c r="A76" s="161"/>
      <c r="B76" s="160"/>
      <c r="C76" s="159"/>
      <c r="D76" s="160"/>
      <c r="E76" s="160"/>
      <c r="F76" s="162"/>
    </row>
    <row r="77" spans="1:6" s="1" customFormat="1">
      <c r="A77" s="161"/>
      <c r="B77" s="160"/>
      <c r="C77" s="159"/>
      <c r="D77" s="160"/>
      <c r="E77" s="160"/>
      <c r="F77" s="162"/>
    </row>
    <row r="78" spans="1:6" s="1" customFormat="1">
      <c r="A78" s="161"/>
      <c r="B78" s="160"/>
      <c r="C78" s="159"/>
      <c r="D78" s="160"/>
      <c r="E78" s="160"/>
      <c r="F78" s="162"/>
    </row>
    <row r="79" spans="1:6" s="1" customFormat="1">
      <c r="A79" s="152"/>
      <c r="B79" s="143"/>
      <c r="C79" s="153"/>
      <c r="D79" s="153"/>
      <c r="E79" s="158"/>
    </row>
    <row r="80" spans="1:6" s="1" customFormat="1">
      <c r="A80" s="152"/>
      <c r="B80" s="154"/>
      <c r="C80" s="153"/>
      <c r="D80" s="153"/>
      <c r="E80" s="145"/>
    </row>
    <row r="81" spans="1:5" s="1" customFormat="1">
      <c r="A81" s="152"/>
      <c r="C81" s="153"/>
      <c r="D81" s="153"/>
      <c r="E81" s="145"/>
    </row>
    <row r="82" spans="1:5" s="1" customFormat="1">
      <c r="A82" s="152"/>
      <c r="C82" s="143"/>
      <c r="D82" s="153"/>
      <c r="E82" s="145"/>
    </row>
    <row r="83" spans="1:5" s="1" customFormat="1">
      <c r="A83" s="152"/>
      <c r="B83" s="154"/>
      <c r="C83" s="153"/>
      <c r="D83" s="153"/>
      <c r="E83" s="145"/>
    </row>
    <row r="84" spans="1:5" s="1" customFormat="1">
      <c r="A84" s="152"/>
      <c r="B84" s="154"/>
      <c r="C84" s="153"/>
      <c r="D84" s="153"/>
      <c r="E84" s="145"/>
    </row>
    <row r="85" spans="1:5" s="1" customFormat="1">
      <c r="A85" s="152"/>
      <c r="B85" s="154"/>
      <c r="C85" s="153"/>
      <c r="D85" s="153"/>
      <c r="E85" s="145"/>
    </row>
    <row r="86" spans="1:5" s="1" customFormat="1">
      <c r="A86" s="152"/>
      <c r="B86" s="154"/>
      <c r="C86" s="153"/>
      <c r="D86" s="153"/>
      <c r="E86" s="145"/>
    </row>
    <row r="87" spans="1:5" s="1" customFormat="1">
      <c r="A87" s="152"/>
      <c r="B87" s="154"/>
      <c r="C87" s="153"/>
      <c r="D87" s="153"/>
      <c r="E87" s="145"/>
    </row>
    <row r="88" spans="1:5" s="1" customFormat="1">
      <c r="A88" s="152"/>
      <c r="B88" s="154"/>
      <c r="C88" s="153"/>
      <c r="D88" s="153"/>
      <c r="E88" s="145"/>
    </row>
    <row r="89" spans="1:5" s="1" customFormat="1">
      <c r="A89" s="152"/>
      <c r="B89" s="155"/>
      <c r="C89" s="153"/>
      <c r="D89" s="153"/>
      <c r="E89" s="145"/>
    </row>
    <row r="90" spans="1:5" s="1" customFormat="1">
      <c r="A90" s="152"/>
      <c r="B90" s="155"/>
      <c r="C90" s="153"/>
      <c r="D90" s="153"/>
      <c r="E90" s="145"/>
    </row>
    <row r="91" spans="1:5" s="1" customFormat="1">
      <c r="A91" s="152"/>
      <c r="B91" s="155"/>
      <c r="C91" s="153"/>
      <c r="D91" s="153"/>
      <c r="E91" s="145"/>
    </row>
    <row r="92" spans="1:5" s="1" customFormat="1">
      <c r="A92" s="143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6" t="s">
        <v>155</v>
      </c>
    </row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129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130</v>
      </c>
      <c r="Y3" s="264"/>
      <c r="Z3" s="264"/>
      <c r="AA3" s="264"/>
      <c r="AB3" s="264"/>
      <c r="AC3" s="264"/>
    </row>
    <row r="4" spans="1:32" s="6" customFormat="1" ht="56.25" customHeight="1">
      <c r="A4" s="263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182</v>
      </c>
      <c r="Q4" s="5" t="s">
        <v>145</v>
      </c>
      <c r="R4" s="5" t="s">
        <v>183</v>
      </c>
      <c r="S4" s="5" t="s">
        <v>146</v>
      </c>
      <c r="T4" s="5" t="s">
        <v>147</v>
      </c>
      <c r="U4" s="5" t="s">
        <v>184</v>
      </c>
      <c r="V4" s="5" t="s">
        <v>148</v>
      </c>
      <c r="W4" s="5" t="s">
        <v>185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'на звітну дату'!Months</vt:lpstr>
      <vt:lpstr>'на звітну дату'!Months2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2016-06-24T11:46:46Z</cp:lastPrinted>
  <dcterms:created xsi:type="dcterms:W3CDTF">2015-11-02T12:52:14Z</dcterms:created>
  <dcterms:modified xsi:type="dcterms:W3CDTF">2024-12-27T09:07:46Z</dcterms:modified>
</cp:coreProperties>
</file>